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ndesai\Desktop\Documents\Work for OPASS Staff\Lisa B\"/>
    </mc:Choice>
  </mc:AlternateContent>
  <xr:revisionPtr revIDLastSave="0" documentId="13_ncr:1_{CBB03BBD-54A4-49CA-A940-FC21348DFAD9}" xr6:coauthVersionLast="47" xr6:coauthVersionMax="47" xr10:uidLastSave="{00000000-0000-0000-0000-000000000000}"/>
  <bookViews>
    <workbookView xWindow="-120" yWindow="-120" windowWidth="20730" windowHeight="11160" tabRatio="1000" activeTab="1" xr2:uid="{00000000-000D-0000-FFFF-FFFF00000000}"/>
  </bookViews>
  <sheets>
    <sheet name="Instructions" sheetId="1" r:id="rId1"/>
    <sheet name="Summary Form Bid Price(s)" sheetId="8" r:id="rId2"/>
    <sheet name="Deers Head Hospital Bid Form" sheetId="7" r:id="rId3"/>
    <sheet name="Holly Center Bid Form" sheetId="6" r:id="rId4"/>
    <sheet name="Eastern Shore Hospital Bid Form" sheetId="3" r:id="rId5"/>
    <sheet name="E Deers Head Hosp" sheetId="11" r:id="rId6"/>
    <sheet name="E Holly Center" sheetId="14" r:id="rId7"/>
    <sheet name="E Eastern Shore Hosp" sheetId="1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7" l="1"/>
  <c r="F63" i="15"/>
  <c r="F22" i="11"/>
  <c r="F44" i="6"/>
  <c r="F38" i="6"/>
  <c r="F80" i="15"/>
  <c r="F79" i="15"/>
  <c r="F74" i="15"/>
  <c r="F73" i="15"/>
  <c r="F64" i="15"/>
  <c r="F58" i="15"/>
  <c r="F57" i="15"/>
  <c r="F48" i="15"/>
  <c r="F47" i="15"/>
  <c r="F42" i="15"/>
  <c r="F41" i="15"/>
  <c r="F32" i="15"/>
  <c r="F31" i="15"/>
  <c r="F26" i="15"/>
  <c r="F25" i="15"/>
  <c r="F16" i="15"/>
  <c r="F15" i="15"/>
  <c r="F10" i="15"/>
  <c r="F9" i="15"/>
  <c r="F110" i="14"/>
  <c r="F109" i="14"/>
  <c r="F104" i="14"/>
  <c r="F103" i="14"/>
  <c r="F98" i="14"/>
  <c r="F97" i="14"/>
  <c r="F88" i="14"/>
  <c r="F87" i="14"/>
  <c r="F82" i="14"/>
  <c r="F81" i="14"/>
  <c r="F76" i="14"/>
  <c r="F75" i="14"/>
  <c r="F66" i="14"/>
  <c r="F65" i="14"/>
  <c r="F60" i="14"/>
  <c r="F59" i="14"/>
  <c r="F54" i="14"/>
  <c r="F53" i="14"/>
  <c r="F44" i="14"/>
  <c r="F43" i="14"/>
  <c r="F38" i="14"/>
  <c r="F37" i="14"/>
  <c r="F32" i="14"/>
  <c r="F31" i="14"/>
  <c r="F22" i="14"/>
  <c r="F21" i="14"/>
  <c r="F16" i="14"/>
  <c r="F15" i="14"/>
  <c r="F10" i="14"/>
  <c r="F9" i="14"/>
  <c r="F111" i="11"/>
  <c r="F110" i="11"/>
  <c r="F105" i="11"/>
  <c r="F104" i="11"/>
  <c r="F99" i="11"/>
  <c r="F98" i="11"/>
  <c r="F89" i="11"/>
  <c r="F88" i="11"/>
  <c r="F83" i="11"/>
  <c r="F82" i="11"/>
  <c r="F77" i="11"/>
  <c r="F76" i="11"/>
  <c r="F67" i="11"/>
  <c r="F66" i="11"/>
  <c r="F61" i="11"/>
  <c r="F60" i="11"/>
  <c r="F55" i="11"/>
  <c r="F54" i="11"/>
  <c r="F45" i="11"/>
  <c r="F44" i="11"/>
  <c r="F39" i="11"/>
  <c r="F38" i="11"/>
  <c r="F33" i="11"/>
  <c r="F32" i="11"/>
  <c r="F120" i="11" s="1"/>
  <c r="F21" i="11"/>
  <c r="F16" i="11"/>
  <c r="F15" i="11"/>
  <c r="F10" i="11"/>
  <c r="F9" i="11"/>
  <c r="F80" i="3"/>
  <c r="F79" i="3"/>
  <c r="F74" i="3"/>
  <c r="F73" i="3"/>
  <c r="F64" i="3"/>
  <c r="F63" i="3"/>
  <c r="F58" i="3"/>
  <c r="F57" i="3"/>
  <c r="F48" i="3"/>
  <c r="F47" i="3"/>
  <c r="F42" i="3"/>
  <c r="F41" i="3"/>
  <c r="F32" i="3"/>
  <c r="F31" i="3"/>
  <c r="F26" i="3"/>
  <c r="F25" i="3"/>
  <c r="F16" i="3"/>
  <c r="F15" i="3"/>
  <c r="F10" i="3"/>
  <c r="F9" i="3"/>
  <c r="F110" i="6"/>
  <c r="F109" i="6"/>
  <c r="F104" i="6"/>
  <c r="F103" i="6"/>
  <c r="F98" i="6"/>
  <c r="F97" i="6"/>
  <c r="F88" i="6"/>
  <c r="F87" i="6"/>
  <c r="F82" i="6"/>
  <c r="F81" i="6"/>
  <c r="F76" i="6"/>
  <c r="F75" i="6"/>
  <c r="F66" i="6"/>
  <c r="F65" i="6"/>
  <c r="F60" i="6"/>
  <c r="F59" i="6"/>
  <c r="F54" i="6"/>
  <c r="F53" i="6"/>
  <c r="F43" i="6"/>
  <c r="F37" i="6"/>
  <c r="F32" i="6"/>
  <c r="F31" i="6"/>
  <c r="F22" i="6"/>
  <c r="F21" i="6"/>
  <c r="F10" i="6"/>
  <c r="F9" i="6"/>
  <c r="F110" i="7"/>
  <c r="F109" i="7"/>
  <c r="F104" i="7"/>
  <c r="F103" i="7"/>
  <c r="F98" i="7"/>
  <c r="F97" i="7"/>
  <c r="F88" i="7"/>
  <c r="F87" i="7"/>
  <c r="F82" i="7"/>
  <c r="F81" i="7"/>
  <c r="F76" i="7"/>
  <c r="F75" i="7"/>
  <c r="F66" i="7"/>
  <c r="F65" i="7"/>
  <c r="F60" i="7"/>
  <c r="F59" i="7"/>
  <c r="F54" i="7"/>
  <c r="F38" i="7"/>
  <c r="F37" i="7"/>
  <c r="F32" i="7"/>
  <c r="F22" i="7"/>
  <c r="F21" i="7"/>
  <c r="F16" i="7"/>
  <c r="F15" i="7"/>
  <c r="F126" i="7" l="1"/>
  <c r="F125" i="7"/>
  <c r="E128" i="7" l="1"/>
  <c r="F44" i="7"/>
  <c r="F43" i="7"/>
  <c r="E46" i="14" l="1"/>
  <c r="E40" i="14"/>
  <c r="E24" i="14"/>
  <c r="E82" i="15" l="1"/>
  <c r="E76" i="15"/>
  <c r="E66" i="15"/>
  <c r="E60" i="15"/>
  <c r="E90" i="14"/>
  <c r="E84" i="14"/>
  <c r="E78" i="14"/>
  <c r="E68" i="14"/>
  <c r="E62" i="14"/>
  <c r="E56" i="14"/>
  <c r="F126" i="14"/>
  <c r="E34" i="14"/>
  <c r="E48" i="14" s="1"/>
  <c r="C15" i="8" s="1"/>
  <c r="E18" i="14"/>
  <c r="F125" i="14"/>
  <c r="E28" i="15"/>
  <c r="E50" i="15"/>
  <c r="F91" i="15"/>
  <c r="E44" i="15"/>
  <c r="F97" i="15"/>
  <c r="E34" i="15"/>
  <c r="F96" i="15"/>
  <c r="F90" i="15"/>
  <c r="E12" i="15"/>
  <c r="E112" i="14"/>
  <c r="F132" i="14"/>
  <c r="E100" i="14"/>
  <c r="F119" i="14"/>
  <c r="E12" i="14"/>
  <c r="E106" i="14"/>
  <c r="E18" i="15"/>
  <c r="F120" i="14"/>
  <c r="F131" i="14"/>
  <c r="E84" i="15" l="1"/>
  <c r="F16" i="8" s="1"/>
  <c r="E68" i="15"/>
  <c r="E16" i="8" s="1"/>
  <c r="E92" i="14"/>
  <c r="E15" i="8" s="1"/>
  <c r="E70" i="14"/>
  <c r="D15" i="8" s="1"/>
  <c r="E128" i="14"/>
  <c r="E113" i="11"/>
  <c r="E85" i="11"/>
  <c r="E63" i="11"/>
  <c r="E57" i="11"/>
  <c r="F127" i="11"/>
  <c r="E26" i="14"/>
  <c r="B15" i="8" s="1"/>
  <c r="E36" i="15"/>
  <c r="C16" i="8" s="1"/>
  <c r="E99" i="15"/>
  <c r="E52" i="15"/>
  <c r="D16" i="8" s="1"/>
  <c r="E93" i="15"/>
  <c r="E20" i="15"/>
  <c r="B16" i="8" s="1"/>
  <c r="E134" i="14"/>
  <c r="E114" i="14"/>
  <c r="F15" i="8" s="1"/>
  <c r="E122" i="14"/>
  <c r="F126" i="11"/>
  <c r="E91" i="11"/>
  <c r="E69" i="11"/>
  <c r="E101" i="11"/>
  <c r="E47" i="11"/>
  <c r="E41" i="11"/>
  <c r="E18" i="11"/>
  <c r="F132" i="11"/>
  <c r="E79" i="11"/>
  <c r="F133" i="11"/>
  <c r="E12" i="11"/>
  <c r="E107" i="11"/>
  <c r="E35" i="11"/>
  <c r="F121" i="11"/>
  <c r="E24" i="11"/>
  <c r="E112" i="7"/>
  <c r="E106" i="7"/>
  <c r="E100" i="7"/>
  <c r="E90" i="7"/>
  <c r="E84" i="7"/>
  <c r="E68" i="7"/>
  <c r="E62" i="7"/>
  <c r="F53" i="7"/>
  <c r="E56" i="7" s="1"/>
  <c r="E46" i="7"/>
  <c r="E40" i="7"/>
  <c r="F31" i="7"/>
  <c r="E34" i="7" s="1"/>
  <c r="F132" i="7"/>
  <c r="E18" i="7"/>
  <c r="F10" i="7"/>
  <c r="F9" i="7"/>
  <c r="E68" i="6"/>
  <c r="F16" i="6"/>
  <c r="F15" i="6"/>
  <c r="E24" i="7" l="1"/>
  <c r="G15" i="8"/>
  <c r="E136" i="14"/>
  <c r="E93" i="11"/>
  <c r="E14" i="8" s="1"/>
  <c r="E17" i="8" s="1"/>
  <c r="E71" i="11"/>
  <c r="D14" i="8" s="1"/>
  <c r="D17" i="8" s="1"/>
  <c r="E129" i="11"/>
  <c r="E135" i="11"/>
  <c r="E112" i="6"/>
  <c r="E106" i="6"/>
  <c r="E100" i="6"/>
  <c r="E90" i="6"/>
  <c r="E84" i="6"/>
  <c r="E78" i="6"/>
  <c r="F132" i="6"/>
  <c r="E62" i="6"/>
  <c r="F126" i="6"/>
  <c r="F125" i="6"/>
  <c r="E46" i="6"/>
  <c r="E24" i="6"/>
  <c r="F120" i="7"/>
  <c r="C4" i="8"/>
  <c r="G16" i="8"/>
  <c r="E101" i="15"/>
  <c r="E115" i="11"/>
  <c r="F14" i="8" s="1"/>
  <c r="F17" i="8" s="1"/>
  <c r="E56" i="6"/>
  <c r="E40" i="6"/>
  <c r="E34" i="6"/>
  <c r="F120" i="6"/>
  <c r="F119" i="6"/>
  <c r="E18" i="6"/>
  <c r="E78" i="7"/>
  <c r="E92" i="7" s="1"/>
  <c r="E4" i="8" s="1"/>
  <c r="E70" i="7"/>
  <c r="D4" i="8" s="1"/>
  <c r="F119" i="7"/>
  <c r="E49" i="11"/>
  <c r="C14" i="8" s="1"/>
  <c r="C17" i="8" s="1"/>
  <c r="E27" i="11"/>
  <c r="B14" i="8" s="1"/>
  <c r="E123" i="11"/>
  <c r="E114" i="7"/>
  <c r="F4" i="8" s="1"/>
  <c r="F131" i="7"/>
  <c r="E134" i="7" s="1"/>
  <c r="E12" i="7"/>
  <c r="E12" i="6"/>
  <c r="F131" i="6"/>
  <c r="E114" i="6" l="1"/>
  <c r="F5" i="8" s="1"/>
  <c r="E92" i="6"/>
  <c r="E5" i="8" s="1"/>
  <c r="E70" i="6"/>
  <c r="D5" i="8" s="1"/>
  <c r="E122" i="7"/>
  <c r="E136" i="7" s="1"/>
  <c r="E26" i="7"/>
  <c r="B4" i="8" s="1"/>
  <c r="G4" i="8" s="1"/>
  <c r="G14" i="8"/>
  <c r="G17" i="8" s="1"/>
  <c r="B19" i="8" s="1"/>
  <c r="E137" i="11"/>
  <c r="B17" i="8"/>
  <c r="E134" i="6"/>
  <c r="E128" i="6"/>
  <c r="E48" i="6"/>
  <c r="C5" i="8" s="1"/>
  <c r="E122" i="6"/>
  <c r="E26" i="6"/>
  <c r="B5" i="8" s="1"/>
  <c r="E66" i="3"/>
  <c r="E12" i="3"/>
  <c r="F91" i="3"/>
  <c r="F90" i="3"/>
  <c r="E82" i="3"/>
  <c r="E76" i="3"/>
  <c r="E60" i="3"/>
  <c r="E44" i="3"/>
  <c r="E34" i="3"/>
  <c r="E28" i="3"/>
  <c r="E68" i="3" l="1"/>
  <c r="E6" i="8" s="1"/>
  <c r="E7" i="8" s="1"/>
  <c r="F96" i="3"/>
  <c r="E136" i="6"/>
  <c r="G5" i="8"/>
  <c r="E84" i="3"/>
  <c r="F6" i="8" s="1"/>
  <c r="F7" i="8" s="1"/>
  <c r="F97" i="3"/>
  <c r="E36" i="3"/>
  <c r="C6" i="8" s="1"/>
  <c r="C7" i="8" s="1"/>
  <c r="E18" i="3"/>
  <c r="E20" i="3" s="1"/>
  <c r="B6" i="8" s="1"/>
  <c r="E50" i="3"/>
  <c r="E52" i="3" s="1"/>
  <c r="D6" i="8" s="1"/>
  <c r="D7" i="8" s="1"/>
  <c r="E93" i="3"/>
  <c r="E99" i="3" l="1"/>
  <c r="E101" i="3" s="1"/>
  <c r="G6" i="8"/>
  <c r="G7" i="8" s="1"/>
  <c r="B9" i="8" s="1"/>
  <c r="B7" i="8"/>
</calcChain>
</file>

<file path=xl/sharedStrings.xml><?xml version="1.0" encoding="utf-8"?>
<sst xmlns="http://schemas.openxmlformats.org/spreadsheetml/2006/main" count="1017" uniqueCount="374">
  <si>
    <t xml:space="preserve">In order to assist Bidders in the preparation of their Bid and to comply with the requirements of this solicitation, Bid Pricing Instructions and a Bid Form have been prepared.  Bidders shall submit their Bid on the Bid Form in accordance with the instructions on the Bid Form and as specified herein.  Do not alter the Bid Form or the Bid Form may be rejected.  The Bid Form is to be signed and dated, where requested, by an individual who is authorized to bind the Bidder to the prices entered on the Bid Form. </t>
  </si>
  <si>
    <t xml:space="preserve">The Bid Form is used to calculate the Bidder’s TOTAL BID PRICE.  Follow these instructions carefully when completing your Bid Form:                                                                                                                                                                                                                                                                                                               </t>
  </si>
  <si>
    <t>A)  All Unit and Extended Prices must be clearly entered in dollars and cents, e.g., $24.15.  Make your decimal points clear and distinct.</t>
  </si>
  <si>
    <t>B)  All Unit Prices must be the actual price per unit the State will pay for the specific item or service identified in this IFB and may not be contingent on any other factor or condition in any manner.</t>
  </si>
  <si>
    <t>C)  All calculations shall be rounded to the nearest cent, i.e., .344 shall be .34 and .345 shall be .35.</t>
  </si>
  <si>
    <t>D)  Any goods or services required through this IFB and proposed by the vendor at No Cost to the State must be clearly entered in the Unit Price, if appropriate, and Extended Price with $0.00.</t>
  </si>
  <si>
    <t>E)  Every blank in every Bid Form shall be filled in.  Any blanks may result in the Bid being regarded as non-responsive and thus rejected.  Any changes or corrections made to the Bid Form by the Bidder prior to submission shall be initialed and dated.</t>
  </si>
  <si>
    <t>F)  Except as instructed on the Bid Form, nothing shall be entered on or attached to the Bid Form that alters or proposes conditions or contingencies on the prices.  Alterations and/or conditions usually render the Bid non-responsive, which means it will be rejected.</t>
  </si>
  <si>
    <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t>
  </si>
  <si>
    <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t>
  </si>
  <si>
    <t>I)  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</si>
  <si>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  Unless indicated elsewhere in the IFB, sample amounts used for calculations on the Bid Form are typically estimates for bidding purposes only.  The Department does not guarantee a minimum or maximum number of units or usage in the performance of this Contract.</t>
  </si>
  <si>
    <t>K)  Failure to adhere to any of these instructions may result in the Bid being determined non-responsive and rejected by the Department.</t>
  </si>
  <si>
    <t>The Bid shall contain all price information in the format specified on these pages.  Complete the Bid Form only as provided in the Bid Pricing Instructions.  Do not amend, alter or leave blank any items on the Bid Form.  If option years are included, Bidders must submit Bids for each option year.  Failure to adhere to any of these instructions may result in the bid being determined non-responsive and rejected by the Department.</t>
  </si>
  <si>
    <t>RN PRICE (Hourly Rate)</t>
  </si>
  <si>
    <t xml:space="preserve">Weekday &amp; Weekends *               </t>
  </si>
  <si>
    <t xml:space="preserve">Holidays **                                 </t>
  </si>
  <si>
    <t>Total RN Price for Year One</t>
  </si>
  <si>
    <t>(a + b) =</t>
  </si>
  <si>
    <t>(c)</t>
  </si>
  <si>
    <t>LPN PRICE (Hourly Rate)</t>
  </si>
  <si>
    <t>Total LPN Price for Year One</t>
  </si>
  <si>
    <t>(d + e) =</t>
  </si>
  <si>
    <t>(f)</t>
  </si>
  <si>
    <t>(g + h) =</t>
  </si>
  <si>
    <t>(i)</t>
  </si>
  <si>
    <t>(j)</t>
  </si>
  <si>
    <t>Year One (1)</t>
  </si>
  <si>
    <t>Total RN Price for Year Two</t>
  </si>
  <si>
    <t>(k + l) =</t>
  </si>
  <si>
    <t>(m)</t>
  </si>
  <si>
    <t>Total LPN Price for Year Two</t>
  </si>
  <si>
    <t>(n + o) =</t>
  </si>
  <si>
    <t>(p)</t>
  </si>
  <si>
    <t>(q + r) =</t>
  </si>
  <si>
    <t>(s)</t>
  </si>
  <si>
    <t>(t)</t>
  </si>
  <si>
    <t>Year Two (2)</t>
  </si>
  <si>
    <t>Total RN Price for Year Three</t>
  </si>
  <si>
    <t>(u + v) =</t>
  </si>
  <si>
    <t>(w)</t>
  </si>
  <si>
    <t>Total LPN Price for Year Three</t>
  </si>
  <si>
    <t>(x + y) =</t>
  </si>
  <si>
    <t>(z)</t>
  </si>
  <si>
    <t>(aa + bb) =</t>
  </si>
  <si>
    <t>(cc)</t>
  </si>
  <si>
    <t>(dd)</t>
  </si>
  <si>
    <t>Year Three (3)</t>
  </si>
  <si>
    <t>Total RN Price for Year Four</t>
  </si>
  <si>
    <t>(ee + ff) =</t>
  </si>
  <si>
    <t>(gg)</t>
  </si>
  <si>
    <t>Total LPN Price for Year Four</t>
  </si>
  <si>
    <t>(hh + ii) =</t>
  </si>
  <si>
    <t>(jj)</t>
  </si>
  <si>
    <t>(kk + ll) =</t>
  </si>
  <si>
    <t>(mm)</t>
  </si>
  <si>
    <t>(nn)</t>
  </si>
  <si>
    <t>Year Four (4)</t>
  </si>
  <si>
    <t>Total RN Price for Year Five</t>
  </si>
  <si>
    <t>(oo + pp) =</t>
  </si>
  <si>
    <t>(qq)</t>
  </si>
  <si>
    <t xml:space="preserve">Weekday &amp; Weekends  *     </t>
  </si>
  <si>
    <t xml:space="preserve">Holidays **                              </t>
  </si>
  <si>
    <t>Total LPN Price for Year Five</t>
  </si>
  <si>
    <t>(rr + ss) =</t>
  </si>
  <si>
    <t>(tt)</t>
  </si>
  <si>
    <t xml:space="preserve">Weekday &amp; Weekends *            </t>
  </si>
  <si>
    <t>(uu + vv) =</t>
  </si>
  <si>
    <t>(ww)</t>
  </si>
  <si>
    <t>(xx)</t>
  </si>
  <si>
    <t>Year Five (5)</t>
  </si>
  <si>
    <t>GRAND TOTAL (BASIS FOR AWARD BY NURSE TYPE)</t>
  </si>
  <si>
    <t xml:space="preserve">Weekday &amp; Weekends *                   </t>
  </si>
  <si>
    <t xml:space="preserve">Holidays **                                       </t>
  </si>
  <si>
    <t xml:space="preserve">Total RN Price (Basis of Award):  (c) + (m) + (w) + (gg) + (qq) = </t>
  </si>
  <si>
    <t xml:space="preserve">Weekday &amp; Weekends  *                  </t>
  </si>
  <si>
    <t xml:space="preserve">Total LPN Price (Basis of Award):  (f) + (p) + (z) + (jj) + (tt) = </t>
  </si>
  <si>
    <t xml:space="preserve">Total Five Year Contract Price:    (j) + (t) + (dd) + (nn) + (xx) =        </t>
  </si>
  <si>
    <t>*No overtime, shift differential or any fee over and above the rates bid shall be paid.</t>
  </si>
  <si>
    <t>Submitted By:</t>
  </si>
  <si>
    <t xml:space="preserve">Authorized Signature: </t>
  </si>
  <si>
    <t>Date:</t>
  </si>
  <si>
    <t>Printed Name and Title:</t>
  </si>
  <si>
    <t>Bidder Name:</t>
  </si>
  <si>
    <t>Bidder Address:</t>
  </si>
  <si>
    <t>Location(s) from which services will be performed (City/State):</t>
  </si>
  <si>
    <t xml:space="preserve">FEIN: </t>
  </si>
  <si>
    <t xml:space="preserve"> eMMA #:</t>
  </si>
  <si>
    <t xml:space="preserve"> Telephone: </t>
  </si>
  <si>
    <t>Fax:</t>
  </si>
  <si>
    <t>E-mail:</t>
  </si>
  <si>
    <t>YEAR 1 (OCTOBER 21, 2023 - OCTOBER 20, 2024)</t>
  </si>
  <si>
    <t>per hour x 6678 hours (a)</t>
  </si>
  <si>
    <t>per hour x 364 hours (b)</t>
  </si>
  <si>
    <t>CNA PRICE (Hourly Rate)</t>
  </si>
  <si>
    <t>per hour x 364 hours (h)</t>
  </si>
  <si>
    <t>Total CNA Price for Year One</t>
  </si>
  <si>
    <t>per hour x 364 hours (l)</t>
  </si>
  <si>
    <t>Total CNA Price for Year Two</t>
  </si>
  <si>
    <t>Total CNA Price for Year Three</t>
  </si>
  <si>
    <t>Total CNA Price for Year Four</t>
  </si>
  <si>
    <t>Total CNA Price for Year Five</t>
  </si>
  <si>
    <t>Total: 32,390 hours</t>
  </si>
  <si>
    <t>Total: 1820 hours</t>
  </si>
  <si>
    <t>GNA PRICE (Hourly Rate)</t>
  </si>
  <si>
    <t>Total GNA Price for Year Two</t>
  </si>
  <si>
    <t>TOTAL CONTRACT PRICE FOR RN, LPN, &amp; GNA:    (m + p + s) =</t>
  </si>
  <si>
    <t xml:space="preserve">TOTAL CONTRACT PRICE FOR RN, LPN, &amp; GNA:    (c + f + i) =        </t>
  </si>
  <si>
    <t>Total GNA Price for Year One</t>
  </si>
  <si>
    <t>Total GNA Price for Year Three</t>
  </si>
  <si>
    <t xml:space="preserve">TOTAL CONTRACT PRICE FOR RN, LPN, &amp; GNA:    (w + z + cc) = </t>
  </si>
  <si>
    <t>Total GNA Price for Year Four</t>
  </si>
  <si>
    <t>TOTAL CONTRACT PRICE FOR RN, LPN, &amp; GNA:   (gg + jj + mm) =</t>
  </si>
  <si>
    <t>Total GNA Price for Year Five</t>
  </si>
  <si>
    <t>TOTAL CONTRACT PRICE FOR RN, LPN, &amp; GNA:   (qq + tt + ww) =</t>
  </si>
  <si>
    <t xml:space="preserve">Total GNA Price (Basis of Award):  (i) + (s) + (cc) + (mm) + (ww) = </t>
  </si>
  <si>
    <t>Year 1 costs</t>
  </si>
  <si>
    <t>Year 2 costs</t>
  </si>
  <si>
    <t>Year 3 costs</t>
  </si>
  <si>
    <t>Facility</t>
  </si>
  <si>
    <t>Deer's Head Hospital Center</t>
  </si>
  <si>
    <t>Holly Center</t>
  </si>
  <si>
    <t>Eastern Shore Hospital Center</t>
  </si>
  <si>
    <t>Total Cost Per Year</t>
  </si>
  <si>
    <t>Name of Offeror:</t>
  </si>
  <si>
    <t>Signature:</t>
  </si>
  <si>
    <t>Address of Offeror:</t>
  </si>
  <si>
    <t>Offeror FEIN:</t>
  </si>
  <si>
    <t>Total Project Costs Per Facility</t>
  </si>
  <si>
    <t>Year 4 costs</t>
  </si>
  <si>
    <t>Year 5 costs</t>
  </si>
  <si>
    <t>per hour x 300 hours (b)</t>
  </si>
  <si>
    <t>per hour x 6000 hours (d)</t>
  </si>
  <si>
    <t>per hour x 3500 hours (g)</t>
  </si>
  <si>
    <t>per hour x 400 hours (h)</t>
  </si>
  <si>
    <t>per hour x 2300 hours (k)</t>
  </si>
  <si>
    <t>per hour x 300 hours (l)</t>
  </si>
  <si>
    <t>per hour x 6000 hours (n)</t>
  </si>
  <si>
    <t>per hour x 500 hours (o)</t>
  </si>
  <si>
    <t>per hour x 3500 hours (q)</t>
  </si>
  <si>
    <t>per hour x 400 hours (r)</t>
  </si>
  <si>
    <t>per hour x 2300 hours (u)</t>
  </si>
  <si>
    <t>per hour x 300 hours (v)</t>
  </si>
  <si>
    <t>per hour x 6000 hours (x)</t>
  </si>
  <si>
    <t>per hour x 500 hours (y)</t>
  </si>
  <si>
    <t>per hour x 3500 hours (aa)</t>
  </si>
  <si>
    <t>per hour x 400 hours (bb)</t>
  </si>
  <si>
    <t>per hour x 2300 hours (ee)</t>
  </si>
  <si>
    <t>per hour x 300 hours (ff)</t>
  </si>
  <si>
    <t>per hour x 6000 hours (hh)</t>
  </si>
  <si>
    <t>per hour x 500 hours (ii)</t>
  </si>
  <si>
    <t>per hour x 3500 hours (kk)</t>
  </si>
  <si>
    <t>per hour x 400 hours (ll)</t>
  </si>
  <si>
    <t>per hour x 300 hours (pp)</t>
  </si>
  <si>
    <t>per hour x 2300 hours (oo)</t>
  </si>
  <si>
    <t>per hour x 6000 hours (rr)</t>
  </si>
  <si>
    <t>per hour x 500 hours (ss)</t>
  </si>
  <si>
    <t>per hour x 3500 hours (uu)</t>
  </si>
  <si>
    <t>per hour x 400 hours (vv)</t>
  </si>
  <si>
    <t>per hour x 5000 hours (a)</t>
  </si>
  <si>
    <t>per hour x 100 hours (b)</t>
  </si>
  <si>
    <t>per hour x 5000 hours (d)</t>
  </si>
  <si>
    <t>per hour x 200 hours (e)</t>
  </si>
  <si>
    <t>per hour x 31,200 hours (g)</t>
  </si>
  <si>
    <t>per hour x 4000 hours (k)</t>
  </si>
  <si>
    <t>per hour x 80 hours (l)</t>
  </si>
  <si>
    <t>per hour x 4000 hours (n)</t>
  </si>
  <si>
    <t>per hour x 80 hours (o)</t>
  </si>
  <si>
    <t>per hour x 24,960 hours (q)</t>
  </si>
  <si>
    <t>per hour x 320 hours (r)</t>
  </si>
  <si>
    <t>per hour x 3200 hours (u)</t>
  </si>
  <si>
    <t>per hour x 40 hours (v)</t>
  </si>
  <si>
    <t>per hour x 3200 hours (x)</t>
  </si>
  <si>
    <t>per hour x 40 hours (y)</t>
  </si>
  <si>
    <t>per hour x 19,968 hours (aa)</t>
  </si>
  <si>
    <t>per hour x 80 hours (bb)</t>
  </si>
  <si>
    <t>per hour x 800 hours (ee)</t>
  </si>
  <si>
    <t>per hour x 32 hours (ff)</t>
  </si>
  <si>
    <t>per hour x 800 hours (hh)</t>
  </si>
  <si>
    <t>per hour x 32 hours (ii)</t>
  </si>
  <si>
    <t>per hour x 15,974 hours (kk)</t>
  </si>
  <si>
    <t>per hour x 80 hours (ll)</t>
  </si>
  <si>
    <t>per hour x 640 hours (oo)</t>
  </si>
  <si>
    <t>per hour x 20 hours (pp)</t>
  </si>
  <si>
    <t>per hour x 640 hours (rr)</t>
  </si>
  <si>
    <t>per hour x 20 hours (ss)</t>
  </si>
  <si>
    <t>per hour x 12,779 hours (uu)</t>
  </si>
  <si>
    <t>per hour x 64 hours (vv)</t>
  </si>
  <si>
    <t>Total: 11,500 hours</t>
  </si>
  <si>
    <t>Total: 30,000</t>
  </si>
  <si>
    <t>Total: 2,500</t>
  </si>
  <si>
    <t>Total: 17,500 hours</t>
  </si>
  <si>
    <t>Total: 2,000 hours</t>
  </si>
  <si>
    <t>Total: 13,640 hours</t>
  </si>
  <si>
    <t>Total: 13,640</t>
  </si>
  <si>
    <t>Total: 272 hours</t>
  </si>
  <si>
    <t xml:space="preserve">Total: 272 </t>
  </si>
  <si>
    <t>Total: 104,881 hours</t>
  </si>
  <si>
    <t>Total: 908 hours</t>
  </si>
  <si>
    <t>per hour x 5724 hours (d)</t>
  </si>
  <si>
    <t>per hour x 364 hours (e)</t>
  </si>
  <si>
    <t>(g)</t>
  </si>
  <si>
    <t>per hour x 6578 hours (h)</t>
  </si>
  <si>
    <t>per hour x 364 hours (i)</t>
  </si>
  <si>
    <t>(h + i) =</t>
  </si>
  <si>
    <t>per hour x 5624 hours (k)</t>
  </si>
  <si>
    <t xml:space="preserve">TOTAL CONTRACT PRICE FOR RN &amp; CNA:    (c + f) =        </t>
  </si>
  <si>
    <t>TOTAL CONTRACT PRICE FOR RN &amp; CNA:    (j + m) =</t>
  </si>
  <si>
    <t>(n)</t>
  </si>
  <si>
    <t>per hour x 6478 hours (o)</t>
  </si>
  <si>
    <t>per hour x 364 hours p)</t>
  </si>
  <si>
    <t>(o + p) =</t>
  </si>
  <si>
    <t>(q)</t>
  </si>
  <si>
    <t>(r + s) =</t>
  </si>
  <si>
    <t xml:space="preserve">TOTAL CONTRACT PRICE FOR RN &amp; CNA:    (q + t) = </t>
  </si>
  <si>
    <t>(u)</t>
  </si>
  <si>
    <t>per hour x 55240 hours (r)</t>
  </si>
  <si>
    <t>per hour x 364 hours (s)</t>
  </si>
  <si>
    <t>per hour x 6378 hours (v)</t>
  </si>
  <si>
    <t>per hour x 364 hours (w)</t>
  </si>
  <si>
    <t>(x)</t>
  </si>
  <si>
    <t>per hour x 364 hours (z)</t>
  </si>
  <si>
    <t>(aa)</t>
  </si>
  <si>
    <t>(v + w) =</t>
  </si>
  <si>
    <t>per hour x 5424 hours (y)</t>
  </si>
  <si>
    <t>(y + z) =</t>
  </si>
  <si>
    <t>TOTAL CONTRACT PRICE FOR RN &amp; CNA:   (x + aa) =</t>
  </si>
  <si>
    <t>(bb)</t>
  </si>
  <si>
    <t>per hour x 6278 hours (cc)</t>
  </si>
  <si>
    <t>per hour x 364 hours (dd)</t>
  </si>
  <si>
    <t>(ee)</t>
  </si>
  <si>
    <t>(cc + dd) =</t>
  </si>
  <si>
    <t>per hour x 5324 hours (ff)</t>
  </si>
  <si>
    <t>per hour x 364 hours (gg)</t>
  </si>
  <si>
    <t>(hh)</t>
  </si>
  <si>
    <t>(ff + gg) =</t>
  </si>
  <si>
    <t>TOTAL CONTRACT PRICE FOR RN &amp; CNA:   (ee + hh ) =</t>
  </si>
  <si>
    <t>(ii)</t>
  </si>
  <si>
    <t xml:space="preserve">Total RN Price (Basis of Award):  (c) + (j) + (q) + (x) + (ee) = </t>
  </si>
  <si>
    <t xml:space="preserve">Total CNA Price (Basis of Award):  (f) + (m) + (t) + (aa) + (hh) = </t>
  </si>
  <si>
    <t xml:space="preserve">Total Five Year Contract Price:    (g) + (n) + (u) + (bb) + (ii) =        </t>
  </si>
  <si>
    <t>Total: 1,500 hours</t>
  </si>
  <si>
    <t>per hour x 3000 hours (x)</t>
  </si>
  <si>
    <t>per hour x 250 hours (y)</t>
  </si>
  <si>
    <t>Total:1750 hours</t>
  </si>
  <si>
    <t>per hour x 230 hours (a)</t>
  </si>
  <si>
    <t>per hour x 30 hours (b)</t>
  </si>
  <si>
    <t>per hour x 600 hours (d)</t>
  </si>
  <si>
    <t>per hour x 50 hours (e)</t>
  </si>
  <si>
    <t>per hour x 350 hours (g)</t>
  </si>
  <si>
    <t>per hour x 40 hours (h)</t>
  </si>
  <si>
    <t>per hour x230 hours (k)</t>
  </si>
  <si>
    <t>per hours x 30 hours (l)</t>
  </si>
  <si>
    <t>per hour x 600 hours (n)</t>
  </si>
  <si>
    <t>per hour x 50 hours (o)</t>
  </si>
  <si>
    <t>per hour x 350 hours (q)</t>
  </si>
  <si>
    <t>per hour x 40 hours (r)</t>
  </si>
  <si>
    <t>per hour x 230 hours (u)</t>
  </si>
  <si>
    <t>per hour x 30 hours (v)</t>
  </si>
  <si>
    <t>per hour x 600 hours (x)</t>
  </si>
  <si>
    <t>per hour x 50 hours (y)</t>
  </si>
  <si>
    <t>per hour x 350 hours (aa)</t>
  </si>
  <si>
    <t>per hour x 40 hours (bb)</t>
  </si>
  <si>
    <t>per hour x 230 hours (ee)</t>
  </si>
  <si>
    <t>per hour x 30 hours (ff)</t>
  </si>
  <si>
    <t>per hour x 600 hours (hh)</t>
  </si>
  <si>
    <t>per hour x 50 hours (ii)</t>
  </si>
  <si>
    <t>per hour x 350 hours (kk)</t>
  </si>
  <si>
    <t>per hour x 40 hours (ll)</t>
  </si>
  <si>
    <t>per hour x 230  hours (oo)</t>
  </si>
  <si>
    <t>per hour x 30 hours (pp)</t>
  </si>
  <si>
    <t>per hour x 600 hours (rr)</t>
  </si>
  <si>
    <t>per hour x 50 hours ss)</t>
  </si>
  <si>
    <t>per hour x 1350 hours (uu)</t>
  </si>
  <si>
    <t>per hour x 40 hours (vv)</t>
  </si>
  <si>
    <t>Total: 1150 hours</t>
  </si>
  <si>
    <t>Total: 30 hours</t>
  </si>
  <si>
    <t>Total: 3000 hours</t>
  </si>
  <si>
    <t>Total: 250 hours</t>
  </si>
  <si>
    <t>Total: 200 hours</t>
  </si>
  <si>
    <t>per hour x 273 hours (a)</t>
  </si>
  <si>
    <t>per hour x 8 hours (b)</t>
  </si>
  <si>
    <t>per hour x 273 hours (d)</t>
  </si>
  <si>
    <t>per hour x 8 hours (e)</t>
  </si>
  <si>
    <t>per hour x 2098 hours (g)</t>
  </si>
  <si>
    <t>per hour x 18 hours (h)</t>
  </si>
  <si>
    <t>per hour x 273 hours (k)</t>
  </si>
  <si>
    <t>per hours x 8 hours (l)</t>
  </si>
  <si>
    <t>per hour x 273 hours (n)</t>
  </si>
  <si>
    <t>per hour x 2098 hours (q)</t>
  </si>
  <si>
    <t>per hour x 18 hours (r)</t>
  </si>
  <si>
    <t>per hour x 273 hours (u)</t>
  </si>
  <si>
    <t>per hour 8 hours (o)</t>
  </si>
  <si>
    <t>per hour x 8 hours (v)</t>
  </si>
  <si>
    <t>per hour x 2098 hours (aa)</t>
  </si>
  <si>
    <t>per hour x 18 hours (bb)</t>
  </si>
  <si>
    <t>per hour x 273 hours (ee)</t>
  </si>
  <si>
    <t>per hour x 8 hours (ff)</t>
  </si>
  <si>
    <t>per hour x 273 hours (hh)</t>
  </si>
  <si>
    <t>per hour x 8 hours (ii)</t>
  </si>
  <si>
    <t>per hour x 2098 hours (kk)</t>
  </si>
  <si>
    <t>per hour x 18 hours (ll)</t>
  </si>
  <si>
    <t>per hour x 273 hours (oo)</t>
  </si>
  <si>
    <t>per hour x 8 hours (pp)</t>
  </si>
  <si>
    <t>per hour x 273 hours (rr)</t>
  </si>
  <si>
    <t>per hour x 8 hours ss)</t>
  </si>
  <si>
    <t>per hour x 2098 hours (uu)</t>
  </si>
  <si>
    <t>per hour x 18 hours (vv)</t>
  </si>
  <si>
    <t>Total: 40 hours</t>
  </si>
  <si>
    <t>Total: 1365</t>
  </si>
  <si>
    <t>Total: 1365 hours</t>
  </si>
  <si>
    <t>Total: 40</t>
  </si>
  <si>
    <t>Total: 10488hours</t>
  </si>
  <si>
    <t>Total: 90 hours</t>
  </si>
  <si>
    <t>per hour x 648 hours (a)</t>
  </si>
  <si>
    <t>per hour x 36 hours (b)</t>
  </si>
  <si>
    <t>per hour x 648 hours (d)</t>
  </si>
  <si>
    <t>per hour x 36 hours (e)</t>
  </si>
  <si>
    <t>per hour x 648 hours (h)</t>
  </si>
  <si>
    <t>per hour x 36 hours (i)</t>
  </si>
  <si>
    <t>per hour x 648 hours (k)</t>
  </si>
  <si>
    <t>per hour x 36 hours (l)</t>
  </si>
  <si>
    <t>per hour x 648 hours (o)</t>
  </si>
  <si>
    <t>per hour x 36 hours p)</t>
  </si>
  <si>
    <t>per hour x 648 hours (r)</t>
  </si>
  <si>
    <t>per hour x 36 hours (s)</t>
  </si>
  <si>
    <t>per hour x 648 hours (v)</t>
  </si>
  <si>
    <t>per hour x 36 hours (w)</t>
  </si>
  <si>
    <t>per hour x 36 hours (z)</t>
  </si>
  <si>
    <t>per hour x 648 hours (cc)</t>
  </si>
  <si>
    <t>per hour x 36 hours (dd)</t>
  </si>
  <si>
    <t>per hour x 648 hours (ff)</t>
  </si>
  <si>
    <t>per hour x 36 hours (gg)</t>
  </si>
  <si>
    <t>Total: 3239 hours</t>
  </si>
  <si>
    <t>Total: 182 hours</t>
  </si>
  <si>
    <t xml:space="preserve">YEAR 2 </t>
  </si>
  <si>
    <t xml:space="preserve">YEAR 3 </t>
  </si>
  <si>
    <t xml:space="preserve">YEAR 4 </t>
  </si>
  <si>
    <t xml:space="preserve">YEAR 5 </t>
  </si>
  <si>
    <t>ATTACHMENT B-1 – BID FORM</t>
  </si>
  <si>
    <t>ATTACHMENT B – BID PRICING INSTRUCTIONS</t>
  </si>
  <si>
    <t>The Bid Form shall contain all price information in the format specified on these pages.  Complete the Bid Form only as provided in the Bid Pricing Instructions.  Do not amend, alter or leave blank any items on the Bid Form.  If option years are included, Bidders must submit Bids for each option year.  Failure to adhere to any of these instructions may result in the bid being determined non-responsive and rejected by the Department.</t>
  </si>
  <si>
    <t>* No overtime, shift differential or any fee over and above the rates bid shall be paid.</t>
  </si>
  <si>
    <t>per hour x 500 hours (e)</t>
  </si>
  <si>
    <t>per hour x 2300 hours (a)</t>
  </si>
  <si>
    <t>YEAR TWO (2 )</t>
  </si>
  <si>
    <t>YEAR THREE (3)</t>
  </si>
  <si>
    <t>YEAR FOUR (4)</t>
  </si>
  <si>
    <t>YEAR FIVE (5)</t>
  </si>
  <si>
    <r>
      <t xml:space="preserve">TOTAL BID PRICE          </t>
    </r>
    <r>
      <rPr>
        <b/>
        <sz val="16"/>
        <color rgb="FF0000CC"/>
        <rFont val="Times New Roman"/>
        <family val="1"/>
      </rPr>
      <t xml:space="preserve">(Escalation Rate: E-Rate) </t>
    </r>
    <r>
      <rPr>
        <b/>
        <sz val="16"/>
        <color rgb="FF006100"/>
        <rFont val="Times New Roman"/>
        <family val="1"/>
      </rPr>
      <t xml:space="preserve"> Table 2                            Summary Total </t>
    </r>
  </si>
  <si>
    <t xml:space="preserve">TOTAL BID PRICE Table 1  Summary Total </t>
  </si>
  <si>
    <t>YEAR ONE  1</t>
  </si>
  <si>
    <t xml:space="preserve">YEAR TWO (2) </t>
  </si>
  <si>
    <t xml:space="preserve">YEAR THREE (3) </t>
  </si>
  <si>
    <t xml:space="preserve">YEAR ONE (1) </t>
  </si>
  <si>
    <t xml:space="preserve">YEAR  TWO (2) </t>
  </si>
  <si>
    <t xml:space="preserve">YEAR FOUR (4) </t>
  </si>
  <si>
    <t>YEAR TWO (2)</t>
  </si>
  <si>
    <t>Attachment B-1  Bid Form Table-1</t>
  </si>
  <si>
    <t xml:space="preserve">YEAR FIVE (5) </t>
  </si>
  <si>
    <r>
      <t xml:space="preserve">ATTACHMENT B-1 – BID FORM </t>
    </r>
    <r>
      <rPr>
        <b/>
        <sz val="12"/>
        <color rgb="FF0000CC"/>
        <rFont val="Times New Roman"/>
        <family val="1"/>
      </rPr>
      <t>(ESCALATED RATE)</t>
    </r>
  </si>
  <si>
    <t xml:space="preserve"> INVITATION FOR BIDS (IFB) OCMP #24-20792                                                                                                                           EASTERN SHORE HOSPITAL CENTER</t>
  </si>
  <si>
    <t>INVITATION FOR BIDS (IFB) OCMP #24-20792                                                                                                                            HOLLY CENTER</t>
  </si>
  <si>
    <t>INVITATION FOR BIDS (IFB) OCMP #24-20792                                                                                                                                                                            DEER’S HEAD HOSPITAL CENTER</t>
  </si>
  <si>
    <t>INVITATION FOR BIDS (IFB) OCMP #24-20792                                                                                                                           AGENCY NURSING SERVICES
  FOR DEER’S HEAD HOSPITAL CENTER, HOLLY CENTER, AND EASTERN SHORE HOSPITAL CENTER</t>
  </si>
  <si>
    <r>
      <t>Attachment B-1 Bid Form</t>
    </r>
    <r>
      <rPr>
        <b/>
        <sz val="18"/>
        <color rgb="FF0000CC"/>
        <rFont val="Times New Roman"/>
        <family val="1"/>
      </rPr>
      <t xml:space="preserve"> Table-2</t>
    </r>
    <r>
      <rPr>
        <b/>
        <sz val="18"/>
        <color theme="1"/>
        <rFont val="Times New Roman"/>
        <family val="1"/>
      </rPr>
      <t xml:space="preserve"> </t>
    </r>
    <r>
      <rPr>
        <b/>
        <sz val="18"/>
        <color rgb="FF0000CC"/>
        <rFont val="Times New Roman"/>
        <family val="1"/>
      </rPr>
      <t>Escalated Rate</t>
    </r>
    <r>
      <rPr>
        <b/>
        <sz val="18"/>
        <color theme="1"/>
        <rFont val="Times New Roman"/>
        <family val="1"/>
      </rPr>
      <t xml:space="preserve"> </t>
    </r>
    <r>
      <rPr>
        <b/>
        <sz val="18"/>
        <color rgb="FF0000CC"/>
        <rFont val="Times New Roman"/>
        <family val="1"/>
      </rPr>
      <t>(IFB Section 3.13.3)</t>
    </r>
  </si>
  <si>
    <t>L ) For Escalattion Rate guidelines are in accordance with IFB Section 3.13.2 through 3.13.3</t>
  </si>
  <si>
    <r>
      <t xml:space="preserve"> INVITATION FOR BIDS (IFB) OCMP #24-20792                                                                                                                           E-RATE FOR EASTERN SHORE HOSPITAL                                                                                          </t>
    </r>
    <r>
      <rPr>
        <b/>
        <sz val="12"/>
        <color rgb="FF0000CC"/>
        <rFont val="Times New Roman"/>
        <family val="1"/>
      </rPr>
      <t xml:space="preserve">Escalattion Rate guidelines are in accordance with IFB Section 3.13.2 through 3.13.3  </t>
    </r>
    <r>
      <rPr>
        <b/>
        <sz val="12"/>
        <color theme="1"/>
        <rFont val="Times New Roman"/>
        <family val="1"/>
      </rPr>
      <t xml:space="preserve">                             </t>
    </r>
  </si>
  <si>
    <r>
      <t xml:space="preserve"> INVITATION FOR BIDS (IFB) OCMP #24-20792                                                                                                                           E-RATE FOR HOLLY CENTER                                                                                                                    </t>
    </r>
    <r>
      <rPr>
        <b/>
        <sz val="12"/>
        <color rgb="FF0000CC"/>
        <rFont val="Times New Roman"/>
        <family val="1"/>
      </rPr>
      <t xml:space="preserve">Escalattion Rate guidelines are in accordance with IFB Section 3.13.2 through 3.13.3     </t>
    </r>
    <r>
      <rPr>
        <b/>
        <sz val="12"/>
        <color theme="1"/>
        <rFont val="Times New Roman"/>
        <family val="1"/>
      </rPr>
      <t xml:space="preserve">             </t>
    </r>
  </si>
  <si>
    <r>
      <t xml:space="preserve"> INVITATION FOR BIDS (IFB) OCMP #24-20792                                                                                                                           
  E-RATE FOR DEER’S HEAD HOSPITAL CENTER                                                                                            </t>
    </r>
    <r>
      <rPr>
        <b/>
        <sz val="12"/>
        <color rgb="FF0000CC"/>
        <rFont val="Times New Roman"/>
        <family val="1"/>
      </rPr>
      <t>Escalattion Rate guidelines are in accordance with IFB Section 3.13.2 through 3.13.3</t>
    </r>
  </si>
  <si>
    <t>** Holidays include: New Year’s Day, Memorial Day, Independence Day, Labor Day, Thanksgiving and Christmas Day. Holiday Pay shall not exceed one and one-half times the hourly rate set forth for weekday and weekend hours; see Section  2.2.2.B</t>
  </si>
  <si>
    <r>
      <t>** Holidays include: New Year’s Day, Memorial Day, Independence Day, Labor Day, Thanksgiving and Christmas Day. Holiday Pay shall not exceed one and one-half times the hourly rate set forth for weekday and weekend hours; see</t>
    </r>
    <r>
      <rPr>
        <b/>
        <sz val="11"/>
        <color rgb="FF0000CC"/>
        <rFont val="Times New Roman"/>
        <family val="1"/>
      </rPr>
      <t xml:space="preserve"> </t>
    </r>
    <r>
      <rPr>
        <b/>
        <sz val="11"/>
        <color theme="1"/>
        <rFont val="Times New Roman"/>
        <family val="1"/>
      </rPr>
      <t>Section  2.2.2.B</t>
    </r>
  </si>
  <si>
    <t>** Holidays include: New Year’s Day, Memorial Day, Independence Day, Labor Day, Thanksgiving and Christmas Day. Holiday Pay shall not exceed one and one-half times the hourly rate set forth for weekday and weekend hours; see Section 2.2.2.B</t>
  </si>
  <si>
    <t>per hour x 648 hours (y)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</si>
</sst>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lt;=9999999]###\-####;\(###\)\ ###\-####"/>
  </numFmts>
  <fonts count="30">
    <font>
      <sz val="11"/>
      <color theme="1"/>
      <name val="Calibri"/>
      <scheme val="minor"/>
    </font>
    <font>
      <sz val="11"/>
      <color theme="1"/>
      <name val="Calibri"/>
      <family val="2"/>
      <scheme val="minor"/>
    </font>
    <font>
      <sz val="11"/>
      <color theme="1"/>
      <name val="Calibri"/>
      <family val="2"/>
      <scheme val="minor"/>
    </font>
    <font>
      <b/>
      <sz val="12"/>
      <color theme="1"/>
      <name val="Times New Roman"/>
    </font>
    <font>
      <sz val="11"/>
      <color theme="1"/>
      <name val="Calibri"/>
    </font>
    <font>
      <sz val="11"/>
      <color theme="1"/>
      <name val="Times New Roman"/>
    </font>
    <font>
      <sz val="11"/>
      <color rgb="FF000000"/>
      <name val="Times New Roman"/>
    </font>
    <font>
      <b/>
      <sz val="11"/>
      <color theme="1"/>
      <name val="Calibri"/>
    </font>
    <font>
      <b/>
      <sz val="11"/>
      <color theme="1"/>
      <name val="Times New Roman"/>
    </font>
    <font>
      <b/>
      <u/>
      <sz val="11"/>
      <color theme="1"/>
      <name val="Times New Roman"/>
    </font>
    <font>
      <u/>
      <sz val="11"/>
      <color theme="1"/>
      <name val="Times New Roman"/>
    </font>
    <font>
      <b/>
      <sz val="11"/>
      <color rgb="FFFF0000"/>
      <name val="Times New Roman"/>
    </font>
    <font>
      <sz val="11"/>
      <name val="Calibri"/>
    </font>
    <font>
      <b/>
      <sz val="10"/>
      <color theme="1"/>
      <name val="Times New Roman"/>
    </font>
    <font>
      <sz val="12"/>
      <color theme="1"/>
      <name val="Times New Roman"/>
    </font>
    <font>
      <b/>
      <u/>
      <sz val="11"/>
      <color theme="1"/>
      <name val="Times New Roman"/>
      <family val="1"/>
    </font>
    <font>
      <b/>
      <sz val="11"/>
      <color theme="1"/>
      <name val="Times New Roman"/>
      <family val="1"/>
    </font>
    <font>
      <b/>
      <sz val="11"/>
      <color theme="1"/>
      <name val="Calibri"/>
      <family val="2"/>
    </font>
    <font>
      <sz val="11"/>
      <color theme="1"/>
      <name val="Times New Roman"/>
      <family val="1"/>
    </font>
    <font>
      <b/>
      <sz val="12"/>
      <color theme="1"/>
      <name val="Times New Roman"/>
      <family val="1"/>
    </font>
    <font>
      <sz val="12"/>
      <color theme="1"/>
      <name val="Times New Roman"/>
      <family val="1"/>
    </font>
    <font>
      <b/>
      <sz val="14"/>
      <color theme="1"/>
      <name val="Times New Roman"/>
      <family val="1"/>
    </font>
    <font>
      <b/>
      <sz val="10"/>
      <color theme="1"/>
      <name val="Times New Roman"/>
      <family val="1"/>
    </font>
    <font>
      <b/>
      <sz val="16"/>
      <color rgb="FF006100"/>
      <name val="Times New Roman"/>
      <family val="1"/>
    </font>
    <font>
      <sz val="16"/>
      <name val="Times New Roman"/>
      <family val="1"/>
    </font>
    <font>
      <b/>
      <sz val="18"/>
      <color theme="1"/>
      <name val="Times New Roman"/>
      <family val="1"/>
    </font>
    <font>
      <b/>
      <sz val="16"/>
      <color rgb="FF0000CC"/>
      <name val="Times New Roman"/>
      <family val="1"/>
    </font>
    <font>
      <b/>
      <sz val="18"/>
      <color rgb="FF0000CC"/>
      <name val="Times New Roman"/>
      <family val="1"/>
    </font>
    <font>
      <b/>
      <sz val="12"/>
      <color rgb="FF0000CC"/>
      <name val="Times New Roman"/>
      <family val="1"/>
    </font>
    <font>
      <b/>
      <sz val="11"/>
      <color rgb="FF0000CC"/>
      <name val="Times New Roman"/>
      <family val="1"/>
    </font>
  </fonts>
  <fills count="16">
    <fill>
      <patternFill patternType="none"/>
    </fill>
    <fill>
      <patternFill patternType="gray125"/>
    </fill>
    <fill>
      <patternFill patternType="solid">
        <fgColor rgb="FFF2F2F2"/>
        <bgColor rgb="FFF2F2F2"/>
      </patternFill>
    </fill>
    <fill>
      <patternFill patternType="solid">
        <fgColor rgb="FFFFFF99"/>
        <bgColor rgb="FFFFFF99"/>
      </patternFill>
    </fill>
    <fill>
      <patternFill patternType="solid">
        <fgColor theme="0" tint="-0.34998626667073579"/>
        <bgColor indexed="64"/>
      </patternFill>
    </fill>
    <fill>
      <patternFill patternType="solid">
        <fgColor rgb="FFC6EFCE"/>
        <bgColor rgb="FFC6EFCE"/>
      </patternFill>
    </fill>
    <fill>
      <patternFill patternType="solid">
        <fgColor theme="6"/>
        <bgColor rgb="FFC6EFCE"/>
      </patternFill>
    </fill>
    <fill>
      <patternFill patternType="solid">
        <fgColor theme="6"/>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style="thick">
        <color rgb="FF000000"/>
      </right>
      <top style="medium">
        <color indexed="64"/>
      </top>
      <bottom style="medium">
        <color indexed="64"/>
      </bottom>
      <diagonal/>
    </border>
    <border>
      <left style="thick">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indexed="64"/>
      </left>
      <right style="medium">
        <color indexed="64"/>
      </right>
      <top style="thin">
        <color indexed="64"/>
      </top>
      <bottom style="thin">
        <color indexed="64"/>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ck">
        <color rgb="FF000000"/>
      </left>
      <right style="medium">
        <color rgb="FF000000"/>
      </right>
      <top style="thin">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ck">
        <color rgb="FF000000"/>
      </left>
      <right/>
      <top style="thick">
        <color rgb="FF000000"/>
      </top>
      <bottom style="medium">
        <color rgb="FF000000"/>
      </bottom>
      <diagonal/>
    </border>
    <border>
      <left style="medium">
        <color indexed="64"/>
      </left>
      <right style="medium">
        <color indexed="64"/>
      </right>
      <top style="thick">
        <color rgb="FF000000"/>
      </top>
      <bottom style="medium">
        <color indexed="64"/>
      </bottom>
      <diagonal/>
    </border>
    <border>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medium">
        <color rgb="FF000000"/>
      </top>
      <bottom style="thin">
        <color rgb="FF000000"/>
      </bottom>
      <diagonal/>
    </border>
    <border>
      <left style="thick">
        <color rgb="FF000000"/>
      </left>
      <right/>
      <top/>
      <bottom/>
      <diagonal/>
    </border>
    <border>
      <left/>
      <right style="thick">
        <color rgb="FF000000"/>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rgb="FF000000"/>
      </bottom>
      <diagonal/>
    </border>
    <border>
      <left style="thin">
        <color rgb="FF000000"/>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56">
    <xf numFmtId="0" fontId="0" fillId="0" borderId="0" xfId="0"/>
    <xf numFmtId="0" fontId="4" fillId="0" borderId="0" xfId="0" applyFont="1" applyAlignment="1" applyProtection="1">
      <alignment horizontal="left"/>
      <protection locked="0"/>
    </xf>
    <xf numFmtId="0" fontId="0" fillId="0" borderId="0" xfId="0" applyProtection="1">
      <protection locked="0"/>
    </xf>
    <xf numFmtId="0" fontId="5" fillId="0" borderId="0" xfId="0" applyFont="1" applyAlignment="1" applyProtection="1">
      <alignment horizontal="left" wrapText="1"/>
      <protection locked="0"/>
    </xf>
    <xf numFmtId="0" fontId="5" fillId="0" borderId="1" xfId="0" applyFont="1" applyBorder="1" applyAlignment="1" applyProtection="1">
      <alignment horizontal="left" wrapText="1"/>
      <protection locked="0"/>
    </xf>
    <xf numFmtId="0" fontId="6" fillId="0" borderId="0" xfId="0" applyFont="1" applyAlignment="1" applyProtection="1">
      <alignment horizontal="left" wrapText="1"/>
      <protection locked="0"/>
    </xf>
    <xf numFmtId="0" fontId="6" fillId="0" borderId="0" xfId="0" applyFont="1" applyAlignment="1" applyProtection="1">
      <alignment horizontal="left"/>
      <protection locked="0"/>
    </xf>
    <xf numFmtId="0" fontId="6" fillId="0" borderId="1" xfId="0" applyFont="1" applyBorder="1" applyAlignment="1" applyProtection="1">
      <alignment horizontal="left"/>
      <protection locked="0"/>
    </xf>
    <xf numFmtId="0" fontId="6" fillId="0" borderId="1" xfId="0" applyFont="1" applyBorder="1" applyAlignment="1" applyProtection="1">
      <alignment horizontal="left" wrapText="1"/>
      <protection locked="0"/>
    </xf>
    <xf numFmtId="0" fontId="5" fillId="0" borderId="0" xfId="0" applyFont="1" applyAlignment="1" applyProtection="1">
      <alignment horizontal="left"/>
      <protection locked="0"/>
    </xf>
    <xf numFmtId="0" fontId="3" fillId="15" borderId="25" xfId="0" applyFont="1" applyFill="1" applyBorder="1" applyAlignment="1">
      <alignment horizontal="center" vertical="center" wrapText="1"/>
    </xf>
    <xf numFmtId="0" fontId="5" fillId="0" borderId="0" xfId="0" applyFont="1" applyAlignment="1">
      <alignment horizontal="left" wrapText="1"/>
    </xf>
    <xf numFmtId="0" fontId="6" fillId="0" borderId="0" xfId="0" applyFont="1" applyAlignment="1">
      <alignment horizontal="left" wrapText="1"/>
    </xf>
    <xf numFmtId="0" fontId="5" fillId="0" borderId="0" xfId="0" applyFont="1" applyAlignment="1">
      <alignment horizontal="left"/>
    </xf>
    <xf numFmtId="0" fontId="16" fillId="0" borderId="0" xfId="0" applyFont="1" applyAlignment="1">
      <alignment horizontal="left"/>
    </xf>
    <xf numFmtId="0" fontId="18" fillId="0" borderId="0" xfId="0" applyFont="1" applyProtection="1">
      <protection locked="0"/>
    </xf>
    <xf numFmtId="0" fontId="18" fillId="3" borderId="29" xfId="0" applyFont="1" applyFill="1" applyBorder="1" applyProtection="1">
      <protection locked="0"/>
    </xf>
    <xf numFmtId="0" fontId="18" fillId="3" borderId="6" xfId="0" applyFont="1" applyFill="1" applyBorder="1" applyProtection="1">
      <protection locked="0"/>
    </xf>
    <xf numFmtId="0" fontId="18" fillId="3" borderId="7" xfId="0" applyFont="1" applyFill="1" applyBorder="1" applyProtection="1">
      <protection locked="0"/>
    </xf>
    <xf numFmtId="0" fontId="21" fillId="0" borderId="11" xfId="0" applyFont="1" applyBorder="1" applyAlignment="1">
      <alignment horizontal="center" vertical="center" wrapText="1"/>
    </xf>
    <xf numFmtId="49" fontId="22" fillId="0" borderId="30" xfId="0" applyNumberFormat="1" applyFont="1" applyBorder="1" applyAlignment="1">
      <alignment horizontal="center" vertical="center" wrapText="1"/>
    </xf>
    <xf numFmtId="49" fontId="22" fillId="0" borderId="31" xfId="0" applyNumberFormat="1" applyFont="1" applyBorder="1" applyAlignment="1">
      <alignment horizontal="center" vertical="center" wrapText="1"/>
    </xf>
    <xf numFmtId="49" fontId="22" fillId="0" borderId="32"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22" fillId="3" borderId="34" xfId="0" applyFont="1" applyFill="1" applyBorder="1" applyAlignment="1">
      <alignment horizontal="center" vertical="center" wrapText="1"/>
    </xf>
    <xf numFmtId="0" fontId="20" fillId="0" borderId="12" xfId="0" applyFont="1" applyBorder="1"/>
    <xf numFmtId="164" fontId="18" fillId="0" borderId="13" xfId="0" quotePrefix="1" applyNumberFormat="1" applyFont="1" applyBorder="1" applyAlignment="1">
      <alignment horizontal="center"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164" fontId="16" fillId="3" borderId="16" xfId="0" applyNumberFormat="1" applyFont="1" applyFill="1" applyBorder="1" applyAlignment="1">
      <alignment horizontal="center" vertical="center"/>
    </xf>
    <xf numFmtId="164" fontId="18" fillId="0" borderId="17" xfId="0" applyNumberFormat="1" applyFont="1" applyBorder="1" applyAlignment="1">
      <alignment horizontal="center" vertical="center"/>
    </xf>
    <xf numFmtId="164" fontId="18" fillId="0" borderId="18" xfId="0" applyNumberFormat="1" applyFont="1" applyBorder="1" applyAlignment="1">
      <alignment horizontal="center" vertical="center"/>
    </xf>
    <xf numFmtId="164" fontId="18" fillId="0" borderId="19" xfId="0" applyNumberFormat="1" applyFont="1" applyBorder="1" applyAlignment="1">
      <alignment horizontal="center" vertical="center"/>
    </xf>
    <xf numFmtId="0" fontId="20" fillId="0" borderId="20" xfId="0" applyFont="1" applyBorder="1"/>
    <xf numFmtId="164" fontId="18" fillId="0" borderId="21" xfId="0" applyNumberFormat="1" applyFont="1" applyBorder="1" applyAlignment="1">
      <alignment horizontal="center" vertical="center"/>
    </xf>
    <xf numFmtId="164" fontId="18" fillId="0" borderId="22" xfId="0" applyNumberFormat="1" applyFont="1" applyBorder="1" applyAlignment="1">
      <alignment horizontal="center" vertical="center"/>
    </xf>
    <xf numFmtId="164" fontId="18" fillId="0" borderId="23" xfId="0" applyNumberFormat="1" applyFont="1" applyBorder="1" applyAlignment="1">
      <alignment horizontal="center" vertical="center"/>
    </xf>
    <xf numFmtId="0" fontId="18" fillId="0" borderId="0" xfId="0" applyFont="1"/>
    <xf numFmtId="164" fontId="18" fillId="2" borderId="40" xfId="0" applyNumberFormat="1" applyFont="1" applyFill="1" applyBorder="1" applyAlignment="1">
      <alignment horizontal="center" vertical="center"/>
    </xf>
    <xf numFmtId="164" fontId="18" fillId="2" borderId="25" xfId="0" applyNumberFormat="1" applyFont="1" applyFill="1" applyBorder="1" applyAlignment="1">
      <alignment horizontal="center" vertical="center"/>
    </xf>
    <xf numFmtId="164" fontId="18" fillId="2" borderId="26" xfId="0" applyNumberFormat="1" applyFont="1" applyFill="1" applyBorder="1" applyAlignment="1">
      <alignment horizontal="center" vertical="center"/>
    </xf>
    <xf numFmtId="164" fontId="18" fillId="2" borderId="27" xfId="0" applyNumberFormat="1" applyFont="1" applyFill="1" applyBorder="1" applyAlignment="1">
      <alignment horizontal="center" vertical="center"/>
    </xf>
    <xf numFmtId="164" fontId="18" fillId="2" borderId="28" xfId="0" applyNumberFormat="1" applyFont="1" applyFill="1" applyBorder="1" applyAlignment="1">
      <alignment horizontal="center" vertical="center"/>
    </xf>
    <xf numFmtId="0" fontId="20" fillId="4" borderId="0" xfId="0" applyFont="1" applyFill="1" applyAlignment="1">
      <alignment wrapText="1"/>
    </xf>
    <xf numFmtId="0" fontId="18" fillId="4" borderId="0" xfId="0" applyFont="1" applyFill="1"/>
    <xf numFmtId="0" fontId="23" fillId="5" borderId="24" xfId="0" applyFont="1" applyFill="1" applyBorder="1" applyAlignment="1">
      <alignment horizontal="right" wrapText="1" shrinkToFit="1"/>
    </xf>
    <xf numFmtId="164" fontId="23" fillId="6" borderId="0" xfId="0" applyNumberFormat="1" applyFont="1" applyFill="1" applyAlignment="1">
      <alignment horizontal="right"/>
    </xf>
    <xf numFmtId="0" fontId="24" fillId="7" borderId="0" xfId="0" applyFont="1" applyFill="1" applyAlignment="1">
      <alignment horizontal="right"/>
    </xf>
    <xf numFmtId="164" fontId="23" fillId="0" borderId="0" xfId="0" applyNumberFormat="1" applyFont="1" applyAlignment="1">
      <alignment horizontal="right"/>
    </xf>
    <xf numFmtId="0" fontId="24" fillId="0" borderId="0" xfId="0" applyFont="1" applyAlignment="1">
      <alignment horizontal="right"/>
    </xf>
    <xf numFmtId="164" fontId="18" fillId="0" borderId="13" xfId="0" applyNumberFormat="1" applyFont="1" applyBorder="1" applyAlignment="1">
      <alignment horizontal="center" vertical="center"/>
    </xf>
    <xf numFmtId="0" fontId="23" fillId="5" borderId="41" xfId="0" applyFont="1" applyFill="1" applyBorder="1" applyAlignment="1">
      <alignment horizontal="right" wrapText="1" shrinkToFit="1"/>
    </xf>
    <xf numFmtId="0" fontId="18" fillId="4" borderId="44" xfId="0" applyFont="1" applyFill="1" applyBorder="1"/>
    <xf numFmtId="164" fontId="23" fillId="6" borderId="39" xfId="0" applyNumberFormat="1" applyFont="1" applyFill="1" applyBorder="1" applyAlignment="1">
      <alignment horizontal="right"/>
    </xf>
    <xf numFmtId="0" fontId="24" fillId="7" borderId="45" xfId="0" applyFont="1" applyFill="1" applyBorder="1" applyAlignment="1">
      <alignment horizontal="right"/>
    </xf>
    <xf numFmtId="0" fontId="4" fillId="0" borderId="0" xfId="0" applyFont="1" applyProtection="1">
      <protection locked="0"/>
    </xf>
    <xf numFmtId="0" fontId="4" fillId="0" borderId="0" xfId="0" applyFont="1" applyAlignment="1" applyProtection="1">
      <alignment horizontal="center"/>
      <protection locked="0"/>
    </xf>
    <xf numFmtId="0" fontId="8" fillId="0" borderId="0" xfId="0" applyFont="1" applyAlignment="1" applyProtection="1">
      <alignment vertical="center"/>
      <protection locked="0"/>
    </xf>
    <xf numFmtId="0" fontId="5" fillId="0" borderId="0" xfId="0" applyFont="1" applyAlignment="1" applyProtection="1">
      <alignment vertical="center"/>
      <protection locked="0"/>
    </xf>
    <xf numFmtId="164" fontId="4" fillId="8" borderId="2" xfId="0" applyNumberFormat="1" applyFont="1" applyFill="1" applyBorder="1" applyAlignment="1" applyProtection="1">
      <alignment horizontal="center"/>
      <protection locked="0"/>
    </xf>
    <xf numFmtId="164" fontId="4" fillId="8" borderId="2" xfId="0" applyNumberFormat="1" applyFont="1" applyFill="1" applyBorder="1" applyAlignment="1" applyProtection="1">
      <alignment horizontal="center" vertical="center"/>
      <protection locked="0"/>
    </xf>
    <xf numFmtId="0" fontId="0" fillId="0" borderId="0" xfId="0" applyAlignment="1" applyProtection="1">
      <alignment horizontal="center"/>
      <protection locked="0"/>
    </xf>
    <xf numFmtId="0" fontId="7" fillId="0" borderId="0" xfId="0" applyFont="1" applyAlignment="1" applyProtection="1">
      <alignment horizontal="center"/>
      <protection locked="0"/>
    </xf>
    <xf numFmtId="164" fontId="4" fillId="0" borderId="0" xfId="0" applyNumberFormat="1" applyFont="1" applyProtection="1">
      <protection locked="0"/>
    </xf>
    <xf numFmtId="0" fontId="8" fillId="14" borderId="0" xfId="0" applyFont="1" applyFill="1" applyAlignment="1" applyProtection="1">
      <alignment vertical="center"/>
      <protection locked="0"/>
    </xf>
    <xf numFmtId="0" fontId="4" fillId="14" borderId="0" xfId="0" applyFont="1" applyFill="1" applyAlignment="1" applyProtection="1">
      <alignment horizontal="center"/>
      <protection locked="0"/>
    </xf>
    <xf numFmtId="0" fontId="4" fillId="14" borderId="0" xfId="0" applyFont="1" applyFill="1" applyProtection="1">
      <protection locked="0"/>
    </xf>
    <xf numFmtId="0" fontId="5" fillId="14" borderId="0" xfId="0" applyFont="1" applyFill="1" applyAlignment="1" applyProtection="1">
      <alignment horizontal="right" vertical="center"/>
      <protection locked="0"/>
    </xf>
    <xf numFmtId="0" fontId="4" fillId="14" borderId="6" xfId="0" applyFont="1" applyFill="1" applyBorder="1" applyAlignment="1" applyProtection="1">
      <alignment horizontal="center"/>
      <protection locked="0"/>
    </xf>
    <xf numFmtId="0" fontId="4" fillId="14" borderId="6" xfId="0" applyFont="1" applyFill="1" applyBorder="1" applyProtection="1">
      <protection locked="0"/>
    </xf>
    <xf numFmtId="0" fontId="4" fillId="14" borderId="0" xfId="0" applyFont="1" applyFill="1" applyAlignment="1" applyProtection="1">
      <alignment horizontal="right"/>
      <protection locked="0"/>
    </xf>
    <xf numFmtId="0" fontId="5" fillId="14" borderId="0" xfId="0" applyFont="1" applyFill="1" applyAlignment="1" applyProtection="1">
      <alignment vertical="center"/>
      <protection locked="0"/>
    </xf>
    <xf numFmtId="0" fontId="5" fillId="14" borderId="7" xfId="0" applyFont="1" applyFill="1" applyBorder="1" applyAlignment="1" applyProtection="1">
      <alignment horizontal="center" vertical="center"/>
      <protection locked="0"/>
    </xf>
    <xf numFmtId="0" fontId="4" fillId="14" borderId="7" xfId="0" applyFont="1" applyFill="1" applyBorder="1" applyProtection="1">
      <protection locked="0"/>
    </xf>
    <xf numFmtId="0" fontId="5" fillId="14" borderId="0" xfId="0" applyFont="1" applyFill="1" applyAlignment="1" applyProtection="1">
      <alignment horizontal="right" vertical="center" wrapText="1"/>
      <protection locked="0"/>
    </xf>
    <xf numFmtId="0" fontId="4" fillId="14" borderId="7" xfId="0" applyFont="1" applyFill="1" applyBorder="1" applyAlignment="1" applyProtection="1">
      <alignment horizontal="center"/>
      <protection locked="0"/>
    </xf>
    <xf numFmtId="0" fontId="14" fillId="14" borderId="0" xfId="0" applyFont="1" applyFill="1" applyAlignment="1" applyProtection="1">
      <alignment horizontal="right"/>
      <protection locked="0"/>
    </xf>
    <xf numFmtId="0" fontId="4" fillId="0" borderId="0" xfId="0" applyFont="1" applyAlignment="1">
      <alignment wrapText="1"/>
    </xf>
    <xf numFmtId="0" fontId="4" fillId="0" borderId="0" xfId="0" applyFont="1" applyAlignment="1">
      <alignment horizontal="center" wrapText="1"/>
    </xf>
    <xf numFmtId="0" fontId="15" fillId="0" borderId="0" xfId="0" applyFont="1" applyAlignment="1">
      <alignment vertical="center"/>
    </xf>
    <xf numFmtId="0" fontId="4" fillId="0" borderId="0" xfId="0" applyFont="1" applyAlignment="1">
      <alignment horizontal="center"/>
    </xf>
    <xf numFmtId="0" fontId="4" fillId="0" borderId="0" xfId="0" applyFont="1"/>
    <xf numFmtId="0" fontId="8" fillId="0" borderId="0" xfId="0" applyFont="1" applyAlignment="1">
      <alignment vertical="center"/>
    </xf>
    <xf numFmtId="0" fontId="10" fillId="0" borderId="0" xfId="0" applyFont="1" applyAlignment="1">
      <alignment vertical="center"/>
    </xf>
    <xf numFmtId="0" fontId="5" fillId="0" borderId="0" xfId="0" applyFont="1" applyAlignment="1">
      <alignment vertical="center"/>
    </xf>
    <xf numFmtId="164" fontId="7" fillId="0" borderId="0" xfId="0" applyNumberFormat="1" applyFont="1"/>
    <xf numFmtId="0" fontId="8" fillId="0" borderId="0" xfId="0" applyFont="1" applyAlignment="1">
      <alignment horizontal="right" vertical="center"/>
    </xf>
    <xf numFmtId="164" fontId="7" fillId="0" borderId="2" xfId="0" applyNumberFormat="1" applyFont="1" applyBorder="1"/>
    <xf numFmtId="0" fontId="18" fillId="0" borderId="0" xfId="0" applyFont="1" applyAlignment="1">
      <alignment vertical="center"/>
    </xf>
    <xf numFmtId="44" fontId="4" fillId="0" borderId="0" xfId="0" applyNumberFormat="1" applyFont="1" applyAlignment="1">
      <alignment horizontal="center"/>
    </xf>
    <xf numFmtId="0" fontId="16" fillId="0" borderId="0" xfId="0" applyFont="1" applyAlignment="1">
      <alignment vertical="center"/>
    </xf>
    <xf numFmtId="0" fontId="7" fillId="0" borderId="0" xfId="0" applyFont="1" applyAlignment="1">
      <alignment horizontal="center"/>
    </xf>
    <xf numFmtId="0" fontId="0" fillId="0" borderId="0" xfId="0" applyAlignment="1">
      <alignment horizontal="center"/>
    </xf>
    <xf numFmtId="0" fontId="13" fillId="11" borderId="24" xfId="0" applyFont="1" applyFill="1" applyBorder="1" applyAlignment="1">
      <alignment vertical="center"/>
    </xf>
    <xf numFmtId="0" fontId="0" fillId="11" borderId="37" xfId="0" applyFill="1" applyBorder="1" applyAlignment="1">
      <alignment horizontal="center"/>
    </xf>
    <xf numFmtId="0" fontId="0" fillId="11" borderId="37" xfId="0" applyFill="1" applyBorder="1"/>
    <xf numFmtId="0" fontId="7" fillId="11" borderId="37" xfId="0" applyFont="1" applyFill="1" applyBorder="1" applyAlignment="1">
      <alignment horizontal="center"/>
    </xf>
    <xf numFmtId="0" fontId="0" fillId="11" borderId="38" xfId="0" applyFill="1" applyBorder="1"/>
    <xf numFmtId="164" fontId="4" fillId="8" borderId="2" xfId="0" applyNumberFormat="1" applyFont="1" applyFill="1" applyBorder="1" applyProtection="1">
      <protection locked="0"/>
    </xf>
    <xf numFmtId="0" fontId="5" fillId="14" borderId="7" xfId="0" applyFont="1" applyFill="1" applyBorder="1" applyAlignment="1" applyProtection="1">
      <alignment vertical="center"/>
      <protection locked="0"/>
    </xf>
    <xf numFmtId="44" fontId="4" fillId="0" borderId="0" xfId="0" applyNumberFormat="1" applyFont="1"/>
    <xf numFmtId="0" fontId="16" fillId="14" borderId="0" xfId="0" applyFont="1" applyFill="1" applyAlignment="1">
      <alignment vertical="center"/>
    </xf>
    <xf numFmtId="0" fontId="2" fillId="14" borderId="0" xfId="0" applyFont="1" applyFill="1"/>
    <xf numFmtId="0" fontId="17" fillId="14" borderId="0" xfId="0" applyFont="1" applyFill="1" applyAlignment="1">
      <alignment horizontal="center"/>
    </xf>
    <xf numFmtId="164" fontId="4" fillId="13" borderId="2" xfId="0" applyNumberFormat="1" applyFont="1" applyFill="1" applyBorder="1" applyProtection="1">
      <protection locked="0"/>
    </xf>
    <xf numFmtId="0" fontId="9" fillId="0" borderId="0" xfId="0" applyFont="1" applyAlignment="1">
      <alignment vertical="center"/>
    </xf>
    <xf numFmtId="0" fontId="16" fillId="0" borderId="0" xfId="0" applyFont="1" applyAlignment="1">
      <alignment horizontal="right" vertical="center"/>
    </xf>
    <xf numFmtId="164" fontId="4" fillId="15" borderId="2" xfId="0" applyNumberFormat="1" applyFont="1" applyFill="1" applyBorder="1" applyProtection="1">
      <protection locked="0"/>
    </xf>
    <xf numFmtId="0" fontId="4" fillId="4" borderId="0" xfId="0" applyFont="1" applyFill="1" applyAlignment="1">
      <alignment wrapText="1"/>
    </xf>
    <xf numFmtId="0" fontId="1" fillId="14" borderId="0" xfId="0" applyFont="1" applyFill="1"/>
    <xf numFmtId="0" fontId="25" fillId="2" borderId="35" xfId="0" applyFont="1" applyFill="1" applyBorder="1" applyAlignment="1">
      <alignment horizontal="center"/>
    </xf>
    <xf numFmtId="0" fontId="25" fillId="2" borderId="0" xfId="0" applyFont="1" applyFill="1" applyAlignment="1">
      <alignment horizontal="center"/>
    </xf>
    <xf numFmtId="0" fontId="25" fillId="2" borderId="36" xfId="0" applyFont="1" applyFill="1" applyBorder="1" applyAlignment="1">
      <alignment horizontal="center"/>
    </xf>
    <xf numFmtId="164" fontId="23" fillId="5" borderId="46" xfId="0" applyNumberFormat="1" applyFont="1" applyFill="1" applyBorder="1" applyAlignment="1">
      <alignment horizontal="right"/>
    </xf>
    <xf numFmtId="0" fontId="24" fillId="0" borderId="38" xfId="0" applyFont="1" applyBorder="1" applyAlignment="1">
      <alignment horizontal="right"/>
    </xf>
    <xf numFmtId="0" fontId="19" fillId="9" borderId="24"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20" fillId="9" borderId="38" xfId="0" applyFont="1" applyFill="1" applyBorder="1" applyAlignment="1">
      <alignment horizontal="center" vertical="center" wrapText="1"/>
    </xf>
    <xf numFmtId="0" fontId="25" fillId="2" borderId="8" xfId="0" applyFont="1" applyFill="1" applyBorder="1" applyAlignment="1">
      <alignment horizontal="center"/>
    </xf>
    <xf numFmtId="0" fontId="25" fillId="2" borderId="9" xfId="0" applyFont="1" applyFill="1" applyBorder="1" applyAlignment="1">
      <alignment horizontal="center"/>
    </xf>
    <xf numFmtId="0" fontId="25" fillId="2" borderId="10" xfId="0" applyFont="1" applyFill="1" applyBorder="1" applyAlignment="1">
      <alignment horizontal="center"/>
    </xf>
    <xf numFmtId="164" fontId="23" fillId="5" borderId="42" xfId="0" applyNumberFormat="1" applyFont="1" applyFill="1" applyBorder="1" applyAlignment="1">
      <alignment horizontal="right"/>
    </xf>
    <xf numFmtId="0" fontId="24" fillId="0" borderId="43" xfId="0" applyFont="1" applyBorder="1" applyAlignment="1">
      <alignment horizontal="right"/>
    </xf>
    <xf numFmtId="0" fontId="7" fillId="0" borderId="3" xfId="0" applyFont="1" applyBorder="1" applyAlignment="1">
      <alignment horizontal="center"/>
    </xf>
    <xf numFmtId="0" fontId="12" fillId="0" borderId="3" xfId="0" applyFont="1" applyBorder="1"/>
    <xf numFmtId="0" fontId="22" fillId="11" borderId="24" xfId="0" applyFont="1" applyFill="1" applyBorder="1" applyAlignment="1">
      <alignment horizontal="left" vertical="center" wrapText="1"/>
    </xf>
    <xf numFmtId="0" fontId="0" fillId="11" borderId="37" xfId="0" applyFill="1" applyBorder="1"/>
    <xf numFmtId="0" fontId="0" fillId="11" borderId="38" xfId="0" applyFill="1" applyBorder="1"/>
    <xf numFmtId="165" fontId="4" fillId="14" borderId="7" xfId="0" applyNumberFormat="1" applyFont="1" applyFill="1" applyBorder="1" applyAlignment="1" applyProtection="1">
      <alignment horizontal="center"/>
      <protection locked="0"/>
    </xf>
    <xf numFmtId="0" fontId="12" fillId="14" borderId="7" xfId="0" applyFont="1" applyFill="1" applyBorder="1" applyProtection="1">
      <protection locked="0"/>
    </xf>
    <xf numFmtId="0" fontId="7" fillId="10" borderId="3" xfId="0" applyFont="1" applyFill="1" applyBorder="1" applyAlignment="1">
      <alignment horizontal="center"/>
    </xf>
    <xf numFmtId="0" fontId="12" fillId="10" borderId="3" xfId="0" applyFont="1" applyFill="1" applyBorder="1"/>
    <xf numFmtId="164" fontId="11" fillId="10" borderId="2" xfId="0" applyNumberFormat="1" applyFont="1" applyFill="1" applyBorder="1" applyAlignment="1">
      <alignment horizontal="center" vertical="center"/>
    </xf>
    <xf numFmtId="0" fontId="12" fillId="10" borderId="2" xfId="0" applyFont="1" applyFill="1" applyBorder="1"/>
    <xf numFmtId="164" fontId="11" fillId="0" borderId="4" xfId="0" applyNumberFormat="1" applyFont="1" applyBorder="1" applyAlignment="1">
      <alignment horizontal="center" vertical="center"/>
    </xf>
    <xf numFmtId="0" fontId="12" fillId="0" borderId="5" xfId="0" applyFont="1" applyBorder="1"/>
    <xf numFmtId="0" fontId="3" fillId="0" borderId="39" xfId="0" applyFont="1" applyBorder="1" applyAlignment="1">
      <alignment horizontal="center" vertical="center" wrapText="1"/>
    </xf>
    <xf numFmtId="0" fontId="0" fillId="0" borderId="39" xfId="0" applyBorder="1" applyAlignment="1">
      <alignment horizontal="center" vertical="center"/>
    </xf>
    <xf numFmtId="0" fontId="0" fillId="0" borderId="39" xfId="0" applyBorder="1"/>
    <xf numFmtId="0" fontId="5" fillId="0" borderId="40" xfId="0" applyFont="1" applyBorder="1" applyAlignment="1">
      <alignment vertical="center" wrapText="1"/>
    </xf>
    <xf numFmtId="0" fontId="0" fillId="0" borderId="47" xfId="0" applyBorder="1"/>
    <xf numFmtId="0" fontId="0" fillId="0" borderId="43" xfId="0" applyBorder="1"/>
    <xf numFmtId="0" fontId="0" fillId="0" borderId="48" xfId="0" applyBorder="1"/>
    <xf numFmtId="0" fontId="0" fillId="0" borderId="0" xfId="0"/>
    <xf numFmtId="0" fontId="0" fillId="0" borderId="49" xfId="0" applyBorder="1"/>
    <xf numFmtId="0" fontId="0" fillId="0" borderId="44" xfId="0" applyBorder="1"/>
    <xf numFmtId="0" fontId="0" fillId="0" borderId="45" xfId="0" applyBorder="1"/>
    <xf numFmtId="0" fontId="16" fillId="14" borderId="0" xfId="0" applyFont="1" applyFill="1" applyAlignment="1">
      <alignment horizontal="left" vertical="center" wrapText="1"/>
    </xf>
    <xf numFmtId="0" fontId="2" fillId="14" borderId="0" xfId="0" applyFont="1" applyFill="1"/>
    <xf numFmtId="0" fontId="7" fillId="12" borderId="3" xfId="0" applyFont="1" applyFill="1" applyBorder="1" applyAlignment="1">
      <alignment horizontal="center"/>
    </xf>
    <xf numFmtId="0" fontId="12" fillId="12" borderId="3" xfId="0" applyFont="1" applyFill="1" applyBorder="1"/>
    <xf numFmtId="164" fontId="11" fillId="12" borderId="2" xfId="0" applyNumberFormat="1" applyFont="1" applyFill="1" applyBorder="1" applyAlignment="1">
      <alignment horizontal="center" vertical="center"/>
    </xf>
    <xf numFmtId="0" fontId="12" fillId="12" borderId="2" xfId="0" applyFont="1" applyFill="1" applyBorder="1"/>
    <xf numFmtId="0" fontId="19" fillId="0" borderId="39" xfId="0" applyFont="1" applyBorder="1" applyAlignment="1">
      <alignment horizontal="center" vertical="center" wrapText="1"/>
    </xf>
    <xf numFmtId="0" fontId="1" fillId="14" borderId="0" xfId="0" applyFont="1" applyFill="1"/>
  </cellXfs>
  <cellStyles count="1">
    <cellStyle name="Normal" xfId="0" builtinId="0"/>
  </cellStyles>
  <dxfs count="0"/>
  <tableStyles count="0" defaultTableStyle="TableStyleMedium2" defaultPivotStyle="PivotStyleLight16"/>
  <colors>
    <mruColors>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zoomScale="110" zoomScaleNormal="110" workbookViewId="0">
      <selection activeCell="A5" sqref="A5"/>
    </sheetView>
  </sheetViews>
  <sheetFormatPr defaultColWidth="14.42578125" defaultRowHeight="15" customHeight="1"/>
  <cols>
    <col min="1" max="1" width="137.28515625" style="2" customWidth="1"/>
    <col min="2" max="26" width="9.28515625" style="2" customWidth="1"/>
    <col min="27" max="16384" width="14.42578125" style="2"/>
  </cols>
  <sheetData>
    <row r="1" spans="1:26" ht="14.25" customHeight="1" thickBot="1">
      <c r="A1" s="10" t="s">
        <v>340</v>
      </c>
      <c r="B1" s="1"/>
      <c r="C1" s="1"/>
      <c r="D1" s="1"/>
      <c r="E1" s="1"/>
      <c r="F1" s="1"/>
      <c r="G1" s="1"/>
      <c r="H1" s="1"/>
      <c r="I1" s="1"/>
      <c r="J1" s="1"/>
      <c r="K1" s="1"/>
      <c r="L1" s="1"/>
      <c r="M1" s="1"/>
      <c r="N1" s="1"/>
      <c r="O1" s="1"/>
      <c r="P1" s="1"/>
      <c r="Q1" s="1"/>
      <c r="R1" s="1"/>
      <c r="S1" s="1"/>
      <c r="T1" s="1"/>
      <c r="U1" s="1"/>
      <c r="V1" s="1"/>
      <c r="W1" s="1"/>
      <c r="X1" s="1"/>
      <c r="Y1" s="1"/>
      <c r="Z1" s="1"/>
    </row>
    <row r="2" spans="1:26" ht="14.25" customHeight="1">
      <c r="A2" s="11" t="s">
        <v>0</v>
      </c>
      <c r="B2" s="3"/>
      <c r="C2" s="3"/>
      <c r="D2" s="3"/>
      <c r="E2" s="3"/>
      <c r="F2" s="3"/>
      <c r="G2" s="3"/>
      <c r="H2" s="3"/>
      <c r="I2" s="3"/>
      <c r="J2" s="3"/>
      <c r="K2" s="3"/>
      <c r="L2" s="3"/>
      <c r="M2" s="3"/>
      <c r="N2" s="3"/>
      <c r="O2" s="3"/>
      <c r="P2" s="3"/>
      <c r="Q2" s="3"/>
      <c r="R2" s="3"/>
      <c r="S2" s="3"/>
      <c r="T2" s="3"/>
      <c r="U2" s="3"/>
      <c r="V2" s="4"/>
      <c r="W2" s="4"/>
      <c r="X2" s="4"/>
      <c r="Y2" s="4"/>
      <c r="Z2" s="4"/>
    </row>
    <row r="3" spans="1:26" ht="14.25" customHeight="1">
      <c r="A3" s="12" t="s">
        <v>1</v>
      </c>
      <c r="B3" s="6"/>
      <c r="C3" s="6"/>
      <c r="D3" s="6"/>
      <c r="E3" s="6"/>
      <c r="F3" s="6"/>
      <c r="G3" s="6"/>
      <c r="H3" s="6"/>
      <c r="I3" s="6"/>
      <c r="J3" s="6"/>
      <c r="K3" s="6"/>
      <c r="L3" s="6"/>
      <c r="M3" s="6"/>
      <c r="N3" s="6"/>
      <c r="O3" s="6"/>
      <c r="P3" s="6"/>
      <c r="Q3" s="6"/>
      <c r="R3" s="6"/>
      <c r="S3" s="6"/>
      <c r="T3" s="6"/>
      <c r="U3" s="6"/>
      <c r="V3" s="7"/>
      <c r="W3" s="7"/>
      <c r="X3" s="7"/>
      <c r="Y3" s="7"/>
      <c r="Z3" s="7"/>
    </row>
    <row r="4" spans="1:26" ht="14.25" customHeight="1">
      <c r="A4" s="12"/>
      <c r="B4" s="6"/>
      <c r="C4" s="6"/>
      <c r="D4" s="6"/>
      <c r="E4" s="6"/>
      <c r="F4" s="6"/>
      <c r="G4" s="6"/>
      <c r="H4" s="6"/>
      <c r="I4" s="6"/>
      <c r="J4" s="6"/>
      <c r="K4" s="6"/>
      <c r="L4" s="6"/>
      <c r="M4" s="6"/>
      <c r="N4" s="6"/>
      <c r="O4" s="6"/>
      <c r="P4" s="6"/>
      <c r="Q4" s="6"/>
      <c r="R4" s="6"/>
      <c r="S4" s="6"/>
      <c r="T4" s="6"/>
      <c r="U4" s="6"/>
      <c r="V4" s="7"/>
      <c r="W4" s="7"/>
      <c r="X4" s="7"/>
      <c r="Y4" s="7"/>
      <c r="Z4" s="7"/>
    </row>
    <row r="5" spans="1:26" ht="14.25" customHeight="1">
      <c r="A5" s="11" t="s">
        <v>2</v>
      </c>
      <c r="B5" s="3"/>
      <c r="C5" s="3"/>
      <c r="D5" s="3"/>
      <c r="E5" s="3"/>
      <c r="F5" s="3"/>
      <c r="G5" s="3"/>
      <c r="H5" s="3"/>
      <c r="I5" s="3"/>
      <c r="J5" s="3"/>
      <c r="K5" s="3"/>
      <c r="L5" s="3"/>
      <c r="M5" s="3"/>
      <c r="N5" s="3"/>
      <c r="O5" s="3"/>
      <c r="P5" s="3"/>
      <c r="Q5" s="3"/>
      <c r="R5" s="3"/>
      <c r="S5" s="3"/>
      <c r="T5" s="3"/>
      <c r="U5" s="3"/>
      <c r="V5" s="4"/>
      <c r="W5" s="4"/>
      <c r="X5" s="4"/>
      <c r="Y5" s="4"/>
      <c r="Z5" s="4"/>
    </row>
    <row r="6" spans="1:26" ht="14.25" customHeight="1">
      <c r="A6" s="11"/>
      <c r="B6" s="3"/>
      <c r="C6" s="3"/>
      <c r="D6" s="3"/>
      <c r="E6" s="3"/>
      <c r="F6" s="3"/>
      <c r="G6" s="3"/>
      <c r="H6" s="3"/>
      <c r="I6" s="3"/>
      <c r="J6" s="3"/>
      <c r="K6" s="3"/>
      <c r="L6" s="3"/>
      <c r="M6" s="3"/>
      <c r="N6" s="3"/>
      <c r="O6" s="3"/>
      <c r="P6" s="3"/>
      <c r="Q6" s="3"/>
      <c r="R6" s="3"/>
      <c r="S6" s="3"/>
      <c r="T6" s="3"/>
      <c r="U6" s="3"/>
      <c r="V6" s="4"/>
      <c r="W6" s="4"/>
      <c r="X6" s="4"/>
      <c r="Y6" s="4"/>
      <c r="Z6" s="4"/>
    </row>
    <row r="7" spans="1:26" ht="14.25" customHeight="1">
      <c r="A7" s="11" t="s">
        <v>3</v>
      </c>
      <c r="B7" s="3"/>
      <c r="C7" s="3"/>
      <c r="D7" s="3"/>
      <c r="E7" s="3"/>
      <c r="F7" s="3"/>
      <c r="G7" s="3"/>
      <c r="H7" s="3"/>
      <c r="I7" s="3"/>
      <c r="J7" s="3"/>
      <c r="K7" s="3"/>
      <c r="L7" s="3"/>
      <c r="M7" s="3"/>
      <c r="N7" s="3"/>
      <c r="O7" s="3"/>
      <c r="P7" s="3"/>
      <c r="Q7" s="3"/>
      <c r="R7" s="3"/>
      <c r="S7" s="3"/>
      <c r="T7" s="3"/>
      <c r="U7" s="3"/>
      <c r="V7" s="4"/>
      <c r="W7" s="4"/>
      <c r="X7" s="4"/>
      <c r="Y7" s="4"/>
      <c r="Z7" s="4"/>
    </row>
    <row r="8" spans="1:26" ht="14.25" customHeight="1">
      <c r="A8" s="11"/>
      <c r="B8" s="3"/>
      <c r="C8" s="3"/>
      <c r="D8" s="3"/>
      <c r="E8" s="3"/>
      <c r="F8" s="3"/>
      <c r="G8" s="3"/>
      <c r="H8" s="3"/>
      <c r="I8" s="3"/>
      <c r="J8" s="3"/>
      <c r="K8" s="3"/>
      <c r="L8" s="3"/>
      <c r="M8" s="3"/>
      <c r="N8" s="3"/>
      <c r="O8" s="3"/>
      <c r="P8" s="3"/>
      <c r="Q8" s="3"/>
      <c r="R8" s="3"/>
      <c r="S8" s="3"/>
      <c r="T8" s="3"/>
      <c r="U8" s="3"/>
      <c r="V8" s="4"/>
      <c r="W8" s="4"/>
      <c r="X8" s="4"/>
      <c r="Y8" s="4"/>
      <c r="Z8" s="4"/>
    </row>
    <row r="9" spans="1:26" ht="14.25" customHeight="1">
      <c r="A9" s="11" t="s">
        <v>4</v>
      </c>
      <c r="B9" s="3"/>
      <c r="C9" s="3"/>
      <c r="D9" s="3"/>
      <c r="E9" s="3"/>
      <c r="F9" s="3"/>
      <c r="G9" s="3"/>
      <c r="H9" s="3"/>
      <c r="I9" s="3"/>
      <c r="J9" s="3"/>
      <c r="K9" s="3"/>
      <c r="L9" s="3"/>
      <c r="M9" s="3"/>
      <c r="N9" s="3"/>
      <c r="O9" s="3"/>
      <c r="P9" s="3"/>
      <c r="Q9" s="3"/>
      <c r="R9" s="3"/>
      <c r="S9" s="3"/>
      <c r="T9" s="3"/>
      <c r="U9" s="3"/>
      <c r="V9" s="4"/>
      <c r="W9" s="4"/>
      <c r="X9" s="4"/>
      <c r="Y9" s="4"/>
      <c r="Z9" s="4"/>
    </row>
    <row r="10" spans="1:26" ht="14.25" customHeight="1">
      <c r="A10" s="11"/>
      <c r="B10" s="3"/>
      <c r="C10" s="3"/>
      <c r="D10" s="3"/>
      <c r="E10" s="3"/>
      <c r="F10" s="3"/>
      <c r="G10" s="3"/>
      <c r="H10" s="3"/>
      <c r="I10" s="3"/>
      <c r="J10" s="3"/>
      <c r="K10" s="3"/>
      <c r="L10" s="3"/>
      <c r="M10" s="3"/>
      <c r="N10" s="3"/>
      <c r="O10" s="3"/>
      <c r="P10" s="3"/>
      <c r="Q10" s="3"/>
      <c r="R10" s="3"/>
      <c r="S10" s="3"/>
      <c r="T10" s="3"/>
      <c r="U10" s="3"/>
      <c r="V10" s="4"/>
      <c r="W10" s="4"/>
      <c r="X10" s="4"/>
      <c r="Y10" s="4"/>
      <c r="Z10" s="4"/>
    </row>
    <row r="11" spans="1:26" ht="14.25" customHeight="1">
      <c r="A11" s="11" t="s">
        <v>5</v>
      </c>
      <c r="B11" s="3"/>
      <c r="C11" s="3"/>
      <c r="D11" s="3"/>
      <c r="E11" s="3"/>
      <c r="F11" s="3"/>
      <c r="G11" s="3"/>
      <c r="H11" s="3"/>
      <c r="I11" s="3"/>
      <c r="J11" s="3"/>
      <c r="K11" s="3"/>
      <c r="L11" s="3"/>
      <c r="M11" s="3"/>
      <c r="N11" s="3"/>
      <c r="O11" s="3"/>
      <c r="P11" s="3"/>
      <c r="Q11" s="3"/>
      <c r="R11" s="3"/>
      <c r="S11" s="3"/>
      <c r="T11" s="3"/>
      <c r="U11" s="3"/>
      <c r="V11" s="4"/>
      <c r="W11" s="4"/>
      <c r="X11" s="4"/>
      <c r="Y11" s="4"/>
      <c r="Z11" s="4"/>
    </row>
    <row r="12" spans="1:26" ht="14.25" customHeight="1">
      <c r="A12" s="11"/>
      <c r="B12" s="3"/>
      <c r="C12" s="3"/>
      <c r="D12" s="3"/>
      <c r="E12" s="3"/>
      <c r="F12" s="3"/>
      <c r="G12" s="3"/>
      <c r="H12" s="3"/>
      <c r="I12" s="3"/>
      <c r="J12" s="3"/>
      <c r="K12" s="3"/>
      <c r="L12" s="3"/>
      <c r="M12" s="3"/>
      <c r="N12" s="3"/>
      <c r="O12" s="3"/>
      <c r="P12" s="3"/>
      <c r="Q12" s="3"/>
      <c r="R12" s="3"/>
      <c r="S12" s="3"/>
      <c r="T12" s="3"/>
      <c r="U12" s="3"/>
      <c r="V12" s="4"/>
      <c r="W12" s="4"/>
      <c r="X12" s="4"/>
      <c r="Y12" s="4"/>
      <c r="Z12" s="4"/>
    </row>
    <row r="13" spans="1:26" ht="14.25" customHeight="1">
      <c r="A13" s="11" t="s">
        <v>6</v>
      </c>
      <c r="B13" s="3"/>
      <c r="C13" s="3"/>
      <c r="D13" s="3"/>
      <c r="E13" s="3"/>
      <c r="F13" s="3"/>
      <c r="G13" s="3"/>
      <c r="H13" s="3"/>
      <c r="I13" s="3"/>
      <c r="J13" s="3"/>
      <c r="K13" s="3"/>
      <c r="L13" s="3"/>
      <c r="M13" s="3"/>
      <c r="N13" s="3"/>
      <c r="O13" s="3"/>
      <c r="P13" s="3"/>
      <c r="Q13" s="3"/>
      <c r="R13" s="3"/>
      <c r="S13" s="3"/>
      <c r="T13" s="3"/>
      <c r="U13" s="3"/>
      <c r="V13" s="4"/>
      <c r="W13" s="4"/>
      <c r="X13" s="4"/>
      <c r="Y13" s="4"/>
      <c r="Z13" s="4"/>
    </row>
    <row r="14" spans="1:26" ht="14.25" customHeight="1">
      <c r="A14" s="11"/>
      <c r="B14" s="3"/>
      <c r="C14" s="3"/>
      <c r="D14" s="3"/>
      <c r="E14" s="3"/>
      <c r="F14" s="3"/>
      <c r="G14" s="3"/>
      <c r="H14" s="3"/>
      <c r="I14" s="3"/>
      <c r="J14" s="3"/>
      <c r="K14" s="3"/>
      <c r="L14" s="3"/>
      <c r="M14" s="3"/>
      <c r="N14" s="3"/>
      <c r="O14" s="3"/>
      <c r="P14" s="3"/>
      <c r="Q14" s="3"/>
      <c r="R14" s="3"/>
      <c r="S14" s="3"/>
      <c r="T14" s="3"/>
      <c r="U14" s="3"/>
      <c r="V14" s="4"/>
      <c r="W14" s="4"/>
      <c r="X14" s="4"/>
      <c r="Y14" s="4"/>
      <c r="Z14" s="4"/>
    </row>
    <row r="15" spans="1:26" ht="14.25" customHeight="1">
      <c r="A15" s="11" t="s">
        <v>7</v>
      </c>
      <c r="B15" s="3"/>
      <c r="C15" s="3"/>
      <c r="D15" s="3"/>
      <c r="E15" s="3"/>
      <c r="F15" s="3"/>
      <c r="G15" s="3"/>
      <c r="H15" s="3"/>
      <c r="I15" s="3"/>
      <c r="J15" s="3"/>
      <c r="K15" s="3"/>
      <c r="L15" s="3"/>
      <c r="M15" s="3"/>
      <c r="N15" s="3"/>
      <c r="O15" s="3"/>
      <c r="P15" s="3"/>
      <c r="Q15" s="3"/>
      <c r="R15" s="3"/>
      <c r="S15" s="3"/>
      <c r="T15" s="3"/>
      <c r="U15" s="3"/>
      <c r="V15" s="4"/>
      <c r="W15" s="4"/>
      <c r="X15" s="4"/>
      <c r="Y15" s="4"/>
      <c r="Z15" s="4"/>
    </row>
    <row r="16" spans="1:26" ht="14.25" customHeight="1">
      <c r="A16" s="11"/>
      <c r="B16" s="3"/>
      <c r="C16" s="3"/>
      <c r="D16" s="3"/>
      <c r="E16" s="3"/>
      <c r="F16" s="3"/>
      <c r="G16" s="3"/>
      <c r="H16" s="3"/>
      <c r="I16" s="3"/>
      <c r="J16" s="3"/>
      <c r="K16" s="3"/>
      <c r="L16" s="3"/>
      <c r="M16" s="3"/>
      <c r="N16" s="3"/>
      <c r="O16" s="3"/>
      <c r="P16" s="3"/>
      <c r="Q16" s="3"/>
      <c r="R16" s="3"/>
      <c r="S16" s="3"/>
      <c r="T16" s="3"/>
      <c r="U16" s="3"/>
      <c r="V16" s="4"/>
      <c r="W16" s="4"/>
      <c r="X16" s="4"/>
      <c r="Y16" s="4"/>
      <c r="Z16" s="4"/>
    </row>
    <row r="17" spans="1:26" ht="14.25" customHeight="1">
      <c r="A17" s="11" t="s">
        <v>8</v>
      </c>
      <c r="B17" s="3"/>
      <c r="C17" s="3"/>
      <c r="D17" s="3"/>
      <c r="E17" s="3"/>
      <c r="F17" s="3"/>
      <c r="G17" s="3"/>
      <c r="H17" s="3"/>
      <c r="I17" s="3"/>
      <c r="J17" s="3"/>
      <c r="K17" s="3"/>
      <c r="L17" s="3"/>
      <c r="M17" s="3"/>
      <c r="N17" s="3"/>
      <c r="O17" s="3"/>
      <c r="P17" s="3"/>
      <c r="Q17" s="3"/>
      <c r="R17" s="3"/>
      <c r="S17" s="3"/>
      <c r="T17" s="3"/>
      <c r="U17" s="3"/>
      <c r="V17" s="4"/>
      <c r="W17" s="4"/>
      <c r="X17" s="4"/>
      <c r="Y17" s="4"/>
      <c r="Z17" s="4"/>
    </row>
    <row r="18" spans="1:26" ht="14.25" customHeight="1">
      <c r="A18" s="11"/>
      <c r="B18" s="3"/>
      <c r="C18" s="3"/>
      <c r="D18" s="3"/>
      <c r="E18" s="3"/>
      <c r="F18" s="3"/>
      <c r="G18" s="3"/>
      <c r="H18" s="3"/>
      <c r="I18" s="3"/>
      <c r="J18" s="3"/>
      <c r="K18" s="3"/>
      <c r="L18" s="3"/>
      <c r="M18" s="3"/>
      <c r="N18" s="3"/>
      <c r="O18" s="3"/>
      <c r="P18" s="3"/>
      <c r="Q18" s="3"/>
      <c r="R18" s="3"/>
      <c r="S18" s="3"/>
      <c r="T18" s="3"/>
      <c r="U18" s="3"/>
      <c r="V18" s="4"/>
      <c r="W18" s="4"/>
      <c r="X18" s="4"/>
      <c r="Y18" s="4"/>
      <c r="Z18" s="4"/>
    </row>
    <row r="19" spans="1:26" ht="14.25" customHeight="1">
      <c r="A19" s="11" t="s">
        <v>9</v>
      </c>
      <c r="B19" s="3"/>
      <c r="C19" s="3"/>
      <c r="D19" s="3"/>
      <c r="E19" s="3"/>
      <c r="F19" s="3"/>
      <c r="G19" s="3"/>
      <c r="H19" s="3"/>
      <c r="I19" s="3"/>
      <c r="J19" s="3"/>
      <c r="K19" s="3"/>
      <c r="L19" s="3"/>
      <c r="M19" s="3"/>
      <c r="N19" s="3"/>
      <c r="O19" s="3"/>
      <c r="P19" s="3"/>
      <c r="Q19" s="3"/>
      <c r="R19" s="3"/>
      <c r="S19" s="3"/>
      <c r="T19" s="3"/>
      <c r="U19" s="3"/>
      <c r="V19" s="4"/>
      <c r="W19" s="4"/>
      <c r="X19" s="4"/>
      <c r="Y19" s="4"/>
      <c r="Z19" s="4"/>
    </row>
    <row r="20" spans="1:26" ht="14.25" customHeight="1">
      <c r="A20" s="11"/>
      <c r="B20" s="3"/>
      <c r="C20" s="3"/>
      <c r="D20" s="3"/>
      <c r="E20" s="3"/>
      <c r="F20" s="3"/>
      <c r="G20" s="3"/>
      <c r="H20" s="3"/>
      <c r="I20" s="3"/>
      <c r="J20" s="3"/>
      <c r="K20" s="3"/>
      <c r="L20" s="3"/>
      <c r="M20" s="3"/>
      <c r="N20" s="3"/>
      <c r="O20" s="3"/>
      <c r="P20" s="3"/>
      <c r="Q20" s="3"/>
      <c r="R20" s="3"/>
      <c r="S20" s="3"/>
      <c r="T20" s="3"/>
      <c r="U20" s="3"/>
      <c r="V20" s="4"/>
      <c r="W20" s="4"/>
      <c r="X20" s="4"/>
      <c r="Y20" s="4"/>
      <c r="Z20" s="4"/>
    </row>
    <row r="21" spans="1:26" ht="14.25" customHeight="1">
      <c r="A21" s="11" t="s">
        <v>10</v>
      </c>
      <c r="B21" s="3"/>
      <c r="C21" s="3"/>
      <c r="D21" s="3"/>
      <c r="E21" s="3"/>
      <c r="F21" s="3"/>
      <c r="G21" s="3"/>
      <c r="H21" s="3"/>
      <c r="I21" s="3"/>
      <c r="J21" s="3"/>
      <c r="K21" s="3"/>
      <c r="L21" s="3"/>
      <c r="M21" s="3"/>
      <c r="N21" s="3"/>
      <c r="O21" s="3"/>
      <c r="P21" s="3"/>
      <c r="Q21" s="3"/>
      <c r="R21" s="3"/>
      <c r="S21" s="3"/>
      <c r="T21" s="3"/>
      <c r="U21" s="3"/>
      <c r="V21" s="4"/>
      <c r="W21" s="4"/>
      <c r="X21" s="4"/>
      <c r="Y21" s="4"/>
      <c r="Z21" s="4"/>
    </row>
    <row r="22" spans="1:26" ht="14.25" customHeight="1">
      <c r="A22" s="11"/>
      <c r="B22" s="3"/>
      <c r="C22" s="3"/>
      <c r="D22" s="3"/>
      <c r="E22" s="3"/>
      <c r="F22" s="3"/>
      <c r="G22" s="3"/>
      <c r="H22" s="3"/>
      <c r="I22" s="3"/>
      <c r="J22" s="3"/>
      <c r="K22" s="3"/>
      <c r="L22" s="3"/>
      <c r="M22" s="3"/>
      <c r="N22" s="3"/>
      <c r="O22" s="3"/>
      <c r="P22" s="3"/>
      <c r="Q22" s="3"/>
      <c r="R22" s="3"/>
      <c r="S22" s="3"/>
      <c r="T22" s="3"/>
      <c r="U22" s="3"/>
      <c r="V22" s="4"/>
      <c r="W22" s="4"/>
      <c r="X22" s="4"/>
      <c r="Y22" s="4"/>
      <c r="Z22" s="4"/>
    </row>
    <row r="23" spans="1:26" ht="14.25" customHeight="1">
      <c r="A23" s="11" t="s">
        <v>11</v>
      </c>
      <c r="B23" s="3"/>
      <c r="C23" s="3"/>
      <c r="D23" s="3"/>
      <c r="E23" s="3"/>
      <c r="F23" s="3"/>
      <c r="G23" s="3"/>
      <c r="H23" s="3"/>
      <c r="I23" s="3"/>
      <c r="J23" s="3"/>
      <c r="K23" s="3"/>
      <c r="L23" s="3"/>
      <c r="M23" s="3"/>
      <c r="N23" s="3"/>
      <c r="O23" s="3"/>
      <c r="P23" s="3"/>
      <c r="Q23" s="3"/>
      <c r="R23" s="3"/>
      <c r="S23" s="3"/>
      <c r="T23" s="3"/>
      <c r="U23" s="3"/>
      <c r="V23" s="4"/>
      <c r="W23" s="4"/>
      <c r="X23" s="4"/>
      <c r="Y23" s="4"/>
      <c r="Z23" s="4"/>
    </row>
    <row r="24" spans="1:26" ht="14.25" customHeight="1">
      <c r="A24" s="11"/>
      <c r="B24" s="3"/>
      <c r="C24" s="3"/>
      <c r="D24" s="3"/>
      <c r="E24" s="3"/>
      <c r="F24" s="3"/>
      <c r="G24" s="3"/>
      <c r="H24" s="3"/>
      <c r="I24" s="3"/>
      <c r="J24" s="3"/>
      <c r="K24" s="3"/>
      <c r="L24" s="3"/>
      <c r="M24" s="3"/>
      <c r="N24" s="3"/>
      <c r="O24" s="3"/>
      <c r="P24" s="3"/>
      <c r="Q24" s="3"/>
      <c r="R24" s="3"/>
      <c r="S24" s="3"/>
      <c r="T24" s="3"/>
      <c r="U24" s="3"/>
      <c r="V24" s="4"/>
      <c r="W24" s="4"/>
      <c r="X24" s="4"/>
      <c r="Y24" s="4"/>
      <c r="Z24" s="4"/>
    </row>
    <row r="25" spans="1:26" ht="14.25" customHeight="1">
      <c r="A25" s="12" t="s">
        <v>12</v>
      </c>
      <c r="B25" s="5"/>
      <c r="C25" s="5"/>
      <c r="D25" s="5"/>
      <c r="E25" s="5"/>
      <c r="F25" s="5"/>
      <c r="G25" s="5"/>
      <c r="H25" s="5"/>
      <c r="I25" s="5"/>
      <c r="J25" s="5"/>
      <c r="K25" s="5"/>
      <c r="L25" s="5"/>
      <c r="M25" s="5"/>
      <c r="N25" s="5"/>
      <c r="O25" s="5"/>
      <c r="P25" s="5"/>
      <c r="Q25" s="5"/>
      <c r="R25" s="5"/>
      <c r="S25" s="5"/>
      <c r="T25" s="5"/>
      <c r="U25" s="5"/>
      <c r="V25" s="8"/>
      <c r="W25" s="8"/>
      <c r="X25" s="8"/>
      <c r="Y25" s="8"/>
      <c r="Z25" s="8"/>
    </row>
    <row r="26" spans="1:26" ht="14.25" customHeight="1">
      <c r="A26" s="13"/>
      <c r="B26" s="9"/>
      <c r="C26" s="9"/>
      <c r="D26" s="9"/>
      <c r="E26" s="9"/>
      <c r="F26" s="9"/>
      <c r="G26" s="9"/>
      <c r="H26" s="9"/>
      <c r="I26" s="9"/>
      <c r="J26" s="9"/>
      <c r="K26" s="9"/>
      <c r="L26" s="9"/>
      <c r="M26" s="9"/>
      <c r="N26" s="9"/>
      <c r="O26" s="9"/>
      <c r="P26" s="9"/>
      <c r="Q26" s="9"/>
      <c r="R26" s="9"/>
      <c r="S26" s="9"/>
      <c r="T26" s="9"/>
      <c r="U26" s="9"/>
      <c r="V26" s="9"/>
      <c r="W26" s="9"/>
      <c r="X26" s="9"/>
      <c r="Y26" s="9"/>
      <c r="Z26" s="9"/>
    </row>
    <row r="27" spans="1:26" ht="14.25" customHeight="1">
      <c r="A27" s="14" t="s">
        <v>366</v>
      </c>
      <c r="B27" s="9"/>
      <c r="C27" s="9"/>
      <c r="D27" s="9"/>
      <c r="E27" s="9"/>
      <c r="F27" s="9"/>
      <c r="G27" s="9"/>
      <c r="H27" s="9"/>
      <c r="I27" s="9"/>
      <c r="J27" s="9"/>
      <c r="K27" s="9"/>
      <c r="L27" s="9"/>
      <c r="M27" s="9"/>
      <c r="N27" s="9"/>
      <c r="O27" s="9"/>
      <c r="P27" s="9"/>
      <c r="Q27" s="9"/>
      <c r="R27" s="9"/>
      <c r="S27" s="9"/>
      <c r="T27" s="9"/>
      <c r="U27" s="9"/>
      <c r="V27" s="9"/>
      <c r="W27" s="9"/>
      <c r="X27" s="9"/>
      <c r="Y27" s="9"/>
      <c r="Z27" s="9"/>
    </row>
    <row r="28" spans="1:26" ht="14.25" customHeight="1">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4.25" customHeight="1">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4.25" customHeight="1">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4.25"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4.2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4.2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4.2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4.2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4.2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4.2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4.2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4.2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4.2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4.2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4.2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sheetData>
  <sheetProtection algorithmName="SHA-512" hashValue="8SGnBOjVz5ikvDv9zMAEKwOO90dy6sZOp6bALDWuobTeTnMbOnnnWAcOVAou2HLHM/PvZcZquYcOcyQAXq0ehQ==" saltValue="g3RsQty/mBK8022t7GFvdw==" spinCount="100000" sheet="1" objects="1" scenarios="1"/>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D5232-AAA5-49D4-9C7D-D4D737902AD5}">
  <dimension ref="A1:G33"/>
  <sheetViews>
    <sheetView tabSelected="1" zoomScale="110" zoomScaleNormal="110" workbookViewId="0">
      <selection activeCell="A5" sqref="A5"/>
    </sheetView>
  </sheetViews>
  <sheetFormatPr defaultRowHeight="15"/>
  <cols>
    <col min="1" max="1" width="40" style="15" customWidth="1"/>
    <col min="2" max="2" width="13" style="15" customWidth="1"/>
    <col min="3" max="4" width="13.42578125" style="15" customWidth="1"/>
    <col min="5" max="5" width="14" style="15" customWidth="1"/>
    <col min="6" max="6" width="14.28515625" style="15" customWidth="1"/>
    <col min="7" max="7" width="14.7109375" style="15" customWidth="1"/>
    <col min="8" max="16384" width="9.140625" style="15"/>
  </cols>
  <sheetData>
    <row r="1" spans="1:7" ht="65.25" customHeight="1" thickBot="1">
      <c r="A1" s="116" t="s">
        <v>364</v>
      </c>
      <c r="B1" s="117"/>
      <c r="C1" s="117"/>
      <c r="D1" s="117"/>
      <c r="E1" s="117"/>
      <c r="F1" s="117"/>
      <c r="G1" s="118"/>
    </row>
    <row r="2" spans="1:7" ht="23.25" thickBot="1">
      <c r="A2" s="111" t="s">
        <v>358</v>
      </c>
      <c r="B2" s="112"/>
      <c r="C2" s="112"/>
      <c r="D2" s="112"/>
      <c r="E2" s="112"/>
      <c r="F2" s="112"/>
      <c r="G2" s="113"/>
    </row>
    <row r="3" spans="1:7" ht="39.75" thickTop="1" thickBot="1">
      <c r="A3" s="19" t="s">
        <v>119</v>
      </c>
      <c r="B3" s="20" t="s">
        <v>116</v>
      </c>
      <c r="C3" s="21" t="s">
        <v>117</v>
      </c>
      <c r="D3" s="22" t="s">
        <v>118</v>
      </c>
      <c r="E3" s="23" t="s">
        <v>129</v>
      </c>
      <c r="F3" s="23" t="s">
        <v>130</v>
      </c>
      <c r="G3" s="24" t="s">
        <v>128</v>
      </c>
    </row>
    <row r="4" spans="1:7" ht="15.75">
      <c r="A4" s="25" t="s">
        <v>120</v>
      </c>
      <c r="B4" s="26">
        <f>'Deers Head Hospital Bid Form'!E26</f>
        <v>0</v>
      </c>
      <c r="C4" s="27">
        <f>'Deers Head Hospital Bid Form'!E48</f>
        <v>0</v>
      </c>
      <c r="D4" s="28">
        <f>'Deers Head Hospital Bid Form'!E70</f>
        <v>0</v>
      </c>
      <c r="E4" s="29">
        <f>'Deers Head Hospital Bid Form'!E92</f>
        <v>0</v>
      </c>
      <c r="F4" s="29">
        <f>'Deers Head Hospital Bid Form'!E114</f>
        <v>0</v>
      </c>
      <c r="G4" s="30">
        <f>SUM(B4:F4)</f>
        <v>0</v>
      </c>
    </row>
    <row r="5" spans="1:7" ht="15.75">
      <c r="A5" s="25" t="s">
        <v>121</v>
      </c>
      <c r="B5" s="31">
        <f>'Holly Center Bid Form'!E26</f>
        <v>0</v>
      </c>
      <c r="C5" s="27">
        <f>'Holly Center Bid Form'!E48</f>
        <v>0</v>
      </c>
      <c r="D5" s="32">
        <f>'Holly Center Bid Form'!E70</f>
        <v>0</v>
      </c>
      <c r="E5" s="33">
        <f>'Holly Center Bid Form'!E92</f>
        <v>0</v>
      </c>
      <c r="F5" s="33">
        <f>'Holly Center Bid Form'!E114</f>
        <v>0</v>
      </c>
      <c r="G5" s="30">
        <f>SUM(B5:F5)</f>
        <v>0</v>
      </c>
    </row>
    <row r="6" spans="1:7" ht="16.5" thickBot="1">
      <c r="A6" s="34" t="s">
        <v>122</v>
      </c>
      <c r="B6" s="35">
        <f>'Eastern Shore Hospital Bid Form'!E20</f>
        <v>0</v>
      </c>
      <c r="C6" s="27">
        <f>'Eastern Shore Hospital Bid Form'!E36</f>
        <v>0</v>
      </c>
      <c r="D6" s="36">
        <f>'Eastern Shore Hospital Bid Form'!E52</f>
        <v>0</v>
      </c>
      <c r="E6" s="37">
        <f>'Eastern Shore Hospital Bid Form'!E68</f>
        <v>0</v>
      </c>
      <c r="F6" s="37">
        <f>'Eastern Shore Hospital Bid Form'!E84</f>
        <v>0</v>
      </c>
      <c r="G6" s="30">
        <f>SUM(B6:F6)</f>
        <v>0</v>
      </c>
    </row>
    <row r="7" spans="1:7" ht="15.75" thickBot="1">
      <c r="A7" s="38" t="s">
        <v>123</v>
      </c>
      <c r="B7" s="39">
        <f t="shared" ref="B7:F7" si="0">SUM(B2:B6)</f>
        <v>0</v>
      </c>
      <c r="C7" s="40">
        <f t="shared" si="0"/>
        <v>0</v>
      </c>
      <c r="D7" s="41">
        <f t="shared" si="0"/>
        <v>0</v>
      </c>
      <c r="E7" s="42">
        <f t="shared" si="0"/>
        <v>0</v>
      </c>
      <c r="F7" s="42">
        <f t="shared" si="0"/>
        <v>0</v>
      </c>
      <c r="G7" s="43">
        <f>SUM(G4:G6)</f>
        <v>0</v>
      </c>
    </row>
    <row r="8" spans="1:7" ht="16.5" thickBot="1">
      <c r="A8" s="44"/>
      <c r="B8" s="45"/>
      <c r="C8" s="45"/>
      <c r="D8" s="45"/>
      <c r="E8" s="45"/>
      <c r="F8" s="45"/>
      <c r="G8" s="45"/>
    </row>
    <row r="9" spans="1:7" ht="41.25" thickBot="1">
      <c r="A9" s="46" t="s">
        <v>350</v>
      </c>
      <c r="B9" s="114">
        <f>G7</f>
        <v>0</v>
      </c>
      <c r="C9" s="115"/>
      <c r="D9" s="45"/>
      <c r="E9" s="45"/>
      <c r="F9" s="45"/>
      <c r="G9" s="45"/>
    </row>
    <row r="10" spans="1:7" ht="20.25">
      <c r="A10" s="45"/>
      <c r="B10" s="47"/>
      <c r="C10" s="48"/>
      <c r="D10" s="45"/>
      <c r="E10" s="45"/>
      <c r="F10" s="45"/>
      <c r="G10" s="45"/>
    </row>
    <row r="11" spans="1:7" ht="21" thickBot="1">
      <c r="A11" s="38"/>
      <c r="B11" s="49"/>
      <c r="C11" s="50"/>
      <c r="D11" s="38"/>
      <c r="E11" s="38"/>
      <c r="F11" s="38"/>
      <c r="G11" s="38"/>
    </row>
    <row r="12" spans="1:7" ht="24" thickTop="1" thickBot="1">
      <c r="A12" s="119" t="s">
        <v>365</v>
      </c>
      <c r="B12" s="120"/>
      <c r="C12" s="120"/>
      <c r="D12" s="120"/>
      <c r="E12" s="120"/>
      <c r="F12" s="120"/>
      <c r="G12" s="121"/>
    </row>
    <row r="13" spans="1:7" ht="39.75" thickTop="1" thickBot="1">
      <c r="A13" s="19" t="s">
        <v>119</v>
      </c>
      <c r="B13" s="20" t="s">
        <v>116</v>
      </c>
      <c r="C13" s="21" t="s">
        <v>117</v>
      </c>
      <c r="D13" s="22" t="s">
        <v>118</v>
      </c>
      <c r="E13" s="23" t="s">
        <v>129</v>
      </c>
      <c r="F13" s="23" t="s">
        <v>130</v>
      </c>
      <c r="G13" s="24" t="s">
        <v>128</v>
      </c>
    </row>
    <row r="14" spans="1:7" ht="15.75">
      <c r="A14" s="25" t="s">
        <v>120</v>
      </c>
      <c r="B14" s="51">
        <f>'E Deers Head Hosp'!E27</f>
        <v>0</v>
      </c>
      <c r="C14" s="27">
        <f>'E Deers Head Hosp'!E49</f>
        <v>0</v>
      </c>
      <c r="D14" s="28">
        <f>'E Deers Head Hosp'!E71</f>
        <v>0</v>
      </c>
      <c r="E14" s="29">
        <f>'E Deers Head Hosp'!E93</f>
        <v>0</v>
      </c>
      <c r="F14" s="29">
        <f>'E Deers Head Hosp'!E115</f>
        <v>0</v>
      </c>
      <c r="G14" s="30">
        <f>SUM(B14:F14)</f>
        <v>0</v>
      </c>
    </row>
    <row r="15" spans="1:7" ht="15.75">
      <c r="A15" s="25" t="s">
        <v>121</v>
      </c>
      <c r="B15" s="31">
        <f>'E Holly Center'!E26</f>
        <v>0</v>
      </c>
      <c r="C15" s="27">
        <f>'E Holly Center'!E48</f>
        <v>0</v>
      </c>
      <c r="D15" s="32">
        <f>'E Holly Center'!E70</f>
        <v>0</v>
      </c>
      <c r="E15" s="33">
        <f>'E Holly Center'!E92</f>
        <v>0</v>
      </c>
      <c r="F15" s="33">
        <f>'E Holly Center'!E114</f>
        <v>0</v>
      </c>
      <c r="G15" s="30">
        <f>SUM(B15:F15)</f>
        <v>0</v>
      </c>
    </row>
    <row r="16" spans="1:7" ht="16.5" thickBot="1">
      <c r="A16" s="34" t="s">
        <v>122</v>
      </c>
      <c r="B16" s="35">
        <f>'E Eastern Shore Hosp'!E20</f>
        <v>0</v>
      </c>
      <c r="C16" s="27">
        <f>'E Eastern Shore Hosp'!E36</f>
        <v>0</v>
      </c>
      <c r="D16" s="36">
        <f>'E Eastern Shore Hosp'!E52</f>
        <v>0</v>
      </c>
      <c r="E16" s="37">
        <f>'E Eastern Shore Hosp'!E68</f>
        <v>0</v>
      </c>
      <c r="F16" s="37">
        <f>'E Eastern Shore Hosp'!E84</f>
        <v>0</v>
      </c>
      <c r="G16" s="30">
        <f>SUM(B16:F16)</f>
        <v>0</v>
      </c>
    </row>
    <row r="17" spans="1:7" ht="15.75" thickBot="1">
      <c r="A17" s="38" t="s">
        <v>123</v>
      </c>
      <c r="B17" s="40">
        <f>SUM(B12:B16)</f>
        <v>0</v>
      </c>
      <c r="C17" s="40">
        <f>SUM(C12:C16)</f>
        <v>0</v>
      </c>
      <c r="D17" s="41">
        <f>SUM(D12:D16)</f>
        <v>0</v>
      </c>
      <c r="E17" s="42">
        <f>SUM(E12:E16)</f>
        <v>0</v>
      </c>
      <c r="F17" s="42">
        <f>SUM(F12:F16)</f>
        <v>0</v>
      </c>
      <c r="G17" s="43">
        <f>SUM(G14:G16)</f>
        <v>0</v>
      </c>
    </row>
    <row r="18" spans="1:7" ht="16.5" thickBot="1">
      <c r="A18" s="44"/>
      <c r="B18" s="45"/>
      <c r="C18" s="45"/>
      <c r="D18" s="45"/>
      <c r="E18" s="45"/>
      <c r="F18" s="45"/>
      <c r="G18" s="45"/>
    </row>
    <row r="19" spans="1:7" ht="78" customHeight="1">
      <c r="A19" s="52" t="s">
        <v>349</v>
      </c>
      <c r="B19" s="122">
        <f>G17</f>
        <v>0</v>
      </c>
      <c r="C19" s="123"/>
      <c r="D19" s="45"/>
      <c r="E19" s="45"/>
      <c r="F19" s="45"/>
      <c r="G19" s="45"/>
    </row>
    <row r="20" spans="1:7" ht="21" thickBot="1">
      <c r="A20" s="53"/>
      <c r="B20" s="54"/>
      <c r="C20" s="55"/>
      <c r="D20" s="45"/>
      <c r="E20" s="45"/>
      <c r="F20" s="45"/>
      <c r="G20" s="45"/>
    </row>
    <row r="22" spans="1:7">
      <c r="A22" s="16" t="s">
        <v>124</v>
      </c>
    </row>
    <row r="24" spans="1:7">
      <c r="A24" s="17" t="s">
        <v>125</v>
      </c>
    </row>
    <row r="26" spans="1:7">
      <c r="A26" s="17" t="s">
        <v>81</v>
      </c>
    </row>
    <row r="29" spans="1:7">
      <c r="A29" s="17" t="s">
        <v>126</v>
      </c>
    </row>
    <row r="30" spans="1:7">
      <c r="A30" s="18"/>
    </row>
    <row r="31" spans="1:7">
      <c r="A31" s="18"/>
    </row>
    <row r="33" spans="1:1">
      <c r="A33" s="17" t="s">
        <v>127</v>
      </c>
    </row>
  </sheetData>
  <sheetProtection algorithmName="SHA-512" hashValue="Zx6FVg165w+xruWGO77Cukmx3LVmRJcNnvtzRVeqppSlygZSy4L+H4b7GDfCD4jdFYu7VPA+lQg+4Ljv+Zo/8Q==" saltValue="ndmJWXafT5WSAw/DwgsrmA==" spinCount="100000" sheet="1" objects="1" scenarios="1"/>
  <mergeCells count="5">
    <mergeCell ref="A2:G2"/>
    <mergeCell ref="B9:C9"/>
    <mergeCell ref="A1:G1"/>
    <mergeCell ref="A12:G12"/>
    <mergeCell ref="B19:C1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983E5-B9AB-432F-B848-4E231C26125E}">
  <dimension ref="A1:Z1000"/>
  <sheetViews>
    <sheetView topLeftCell="A31" zoomScale="110" zoomScaleNormal="110" workbookViewId="0">
      <selection activeCell="C38" sqref="C38"/>
    </sheetView>
  </sheetViews>
  <sheetFormatPr defaultColWidth="14.42578125" defaultRowHeight="15" customHeight="1"/>
  <cols>
    <col min="1" max="1" width="37" style="2" customWidth="1"/>
    <col min="2" max="2" width="11.42578125" style="62" customWidth="1"/>
    <col min="3" max="3" width="14.5703125" style="2" customWidth="1"/>
    <col min="4" max="4" width="12.28515625" style="2" customWidth="1"/>
    <col min="5" max="5" width="14" style="2" customWidth="1"/>
    <col min="6" max="6" width="13.42578125" style="2" customWidth="1"/>
    <col min="7" max="7" width="7.5703125" style="2" customWidth="1"/>
    <col min="8" max="8" width="9.28515625" style="2" customWidth="1"/>
    <col min="9" max="9" width="12.7109375" style="2" customWidth="1"/>
    <col min="10" max="26" width="9.28515625" style="2" customWidth="1"/>
    <col min="27" max="16384" width="14.42578125" style="2"/>
  </cols>
  <sheetData>
    <row r="1" spans="1:26" ht="14.25" customHeight="1" thickBot="1">
      <c r="A1" s="137" t="s">
        <v>339</v>
      </c>
      <c r="B1" s="138"/>
      <c r="C1" s="138"/>
      <c r="D1" s="138"/>
      <c r="E1" s="139"/>
      <c r="F1" s="139"/>
      <c r="G1" s="139"/>
      <c r="H1" s="56"/>
      <c r="I1" s="56"/>
      <c r="J1" s="56"/>
      <c r="K1" s="56"/>
      <c r="L1" s="56"/>
      <c r="M1" s="56"/>
      <c r="N1" s="56"/>
      <c r="O1" s="56"/>
      <c r="P1" s="56"/>
      <c r="Q1" s="56"/>
      <c r="R1" s="56"/>
      <c r="S1" s="56"/>
      <c r="T1" s="56"/>
      <c r="U1" s="56"/>
      <c r="V1" s="56"/>
      <c r="W1" s="56"/>
      <c r="X1" s="56"/>
      <c r="Y1" s="56"/>
      <c r="Z1" s="56"/>
    </row>
    <row r="2" spans="1:26" ht="40.5" customHeight="1" thickBot="1">
      <c r="A2" s="116" t="s">
        <v>363</v>
      </c>
      <c r="B2" s="117"/>
      <c r="C2" s="117"/>
      <c r="D2" s="117"/>
      <c r="E2" s="117"/>
      <c r="F2" s="117"/>
      <c r="G2" s="118"/>
      <c r="H2" s="56"/>
      <c r="I2" s="56"/>
      <c r="J2" s="56"/>
      <c r="K2" s="56"/>
      <c r="L2" s="56"/>
      <c r="M2" s="56"/>
      <c r="N2" s="56"/>
      <c r="O2" s="56"/>
      <c r="P2" s="56"/>
      <c r="Q2" s="56"/>
      <c r="R2" s="56"/>
      <c r="S2" s="56"/>
      <c r="T2" s="56"/>
      <c r="U2" s="56"/>
      <c r="V2" s="56"/>
      <c r="W2" s="56"/>
      <c r="X2" s="56"/>
      <c r="Y2" s="56"/>
      <c r="Z2" s="56"/>
    </row>
    <row r="3" spans="1:26" ht="14.25" customHeight="1">
      <c r="A3" s="140" t="s">
        <v>341</v>
      </c>
      <c r="B3" s="141"/>
      <c r="C3" s="141"/>
      <c r="D3" s="141"/>
      <c r="E3" s="141"/>
      <c r="F3" s="141"/>
      <c r="G3" s="142"/>
      <c r="H3" s="56"/>
      <c r="I3" s="56"/>
      <c r="J3" s="56"/>
      <c r="K3" s="56"/>
      <c r="L3" s="56"/>
      <c r="M3" s="56"/>
      <c r="N3" s="56"/>
      <c r="O3" s="56"/>
      <c r="P3" s="56"/>
      <c r="Q3" s="56"/>
      <c r="R3" s="56"/>
      <c r="S3" s="56"/>
      <c r="T3" s="56"/>
      <c r="U3" s="56"/>
      <c r="V3" s="56"/>
      <c r="W3" s="56"/>
      <c r="X3" s="56"/>
      <c r="Y3" s="56"/>
      <c r="Z3" s="56"/>
    </row>
    <row r="4" spans="1:26" ht="14.25" customHeight="1">
      <c r="A4" s="143"/>
      <c r="B4" s="144"/>
      <c r="C4" s="144"/>
      <c r="D4" s="144"/>
      <c r="E4" s="144"/>
      <c r="F4" s="144"/>
      <c r="G4" s="145"/>
      <c r="H4" s="56"/>
      <c r="I4" s="56"/>
      <c r="J4" s="56"/>
      <c r="K4" s="56"/>
      <c r="L4" s="56"/>
      <c r="M4" s="56"/>
      <c r="N4" s="56"/>
      <c r="O4" s="56"/>
      <c r="P4" s="56"/>
      <c r="Q4" s="56"/>
      <c r="R4" s="56"/>
      <c r="S4" s="56"/>
      <c r="T4" s="56"/>
      <c r="U4" s="56"/>
      <c r="V4" s="56"/>
      <c r="W4" s="56"/>
      <c r="X4" s="56"/>
      <c r="Y4" s="56"/>
      <c r="Z4" s="56"/>
    </row>
    <row r="5" spans="1:26" ht="36.75" customHeight="1" thickBot="1">
      <c r="A5" s="146"/>
      <c r="B5" s="139"/>
      <c r="C5" s="139"/>
      <c r="D5" s="139"/>
      <c r="E5" s="139"/>
      <c r="F5" s="139"/>
      <c r="G5" s="147"/>
      <c r="H5" s="56"/>
      <c r="I5" s="56"/>
      <c r="J5" s="56"/>
      <c r="K5" s="56"/>
      <c r="L5" s="56"/>
      <c r="M5" s="56"/>
      <c r="N5" s="56"/>
      <c r="O5" s="56"/>
      <c r="P5" s="56"/>
      <c r="Q5" s="56"/>
      <c r="R5" s="56"/>
      <c r="S5" s="56"/>
      <c r="T5" s="56"/>
      <c r="U5" s="56"/>
      <c r="V5" s="56"/>
      <c r="W5" s="56"/>
      <c r="X5" s="56"/>
      <c r="Y5" s="56"/>
      <c r="Z5" s="56"/>
    </row>
    <row r="6" spans="1:26" ht="14.25" customHeight="1">
      <c r="A6" s="78"/>
      <c r="B6" s="79"/>
      <c r="C6" s="78"/>
      <c r="D6" s="78"/>
      <c r="E6" s="78"/>
      <c r="F6" s="78"/>
      <c r="G6" s="78"/>
      <c r="H6" s="56"/>
      <c r="I6" s="56"/>
      <c r="J6" s="56"/>
      <c r="K6" s="56"/>
      <c r="L6" s="56"/>
      <c r="M6" s="56"/>
      <c r="N6" s="56"/>
      <c r="O6" s="56"/>
      <c r="P6" s="56"/>
      <c r="Q6" s="56"/>
      <c r="R6" s="56"/>
      <c r="S6" s="56"/>
      <c r="T6" s="56"/>
      <c r="U6" s="56"/>
      <c r="V6" s="56"/>
      <c r="W6" s="56"/>
      <c r="X6" s="56"/>
      <c r="Y6" s="56"/>
      <c r="Z6" s="56"/>
    </row>
    <row r="7" spans="1:26" ht="14.25" customHeight="1">
      <c r="A7" s="80" t="s">
        <v>351</v>
      </c>
      <c r="B7" s="81"/>
      <c r="C7" s="82"/>
      <c r="D7" s="82"/>
      <c r="E7" s="82"/>
      <c r="F7" s="82"/>
      <c r="G7" s="82"/>
      <c r="H7" s="56"/>
      <c r="I7" s="56"/>
      <c r="J7" s="56"/>
      <c r="K7" s="56"/>
      <c r="L7" s="56"/>
      <c r="M7" s="56"/>
      <c r="N7" s="56"/>
      <c r="O7" s="56"/>
      <c r="P7" s="56"/>
      <c r="Q7" s="56"/>
      <c r="R7" s="56"/>
      <c r="S7" s="56"/>
      <c r="T7" s="56"/>
      <c r="U7" s="56"/>
      <c r="V7" s="56"/>
      <c r="W7" s="56"/>
      <c r="X7" s="56"/>
      <c r="Y7" s="56"/>
      <c r="Z7" s="56"/>
    </row>
    <row r="8" spans="1:26" ht="14.25" customHeight="1">
      <c r="A8" s="83" t="s">
        <v>14</v>
      </c>
      <c r="B8" s="81"/>
      <c r="C8" s="82"/>
      <c r="D8" s="82"/>
      <c r="E8" s="82"/>
      <c r="F8" s="82"/>
      <c r="G8" s="84"/>
      <c r="H8" s="56"/>
      <c r="I8" s="56"/>
      <c r="J8" s="56"/>
      <c r="K8" s="56"/>
      <c r="L8" s="56"/>
      <c r="M8" s="56"/>
      <c r="N8" s="56"/>
      <c r="O8" s="56"/>
      <c r="P8" s="56"/>
      <c r="Q8" s="56"/>
      <c r="R8" s="56"/>
      <c r="S8" s="56"/>
      <c r="T8" s="56"/>
      <c r="U8" s="56"/>
      <c r="V8" s="56"/>
      <c r="W8" s="56"/>
      <c r="X8" s="56"/>
      <c r="Y8" s="56"/>
      <c r="Z8" s="56"/>
    </row>
    <row r="9" spans="1:26" ht="14.25" customHeight="1" thickBot="1">
      <c r="A9" s="85" t="s">
        <v>15</v>
      </c>
      <c r="B9" s="60">
        <v>0</v>
      </c>
      <c r="C9" s="85" t="s">
        <v>344</v>
      </c>
      <c r="D9" s="82"/>
      <c r="E9" s="85"/>
      <c r="F9" s="86">
        <f>ROUND(B9*2300,2)</f>
        <v>0</v>
      </c>
      <c r="G9" s="84"/>
      <c r="H9" s="56"/>
      <c r="I9" s="56"/>
      <c r="J9" s="56"/>
      <c r="K9" s="56"/>
      <c r="L9" s="56"/>
      <c r="M9" s="56"/>
      <c r="N9" s="56"/>
      <c r="O9" s="56"/>
      <c r="P9" s="56"/>
      <c r="Q9" s="56"/>
      <c r="R9" s="56"/>
      <c r="S9" s="56"/>
      <c r="T9" s="56"/>
      <c r="U9" s="56"/>
      <c r="V9" s="56"/>
      <c r="W9" s="56"/>
      <c r="X9" s="56"/>
      <c r="Y9" s="56"/>
      <c r="Z9" s="56"/>
    </row>
    <row r="10" spans="1:26" ht="14.25" customHeight="1" thickBot="1">
      <c r="A10" s="85" t="s">
        <v>16</v>
      </c>
      <c r="B10" s="60">
        <v>0</v>
      </c>
      <c r="C10" s="85" t="s">
        <v>131</v>
      </c>
      <c r="D10" s="82"/>
      <c r="E10" s="85"/>
      <c r="F10" s="86">
        <f>ROUND(B10*300,2)</f>
        <v>0</v>
      </c>
      <c r="G10" s="84"/>
      <c r="H10" s="56"/>
      <c r="I10" s="56"/>
      <c r="J10" s="56"/>
      <c r="K10" s="56"/>
      <c r="L10" s="56"/>
      <c r="M10" s="56"/>
      <c r="N10" s="56"/>
      <c r="O10" s="56"/>
      <c r="P10" s="56"/>
      <c r="Q10" s="56"/>
      <c r="R10" s="56"/>
      <c r="S10" s="56"/>
      <c r="T10" s="56"/>
      <c r="U10" s="56"/>
      <c r="V10" s="56"/>
      <c r="W10" s="56"/>
      <c r="X10" s="56"/>
      <c r="Y10" s="56"/>
      <c r="Z10" s="56"/>
    </row>
    <row r="11" spans="1:26" ht="14.25" customHeight="1">
      <c r="A11" s="85"/>
      <c r="B11" s="81"/>
      <c r="C11" s="85"/>
      <c r="D11" s="82"/>
      <c r="E11" s="85"/>
      <c r="F11" s="86"/>
      <c r="G11" s="84"/>
      <c r="H11" s="56"/>
      <c r="I11" s="56"/>
      <c r="J11" s="56"/>
      <c r="K11" s="56"/>
      <c r="L11" s="56"/>
      <c r="M11" s="56"/>
      <c r="N11" s="56"/>
      <c r="O11" s="56"/>
      <c r="P11" s="56"/>
      <c r="Q11" s="56"/>
      <c r="R11" s="56"/>
      <c r="S11" s="56"/>
      <c r="T11" s="56"/>
      <c r="U11" s="56"/>
      <c r="V11" s="56"/>
      <c r="W11" s="56"/>
      <c r="X11" s="56"/>
      <c r="Y11" s="56"/>
      <c r="Z11" s="56"/>
    </row>
    <row r="12" spans="1:26" ht="14.25" customHeight="1" thickBot="1">
      <c r="A12" s="83" t="s">
        <v>17</v>
      </c>
      <c r="B12" s="81"/>
      <c r="C12" s="82"/>
      <c r="D12" s="87" t="s">
        <v>18</v>
      </c>
      <c r="E12" s="88">
        <f>+F9+F10</f>
        <v>0</v>
      </c>
      <c r="F12" s="83" t="s">
        <v>19</v>
      </c>
      <c r="G12" s="82"/>
      <c r="H12" s="56"/>
      <c r="I12" s="56"/>
      <c r="J12" s="56"/>
      <c r="K12" s="56"/>
      <c r="L12" s="56"/>
      <c r="M12" s="56"/>
      <c r="N12" s="56"/>
      <c r="O12" s="56"/>
      <c r="P12" s="56"/>
      <c r="Q12" s="56"/>
      <c r="R12" s="56"/>
      <c r="S12" s="56"/>
      <c r="T12" s="56"/>
      <c r="U12" s="56"/>
      <c r="V12" s="56"/>
      <c r="W12" s="56"/>
      <c r="X12" s="56"/>
      <c r="Y12" s="56"/>
      <c r="Z12" s="56"/>
    </row>
    <row r="13" spans="1:26" ht="14.25" customHeight="1">
      <c r="A13" s="85"/>
      <c r="B13" s="81"/>
      <c r="C13" s="85"/>
      <c r="D13" s="82"/>
      <c r="E13" s="85"/>
      <c r="F13" s="86"/>
      <c r="G13" s="84"/>
      <c r="H13" s="56"/>
      <c r="I13" s="56"/>
      <c r="J13" s="56"/>
      <c r="K13" s="56"/>
      <c r="L13" s="56"/>
      <c r="M13" s="56"/>
      <c r="N13" s="56"/>
      <c r="O13" s="56"/>
      <c r="P13" s="56"/>
      <c r="Q13" s="56"/>
      <c r="R13" s="56"/>
      <c r="S13" s="56"/>
      <c r="T13" s="56"/>
      <c r="U13" s="56"/>
      <c r="V13" s="56"/>
      <c r="W13" s="56"/>
      <c r="X13" s="56"/>
      <c r="Y13" s="56"/>
      <c r="Z13" s="56"/>
    </row>
    <row r="14" spans="1:26" ht="14.25" customHeight="1">
      <c r="A14" s="83" t="s">
        <v>20</v>
      </c>
      <c r="B14" s="81"/>
      <c r="C14" s="82"/>
      <c r="D14" s="82"/>
      <c r="E14" s="82"/>
      <c r="F14" s="82"/>
      <c r="G14" s="84"/>
      <c r="H14" s="56"/>
      <c r="I14" s="56"/>
      <c r="J14" s="56"/>
      <c r="K14" s="56"/>
      <c r="L14" s="56"/>
      <c r="M14" s="56"/>
      <c r="N14" s="56"/>
      <c r="O14" s="56"/>
      <c r="P14" s="56"/>
      <c r="Q14" s="56"/>
      <c r="R14" s="56"/>
      <c r="S14" s="56"/>
      <c r="T14" s="56"/>
      <c r="U14" s="56"/>
      <c r="V14" s="56"/>
      <c r="W14" s="56"/>
      <c r="X14" s="56"/>
      <c r="Y14" s="56"/>
      <c r="Z14" s="56"/>
    </row>
    <row r="15" spans="1:26" ht="14.25" customHeight="1" thickBot="1">
      <c r="A15" s="85" t="s">
        <v>15</v>
      </c>
      <c r="B15" s="61">
        <v>0</v>
      </c>
      <c r="C15" s="85" t="s">
        <v>132</v>
      </c>
      <c r="D15" s="82"/>
      <c r="E15" s="85"/>
      <c r="F15" s="86">
        <f>ROUND(B15*6000,2)</f>
        <v>0</v>
      </c>
      <c r="G15" s="84"/>
      <c r="H15" s="56"/>
      <c r="I15" s="56"/>
      <c r="J15" s="56"/>
      <c r="K15" s="56"/>
      <c r="L15" s="56"/>
      <c r="M15" s="56"/>
      <c r="N15" s="56"/>
      <c r="O15" s="56"/>
      <c r="P15" s="56"/>
      <c r="Q15" s="56"/>
      <c r="R15" s="56"/>
      <c r="S15" s="56"/>
      <c r="T15" s="56"/>
      <c r="U15" s="56"/>
      <c r="V15" s="56"/>
      <c r="W15" s="56"/>
      <c r="X15" s="56"/>
      <c r="Y15" s="56"/>
      <c r="Z15" s="56"/>
    </row>
    <row r="16" spans="1:26" ht="14.25" customHeight="1" thickBot="1">
      <c r="A16" s="85" t="s">
        <v>16</v>
      </c>
      <c r="B16" s="60">
        <v>0</v>
      </c>
      <c r="C16" s="89" t="s">
        <v>343</v>
      </c>
      <c r="D16" s="82"/>
      <c r="E16" s="85"/>
      <c r="F16" s="86">
        <f>ROUND(B16*500,2)</f>
        <v>0</v>
      </c>
      <c r="G16" s="84"/>
      <c r="H16" s="56"/>
      <c r="I16" s="56"/>
      <c r="J16" s="56"/>
      <c r="K16" s="56"/>
      <c r="L16" s="56"/>
      <c r="M16" s="56"/>
      <c r="N16" s="56"/>
      <c r="O16" s="56"/>
      <c r="P16" s="56"/>
      <c r="Q16" s="56"/>
      <c r="R16" s="56"/>
      <c r="S16" s="56"/>
      <c r="T16" s="56"/>
      <c r="U16" s="56"/>
      <c r="V16" s="56"/>
      <c r="W16" s="56"/>
      <c r="X16" s="56"/>
      <c r="Y16" s="56"/>
      <c r="Z16" s="56"/>
    </row>
    <row r="17" spans="1:26" ht="14.25" customHeight="1">
      <c r="A17" s="85"/>
      <c r="B17" s="81"/>
      <c r="C17" s="85"/>
      <c r="D17" s="82"/>
      <c r="E17" s="85"/>
      <c r="F17" s="86"/>
      <c r="G17" s="84"/>
      <c r="H17" s="56"/>
      <c r="I17" s="56"/>
      <c r="J17" s="56"/>
      <c r="K17" s="56"/>
      <c r="L17" s="56"/>
      <c r="M17" s="56"/>
      <c r="N17" s="56"/>
      <c r="O17" s="56"/>
      <c r="P17" s="56"/>
      <c r="Q17" s="56"/>
      <c r="R17" s="56"/>
      <c r="S17" s="56"/>
      <c r="T17" s="56"/>
      <c r="U17" s="56"/>
      <c r="V17" s="56"/>
      <c r="W17" s="56"/>
      <c r="X17" s="56"/>
      <c r="Y17" s="56"/>
      <c r="Z17" s="56"/>
    </row>
    <row r="18" spans="1:26" ht="14.25" customHeight="1" thickBot="1">
      <c r="A18" s="83" t="s">
        <v>21</v>
      </c>
      <c r="B18" s="81"/>
      <c r="C18" s="82"/>
      <c r="D18" s="87" t="s">
        <v>22</v>
      </c>
      <c r="E18" s="88">
        <f>+F15+F16</f>
        <v>0</v>
      </c>
      <c r="F18" s="83" t="s">
        <v>23</v>
      </c>
      <c r="G18" s="82"/>
      <c r="H18" s="56"/>
      <c r="I18" s="56"/>
      <c r="J18" s="56"/>
      <c r="K18" s="56"/>
      <c r="L18" s="56"/>
      <c r="M18" s="56"/>
      <c r="N18" s="56"/>
      <c r="O18" s="56"/>
      <c r="P18" s="56"/>
      <c r="Q18" s="56"/>
      <c r="R18" s="56"/>
      <c r="S18" s="56"/>
      <c r="T18" s="56"/>
      <c r="U18" s="56"/>
      <c r="V18" s="56"/>
      <c r="W18" s="56"/>
      <c r="X18" s="56"/>
      <c r="Y18" s="56"/>
      <c r="Z18" s="56"/>
    </row>
    <row r="19" spans="1:26" ht="14.25" customHeight="1">
      <c r="A19" s="85"/>
      <c r="B19" s="81"/>
      <c r="C19" s="85"/>
      <c r="D19" s="82"/>
      <c r="E19" s="85"/>
      <c r="F19" s="86"/>
      <c r="G19" s="84"/>
      <c r="H19" s="56"/>
      <c r="I19" s="56"/>
      <c r="J19" s="56"/>
      <c r="K19" s="56"/>
      <c r="L19" s="56"/>
      <c r="M19" s="56"/>
      <c r="N19" s="56"/>
      <c r="O19" s="56"/>
      <c r="P19" s="56"/>
      <c r="Q19" s="56"/>
      <c r="R19" s="56"/>
      <c r="S19" s="56"/>
      <c r="T19" s="56"/>
      <c r="U19" s="56"/>
      <c r="V19" s="56"/>
      <c r="W19" s="56"/>
      <c r="X19" s="56"/>
      <c r="Y19" s="56"/>
      <c r="Z19" s="56"/>
    </row>
    <row r="20" spans="1:26" ht="14.25" customHeight="1">
      <c r="A20" s="83" t="s">
        <v>104</v>
      </c>
      <c r="B20" s="90"/>
      <c r="C20" s="82"/>
      <c r="D20" s="82"/>
      <c r="E20" s="82"/>
      <c r="F20" s="82"/>
      <c r="G20" s="84"/>
      <c r="H20" s="56"/>
      <c r="I20" s="56"/>
      <c r="J20" s="56"/>
      <c r="K20" s="56"/>
      <c r="L20" s="56"/>
      <c r="M20" s="56"/>
      <c r="N20" s="56"/>
      <c r="O20" s="56"/>
      <c r="P20" s="56"/>
      <c r="Q20" s="56"/>
      <c r="R20" s="56"/>
      <c r="S20" s="56"/>
      <c r="T20" s="56"/>
      <c r="U20" s="56"/>
      <c r="V20" s="56"/>
      <c r="W20" s="56"/>
      <c r="X20" s="56"/>
      <c r="Y20" s="56"/>
      <c r="Z20" s="56"/>
    </row>
    <row r="21" spans="1:26" ht="14.25" customHeight="1" thickBot="1">
      <c r="A21" s="85" t="s">
        <v>15</v>
      </c>
      <c r="B21" s="60">
        <v>0</v>
      </c>
      <c r="C21" s="85" t="s">
        <v>133</v>
      </c>
      <c r="D21" s="82"/>
      <c r="E21" s="85"/>
      <c r="F21" s="86">
        <f>ROUND(B21*3500,2)</f>
        <v>0</v>
      </c>
      <c r="G21" s="84"/>
      <c r="H21" s="56"/>
      <c r="I21" s="56"/>
      <c r="J21" s="56"/>
      <c r="K21" s="56"/>
      <c r="L21" s="56"/>
      <c r="M21" s="56"/>
      <c r="N21" s="56"/>
      <c r="O21" s="56"/>
      <c r="P21" s="56"/>
      <c r="Q21" s="56"/>
      <c r="R21" s="56"/>
      <c r="S21" s="56"/>
      <c r="T21" s="56"/>
      <c r="U21" s="56"/>
      <c r="V21" s="56"/>
      <c r="W21" s="56"/>
      <c r="X21" s="56"/>
      <c r="Y21" s="56"/>
      <c r="Z21" s="56"/>
    </row>
    <row r="22" spans="1:26" ht="14.25" customHeight="1" thickBot="1">
      <c r="A22" s="85" t="s">
        <v>16</v>
      </c>
      <c r="B22" s="60">
        <v>0</v>
      </c>
      <c r="C22" s="85" t="s">
        <v>134</v>
      </c>
      <c r="D22" s="82"/>
      <c r="E22" s="85"/>
      <c r="F22" s="86">
        <f>ROUND(B22*400,2)</f>
        <v>0</v>
      </c>
      <c r="G22" s="84"/>
      <c r="H22" s="56"/>
      <c r="I22" s="56"/>
      <c r="J22" s="56"/>
      <c r="K22" s="56"/>
      <c r="L22" s="56"/>
      <c r="M22" s="56"/>
      <c r="N22" s="56"/>
      <c r="O22" s="56"/>
      <c r="P22" s="56"/>
      <c r="Q22" s="56"/>
      <c r="R22" s="56"/>
      <c r="S22" s="56"/>
      <c r="T22" s="56"/>
      <c r="U22" s="56"/>
      <c r="V22" s="56"/>
      <c r="W22" s="56"/>
      <c r="X22" s="56"/>
      <c r="Y22" s="56"/>
      <c r="Z22" s="56"/>
    </row>
    <row r="23" spans="1:26" ht="14.25" customHeight="1">
      <c r="A23" s="85"/>
      <c r="B23" s="90"/>
      <c r="C23" s="85"/>
      <c r="D23" s="82"/>
      <c r="E23" s="85"/>
      <c r="F23" s="86"/>
      <c r="G23" s="84"/>
      <c r="H23" s="56"/>
      <c r="I23" s="56"/>
      <c r="J23" s="56"/>
      <c r="K23" s="56"/>
      <c r="L23" s="56"/>
      <c r="M23" s="56"/>
      <c r="N23" s="56"/>
      <c r="O23" s="56"/>
      <c r="P23" s="56"/>
      <c r="Q23" s="56"/>
      <c r="R23" s="56"/>
      <c r="S23" s="56"/>
      <c r="T23" s="56"/>
      <c r="U23" s="56"/>
      <c r="V23" s="56"/>
      <c r="W23" s="56"/>
      <c r="X23" s="56"/>
      <c r="Y23" s="56"/>
      <c r="Z23" s="56"/>
    </row>
    <row r="24" spans="1:26" ht="14.25" customHeight="1" thickBot="1">
      <c r="A24" s="83" t="s">
        <v>108</v>
      </c>
      <c r="B24" s="90"/>
      <c r="C24" s="82"/>
      <c r="D24" s="87" t="s">
        <v>24</v>
      </c>
      <c r="E24" s="88">
        <f>+F21+F22</f>
        <v>0</v>
      </c>
      <c r="F24" s="83" t="s">
        <v>25</v>
      </c>
      <c r="G24" s="82"/>
      <c r="H24" s="56"/>
      <c r="I24" s="56"/>
      <c r="J24" s="56"/>
      <c r="K24" s="56"/>
      <c r="L24" s="56"/>
      <c r="M24" s="56"/>
      <c r="N24" s="56"/>
      <c r="O24" s="56"/>
      <c r="P24" s="56"/>
      <c r="Q24" s="56"/>
      <c r="R24" s="56"/>
      <c r="S24" s="56"/>
      <c r="T24" s="56"/>
      <c r="U24" s="56"/>
      <c r="V24" s="56"/>
      <c r="W24" s="56"/>
      <c r="X24" s="56"/>
      <c r="Y24" s="56"/>
      <c r="Z24" s="56"/>
    </row>
    <row r="25" spans="1:26" ht="14.25" customHeight="1">
      <c r="A25" s="85"/>
      <c r="B25" s="90"/>
      <c r="C25" s="85"/>
      <c r="D25" s="82"/>
      <c r="E25" s="85"/>
      <c r="F25" s="86"/>
      <c r="G25" s="84"/>
      <c r="H25" s="56"/>
      <c r="I25" s="56"/>
      <c r="J25" s="56"/>
      <c r="K25" s="56"/>
      <c r="L25" s="56"/>
      <c r="M25" s="56"/>
      <c r="N25" s="56"/>
      <c r="O25" s="56"/>
      <c r="P25" s="56"/>
      <c r="Q25" s="56"/>
      <c r="R25" s="56"/>
      <c r="S25" s="56"/>
      <c r="T25" s="56"/>
      <c r="U25" s="56"/>
      <c r="V25" s="56"/>
      <c r="W25" s="56"/>
      <c r="X25" s="56"/>
      <c r="Y25" s="56"/>
      <c r="Z25" s="56"/>
    </row>
    <row r="26" spans="1:26" ht="14.25" customHeight="1" thickBot="1">
      <c r="A26" s="83" t="s">
        <v>107</v>
      </c>
      <c r="B26" s="90"/>
      <c r="C26" s="82"/>
      <c r="D26" s="82"/>
      <c r="E26" s="133">
        <f>+E12+E18+E24</f>
        <v>0</v>
      </c>
      <c r="F26" s="134"/>
      <c r="G26" s="83" t="s">
        <v>26</v>
      </c>
      <c r="M26" s="56"/>
      <c r="N26" s="56"/>
      <c r="O26" s="56"/>
      <c r="P26" s="56"/>
      <c r="Q26" s="56"/>
      <c r="R26" s="56"/>
      <c r="S26" s="56"/>
      <c r="T26" s="56"/>
      <c r="U26" s="56"/>
      <c r="V26" s="56"/>
      <c r="W26" s="56"/>
      <c r="X26" s="56"/>
      <c r="Y26" s="56"/>
      <c r="Z26" s="56"/>
    </row>
    <row r="27" spans="1:26" ht="14.25" customHeight="1">
      <c r="A27"/>
      <c r="B27" s="90"/>
      <c r="C27"/>
      <c r="D27"/>
      <c r="E27" s="131" t="s">
        <v>27</v>
      </c>
      <c r="F27" s="132"/>
      <c r="G27"/>
      <c r="L27" s="58"/>
      <c r="M27" s="56"/>
      <c r="N27" s="56"/>
      <c r="O27" s="56"/>
      <c r="P27" s="56"/>
      <c r="Q27" s="56"/>
      <c r="R27" s="56"/>
      <c r="S27" s="56"/>
      <c r="T27" s="56"/>
      <c r="U27" s="56"/>
      <c r="V27" s="56"/>
      <c r="W27" s="56"/>
      <c r="X27" s="56"/>
      <c r="Y27" s="56"/>
      <c r="Z27" s="56"/>
    </row>
    <row r="28" spans="1:26" ht="14.25" customHeight="1">
      <c r="A28" s="85"/>
      <c r="B28" s="90"/>
      <c r="C28" s="85"/>
      <c r="D28" s="82"/>
      <c r="E28" s="85"/>
      <c r="F28" s="86"/>
      <c r="G28" s="84"/>
      <c r="H28" s="56"/>
      <c r="I28" s="56"/>
      <c r="J28" s="56"/>
      <c r="K28" s="56"/>
      <c r="L28" s="56"/>
      <c r="M28" s="56"/>
      <c r="N28" s="56"/>
      <c r="O28" s="56"/>
      <c r="P28" s="56"/>
      <c r="Q28" s="56"/>
      <c r="R28" s="56"/>
      <c r="S28" s="56"/>
      <c r="T28" s="56"/>
      <c r="U28" s="56"/>
      <c r="V28" s="56"/>
      <c r="W28" s="56"/>
      <c r="X28" s="56"/>
      <c r="Y28" s="56"/>
      <c r="Z28" s="56"/>
    </row>
    <row r="29" spans="1:26" ht="14.25" customHeight="1">
      <c r="A29" s="80" t="s">
        <v>352</v>
      </c>
      <c r="B29" s="90"/>
      <c r="C29" s="82"/>
      <c r="D29" s="82"/>
      <c r="E29" s="82"/>
      <c r="F29" s="82"/>
      <c r="G29" s="82"/>
      <c r="H29" s="56"/>
      <c r="I29" s="56"/>
      <c r="J29" s="56"/>
      <c r="K29" s="56"/>
      <c r="L29" s="56"/>
      <c r="M29" s="56"/>
      <c r="N29" s="56"/>
      <c r="O29" s="56"/>
      <c r="P29" s="56"/>
      <c r="Q29" s="56"/>
      <c r="R29" s="56"/>
      <c r="S29" s="56"/>
      <c r="T29" s="56"/>
      <c r="U29" s="56"/>
      <c r="V29" s="56"/>
      <c r="W29" s="56"/>
      <c r="X29" s="56"/>
      <c r="Y29" s="56"/>
      <c r="Z29" s="56"/>
    </row>
    <row r="30" spans="1:26" ht="14.25" customHeight="1">
      <c r="A30" s="83" t="s">
        <v>14</v>
      </c>
      <c r="B30" s="90"/>
      <c r="C30" s="82"/>
      <c r="D30" s="82"/>
      <c r="E30" s="82"/>
      <c r="F30" s="82"/>
      <c r="G30" s="84"/>
      <c r="H30" s="56"/>
      <c r="I30" s="56"/>
      <c r="J30" s="56"/>
      <c r="K30" s="56"/>
      <c r="L30" s="56"/>
      <c r="M30" s="56"/>
      <c r="N30" s="56"/>
      <c r="O30" s="56"/>
      <c r="P30" s="56"/>
      <c r="Q30" s="56"/>
      <c r="R30" s="56"/>
      <c r="S30" s="56"/>
      <c r="T30" s="56"/>
      <c r="U30" s="56"/>
      <c r="V30" s="56"/>
      <c r="W30" s="56"/>
      <c r="X30" s="56"/>
      <c r="Y30" s="56"/>
      <c r="Z30" s="56"/>
    </row>
    <row r="31" spans="1:26" ht="14.25" customHeight="1" thickBot="1">
      <c r="A31" s="85" t="s">
        <v>15</v>
      </c>
      <c r="B31" s="60">
        <v>0</v>
      </c>
      <c r="C31" s="85" t="s">
        <v>135</v>
      </c>
      <c r="D31" s="82"/>
      <c r="E31" s="85"/>
      <c r="F31" s="86">
        <f>ROUND(B31*2300,2)</f>
        <v>0</v>
      </c>
      <c r="G31" s="84"/>
      <c r="H31" s="56"/>
      <c r="I31" s="56"/>
      <c r="J31" s="56"/>
      <c r="K31" s="56"/>
      <c r="L31" s="56"/>
      <c r="M31" s="56"/>
      <c r="N31" s="56"/>
      <c r="O31" s="56"/>
      <c r="P31" s="56"/>
      <c r="Q31" s="56"/>
      <c r="R31" s="56"/>
      <c r="S31" s="56"/>
      <c r="T31" s="56"/>
      <c r="U31" s="56"/>
      <c r="V31" s="56"/>
      <c r="W31" s="56"/>
      <c r="X31" s="56"/>
      <c r="Y31" s="56"/>
      <c r="Z31" s="56"/>
    </row>
    <row r="32" spans="1:26" ht="14.25" customHeight="1" thickBot="1">
      <c r="A32" s="85" t="s">
        <v>16</v>
      </c>
      <c r="B32" s="60">
        <v>0</v>
      </c>
      <c r="C32" s="85" t="s">
        <v>136</v>
      </c>
      <c r="D32" s="82"/>
      <c r="E32" s="85"/>
      <c r="F32" s="86">
        <f>ROUND(B32*300,2)</f>
        <v>0</v>
      </c>
      <c r="G32" s="84"/>
      <c r="H32" s="56"/>
      <c r="I32" s="56"/>
      <c r="J32" s="56"/>
      <c r="K32" s="56"/>
      <c r="L32" s="56"/>
      <c r="M32" s="56"/>
      <c r="N32" s="56"/>
      <c r="O32" s="56"/>
      <c r="P32" s="56"/>
      <c r="Q32" s="56"/>
      <c r="R32" s="56"/>
      <c r="S32" s="56"/>
      <c r="T32" s="56"/>
      <c r="U32" s="56"/>
      <c r="V32" s="56"/>
      <c r="W32" s="56"/>
      <c r="X32" s="56"/>
      <c r="Y32" s="56"/>
      <c r="Z32" s="56"/>
    </row>
    <row r="33" spans="1:26" ht="14.25" customHeight="1">
      <c r="A33" s="85"/>
      <c r="B33" s="90"/>
      <c r="C33" s="85"/>
      <c r="D33" s="82"/>
      <c r="E33" s="85"/>
      <c r="F33" s="86"/>
      <c r="G33" s="84"/>
      <c r="H33" s="56"/>
      <c r="I33" s="56"/>
      <c r="J33" s="56"/>
      <c r="K33" s="56"/>
      <c r="L33" s="56"/>
      <c r="M33" s="56"/>
      <c r="N33" s="56"/>
      <c r="O33" s="56"/>
      <c r="P33" s="56"/>
      <c r="Q33" s="56"/>
      <c r="R33" s="56"/>
      <c r="S33" s="56"/>
      <c r="T33" s="56"/>
      <c r="U33" s="56"/>
      <c r="V33" s="56"/>
      <c r="W33" s="56"/>
      <c r="X33" s="56"/>
      <c r="Y33" s="56"/>
      <c r="Z33" s="56"/>
    </row>
    <row r="34" spans="1:26" ht="14.25" customHeight="1" thickBot="1">
      <c r="A34" s="83" t="s">
        <v>28</v>
      </c>
      <c r="B34" s="90"/>
      <c r="C34" s="82"/>
      <c r="D34" s="87" t="s">
        <v>29</v>
      </c>
      <c r="E34" s="88">
        <f>+F31+F32</f>
        <v>0</v>
      </c>
      <c r="F34" s="83" t="s">
        <v>30</v>
      </c>
      <c r="G34" s="82"/>
      <c r="H34" s="56"/>
      <c r="I34" s="56"/>
      <c r="J34" s="56"/>
      <c r="K34" s="56"/>
      <c r="L34" s="56"/>
      <c r="M34" s="56"/>
      <c r="N34" s="56"/>
      <c r="O34" s="56"/>
      <c r="P34" s="56"/>
      <c r="Q34" s="56"/>
      <c r="R34" s="56"/>
      <c r="S34" s="56"/>
      <c r="T34" s="56"/>
      <c r="U34" s="56"/>
      <c r="V34" s="56"/>
      <c r="W34" s="56"/>
      <c r="X34" s="56"/>
      <c r="Y34" s="56"/>
      <c r="Z34" s="56"/>
    </row>
    <row r="35" spans="1:26" ht="14.25" customHeight="1">
      <c r="A35" s="85"/>
      <c r="B35" s="90"/>
      <c r="C35" s="85"/>
      <c r="D35" s="82"/>
      <c r="E35" s="85"/>
      <c r="F35" s="86"/>
      <c r="G35" s="84"/>
      <c r="H35" s="56"/>
      <c r="I35" s="56"/>
      <c r="J35" s="56"/>
      <c r="K35" s="56"/>
      <c r="L35" s="56"/>
      <c r="M35" s="56"/>
      <c r="N35" s="56"/>
      <c r="O35" s="56"/>
      <c r="P35" s="56"/>
      <c r="Q35" s="56"/>
      <c r="R35" s="56"/>
      <c r="S35" s="56"/>
      <c r="T35" s="56"/>
      <c r="U35" s="56"/>
      <c r="V35" s="56"/>
      <c r="W35" s="56"/>
      <c r="X35" s="56"/>
      <c r="Y35" s="56"/>
      <c r="Z35" s="56"/>
    </row>
    <row r="36" spans="1:26" ht="14.25" customHeight="1">
      <c r="A36" s="83" t="s">
        <v>20</v>
      </c>
      <c r="B36" s="90"/>
      <c r="C36" s="82"/>
      <c r="D36" s="82"/>
      <c r="E36" s="82"/>
      <c r="F36" s="82"/>
      <c r="G36" s="84"/>
      <c r="H36" s="56"/>
      <c r="I36" s="56"/>
      <c r="J36" s="56"/>
      <c r="K36" s="56"/>
      <c r="L36" s="56"/>
      <c r="M36" s="56"/>
      <c r="N36" s="56"/>
      <c r="O36" s="56"/>
      <c r="P36" s="56"/>
      <c r="Q36" s="56"/>
      <c r="R36" s="56"/>
      <c r="S36" s="56"/>
      <c r="T36" s="56"/>
      <c r="U36" s="56"/>
      <c r="V36" s="56"/>
      <c r="W36" s="56"/>
      <c r="X36" s="56"/>
      <c r="Y36" s="56"/>
      <c r="Z36" s="56"/>
    </row>
    <row r="37" spans="1:26" ht="14.25" customHeight="1" thickBot="1">
      <c r="A37" s="85" t="s">
        <v>15</v>
      </c>
      <c r="B37" s="60">
        <v>0</v>
      </c>
      <c r="C37" s="85" t="s">
        <v>137</v>
      </c>
      <c r="D37" s="82"/>
      <c r="E37" s="85"/>
      <c r="F37" s="86">
        <f>ROUND(B37*6000,2)</f>
        <v>0</v>
      </c>
      <c r="G37" s="84"/>
      <c r="H37" s="56"/>
      <c r="I37" s="56"/>
      <c r="J37" s="56"/>
      <c r="K37" s="56"/>
      <c r="L37" s="56"/>
      <c r="M37" s="56"/>
      <c r="N37" s="56"/>
      <c r="O37" s="56"/>
      <c r="P37" s="56"/>
      <c r="Q37" s="56"/>
      <c r="R37" s="56"/>
      <c r="S37" s="56"/>
      <c r="T37" s="56"/>
      <c r="U37" s="56"/>
      <c r="V37" s="56"/>
      <c r="W37" s="56"/>
      <c r="X37" s="56"/>
      <c r="Y37" s="56"/>
      <c r="Z37" s="56"/>
    </row>
    <row r="38" spans="1:26" ht="14.25" customHeight="1" thickBot="1">
      <c r="A38" s="85" t="s">
        <v>16</v>
      </c>
      <c r="B38" s="60">
        <v>0</v>
      </c>
      <c r="C38" s="85" t="s">
        <v>138</v>
      </c>
      <c r="D38" s="82"/>
      <c r="E38" s="85"/>
      <c r="F38" s="86">
        <f>ROUND(B38*500,2)</f>
        <v>0</v>
      </c>
      <c r="G38" s="84"/>
      <c r="H38" s="56"/>
      <c r="I38" s="56"/>
      <c r="J38" s="56"/>
      <c r="K38" s="56"/>
      <c r="L38" s="56"/>
      <c r="M38" s="56"/>
      <c r="N38" s="56"/>
      <c r="O38" s="56"/>
      <c r="P38" s="56"/>
      <c r="Q38" s="56"/>
      <c r="R38" s="56"/>
      <c r="S38" s="56"/>
      <c r="T38" s="56"/>
      <c r="U38" s="56"/>
      <c r="V38" s="56"/>
      <c r="W38" s="56"/>
      <c r="X38" s="56"/>
      <c r="Y38" s="56"/>
      <c r="Z38" s="56"/>
    </row>
    <row r="39" spans="1:26" ht="14.25" customHeight="1">
      <c r="A39" s="85"/>
      <c r="B39" s="90"/>
      <c r="C39" s="85"/>
      <c r="D39" s="82"/>
      <c r="E39" s="85"/>
      <c r="F39" s="86"/>
      <c r="G39" s="84"/>
      <c r="H39" s="56"/>
      <c r="I39" s="56"/>
      <c r="J39" s="56"/>
      <c r="K39" s="56"/>
      <c r="L39" s="56"/>
      <c r="M39" s="56"/>
      <c r="N39" s="56"/>
      <c r="O39" s="56"/>
      <c r="P39" s="56"/>
      <c r="Q39" s="56"/>
      <c r="R39" s="56"/>
      <c r="S39" s="56"/>
      <c r="T39" s="56"/>
      <c r="U39" s="56"/>
      <c r="V39" s="56"/>
      <c r="W39" s="56"/>
      <c r="X39" s="56"/>
      <c r="Y39" s="56"/>
      <c r="Z39" s="56"/>
    </row>
    <row r="40" spans="1:26" ht="14.25" customHeight="1" thickBot="1">
      <c r="A40" s="83" t="s">
        <v>31</v>
      </c>
      <c r="B40" s="90"/>
      <c r="C40" s="82"/>
      <c r="D40" s="87" t="s">
        <v>32</v>
      </c>
      <c r="E40" s="88">
        <f>+F37+F38</f>
        <v>0</v>
      </c>
      <c r="F40" s="83" t="s">
        <v>33</v>
      </c>
      <c r="G40" s="82"/>
      <c r="H40" s="56"/>
      <c r="I40" s="56"/>
      <c r="J40" s="56"/>
      <c r="K40" s="56"/>
      <c r="L40" s="56"/>
      <c r="M40" s="56"/>
      <c r="N40" s="56"/>
      <c r="O40" s="56"/>
      <c r="P40" s="56"/>
      <c r="Q40" s="56"/>
      <c r="R40" s="56"/>
      <c r="S40" s="56"/>
      <c r="T40" s="56"/>
      <c r="U40" s="56"/>
      <c r="V40" s="56"/>
      <c r="W40" s="56"/>
      <c r="X40" s="56"/>
      <c r="Y40" s="56"/>
      <c r="Z40" s="56"/>
    </row>
    <row r="41" spans="1:26" ht="14.25" customHeight="1">
      <c r="A41" s="85"/>
      <c r="B41" s="90"/>
      <c r="C41" s="85"/>
      <c r="D41" s="82"/>
      <c r="E41" s="85"/>
      <c r="F41" s="86"/>
      <c r="G41" s="84"/>
      <c r="H41" s="56"/>
      <c r="I41" s="56"/>
      <c r="J41" s="56"/>
      <c r="K41" s="56"/>
      <c r="L41" s="56"/>
      <c r="M41" s="56"/>
      <c r="N41" s="56"/>
      <c r="O41" s="56"/>
      <c r="P41" s="56"/>
      <c r="Q41" s="56"/>
      <c r="R41" s="56"/>
      <c r="S41" s="56"/>
      <c r="T41" s="56"/>
      <c r="U41" s="56"/>
      <c r="V41" s="56"/>
      <c r="W41" s="56"/>
      <c r="X41" s="56"/>
      <c r="Y41" s="56"/>
      <c r="Z41" s="56"/>
    </row>
    <row r="42" spans="1:26" ht="14.25" customHeight="1">
      <c r="A42" s="83" t="s">
        <v>104</v>
      </c>
      <c r="B42" s="90"/>
      <c r="C42" s="82"/>
      <c r="D42" s="82"/>
      <c r="E42" s="82"/>
      <c r="F42" s="82"/>
      <c r="G42" s="84"/>
      <c r="H42" s="56"/>
      <c r="I42" s="56"/>
      <c r="J42" s="56"/>
      <c r="K42" s="56"/>
      <c r="L42" s="56"/>
      <c r="M42" s="56"/>
      <c r="N42" s="56"/>
      <c r="O42" s="56"/>
      <c r="P42" s="56"/>
      <c r="Q42" s="56"/>
      <c r="R42" s="56"/>
      <c r="S42" s="56"/>
      <c r="T42" s="56"/>
      <c r="U42" s="56"/>
      <c r="V42" s="56"/>
      <c r="W42" s="56"/>
      <c r="X42" s="56"/>
      <c r="Y42" s="56"/>
      <c r="Z42" s="56"/>
    </row>
    <row r="43" spans="1:26" ht="14.25" customHeight="1" thickBot="1">
      <c r="A43" s="85" t="s">
        <v>15</v>
      </c>
      <c r="B43" s="60">
        <v>0</v>
      </c>
      <c r="C43" s="85" t="s">
        <v>139</v>
      </c>
      <c r="D43" s="82"/>
      <c r="E43" s="85"/>
      <c r="F43" s="86">
        <f>ROUND(B43*3500,2)</f>
        <v>0</v>
      </c>
      <c r="G43" s="84"/>
      <c r="H43" s="56"/>
      <c r="I43" s="56"/>
      <c r="J43" s="56"/>
      <c r="K43" s="56"/>
      <c r="L43" s="56"/>
      <c r="M43" s="56"/>
      <c r="N43" s="56"/>
      <c r="O43" s="56"/>
      <c r="P43" s="56"/>
      <c r="Q43" s="56"/>
      <c r="R43" s="56"/>
      <c r="S43" s="56"/>
      <c r="T43" s="56"/>
      <c r="U43" s="56"/>
      <c r="V43" s="56"/>
      <c r="W43" s="56"/>
      <c r="X43" s="56"/>
      <c r="Y43" s="56"/>
      <c r="Z43" s="56"/>
    </row>
    <row r="44" spans="1:26" ht="14.25" customHeight="1" thickBot="1">
      <c r="A44" s="85" t="s">
        <v>16</v>
      </c>
      <c r="B44" s="60">
        <v>0</v>
      </c>
      <c r="C44" s="85" t="s">
        <v>140</v>
      </c>
      <c r="D44" s="82"/>
      <c r="E44" s="85"/>
      <c r="F44" s="86">
        <f>ROUND(B44*400,2)</f>
        <v>0</v>
      </c>
      <c r="G44" s="84"/>
      <c r="H44" s="56"/>
      <c r="I44" s="56"/>
      <c r="J44" s="56"/>
      <c r="K44" s="56"/>
      <c r="L44" s="56"/>
      <c r="M44" s="56"/>
      <c r="N44" s="56"/>
      <c r="O44" s="56"/>
      <c r="P44" s="56"/>
      <c r="Q44" s="56"/>
      <c r="R44" s="56"/>
      <c r="S44" s="56"/>
      <c r="T44" s="56"/>
      <c r="U44" s="56"/>
      <c r="V44" s="56"/>
      <c r="W44" s="56"/>
      <c r="X44" s="56"/>
      <c r="Y44" s="56"/>
      <c r="Z44" s="56"/>
    </row>
    <row r="45" spans="1:26" ht="14.25" customHeight="1">
      <c r="A45" s="85"/>
      <c r="B45" s="81"/>
      <c r="C45" s="85"/>
      <c r="D45" s="82"/>
      <c r="E45" s="85"/>
      <c r="F45" s="86"/>
      <c r="G45" s="84"/>
      <c r="H45" s="56"/>
      <c r="I45" s="56"/>
      <c r="J45" s="56"/>
      <c r="K45" s="56"/>
      <c r="L45" s="56"/>
      <c r="M45" s="56"/>
      <c r="N45" s="56"/>
      <c r="O45" s="56"/>
      <c r="P45" s="56"/>
      <c r="Q45" s="56"/>
      <c r="R45" s="56"/>
      <c r="S45" s="56"/>
      <c r="T45" s="56"/>
      <c r="U45" s="56"/>
      <c r="V45" s="56"/>
      <c r="W45" s="56"/>
      <c r="X45" s="56"/>
      <c r="Y45" s="56"/>
      <c r="Z45" s="56"/>
    </row>
    <row r="46" spans="1:26" ht="14.25" customHeight="1" thickBot="1">
      <c r="A46" s="83" t="s">
        <v>105</v>
      </c>
      <c r="B46" s="81"/>
      <c r="C46" s="82"/>
      <c r="D46" s="87" t="s">
        <v>34</v>
      </c>
      <c r="E46" s="88">
        <f>+F43+F44</f>
        <v>0</v>
      </c>
      <c r="F46" s="83" t="s">
        <v>35</v>
      </c>
      <c r="G46" s="82"/>
      <c r="H46" s="56"/>
      <c r="I46" s="56"/>
      <c r="J46" s="56"/>
      <c r="K46" s="56"/>
      <c r="L46" s="56"/>
      <c r="M46" s="56"/>
      <c r="N46" s="56"/>
      <c r="O46" s="56"/>
      <c r="P46" s="56"/>
      <c r="Q46" s="56"/>
      <c r="R46" s="56"/>
      <c r="S46" s="56"/>
      <c r="T46" s="56"/>
      <c r="U46" s="56"/>
      <c r="V46" s="56"/>
      <c r="W46" s="56"/>
      <c r="X46" s="56"/>
      <c r="Y46" s="56"/>
      <c r="Z46" s="56"/>
    </row>
    <row r="47" spans="1:26" ht="14.25" customHeight="1">
      <c r="A47" s="85"/>
      <c r="B47" s="81"/>
      <c r="C47" s="85"/>
      <c r="D47" s="82"/>
      <c r="E47" s="85"/>
      <c r="F47" s="86"/>
      <c r="G47" s="84"/>
      <c r="H47" s="59"/>
      <c r="I47" s="56"/>
      <c r="J47" s="56"/>
      <c r="K47" s="56"/>
      <c r="L47" s="56"/>
      <c r="M47" s="56"/>
      <c r="N47" s="56"/>
      <c r="O47" s="56"/>
      <c r="P47" s="56"/>
      <c r="Q47" s="56"/>
      <c r="R47" s="56"/>
      <c r="S47" s="56"/>
      <c r="T47" s="56"/>
      <c r="U47" s="56"/>
      <c r="V47" s="56"/>
      <c r="W47" s="56"/>
      <c r="X47" s="56"/>
      <c r="Y47" s="56"/>
      <c r="Z47" s="56"/>
    </row>
    <row r="48" spans="1:26" ht="14.25" customHeight="1" thickBot="1">
      <c r="A48" s="83" t="s">
        <v>106</v>
      </c>
      <c r="B48" s="81"/>
      <c r="C48" s="82"/>
      <c r="D48" s="82"/>
      <c r="E48" s="133">
        <f>+E34+E40+E46</f>
        <v>0</v>
      </c>
      <c r="F48" s="134"/>
      <c r="G48" s="83" t="s">
        <v>36</v>
      </c>
      <c r="M48" s="56"/>
      <c r="N48" s="56"/>
      <c r="O48" s="56"/>
      <c r="P48" s="56"/>
      <c r="Q48" s="56"/>
      <c r="R48" s="56"/>
      <c r="S48" s="56"/>
      <c r="T48" s="56"/>
      <c r="U48" s="56"/>
      <c r="V48" s="56"/>
      <c r="W48" s="56"/>
      <c r="X48" s="56"/>
      <c r="Y48" s="56"/>
      <c r="Z48" s="56"/>
    </row>
    <row r="49" spans="1:26" ht="14.25" customHeight="1">
      <c r="A49"/>
      <c r="B49" s="93"/>
      <c r="C49"/>
      <c r="D49"/>
      <c r="E49" s="131" t="s">
        <v>37</v>
      </c>
      <c r="F49" s="132"/>
      <c r="G49"/>
      <c r="L49" s="58"/>
      <c r="M49" s="56"/>
      <c r="N49" s="56"/>
      <c r="O49" s="56"/>
      <c r="P49" s="56"/>
      <c r="Q49" s="56"/>
      <c r="R49" s="56"/>
      <c r="S49" s="56"/>
      <c r="T49" s="56"/>
      <c r="U49" s="56"/>
      <c r="V49" s="56"/>
      <c r="W49" s="56"/>
      <c r="X49" s="56"/>
      <c r="Y49" s="56"/>
      <c r="Z49" s="56"/>
    </row>
    <row r="50" spans="1:26" ht="14.25" customHeight="1">
      <c r="A50" s="85"/>
      <c r="B50" s="90"/>
      <c r="C50" s="85"/>
      <c r="D50" s="82"/>
      <c r="E50" s="85"/>
      <c r="F50" s="86"/>
      <c r="G50" s="84"/>
      <c r="H50" s="59"/>
      <c r="I50" s="56"/>
      <c r="J50" s="56"/>
      <c r="K50" s="56"/>
      <c r="L50" s="56"/>
      <c r="M50" s="56"/>
      <c r="N50" s="56"/>
      <c r="O50" s="56"/>
      <c r="P50" s="56"/>
      <c r="Q50" s="56"/>
      <c r="R50" s="56"/>
      <c r="S50" s="56"/>
      <c r="T50" s="56"/>
      <c r="U50" s="56"/>
      <c r="V50" s="56"/>
      <c r="W50" s="56"/>
      <c r="X50" s="56"/>
      <c r="Y50" s="56"/>
      <c r="Z50" s="56"/>
    </row>
    <row r="51" spans="1:26" ht="14.25" customHeight="1">
      <c r="A51" s="80" t="s">
        <v>353</v>
      </c>
      <c r="B51" s="90"/>
      <c r="C51" s="82"/>
      <c r="D51" s="82"/>
      <c r="E51" s="82"/>
      <c r="F51" s="82"/>
      <c r="G51" s="82"/>
      <c r="H51" s="56"/>
      <c r="I51" s="56"/>
      <c r="J51" s="56"/>
      <c r="K51" s="56"/>
      <c r="L51" s="56"/>
      <c r="M51" s="56"/>
      <c r="N51" s="56"/>
      <c r="O51" s="56"/>
      <c r="P51" s="56"/>
      <c r="Q51" s="56"/>
      <c r="R51" s="56"/>
      <c r="S51" s="56"/>
      <c r="T51" s="56"/>
      <c r="U51" s="56"/>
      <c r="V51" s="56"/>
      <c r="W51" s="56"/>
      <c r="X51" s="56"/>
      <c r="Y51" s="56"/>
      <c r="Z51" s="56"/>
    </row>
    <row r="52" spans="1:26" ht="14.25" customHeight="1">
      <c r="A52" s="83" t="s">
        <v>14</v>
      </c>
      <c r="B52" s="90"/>
      <c r="C52" s="82"/>
      <c r="D52" s="82"/>
      <c r="E52" s="82"/>
      <c r="F52" s="82"/>
      <c r="G52" s="84"/>
      <c r="H52" s="56"/>
      <c r="I52" s="56"/>
      <c r="J52" s="56"/>
      <c r="K52" s="56"/>
      <c r="L52" s="56"/>
      <c r="M52" s="56"/>
      <c r="N52" s="56"/>
      <c r="O52" s="56"/>
      <c r="P52" s="56"/>
      <c r="Q52" s="56"/>
      <c r="R52" s="56"/>
      <c r="S52" s="56"/>
      <c r="T52" s="56"/>
      <c r="U52" s="56"/>
      <c r="V52" s="56"/>
      <c r="W52" s="56"/>
      <c r="X52" s="56"/>
      <c r="Y52" s="56"/>
      <c r="Z52" s="56"/>
    </row>
    <row r="53" spans="1:26" ht="14.25" customHeight="1" thickBot="1">
      <c r="A53" s="85" t="s">
        <v>15</v>
      </c>
      <c r="B53" s="60">
        <v>0</v>
      </c>
      <c r="C53" s="85" t="s">
        <v>141</v>
      </c>
      <c r="D53" s="82"/>
      <c r="E53" s="85"/>
      <c r="F53" s="86">
        <f>ROUND(B53*2300,2)</f>
        <v>0</v>
      </c>
      <c r="G53" s="84"/>
      <c r="H53" s="56"/>
      <c r="I53" s="56"/>
      <c r="J53" s="56"/>
      <c r="K53" s="56"/>
      <c r="L53" s="56"/>
      <c r="M53" s="56"/>
      <c r="N53" s="56"/>
      <c r="O53" s="56"/>
      <c r="P53" s="56"/>
      <c r="Q53" s="56"/>
      <c r="R53" s="56"/>
      <c r="S53" s="56"/>
      <c r="T53" s="56"/>
      <c r="U53" s="56"/>
      <c r="V53" s="56"/>
      <c r="W53" s="56"/>
      <c r="X53" s="56"/>
      <c r="Y53" s="56"/>
      <c r="Z53" s="56"/>
    </row>
    <row r="54" spans="1:26" ht="14.25" customHeight="1" thickBot="1">
      <c r="A54" s="85" t="s">
        <v>16</v>
      </c>
      <c r="B54" s="60">
        <v>0</v>
      </c>
      <c r="C54" s="85" t="s">
        <v>142</v>
      </c>
      <c r="D54" s="82"/>
      <c r="E54" s="85"/>
      <c r="F54" s="86">
        <f>ROUND(B54*300,2)</f>
        <v>0</v>
      </c>
      <c r="G54" s="84"/>
      <c r="H54" s="56"/>
      <c r="I54" s="56"/>
      <c r="J54" s="56"/>
      <c r="K54" s="56"/>
      <c r="L54" s="56"/>
      <c r="M54" s="56"/>
      <c r="N54" s="56"/>
      <c r="O54" s="56"/>
      <c r="P54" s="56"/>
      <c r="Q54" s="56"/>
      <c r="R54" s="56"/>
      <c r="S54" s="56"/>
      <c r="T54" s="56"/>
      <c r="U54" s="56"/>
      <c r="V54" s="56"/>
      <c r="W54" s="56"/>
      <c r="X54" s="56"/>
      <c r="Y54" s="56"/>
      <c r="Z54" s="56"/>
    </row>
    <row r="55" spans="1:26" ht="14.25" customHeight="1">
      <c r="A55" s="85"/>
      <c r="B55" s="90"/>
      <c r="C55" s="85"/>
      <c r="D55" s="82"/>
      <c r="E55" s="85"/>
      <c r="F55" s="86"/>
      <c r="G55" s="84"/>
      <c r="H55" s="59"/>
      <c r="I55" s="56"/>
      <c r="J55" s="56"/>
      <c r="K55" s="56"/>
      <c r="L55" s="56"/>
      <c r="M55" s="56"/>
      <c r="N55" s="56"/>
      <c r="O55" s="56"/>
      <c r="P55" s="56"/>
      <c r="Q55" s="56"/>
      <c r="R55" s="56"/>
      <c r="S55" s="56"/>
      <c r="T55" s="56"/>
      <c r="U55" s="56"/>
      <c r="V55" s="56"/>
      <c r="W55" s="56"/>
      <c r="X55" s="56"/>
      <c r="Y55" s="56"/>
      <c r="Z55" s="56"/>
    </row>
    <row r="56" spans="1:26" ht="14.25" customHeight="1" thickBot="1">
      <c r="A56" s="83" t="s">
        <v>38</v>
      </c>
      <c r="B56" s="90"/>
      <c r="C56" s="82"/>
      <c r="D56" s="87" t="s">
        <v>39</v>
      </c>
      <c r="E56" s="88">
        <f>+F53+F54</f>
        <v>0</v>
      </c>
      <c r="F56" s="83" t="s">
        <v>40</v>
      </c>
      <c r="G56" s="82"/>
      <c r="H56" s="56"/>
      <c r="I56" s="56"/>
      <c r="J56" s="56"/>
      <c r="K56" s="56"/>
      <c r="L56" s="56"/>
      <c r="M56" s="56"/>
      <c r="N56" s="56"/>
      <c r="O56" s="56"/>
      <c r="P56" s="56"/>
      <c r="Q56" s="56"/>
      <c r="R56" s="56"/>
      <c r="S56" s="56"/>
      <c r="T56" s="56"/>
      <c r="U56" s="56"/>
      <c r="V56" s="56"/>
      <c r="W56" s="56"/>
      <c r="X56" s="56"/>
      <c r="Y56" s="56"/>
      <c r="Z56" s="56"/>
    </row>
    <row r="57" spans="1:26" ht="14.25" customHeight="1">
      <c r="A57" s="85"/>
      <c r="B57" s="90"/>
      <c r="C57" s="85"/>
      <c r="D57" s="82"/>
      <c r="E57" s="85"/>
      <c r="F57" s="86"/>
      <c r="G57" s="84"/>
      <c r="H57" s="59"/>
      <c r="I57" s="56"/>
      <c r="J57" s="56"/>
      <c r="K57" s="56"/>
      <c r="L57" s="56"/>
      <c r="M57" s="56"/>
      <c r="N57" s="56"/>
      <c r="O57" s="56"/>
      <c r="P57" s="56"/>
      <c r="Q57" s="56"/>
      <c r="R57" s="56"/>
      <c r="S57" s="56"/>
      <c r="T57" s="56"/>
      <c r="U57" s="56"/>
      <c r="V57" s="56"/>
      <c r="W57" s="56"/>
      <c r="X57" s="56"/>
      <c r="Y57" s="56"/>
      <c r="Z57" s="56"/>
    </row>
    <row r="58" spans="1:26" ht="14.25" customHeight="1">
      <c r="A58" s="83" t="s">
        <v>20</v>
      </c>
      <c r="B58" s="90"/>
      <c r="C58" s="82"/>
      <c r="D58" s="82"/>
      <c r="E58" s="82"/>
      <c r="F58" s="82"/>
      <c r="G58" s="84"/>
      <c r="H58" s="56"/>
      <c r="I58" s="56"/>
      <c r="J58" s="56"/>
      <c r="K58" s="56"/>
      <c r="L58" s="56"/>
      <c r="M58" s="56"/>
      <c r="N58" s="56"/>
      <c r="O58" s="56"/>
      <c r="P58" s="56"/>
      <c r="Q58" s="56"/>
      <c r="R58" s="56"/>
      <c r="S58" s="56"/>
      <c r="T58" s="56"/>
      <c r="U58" s="56"/>
      <c r="V58" s="56"/>
      <c r="W58" s="56"/>
      <c r="X58" s="56"/>
      <c r="Y58" s="56"/>
      <c r="Z58" s="56"/>
    </row>
    <row r="59" spans="1:26" ht="14.25" customHeight="1" thickBot="1">
      <c r="A59" s="85" t="s">
        <v>15</v>
      </c>
      <c r="B59" s="60">
        <v>0</v>
      </c>
      <c r="C59" s="85" t="s">
        <v>143</v>
      </c>
      <c r="D59" s="82"/>
      <c r="E59" s="85"/>
      <c r="F59" s="86">
        <f>ROUND(B59*6000,2)</f>
        <v>0</v>
      </c>
      <c r="G59" s="84"/>
      <c r="H59" s="56"/>
      <c r="I59" s="56"/>
      <c r="J59" s="56"/>
      <c r="K59" s="56"/>
      <c r="L59" s="56"/>
      <c r="M59" s="56"/>
      <c r="N59" s="56"/>
      <c r="O59" s="56"/>
      <c r="P59" s="56"/>
      <c r="Q59" s="56"/>
      <c r="R59" s="56"/>
      <c r="S59" s="56"/>
      <c r="T59" s="56"/>
      <c r="U59" s="56"/>
      <c r="V59" s="56"/>
      <c r="W59" s="56"/>
      <c r="X59" s="56"/>
      <c r="Y59" s="56"/>
      <c r="Z59" s="56"/>
    </row>
    <row r="60" spans="1:26" ht="14.25" customHeight="1" thickBot="1">
      <c r="A60" s="85" t="s">
        <v>16</v>
      </c>
      <c r="B60" s="60">
        <v>0</v>
      </c>
      <c r="C60" s="85" t="s">
        <v>144</v>
      </c>
      <c r="D60" s="82"/>
      <c r="E60" s="85"/>
      <c r="F60" s="86">
        <f>ROUND(B60*500,2)</f>
        <v>0</v>
      </c>
      <c r="G60" s="84"/>
      <c r="H60" s="56"/>
      <c r="I60" s="56"/>
      <c r="J60" s="56"/>
      <c r="K60" s="56"/>
      <c r="L60" s="56"/>
      <c r="M60" s="56"/>
      <c r="N60" s="56"/>
      <c r="O60" s="56"/>
      <c r="P60" s="56"/>
      <c r="Q60" s="56"/>
      <c r="R60" s="56"/>
      <c r="S60" s="56"/>
      <c r="T60" s="56"/>
      <c r="U60" s="56"/>
      <c r="V60" s="56"/>
      <c r="W60" s="56"/>
      <c r="X60" s="56"/>
      <c r="Y60" s="56"/>
      <c r="Z60" s="56"/>
    </row>
    <row r="61" spans="1:26" ht="14.25" customHeight="1">
      <c r="A61" s="85"/>
      <c r="B61" s="90"/>
      <c r="C61" s="85"/>
      <c r="D61" s="82"/>
      <c r="E61" s="85"/>
      <c r="F61" s="86"/>
      <c r="G61" s="84"/>
      <c r="H61" s="56"/>
      <c r="I61" s="56"/>
      <c r="J61" s="56"/>
      <c r="K61" s="56"/>
      <c r="L61" s="56"/>
      <c r="M61" s="56"/>
      <c r="N61" s="56"/>
      <c r="O61" s="56"/>
      <c r="P61" s="56"/>
      <c r="Q61" s="56"/>
      <c r="R61" s="56"/>
      <c r="S61" s="56"/>
      <c r="T61" s="56"/>
      <c r="U61" s="56"/>
      <c r="V61" s="56"/>
      <c r="W61" s="56"/>
      <c r="X61" s="56"/>
      <c r="Y61" s="56"/>
      <c r="Z61" s="56"/>
    </row>
    <row r="62" spans="1:26" ht="14.25" customHeight="1" thickBot="1">
      <c r="A62" s="83" t="s">
        <v>41</v>
      </c>
      <c r="B62" s="90"/>
      <c r="C62" s="82"/>
      <c r="D62" s="87" t="s">
        <v>42</v>
      </c>
      <c r="E62" s="88">
        <f>+F59+F60</f>
        <v>0</v>
      </c>
      <c r="F62" s="83" t="s">
        <v>43</v>
      </c>
      <c r="G62" s="82"/>
      <c r="H62" s="56"/>
      <c r="I62" s="56"/>
      <c r="J62" s="56"/>
      <c r="K62" s="56"/>
      <c r="L62" s="56"/>
      <c r="M62" s="56"/>
      <c r="N62" s="56"/>
      <c r="O62" s="56"/>
      <c r="P62" s="56"/>
      <c r="Q62" s="56"/>
      <c r="R62" s="56"/>
      <c r="S62" s="56"/>
      <c r="T62" s="56"/>
      <c r="U62" s="56"/>
      <c r="V62" s="56"/>
      <c r="W62" s="56"/>
      <c r="X62" s="56"/>
      <c r="Y62" s="56"/>
      <c r="Z62" s="56"/>
    </row>
    <row r="63" spans="1:26" ht="14.25" customHeight="1">
      <c r="A63" s="85"/>
      <c r="B63" s="90"/>
      <c r="C63" s="85"/>
      <c r="D63" s="82"/>
      <c r="E63" s="85"/>
      <c r="F63" s="86"/>
      <c r="G63" s="84"/>
      <c r="H63" s="59"/>
      <c r="I63" s="56"/>
      <c r="J63" s="56"/>
      <c r="K63" s="56"/>
      <c r="L63" s="56"/>
      <c r="M63" s="56"/>
      <c r="N63" s="56"/>
      <c r="O63" s="56"/>
      <c r="P63" s="56"/>
      <c r="Q63" s="56"/>
      <c r="R63" s="56"/>
      <c r="S63" s="56"/>
      <c r="T63" s="56"/>
      <c r="U63" s="56"/>
      <c r="V63" s="56"/>
      <c r="W63" s="56"/>
      <c r="X63" s="56"/>
      <c r="Y63" s="56"/>
      <c r="Z63" s="56"/>
    </row>
    <row r="64" spans="1:26" ht="14.25" customHeight="1">
      <c r="A64" s="91" t="s">
        <v>104</v>
      </c>
      <c r="B64" s="90"/>
      <c r="C64" s="82"/>
      <c r="D64" s="82"/>
      <c r="E64" s="82"/>
      <c r="F64" s="82"/>
      <c r="G64" s="84"/>
      <c r="H64" s="56"/>
      <c r="I64" s="56"/>
      <c r="J64" s="56"/>
      <c r="K64" s="56"/>
      <c r="L64" s="56"/>
      <c r="M64" s="56"/>
      <c r="N64" s="56"/>
      <c r="O64" s="56"/>
      <c r="P64" s="56"/>
      <c r="Q64" s="56"/>
      <c r="R64" s="56"/>
      <c r="S64" s="56"/>
      <c r="T64" s="56"/>
      <c r="U64" s="56"/>
      <c r="V64" s="56"/>
      <c r="W64" s="56"/>
      <c r="X64" s="56"/>
      <c r="Y64" s="56"/>
      <c r="Z64" s="56"/>
    </row>
    <row r="65" spans="1:26" ht="14.25" customHeight="1" thickBot="1">
      <c r="A65" s="85" t="s">
        <v>15</v>
      </c>
      <c r="B65" s="60">
        <v>0</v>
      </c>
      <c r="C65" s="85" t="s">
        <v>145</v>
      </c>
      <c r="D65" s="82"/>
      <c r="E65" s="85"/>
      <c r="F65" s="86">
        <f>ROUND(B65*3500,2)</f>
        <v>0</v>
      </c>
      <c r="G65" s="84"/>
      <c r="H65" s="56"/>
      <c r="I65" s="56"/>
      <c r="J65" s="56"/>
      <c r="K65" s="56"/>
      <c r="L65" s="56"/>
      <c r="M65" s="56"/>
      <c r="N65" s="56"/>
      <c r="O65" s="56"/>
      <c r="P65" s="56"/>
      <c r="Q65" s="56"/>
      <c r="R65" s="56"/>
      <c r="S65" s="56"/>
      <c r="T65" s="56"/>
      <c r="U65" s="56"/>
      <c r="V65" s="56"/>
      <c r="W65" s="56"/>
      <c r="X65" s="56"/>
      <c r="Y65" s="56"/>
      <c r="Z65" s="56"/>
    </row>
    <row r="66" spans="1:26" ht="14.25" customHeight="1" thickBot="1">
      <c r="A66" s="85" t="s">
        <v>16</v>
      </c>
      <c r="B66" s="60">
        <v>0</v>
      </c>
      <c r="C66" s="85" t="s">
        <v>146</v>
      </c>
      <c r="D66" s="82"/>
      <c r="E66" s="85"/>
      <c r="F66" s="86">
        <f>ROUND(B66*400,2)</f>
        <v>0</v>
      </c>
      <c r="G66" s="84"/>
      <c r="H66" s="56"/>
      <c r="I66" s="56"/>
      <c r="J66" s="56"/>
      <c r="K66" s="56"/>
      <c r="L66" s="56"/>
      <c r="M66" s="56"/>
      <c r="N66" s="56"/>
      <c r="O66" s="56"/>
      <c r="P66" s="56"/>
      <c r="Q66" s="56"/>
      <c r="R66" s="56"/>
      <c r="S66" s="56"/>
      <c r="T66" s="56"/>
      <c r="U66" s="56"/>
      <c r="V66" s="56"/>
      <c r="W66" s="56"/>
      <c r="X66" s="56"/>
      <c r="Y66" s="56"/>
      <c r="Z66" s="56"/>
    </row>
    <row r="67" spans="1:26" ht="14.25" customHeight="1">
      <c r="A67" s="85"/>
      <c r="B67" s="90"/>
      <c r="C67" s="85"/>
      <c r="D67" s="82"/>
      <c r="E67" s="85"/>
      <c r="F67" s="86"/>
      <c r="G67" s="84"/>
      <c r="H67" s="59"/>
      <c r="I67" s="56"/>
      <c r="J67" s="56"/>
      <c r="K67" s="56"/>
      <c r="L67" s="56"/>
      <c r="M67" s="56"/>
      <c r="N67" s="56"/>
      <c r="O67" s="56"/>
      <c r="P67" s="56"/>
      <c r="Q67" s="56"/>
      <c r="R67" s="56"/>
      <c r="S67" s="56"/>
      <c r="T67" s="56"/>
      <c r="U67" s="56"/>
      <c r="V67" s="56"/>
      <c r="W67" s="56"/>
      <c r="X67" s="56"/>
      <c r="Y67" s="56"/>
      <c r="Z67" s="56"/>
    </row>
    <row r="68" spans="1:26" ht="14.25" customHeight="1" thickBot="1">
      <c r="A68" s="91" t="s">
        <v>109</v>
      </c>
      <c r="B68" s="90"/>
      <c r="C68" s="82"/>
      <c r="D68" s="87" t="s">
        <v>44</v>
      </c>
      <c r="E68" s="88">
        <f>+F65+F66</f>
        <v>0</v>
      </c>
      <c r="F68" s="83" t="s">
        <v>45</v>
      </c>
      <c r="G68" s="82"/>
      <c r="H68" s="56"/>
      <c r="I68" s="56"/>
      <c r="J68" s="56"/>
      <c r="K68" s="56"/>
      <c r="L68" s="56"/>
      <c r="M68" s="56"/>
      <c r="N68" s="56"/>
      <c r="O68" s="56"/>
      <c r="P68" s="56"/>
      <c r="Q68" s="56"/>
      <c r="R68" s="56"/>
      <c r="S68" s="56"/>
      <c r="T68" s="56"/>
      <c r="U68" s="56"/>
      <c r="V68" s="56"/>
      <c r="W68" s="56"/>
      <c r="X68" s="56"/>
      <c r="Y68" s="56"/>
      <c r="Z68" s="56"/>
    </row>
    <row r="69" spans="1:26" ht="14.25" customHeight="1">
      <c r="A69" s="85"/>
      <c r="B69" s="90"/>
      <c r="C69" s="85"/>
      <c r="D69" s="82"/>
      <c r="E69" s="85"/>
      <c r="F69" s="86"/>
      <c r="G69" s="84"/>
      <c r="H69" s="59"/>
      <c r="I69" s="56"/>
      <c r="J69" s="56"/>
      <c r="K69" s="56"/>
      <c r="L69" s="56"/>
      <c r="M69" s="56"/>
      <c r="N69" s="56"/>
      <c r="O69" s="56"/>
      <c r="P69" s="56"/>
      <c r="Q69" s="56"/>
      <c r="R69" s="56"/>
      <c r="S69" s="56"/>
      <c r="T69" s="56"/>
      <c r="U69" s="56"/>
      <c r="V69" s="56"/>
      <c r="W69" s="56"/>
      <c r="X69" s="56"/>
      <c r="Y69" s="56"/>
      <c r="Z69" s="56"/>
    </row>
    <row r="70" spans="1:26" ht="14.25" customHeight="1" thickBot="1">
      <c r="A70" s="91" t="s">
        <v>110</v>
      </c>
      <c r="B70" s="90"/>
      <c r="C70" s="82"/>
      <c r="D70" s="82"/>
      <c r="E70" s="133">
        <f>+E56+E62+E68</f>
        <v>0</v>
      </c>
      <c r="F70" s="134"/>
      <c r="G70" s="83" t="s">
        <v>46</v>
      </c>
      <c r="M70" s="56"/>
      <c r="N70" s="56"/>
      <c r="O70" s="56"/>
      <c r="P70" s="56"/>
      <c r="Q70" s="56"/>
      <c r="R70" s="56"/>
      <c r="S70" s="56"/>
      <c r="T70" s="56"/>
      <c r="U70" s="56"/>
      <c r="V70" s="56"/>
      <c r="W70" s="56"/>
      <c r="X70" s="56"/>
      <c r="Y70" s="56"/>
      <c r="Z70" s="56"/>
    </row>
    <row r="71" spans="1:26" ht="14.25" customHeight="1">
      <c r="A71"/>
      <c r="B71" s="90"/>
      <c r="C71"/>
      <c r="D71"/>
      <c r="E71" s="131" t="s">
        <v>47</v>
      </c>
      <c r="F71" s="132"/>
      <c r="G71"/>
      <c r="L71" s="58"/>
      <c r="M71" s="56"/>
      <c r="N71" s="56"/>
      <c r="O71" s="56"/>
      <c r="P71" s="56"/>
      <c r="Q71" s="56"/>
      <c r="R71" s="56"/>
      <c r="S71" s="56"/>
      <c r="T71" s="56"/>
      <c r="U71" s="56"/>
      <c r="V71" s="56"/>
      <c r="W71" s="56"/>
      <c r="X71" s="56"/>
      <c r="Y71" s="56"/>
      <c r="Z71" s="56"/>
    </row>
    <row r="72" spans="1:26" ht="14.25" customHeight="1">
      <c r="A72" s="85"/>
      <c r="B72" s="90"/>
      <c r="C72" s="85"/>
      <c r="D72" s="82"/>
      <c r="E72" s="85"/>
      <c r="F72" s="86"/>
      <c r="G72" s="82"/>
      <c r="H72" s="59"/>
      <c r="I72" s="56"/>
      <c r="J72" s="56"/>
      <c r="K72" s="56"/>
      <c r="L72" s="56"/>
      <c r="M72" s="56"/>
      <c r="N72" s="56"/>
      <c r="O72" s="56"/>
      <c r="P72" s="56"/>
      <c r="Q72" s="56"/>
      <c r="R72" s="56"/>
      <c r="S72" s="56"/>
      <c r="T72" s="56"/>
      <c r="U72" s="56"/>
      <c r="V72" s="56"/>
      <c r="W72" s="56"/>
      <c r="X72" s="56"/>
      <c r="Y72" s="56"/>
      <c r="Z72" s="56"/>
    </row>
    <row r="73" spans="1:26" ht="14.25" customHeight="1">
      <c r="A73" s="80" t="s">
        <v>347</v>
      </c>
      <c r="B73" s="90"/>
      <c r="C73" s="82"/>
      <c r="D73" s="82"/>
      <c r="E73" s="82"/>
      <c r="F73" s="82"/>
      <c r="G73" s="82"/>
      <c r="H73" s="56"/>
      <c r="I73" s="56"/>
      <c r="J73" s="56"/>
      <c r="K73" s="56"/>
      <c r="L73" s="56"/>
      <c r="M73" s="56"/>
      <c r="N73" s="56"/>
      <c r="O73" s="56"/>
      <c r="P73" s="56"/>
      <c r="Q73" s="56"/>
      <c r="R73" s="56"/>
      <c r="S73" s="56"/>
      <c r="T73" s="56"/>
      <c r="U73" s="56"/>
      <c r="V73" s="56"/>
      <c r="W73" s="56"/>
      <c r="X73" s="56"/>
      <c r="Y73" s="56"/>
      <c r="Z73" s="56"/>
    </row>
    <row r="74" spans="1:26" ht="14.25" customHeight="1">
      <c r="A74" s="83" t="s">
        <v>14</v>
      </c>
      <c r="B74" s="90"/>
      <c r="C74" s="82"/>
      <c r="D74" s="82"/>
      <c r="E74" s="82"/>
      <c r="F74" s="82"/>
      <c r="G74" s="84"/>
      <c r="H74" s="56"/>
      <c r="I74" s="56"/>
      <c r="J74" s="56"/>
      <c r="K74" s="56"/>
      <c r="L74" s="56"/>
      <c r="M74" s="56"/>
      <c r="N74" s="56"/>
      <c r="O74" s="56"/>
      <c r="P74" s="56"/>
      <c r="Q74" s="56"/>
      <c r="R74" s="56"/>
      <c r="S74" s="56"/>
      <c r="T74" s="56"/>
      <c r="U74" s="56"/>
      <c r="V74" s="56"/>
      <c r="W74" s="56"/>
      <c r="X74" s="56"/>
      <c r="Y74" s="56"/>
      <c r="Z74" s="56"/>
    </row>
    <row r="75" spans="1:26" ht="14.25" customHeight="1" thickBot="1">
      <c r="A75" s="85" t="s">
        <v>15</v>
      </c>
      <c r="B75" s="60">
        <v>0</v>
      </c>
      <c r="C75" s="85" t="s">
        <v>147</v>
      </c>
      <c r="D75" s="82"/>
      <c r="E75" s="85"/>
      <c r="F75" s="86">
        <f>ROUND(B75*2300,2)</f>
        <v>0</v>
      </c>
      <c r="G75" s="84"/>
      <c r="H75" s="56"/>
      <c r="I75" s="56"/>
      <c r="J75" s="56"/>
      <c r="K75" s="56"/>
      <c r="L75" s="56"/>
      <c r="M75" s="56"/>
      <c r="N75" s="56"/>
      <c r="O75" s="56"/>
      <c r="P75" s="56"/>
      <c r="Q75" s="56"/>
      <c r="R75" s="56"/>
      <c r="S75" s="56"/>
      <c r="T75" s="56"/>
      <c r="U75" s="56"/>
      <c r="V75" s="56"/>
      <c r="W75" s="56"/>
      <c r="X75" s="56"/>
      <c r="Y75" s="56"/>
      <c r="Z75" s="56"/>
    </row>
    <row r="76" spans="1:26" ht="14.25" customHeight="1" thickBot="1">
      <c r="A76" s="85" t="s">
        <v>16</v>
      </c>
      <c r="B76" s="60">
        <v>0</v>
      </c>
      <c r="C76" s="85" t="s">
        <v>148</v>
      </c>
      <c r="D76" s="82"/>
      <c r="E76" s="85"/>
      <c r="F76" s="86">
        <f>ROUND(B76*300,2)</f>
        <v>0</v>
      </c>
      <c r="G76" s="84"/>
      <c r="H76" s="56"/>
      <c r="I76" s="56"/>
      <c r="J76" s="56"/>
      <c r="K76" s="56"/>
      <c r="L76" s="56"/>
      <c r="M76" s="56"/>
      <c r="N76" s="56"/>
      <c r="O76" s="56"/>
      <c r="P76" s="56"/>
      <c r="Q76" s="56"/>
      <c r="R76" s="56"/>
      <c r="S76" s="56"/>
      <c r="T76" s="56"/>
      <c r="U76" s="56"/>
      <c r="V76" s="56"/>
      <c r="W76" s="56"/>
      <c r="X76" s="56"/>
      <c r="Y76" s="56"/>
      <c r="Z76" s="56"/>
    </row>
    <row r="77" spans="1:26" ht="14.25" customHeight="1">
      <c r="A77" s="85"/>
      <c r="B77" s="90"/>
      <c r="C77" s="85"/>
      <c r="D77" s="82"/>
      <c r="E77" s="85"/>
      <c r="F77" s="86"/>
      <c r="G77" s="84"/>
      <c r="H77" s="59"/>
      <c r="I77" s="56"/>
      <c r="J77" s="56"/>
      <c r="K77" s="56"/>
      <c r="L77" s="56"/>
      <c r="M77" s="56"/>
      <c r="N77" s="56"/>
      <c r="O77" s="56"/>
      <c r="P77" s="56"/>
      <c r="Q77" s="56"/>
      <c r="R77" s="56"/>
      <c r="S77" s="56"/>
      <c r="T77" s="56"/>
      <c r="U77" s="56"/>
      <c r="V77" s="56"/>
      <c r="W77" s="56"/>
      <c r="X77" s="56"/>
      <c r="Y77" s="56"/>
      <c r="Z77" s="56"/>
    </row>
    <row r="78" spans="1:26" ht="14.25" customHeight="1" thickBot="1">
      <c r="A78" s="83" t="s">
        <v>48</v>
      </c>
      <c r="B78" s="90"/>
      <c r="C78" s="82"/>
      <c r="D78" s="87" t="s">
        <v>49</v>
      </c>
      <c r="E78" s="88">
        <f>+F75+F76</f>
        <v>0</v>
      </c>
      <c r="F78" s="83" t="s">
        <v>50</v>
      </c>
      <c r="G78" s="82"/>
      <c r="H78" s="56"/>
      <c r="I78" s="56"/>
      <c r="J78" s="56"/>
      <c r="K78" s="56"/>
      <c r="L78" s="56"/>
      <c r="M78" s="56"/>
      <c r="N78" s="56"/>
      <c r="O78" s="56"/>
      <c r="P78" s="56"/>
      <c r="Q78" s="56"/>
      <c r="R78" s="56"/>
      <c r="S78" s="56"/>
      <c r="T78" s="56"/>
      <c r="U78" s="56"/>
      <c r="V78" s="56"/>
      <c r="W78" s="56"/>
      <c r="X78" s="56"/>
      <c r="Y78" s="56"/>
      <c r="Z78" s="56"/>
    </row>
    <row r="79" spans="1:26" ht="14.25" customHeight="1">
      <c r="A79" s="85"/>
      <c r="B79" s="90"/>
      <c r="C79" s="85"/>
      <c r="D79" s="82"/>
      <c r="E79" s="85"/>
      <c r="F79" s="86"/>
      <c r="G79" s="84"/>
      <c r="H79" s="59"/>
      <c r="I79" s="56"/>
      <c r="J79" s="56"/>
      <c r="K79" s="56"/>
      <c r="L79" s="56"/>
      <c r="M79" s="56"/>
      <c r="N79" s="56"/>
      <c r="O79" s="56"/>
      <c r="P79" s="56"/>
      <c r="Q79" s="56"/>
      <c r="R79" s="56"/>
      <c r="S79" s="56"/>
      <c r="T79" s="56"/>
      <c r="U79" s="56"/>
      <c r="V79" s="56"/>
      <c r="W79" s="56"/>
      <c r="X79" s="56"/>
      <c r="Y79" s="56"/>
      <c r="Z79" s="56"/>
    </row>
    <row r="80" spans="1:26" ht="14.25" customHeight="1">
      <c r="A80" s="83" t="s">
        <v>20</v>
      </c>
      <c r="B80" s="90"/>
      <c r="C80" s="82"/>
      <c r="D80" s="82"/>
      <c r="E80" s="82"/>
      <c r="F80" s="82"/>
      <c r="G80" s="84"/>
      <c r="H80" s="56"/>
      <c r="I80" s="56"/>
      <c r="J80" s="56"/>
      <c r="K80" s="56"/>
      <c r="L80" s="56"/>
      <c r="M80" s="56"/>
      <c r="N80" s="56"/>
      <c r="O80" s="56"/>
      <c r="P80" s="56"/>
      <c r="Q80" s="56"/>
      <c r="R80" s="56"/>
      <c r="S80" s="56"/>
      <c r="T80" s="56"/>
      <c r="U80" s="56"/>
      <c r="V80" s="56"/>
      <c r="W80" s="56"/>
      <c r="X80" s="56"/>
      <c r="Y80" s="56"/>
      <c r="Z80" s="56"/>
    </row>
    <row r="81" spans="1:26" ht="14.25" customHeight="1" thickBot="1">
      <c r="A81" s="85" t="s">
        <v>15</v>
      </c>
      <c r="B81" s="60">
        <v>0</v>
      </c>
      <c r="C81" s="85" t="s">
        <v>149</v>
      </c>
      <c r="D81" s="82"/>
      <c r="E81" s="85"/>
      <c r="F81" s="86">
        <f>ROUND(B81*6000,2)</f>
        <v>0</v>
      </c>
      <c r="G81" s="84"/>
      <c r="H81" s="56"/>
      <c r="I81" s="56"/>
      <c r="J81" s="56"/>
      <c r="K81" s="56"/>
      <c r="L81" s="56"/>
      <c r="M81" s="56"/>
      <c r="N81" s="56"/>
      <c r="O81" s="56"/>
      <c r="P81" s="56"/>
      <c r="Q81" s="56"/>
      <c r="R81" s="56"/>
      <c r="S81" s="56"/>
      <c r="T81" s="56"/>
      <c r="U81" s="56"/>
      <c r="V81" s="56"/>
      <c r="W81" s="56"/>
      <c r="X81" s="56"/>
      <c r="Y81" s="56"/>
      <c r="Z81" s="56"/>
    </row>
    <row r="82" spans="1:26" ht="14.25" customHeight="1" thickBot="1">
      <c r="A82" s="85" t="s">
        <v>16</v>
      </c>
      <c r="B82" s="60">
        <v>0</v>
      </c>
      <c r="C82" s="85" t="s">
        <v>150</v>
      </c>
      <c r="D82" s="82"/>
      <c r="E82" s="85"/>
      <c r="F82" s="86">
        <f>ROUND(B82*500,2)</f>
        <v>0</v>
      </c>
      <c r="G82" s="84"/>
      <c r="H82" s="56"/>
      <c r="I82" s="56"/>
      <c r="J82" s="56"/>
      <c r="K82" s="56"/>
      <c r="L82" s="56"/>
      <c r="M82" s="56"/>
      <c r="N82" s="56"/>
      <c r="O82" s="56"/>
      <c r="P82" s="56"/>
      <c r="Q82" s="56"/>
      <c r="R82" s="56"/>
      <c r="S82" s="56"/>
      <c r="T82" s="56"/>
      <c r="U82" s="56"/>
      <c r="V82" s="56"/>
      <c r="W82" s="56"/>
      <c r="X82" s="56"/>
      <c r="Y82" s="56"/>
      <c r="Z82" s="56"/>
    </row>
    <row r="83" spans="1:26" ht="14.25" customHeight="1">
      <c r="A83" s="85"/>
      <c r="B83" s="90"/>
      <c r="C83" s="85"/>
      <c r="D83" s="82"/>
      <c r="E83" s="85"/>
      <c r="F83" s="86"/>
      <c r="G83" s="84"/>
      <c r="H83" s="59"/>
      <c r="I83" s="56"/>
      <c r="J83" s="56"/>
      <c r="K83" s="56"/>
      <c r="L83" s="56"/>
      <c r="M83" s="56"/>
      <c r="N83" s="56"/>
      <c r="O83" s="56"/>
      <c r="P83" s="56"/>
      <c r="Q83" s="56"/>
      <c r="R83" s="56"/>
      <c r="S83" s="56"/>
      <c r="T83" s="56"/>
      <c r="U83" s="56"/>
      <c r="V83" s="56"/>
      <c r="W83" s="56"/>
      <c r="X83" s="56"/>
      <c r="Y83" s="56"/>
      <c r="Z83" s="56"/>
    </row>
    <row r="84" spans="1:26" ht="14.25" customHeight="1" thickBot="1">
      <c r="A84" s="83" t="s">
        <v>51</v>
      </c>
      <c r="B84" s="90"/>
      <c r="C84" s="82"/>
      <c r="D84" s="87" t="s">
        <v>52</v>
      </c>
      <c r="E84" s="88">
        <f>+F81+F82</f>
        <v>0</v>
      </c>
      <c r="F84" s="83" t="s">
        <v>53</v>
      </c>
      <c r="G84" s="82"/>
      <c r="H84" s="56"/>
      <c r="I84" s="56"/>
      <c r="J84" s="56"/>
      <c r="K84" s="56"/>
      <c r="L84" s="56"/>
      <c r="M84" s="56"/>
      <c r="N84" s="56"/>
      <c r="O84" s="56"/>
      <c r="P84" s="56"/>
      <c r="Q84" s="56"/>
      <c r="R84" s="56"/>
      <c r="S84" s="56"/>
      <c r="T84" s="56"/>
      <c r="U84" s="56"/>
      <c r="V84" s="56"/>
      <c r="W84" s="56"/>
      <c r="X84" s="56"/>
      <c r="Y84" s="56"/>
      <c r="Z84" s="56"/>
    </row>
    <row r="85" spans="1:26" ht="14.25" customHeight="1">
      <c r="A85" s="85"/>
      <c r="B85" s="90"/>
      <c r="C85" s="85"/>
      <c r="D85" s="82"/>
      <c r="E85" s="85"/>
      <c r="F85" s="86"/>
      <c r="G85" s="84"/>
      <c r="H85" s="59"/>
      <c r="I85" s="56"/>
      <c r="J85" s="56"/>
      <c r="K85" s="56"/>
      <c r="L85" s="56"/>
      <c r="M85" s="56"/>
      <c r="N85" s="56"/>
      <c r="O85" s="56"/>
      <c r="P85" s="56"/>
      <c r="Q85" s="56"/>
      <c r="R85" s="56"/>
      <c r="S85" s="56"/>
      <c r="T85" s="56"/>
      <c r="U85" s="56"/>
      <c r="V85" s="56"/>
      <c r="W85" s="56"/>
      <c r="X85" s="56"/>
      <c r="Y85" s="56"/>
      <c r="Z85" s="56"/>
    </row>
    <row r="86" spans="1:26" ht="14.25" customHeight="1">
      <c r="A86" s="91" t="s">
        <v>104</v>
      </c>
      <c r="B86" s="90"/>
      <c r="C86" s="82"/>
      <c r="D86" s="82"/>
      <c r="E86" s="82"/>
      <c r="F86" s="82"/>
      <c r="G86" s="84"/>
      <c r="H86" s="56"/>
      <c r="I86" s="56"/>
      <c r="J86" s="56"/>
      <c r="K86" s="56"/>
      <c r="L86" s="56"/>
      <c r="M86" s="56"/>
      <c r="N86" s="56"/>
      <c r="O86" s="56"/>
      <c r="P86" s="56"/>
      <c r="Q86" s="56"/>
      <c r="R86" s="56"/>
      <c r="S86" s="56"/>
      <c r="T86" s="56"/>
      <c r="U86" s="56"/>
      <c r="V86" s="56"/>
      <c r="W86" s="56"/>
      <c r="X86" s="56"/>
      <c r="Y86" s="56"/>
      <c r="Z86" s="56"/>
    </row>
    <row r="87" spans="1:26" ht="14.25" customHeight="1" thickBot="1">
      <c r="A87" s="85" t="s">
        <v>15</v>
      </c>
      <c r="B87" s="60">
        <v>0</v>
      </c>
      <c r="C87" s="85" t="s">
        <v>151</v>
      </c>
      <c r="D87" s="82"/>
      <c r="E87" s="85"/>
      <c r="F87" s="86">
        <f>ROUND(B87*3500,2)</f>
        <v>0</v>
      </c>
      <c r="G87" s="84"/>
      <c r="H87" s="56"/>
      <c r="I87" s="56"/>
      <c r="J87" s="56"/>
      <c r="K87" s="56"/>
      <c r="L87" s="56"/>
      <c r="M87" s="56"/>
      <c r="N87" s="56"/>
      <c r="O87" s="56"/>
      <c r="P87" s="56"/>
      <c r="Q87" s="56"/>
      <c r="R87" s="56"/>
      <c r="S87" s="56"/>
      <c r="T87" s="56"/>
      <c r="U87" s="56"/>
      <c r="V87" s="56"/>
      <c r="W87" s="56"/>
      <c r="X87" s="56"/>
      <c r="Y87" s="56"/>
      <c r="Z87" s="56"/>
    </row>
    <row r="88" spans="1:26" ht="14.25" customHeight="1" thickBot="1">
      <c r="A88" s="85" t="s">
        <v>16</v>
      </c>
      <c r="B88" s="60">
        <v>0</v>
      </c>
      <c r="C88" s="85" t="s">
        <v>152</v>
      </c>
      <c r="D88" s="82"/>
      <c r="E88" s="85"/>
      <c r="F88" s="86">
        <f>ROUND(B88*400,2)</f>
        <v>0</v>
      </c>
      <c r="G88" s="84"/>
      <c r="H88" s="56"/>
      <c r="I88" s="56"/>
      <c r="J88" s="56"/>
      <c r="K88" s="56"/>
      <c r="L88" s="56"/>
      <c r="M88" s="56"/>
      <c r="N88" s="56"/>
      <c r="O88" s="56"/>
      <c r="P88" s="56"/>
      <c r="Q88" s="56"/>
      <c r="R88" s="56"/>
      <c r="S88" s="56"/>
      <c r="T88" s="56"/>
      <c r="U88" s="56"/>
      <c r="V88" s="56"/>
      <c r="W88" s="56"/>
      <c r="X88" s="56"/>
      <c r="Y88" s="56"/>
      <c r="Z88" s="56"/>
    </row>
    <row r="89" spans="1:26" ht="14.25" customHeight="1">
      <c r="A89" s="85"/>
      <c r="B89" s="90"/>
      <c r="C89" s="85"/>
      <c r="D89" s="82"/>
      <c r="E89" s="85"/>
      <c r="F89" s="86"/>
      <c r="G89" s="84"/>
      <c r="H89" s="59"/>
      <c r="I89" s="56"/>
      <c r="J89" s="56"/>
      <c r="K89" s="56"/>
      <c r="L89" s="56"/>
      <c r="M89" s="56"/>
      <c r="N89" s="56"/>
      <c r="O89" s="56"/>
      <c r="P89" s="56"/>
      <c r="Q89" s="56"/>
      <c r="R89" s="56"/>
      <c r="S89" s="56"/>
      <c r="T89" s="56"/>
      <c r="U89" s="56"/>
      <c r="V89" s="56"/>
      <c r="W89" s="56"/>
      <c r="X89" s="56"/>
      <c r="Y89" s="56"/>
      <c r="Z89" s="56"/>
    </row>
    <row r="90" spans="1:26" ht="14.25" customHeight="1" thickBot="1">
      <c r="A90" s="91" t="s">
        <v>111</v>
      </c>
      <c r="B90" s="90"/>
      <c r="C90" s="82"/>
      <c r="D90" s="87" t="s">
        <v>54</v>
      </c>
      <c r="E90" s="88">
        <f>+F87+F88</f>
        <v>0</v>
      </c>
      <c r="F90" s="83" t="s">
        <v>55</v>
      </c>
      <c r="G90" s="82"/>
      <c r="H90" s="56"/>
      <c r="I90" s="56"/>
      <c r="J90" s="56"/>
      <c r="K90" s="56"/>
      <c r="L90" s="56"/>
      <c r="M90" s="56"/>
      <c r="N90" s="56"/>
      <c r="O90" s="56"/>
      <c r="P90" s="56"/>
      <c r="Q90" s="56"/>
      <c r="R90" s="56"/>
      <c r="S90" s="56"/>
      <c r="T90" s="56"/>
      <c r="U90" s="56"/>
      <c r="V90" s="56"/>
      <c r="W90" s="56"/>
      <c r="X90" s="56"/>
      <c r="Y90" s="56"/>
      <c r="Z90" s="56"/>
    </row>
    <row r="91" spans="1:26" ht="14.25" customHeight="1">
      <c r="A91" s="85"/>
      <c r="B91" s="90"/>
      <c r="C91" s="85"/>
      <c r="D91" s="82"/>
      <c r="E91" s="85"/>
      <c r="F91" s="86"/>
      <c r="G91" s="84"/>
      <c r="H91" s="59"/>
      <c r="I91" s="56"/>
      <c r="J91" s="56"/>
      <c r="K91" s="56"/>
      <c r="L91" s="56"/>
      <c r="M91" s="56"/>
      <c r="N91" s="56"/>
      <c r="O91" s="56"/>
      <c r="P91" s="56"/>
      <c r="Q91" s="56"/>
      <c r="R91" s="56"/>
      <c r="S91" s="56"/>
      <c r="T91" s="56"/>
      <c r="U91" s="56"/>
      <c r="V91" s="56"/>
      <c r="W91" s="56"/>
      <c r="X91" s="56"/>
      <c r="Y91" s="56"/>
      <c r="Z91" s="56"/>
    </row>
    <row r="92" spans="1:26" ht="14.25" customHeight="1" thickBot="1">
      <c r="A92" s="91" t="s">
        <v>112</v>
      </c>
      <c r="B92" s="90"/>
      <c r="C92" s="82"/>
      <c r="D92" s="82"/>
      <c r="E92" s="133">
        <f>+E78+E84+E90</f>
        <v>0</v>
      </c>
      <c r="F92" s="134"/>
      <c r="G92" s="83" t="s">
        <v>56</v>
      </c>
      <c r="M92" s="56"/>
      <c r="N92" s="56"/>
      <c r="O92" s="56"/>
      <c r="P92" s="56"/>
      <c r="Q92" s="56"/>
      <c r="R92" s="56"/>
      <c r="S92" s="56"/>
      <c r="T92" s="56"/>
      <c r="U92" s="56"/>
      <c r="V92" s="56"/>
      <c r="W92" s="56"/>
      <c r="X92" s="56"/>
      <c r="Y92" s="56"/>
      <c r="Z92" s="56"/>
    </row>
    <row r="93" spans="1:26" ht="14.25" customHeight="1">
      <c r="A93"/>
      <c r="B93" s="90"/>
      <c r="C93"/>
      <c r="D93"/>
      <c r="E93" s="131" t="s">
        <v>57</v>
      </c>
      <c r="F93" s="132"/>
      <c r="G93"/>
      <c r="L93" s="58"/>
      <c r="M93" s="56"/>
      <c r="N93" s="56"/>
      <c r="O93" s="56"/>
      <c r="P93" s="56"/>
      <c r="Q93" s="56"/>
      <c r="R93" s="56"/>
      <c r="S93" s="56"/>
      <c r="T93" s="56"/>
      <c r="U93" s="56"/>
      <c r="V93" s="56"/>
      <c r="W93" s="56"/>
      <c r="X93" s="56"/>
      <c r="Y93" s="56"/>
      <c r="Z93" s="56"/>
    </row>
    <row r="94" spans="1:26" ht="14.25" customHeight="1">
      <c r="A94"/>
      <c r="B94" s="90"/>
      <c r="C94"/>
      <c r="D94"/>
      <c r="E94" s="92"/>
      <c r="F94" s="92"/>
      <c r="G94"/>
      <c r="L94" s="58"/>
      <c r="M94" s="56"/>
      <c r="N94" s="56"/>
      <c r="O94" s="56"/>
      <c r="P94" s="56"/>
      <c r="Q94" s="56"/>
      <c r="R94" s="56"/>
      <c r="S94" s="56"/>
      <c r="T94" s="56"/>
      <c r="U94" s="56"/>
      <c r="V94" s="56"/>
      <c r="W94" s="56"/>
      <c r="X94" s="56"/>
      <c r="Y94" s="56"/>
      <c r="Z94" s="56"/>
    </row>
    <row r="95" spans="1:26" ht="14.25" customHeight="1">
      <c r="A95" s="80" t="s">
        <v>348</v>
      </c>
      <c r="B95" s="90"/>
      <c r="C95" s="82"/>
      <c r="D95" s="82"/>
      <c r="E95" s="82"/>
      <c r="F95" s="82"/>
      <c r="G95" s="82"/>
      <c r="H95" s="56"/>
      <c r="I95" s="56"/>
      <c r="J95" s="56"/>
      <c r="K95" s="56"/>
      <c r="L95" s="56"/>
      <c r="M95" s="56"/>
      <c r="N95" s="56"/>
      <c r="O95" s="56"/>
      <c r="P95" s="56"/>
      <c r="Q95" s="56"/>
      <c r="R95" s="56"/>
      <c r="S95" s="56"/>
      <c r="T95" s="56"/>
      <c r="U95" s="56"/>
      <c r="V95" s="56"/>
      <c r="W95" s="56"/>
      <c r="X95" s="56"/>
      <c r="Y95" s="56"/>
      <c r="Z95" s="56"/>
    </row>
    <row r="96" spans="1:26" ht="14.25" customHeight="1">
      <c r="A96" s="83" t="s">
        <v>14</v>
      </c>
      <c r="B96" s="90"/>
      <c r="C96" s="82"/>
      <c r="D96" s="82"/>
      <c r="E96" s="82"/>
      <c r="F96" s="82"/>
      <c r="G96" s="84"/>
      <c r="H96" s="56"/>
      <c r="I96" s="56"/>
      <c r="J96" s="56"/>
      <c r="K96" s="56"/>
      <c r="L96" s="56"/>
      <c r="M96" s="56"/>
      <c r="N96" s="56"/>
      <c r="O96" s="56"/>
      <c r="P96" s="56"/>
      <c r="Q96" s="56"/>
      <c r="R96" s="56"/>
      <c r="S96" s="56"/>
      <c r="T96" s="56"/>
      <c r="U96" s="56"/>
      <c r="V96" s="56"/>
      <c r="W96" s="56"/>
      <c r="X96" s="56"/>
      <c r="Y96" s="56"/>
      <c r="Z96" s="56"/>
    </row>
    <row r="97" spans="1:26" ht="14.25" customHeight="1" thickBot="1">
      <c r="A97" s="85" t="s">
        <v>15</v>
      </c>
      <c r="B97" s="60">
        <v>0</v>
      </c>
      <c r="C97" s="85" t="s">
        <v>154</v>
      </c>
      <c r="D97" s="82"/>
      <c r="E97" s="85"/>
      <c r="F97" s="86">
        <f>ROUND(B97*2300,2)</f>
        <v>0</v>
      </c>
      <c r="G97" s="84"/>
      <c r="H97" s="56"/>
      <c r="I97" s="56"/>
      <c r="J97" s="56"/>
      <c r="K97" s="56"/>
      <c r="L97" s="56"/>
      <c r="M97" s="56"/>
      <c r="N97" s="56"/>
      <c r="O97" s="56"/>
      <c r="P97" s="56"/>
      <c r="Q97" s="56"/>
      <c r="R97" s="56"/>
      <c r="S97" s="56"/>
      <c r="T97" s="56"/>
      <c r="U97" s="56"/>
      <c r="V97" s="56"/>
      <c r="W97" s="56"/>
      <c r="X97" s="56"/>
      <c r="Y97" s="56"/>
      <c r="Z97" s="56"/>
    </row>
    <row r="98" spans="1:26" ht="14.25" customHeight="1" thickBot="1">
      <c r="A98" s="85" t="s">
        <v>16</v>
      </c>
      <c r="B98" s="60">
        <v>0</v>
      </c>
      <c r="C98" s="85" t="s">
        <v>153</v>
      </c>
      <c r="D98" s="82"/>
      <c r="E98" s="85"/>
      <c r="F98" s="86">
        <f>ROUND(B98*300,2)</f>
        <v>0</v>
      </c>
      <c r="G98" s="84"/>
      <c r="H98" s="56"/>
      <c r="I98" s="56"/>
      <c r="J98" s="56"/>
      <c r="K98" s="56"/>
      <c r="L98" s="56"/>
      <c r="M98" s="56"/>
      <c r="N98" s="56"/>
      <c r="O98" s="56"/>
      <c r="P98" s="56"/>
      <c r="Q98" s="56"/>
      <c r="R98" s="56"/>
      <c r="S98" s="56"/>
      <c r="T98" s="56"/>
      <c r="U98" s="56"/>
      <c r="V98" s="56"/>
      <c r="W98" s="56"/>
      <c r="X98" s="56"/>
      <c r="Y98" s="56"/>
      <c r="Z98" s="56"/>
    </row>
    <row r="99" spans="1:26" ht="14.25" customHeight="1">
      <c r="A99" s="85"/>
      <c r="B99" s="90"/>
      <c r="C99" s="85"/>
      <c r="D99" s="82"/>
      <c r="E99" s="85"/>
      <c r="F99" s="86"/>
      <c r="G99" s="84"/>
      <c r="H99" s="59"/>
      <c r="I99" s="56"/>
      <c r="J99" s="56"/>
      <c r="K99" s="56"/>
      <c r="L99" s="56"/>
      <c r="M99" s="56"/>
      <c r="N99" s="56"/>
      <c r="O99" s="56"/>
      <c r="P99" s="56"/>
      <c r="Q99" s="56"/>
      <c r="R99" s="56"/>
      <c r="S99" s="56"/>
      <c r="T99" s="56"/>
      <c r="U99" s="56"/>
      <c r="V99" s="56"/>
      <c r="W99" s="56"/>
      <c r="X99" s="56"/>
      <c r="Y99" s="56"/>
      <c r="Z99" s="56"/>
    </row>
    <row r="100" spans="1:26" ht="14.25" customHeight="1" thickBot="1">
      <c r="A100" s="83" t="s">
        <v>58</v>
      </c>
      <c r="B100" s="90"/>
      <c r="C100" s="82"/>
      <c r="D100" s="87" t="s">
        <v>59</v>
      </c>
      <c r="E100" s="88">
        <f>+F97+F98</f>
        <v>0</v>
      </c>
      <c r="F100" s="83" t="s">
        <v>60</v>
      </c>
      <c r="G100" s="82"/>
      <c r="H100" s="56"/>
      <c r="I100" s="56"/>
      <c r="J100" s="56"/>
      <c r="K100" s="56"/>
      <c r="L100" s="56"/>
      <c r="M100" s="56"/>
      <c r="N100" s="56"/>
      <c r="O100" s="56"/>
      <c r="P100" s="56"/>
      <c r="Q100" s="56"/>
      <c r="R100" s="56"/>
      <c r="S100" s="56"/>
      <c r="T100" s="56"/>
      <c r="U100" s="56"/>
      <c r="V100" s="56"/>
      <c r="W100" s="56"/>
      <c r="X100" s="56"/>
      <c r="Y100" s="56"/>
      <c r="Z100" s="56"/>
    </row>
    <row r="101" spans="1:26" ht="14.25" customHeight="1">
      <c r="A101" s="85"/>
      <c r="B101" s="90"/>
      <c r="C101" s="85"/>
      <c r="D101" s="82"/>
      <c r="E101" s="85"/>
      <c r="F101" s="86"/>
      <c r="G101" s="84"/>
      <c r="H101" s="59"/>
      <c r="I101" s="56"/>
      <c r="J101" s="56"/>
      <c r="K101" s="56"/>
      <c r="L101" s="56"/>
      <c r="M101" s="56"/>
      <c r="N101" s="56"/>
      <c r="O101" s="56"/>
      <c r="P101" s="56"/>
      <c r="Q101" s="56"/>
      <c r="R101" s="56"/>
      <c r="S101" s="56"/>
      <c r="T101" s="56"/>
      <c r="U101" s="56"/>
      <c r="V101" s="56"/>
      <c r="W101" s="56"/>
      <c r="X101" s="56"/>
      <c r="Y101" s="56"/>
      <c r="Z101" s="56"/>
    </row>
    <row r="102" spans="1:26" ht="14.25" customHeight="1">
      <c r="A102" s="83" t="s">
        <v>20</v>
      </c>
      <c r="B102" s="90"/>
      <c r="C102" s="82"/>
      <c r="D102" s="82"/>
      <c r="E102" s="82"/>
      <c r="F102" s="82"/>
      <c r="G102" s="84"/>
      <c r="H102" s="56"/>
      <c r="I102" s="56"/>
      <c r="J102" s="56"/>
      <c r="K102" s="56"/>
      <c r="L102" s="56"/>
      <c r="M102" s="56"/>
      <c r="N102" s="56"/>
      <c r="O102" s="56"/>
      <c r="P102" s="56"/>
      <c r="Q102" s="56"/>
      <c r="R102" s="56"/>
      <c r="S102" s="56"/>
      <c r="T102" s="56"/>
      <c r="U102" s="56"/>
      <c r="V102" s="56"/>
      <c r="W102" s="56"/>
      <c r="X102" s="56"/>
      <c r="Y102" s="56"/>
      <c r="Z102" s="56"/>
    </row>
    <row r="103" spans="1:26" ht="14.25" customHeight="1" thickBot="1">
      <c r="A103" s="85" t="s">
        <v>61</v>
      </c>
      <c r="B103" s="60">
        <v>0</v>
      </c>
      <c r="C103" s="85" t="s">
        <v>155</v>
      </c>
      <c r="D103" s="82"/>
      <c r="E103" s="85"/>
      <c r="F103" s="86">
        <f>ROUND(B103*6000,2)</f>
        <v>0</v>
      </c>
      <c r="G103" s="84"/>
      <c r="H103" s="56"/>
      <c r="I103" s="56"/>
      <c r="J103" s="56"/>
      <c r="K103" s="56"/>
      <c r="L103" s="56"/>
      <c r="M103" s="56"/>
      <c r="N103" s="56"/>
      <c r="O103" s="56"/>
      <c r="P103" s="56"/>
      <c r="Q103" s="56"/>
      <c r="R103" s="56"/>
      <c r="S103" s="56"/>
      <c r="T103" s="56"/>
      <c r="U103" s="56"/>
      <c r="V103" s="56"/>
      <c r="W103" s="56"/>
      <c r="X103" s="56"/>
      <c r="Y103" s="56"/>
      <c r="Z103" s="56"/>
    </row>
    <row r="104" spans="1:26" ht="14.25" customHeight="1" thickBot="1">
      <c r="A104" s="85" t="s">
        <v>62</v>
      </c>
      <c r="B104" s="60">
        <v>0</v>
      </c>
      <c r="C104" s="85" t="s">
        <v>156</v>
      </c>
      <c r="D104" s="82"/>
      <c r="E104" s="85"/>
      <c r="F104" s="86">
        <f>ROUND(B104*500,2)</f>
        <v>0</v>
      </c>
      <c r="G104" s="84"/>
      <c r="H104" s="56"/>
      <c r="I104" s="56"/>
      <c r="J104" s="56"/>
      <c r="K104" s="56"/>
      <c r="L104" s="56"/>
      <c r="M104" s="56"/>
      <c r="N104" s="56"/>
      <c r="O104" s="56"/>
      <c r="P104" s="56"/>
      <c r="Q104" s="56"/>
      <c r="R104" s="56"/>
      <c r="S104" s="56"/>
      <c r="T104" s="56"/>
      <c r="U104" s="56"/>
      <c r="V104" s="56"/>
      <c r="W104" s="56"/>
      <c r="X104" s="56"/>
      <c r="Y104" s="56"/>
      <c r="Z104" s="56"/>
    </row>
    <row r="105" spans="1:26" ht="14.25" customHeight="1">
      <c r="A105" s="85"/>
      <c r="B105" s="90"/>
      <c r="C105" s="85"/>
      <c r="D105" s="82"/>
      <c r="E105" s="85"/>
      <c r="F105" s="86"/>
      <c r="G105" s="84"/>
      <c r="H105" s="59"/>
      <c r="I105" s="56"/>
      <c r="J105" s="56"/>
      <c r="K105" s="56"/>
      <c r="L105" s="56"/>
      <c r="M105" s="56"/>
      <c r="N105" s="56"/>
      <c r="O105" s="56"/>
      <c r="P105" s="56"/>
      <c r="Q105" s="56"/>
      <c r="R105" s="56"/>
      <c r="S105" s="56"/>
      <c r="T105" s="56"/>
      <c r="U105" s="56"/>
      <c r="V105" s="56"/>
      <c r="W105" s="56"/>
      <c r="X105" s="56"/>
      <c r="Y105" s="56"/>
      <c r="Z105" s="56"/>
    </row>
    <row r="106" spans="1:26" ht="14.25" customHeight="1" thickBot="1">
      <c r="A106" s="83" t="s">
        <v>63</v>
      </c>
      <c r="B106" s="90"/>
      <c r="C106" s="82"/>
      <c r="D106" s="87" t="s">
        <v>64</v>
      </c>
      <c r="E106" s="88">
        <f>+F103+F104</f>
        <v>0</v>
      </c>
      <c r="F106" s="83" t="s">
        <v>65</v>
      </c>
      <c r="G106" s="82"/>
      <c r="H106" s="56"/>
      <c r="I106" s="56"/>
      <c r="J106" s="56"/>
      <c r="K106" s="56"/>
      <c r="L106" s="56"/>
      <c r="M106" s="56"/>
      <c r="N106" s="56"/>
      <c r="O106" s="56"/>
      <c r="P106" s="56"/>
      <c r="Q106" s="56"/>
      <c r="R106" s="56"/>
      <c r="S106" s="56"/>
      <c r="T106" s="56"/>
      <c r="U106" s="56"/>
      <c r="V106" s="56"/>
      <c r="W106" s="56"/>
      <c r="X106" s="56"/>
      <c r="Y106" s="56"/>
      <c r="Z106" s="56"/>
    </row>
    <row r="107" spans="1:26" ht="14.25" customHeight="1">
      <c r="A107" s="85"/>
      <c r="B107" s="90"/>
      <c r="C107" s="85"/>
      <c r="D107" s="82"/>
      <c r="E107" s="85"/>
      <c r="F107" s="86"/>
      <c r="G107" s="84"/>
      <c r="H107" s="59"/>
      <c r="I107" s="56"/>
      <c r="J107" s="56"/>
      <c r="K107" s="56"/>
      <c r="L107" s="56"/>
      <c r="M107" s="56"/>
      <c r="N107" s="56"/>
      <c r="O107" s="56"/>
      <c r="P107" s="56"/>
      <c r="Q107" s="56"/>
      <c r="R107" s="56"/>
      <c r="S107" s="56"/>
      <c r="T107" s="56"/>
      <c r="U107" s="56"/>
      <c r="V107" s="56"/>
      <c r="W107" s="56"/>
      <c r="X107" s="56"/>
      <c r="Y107" s="56"/>
      <c r="Z107" s="56"/>
    </row>
    <row r="108" spans="1:26" ht="14.25" customHeight="1">
      <c r="A108" s="91" t="s">
        <v>104</v>
      </c>
      <c r="B108" s="90"/>
      <c r="C108" s="82"/>
      <c r="D108" s="82"/>
      <c r="E108" s="82"/>
      <c r="F108" s="82"/>
      <c r="G108" s="84"/>
      <c r="H108" s="56"/>
      <c r="I108" s="56"/>
      <c r="J108" s="56"/>
      <c r="K108" s="56"/>
      <c r="L108" s="56"/>
      <c r="M108" s="56"/>
      <c r="N108" s="56"/>
      <c r="O108" s="56"/>
      <c r="P108" s="56"/>
      <c r="Q108" s="56"/>
      <c r="R108" s="56"/>
      <c r="S108" s="56"/>
      <c r="T108" s="56"/>
      <c r="U108" s="56"/>
      <c r="V108" s="56"/>
      <c r="W108" s="56"/>
      <c r="X108" s="56"/>
      <c r="Y108" s="56"/>
      <c r="Z108" s="56"/>
    </row>
    <row r="109" spans="1:26" ht="14.25" customHeight="1" thickBot="1">
      <c r="A109" s="85" t="s">
        <v>66</v>
      </c>
      <c r="B109" s="60">
        <v>0</v>
      </c>
      <c r="C109" s="85" t="s">
        <v>157</v>
      </c>
      <c r="D109" s="82"/>
      <c r="E109" s="85"/>
      <c r="F109" s="86">
        <f>ROUND(B109*3500,2)</f>
        <v>0</v>
      </c>
      <c r="G109" s="84"/>
      <c r="H109" s="56"/>
      <c r="I109" s="56"/>
      <c r="J109" s="56"/>
      <c r="K109" s="56"/>
      <c r="L109" s="56"/>
      <c r="M109" s="56"/>
      <c r="N109" s="56"/>
      <c r="O109" s="56"/>
      <c r="P109" s="56"/>
      <c r="Q109" s="56"/>
      <c r="R109" s="56"/>
      <c r="S109" s="56"/>
      <c r="T109" s="56"/>
      <c r="U109" s="56"/>
      <c r="V109" s="56"/>
      <c r="W109" s="56"/>
      <c r="X109" s="56"/>
      <c r="Y109" s="56"/>
      <c r="Z109" s="56"/>
    </row>
    <row r="110" spans="1:26" ht="14.25" customHeight="1" thickBot="1">
      <c r="A110" s="85" t="s">
        <v>16</v>
      </c>
      <c r="B110" s="60">
        <v>0</v>
      </c>
      <c r="C110" s="85" t="s">
        <v>158</v>
      </c>
      <c r="D110" s="82"/>
      <c r="E110" s="85"/>
      <c r="F110" s="86">
        <f>ROUND(B110*400,2)</f>
        <v>0</v>
      </c>
      <c r="G110" s="84"/>
      <c r="H110" s="56"/>
      <c r="I110" s="56"/>
      <c r="J110" s="56"/>
      <c r="K110" s="56"/>
      <c r="L110" s="56"/>
      <c r="M110" s="56"/>
      <c r="N110" s="56"/>
      <c r="O110" s="56"/>
      <c r="P110" s="56"/>
      <c r="Q110" s="56"/>
      <c r="R110" s="56"/>
      <c r="S110" s="56"/>
      <c r="T110" s="56"/>
      <c r="U110" s="56"/>
      <c r="V110" s="56"/>
      <c r="W110" s="56"/>
      <c r="X110" s="56"/>
      <c r="Y110" s="56"/>
      <c r="Z110" s="56"/>
    </row>
    <row r="111" spans="1:26" ht="14.25" customHeight="1">
      <c r="A111" s="85"/>
      <c r="B111" s="90"/>
      <c r="C111" s="85"/>
      <c r="D111" s="82"/>
      <c r="E111" s="85"/>
      <c r="F111" s="86"/>
      <c r="G111" s="84"/>
      <c r="H111" s="59"/>
      <c r="I111" s="56"/>
      <c r="J111" s="56"/>
      <c r="K111" s="56"/>
      <c r="L111" s="56"/>
      <c r="M111" s="56"/>
      <c r="N111" s="56"/>
      <c r="O111" s="56"/>
      <c r="P111" s="56"/>
      <c r="Q111" s="56"/>
      <c r="R111" s="56"/>
      <c r="S111" s="56"/>
      <c r="T111" s="56"/>
      <c r="U111" s="56"/>
      <c r="V111" s="56"/>
      <c r="W111" s="56"/>
      <c r="X111" s="56"/>
      <c r="Y111" s="56"/>
      <c r="Z111" s="56"/>
    </row>
    <row r="112" spans="1:26" ht="14.25" customHeight="1" thickBot="1">
      <c r="A112" s="91" t="s">
        <v>113</v>
      </c>
      <c r="B112" s="90"/>
      <c r="C112" s="82"/>
      <c r="D112" s="87" t="s">
        <v>67</v>
      </c>
      <c r="E112" s="88">
        <f>+F109+F110</f>
        <v>0</v>
      </c>
      <c r="F112" s="83" t="s">
        <v>68</v>
      </c>
      <c r="G112" s="82"/>
      <c r="H112" s="56"/>
      <c r="I112" s="56"/>
      <c r="J112" s="56"/>
      <c r="K112" s="56"/>
      <c r="L112" s="56"/>
      <c r="M112" s="56"/>
      <c r="N112" s="56"/>
      <c r="O112" s="56"/>
      <c r="P112" s="56"/>
      <c r="Q112" s="56"/>
      <c r="R112" s="56"/>
      <c r="S112" s="56"/>
      <c r="T112" s="56"/>
      <c r="U112" s="56"/>
      <c r="V112" s="56"/>
      <c r="W112" s="56"/>
      <c r="X112" s="56"/>
      <c r="Y112" s="56"/>
      <c r="Z112" s="56"/>
    </row>
    <row r="113" spans="1:26" ht="14.25" customHeight="1">
      <c r="A113" s="85"/>
      <c r="B113" s="90"/>
      <c r="C113" s="85"/>
      <c r="D113" s="82"/>
      <c r="E113" s="85"/>
      <c r="F113" s="86"/>
      <c r="G113" s="84"/>
      <c r="H113" s="59"/>
      <c r="I113" s="56"/>
      <c r="J113" s="56"/>
      <c r="K113" s="56"/>
      <c r="L113" s="56"/>
      <c r="M113" s="56"/>
      <c r="N113" s="56"/>
      <c r="O113" s="56"/>
      <c r="P113" s="56"/>
      <c r="Q113" s="56"/>
      <c r="R113" s="56"/>
      <c r="S113" s="56"/>
      <c r="T113" s="56"/>
      <c r="U113" s="56"/>
      <c r="V113" s="56"/>
      <c r="W113" s="56"/>
      <c r="X113" s="56"/>
      <c r="Y113" s="56"/>
      <c r="Z113" s="56"/>
    </row>
    <row r="114" spans="1:26" ht="14.25" customHeight="1" thickBot="1">
      <c r="A114" s="91" t="s">
        <v>114</v>
      </c>
      <c r="B114" s="90"/>
      <c r="C114" s="82"/>
      <c r="D114" s="82"/>
      <c r="E114" s="133">
        <f>+E100+E106+E112</f>
        <v>0</v>
      </c>
      <c r="F114" s="134"/>
      <c r="G114" s="83" t="s">
        <v>69</v>
      </c>
      <c r="M114" s="56"/>
      <c r="N114" s="56"/>
      <c r="O114" s="56"/>
      <c r="P114" s="56"/>
      <c r="Q114" s="56"/>
      <c r="R114" s="56"/>
      <c r="S114" s="56"/>
      <c r="T114" s="56"/>
      <c r="U114" s="56"/>
      <c r="V114" s="56"/>
      <c r="W114" s="56"/>
      <c r="X114" s="56"/>
      <c r="Y114" s="56"/>
      <c r="Z114" s="56"/>
    </row>
    <row r="115" spans="1:26" ht="14.25" customHeight="1">
      <c r="A115"/>
      <c r="B115" s="90"/>
      <c r="C115"/>
      <c r="D115"/>
      <c r="E115" s="131" t="s">
        <v>70</v>
      </c>
      <c r="F115" s="132"/>
      <c r="G115"/>
      <c r="L115" s="58"/>
      <c r="M115" s="56"/>
      <c r="N115" s="56"/>
      <c r="O115" s="56"/>
      <c r="P115" s="56"/>
      <c r="Q115" s="56"/>
      <c r="R115" s="56"/>
      <c r="S115" s="56"/>
      <c r="T115" s="56"/>
      <c r="U115" s="56"/>
      <c r="V115" s="56"/>
      <c r="W115" s="56"/>
      <c r="X115" s="56"/>
      <c r="Y115" s="56"/>
      <c r="Z115" s="56"/>
    </row>
    <row r="116" spans="1:26" ht="14.25" customHeight="1">
      <c r="A116" s="85"/>
      <c r="B116" s="90"/>
      <c r="C116" s="85"/>
      <c r="D116" s="82"/>
      <c r="E116" s="85"/>
      <c r="F116" s="86"/>
      <c r="G116" s="84"/>
      <c r="H116" s="59"/>
      <c r="I116" s="56"/>
      <c r="J116" s="56"/>
      <c r="K116" s="56"/>
      <c r="L116" s="56"/>
      <c r="M116" s="56"/>
      <c r="N116" s="56"/>
      <c r="O116" s="56"/>
      <c r="P116" s="56"/>
      <c r="Q116" s="56"/>
      <c r="R116" s="56"/>
      <c r="S116" s="56"/>
      <c r="T116" s="56"/>
      <c r="U116" s="56"/>
      <c r="V116" s="56"/>
      <c r="W116" s="56"/>
      <c r="X116" s="56"/>
      <c r="Y116" s="56"/>
      <c r="Z116" s="56"/>
    </row>
    <row r="117" spans="1:26" ht="14.25" customHeight="1">
      <c r="A117" s="83" t="s">
        <v>71</v>
      </c>
      <c r="B117" s="90"/>
      <c r="C117"/>
      <c r="D117"/>
      <c r="E117"/>
      <c r="F117"/>
      <c r="G117"/>
      <c r="M117" s="56"/>
      <c r="N117" s="56"/>
      <c r="O117" s="56"/>
      <c r="P117" s="56"/>
      <c r="Q117" s="56"/>
      <c r="R117" s="56"/>
      <c r="S117" s="56"/>
      <c r="T117" s="56"/>
      <c r="U117" s="56"/>
      <c r="V117" s="56"/>
      <c r="W117" s="56"/>
      <c r="X117" s="56"/>
      <c r="Y117" s="56"/>
      <c r="Z117" s="56"/>
    </row>
    <row r="118" spans="1:26" ht="14.25" customHeight="1">
      <c r="A118" s="83" t="s">
        <v>14</v>
      </c>
      <c r="B118" s="90"/>
      <c r="C118" s="82"/>
      <c r="D118" s="82"/>
      <c r="E118" s="82"/>
      <c r="F118" s="82"/>
      <c r="G118" s="84"/>
      <c r="H118" s="56"/>
      <c r="I118" s="56"/>
      <c r="J118" s="56"/>
      <c r="K118" s="56"/>
      <c r="L118" s="56"/>
      <c r="M118" s="56"/>
      <c r="N118" s="56"/>
      <c r="O118" s="56"/>
      <c r="P118" s="56"/>
      <c r="Q118" s="56"/>
      <c r="R118" s="56"/>
      <c r="S118" s="56"/>
      <c r="T118" s="56"/>
      <c r="U118" s="56"/>
      <c r="V118" s="56"/>
      <c r="W118" s="56"/>
      <c r="X118" s="56"/>
      <c r="Y118" s="56"/>
      <c r="Z118" s="56"/>
    </row>
    <row r="119" spans="1:26" ht="14.25" customHeight="1">
      <c r="A119" s="85" t="s">
        <v>72</v>
      </c>
      <c r="B119" s="90"/>
      <c r="C119" s="85" t="s">
        <v>188</v>
      </c>
      <c r="D119" s="82"/>
      <c r="E119" s="85"/>
      <c r="F119" s="86">
        <f>+F9+F31+F53+F75+F97</f>
        <v>0</v>
      </c>
      <c r="G119" s="84"/>
      <c r="H119" s="59"/>
      <c r="I119" s="56"/>
      <c r="J119" s="56"/>
      <c r="K119" s="56"/>
      <c r="L119" s="56"/>
      <c r="M119" s="56"/>
      <c r="N119" s="56"/>
      <c r="O119" s="56"/>
      <c r="P119" s="56"/>
      <c r="Q119" s="56"/>
      <c r="R119" s="56"/>
      <c r="S119" s="56"/>
      <c r="T119" s="56"/>
      <c r="U119" s="56"/>
      <c r="V119" s="56"/>
      <c r="W119" s="56"/>
      <c r="X119" s="56"/>
      <c r="Y119" s="56"/>
      <c r="Z119" s="56"/>
    </row>
    <row r="120" spans="1:26" ht="14.25" customHeight="1">
      <c r="A120" s="85" t="s">
        <v>73</v>
      </c>
      <c r="B120" s="81"/>
      <c r="C120" s="85" t="s">
        <v>241</v>
      </c>
      <c r="D120" s="82"/>
      <c r="E120" s="85"/>
      <c r="F120" s="86">
        <f>+F10+F32+F54+F76+F98</f>
        <v>0</v>
      </c>
      <c r="G120" s="84"/>
      <c r="H120" s="59"/>
      <c r="I120" s="56"/>
      <c r="J120" s="56"/>
      <c r="K120" s="56"/>
      <c r="L120" s="56"/>
      <c r="M120" s="56"/>
      <c r="N120" s="56"/>
      <c r="O120" s="56"/>
      <c r="P120" s="56"/>
      <c r="Q120" s="56"/>
      <c r="R120" s="56"/>
      <c r="S120" s="56"/>
      <c r="T120" s="56"/>
      <c r="U120" s="56"/>
      <c r="V120" s="56"/>
      <c r="W120" s="56"/>
      <c r="X120" s="56"/>
      <c r="Y120" s="56"/>
      <c r="Z120" s="56"/>
    </row>
    <row r="121" spans="1:26" ht="14.25" customHeight="1">
      <c r="A121" s="85"/>
      <c r="B121" s="81"/>
      <c r="C121" s="85"/>
      <c r="D121" s="82"/>
      <c r="E121" s="85"/>
      <c r="F121" s="86"/>
      <c r="G121" s="84"/>
      <c r="H121" s="59"/>
      <c r="I121" s="56"/>
      <c r="J121" s="56"/>
      <c r="K121" s="56"/>
      <c r="L121" s="56"/>
      <c r="M121" s="56"/>
      <c r="N121" s="56"/>
      <c r="O121" s="56"/>
      <c r="P121" s="56"/>
      <c r="Q121" s="56"/>
      <c r="R121" s="56"/>
      <c r="S121" s="56"/>
      <c r="T121" s="56"/>
      <c r="U121" s="56"/>
      <c r="V121" s="56"/>
      <c r="W121" s="56"/>
      <c r="X121" s="56"/>
      <c r="Y121" s="56"/>
      <c r="Z121" s="56"/>
    </row>
    <row r="122" spans="1:26" ht="14.25" customHeight="1" thickBot="1">
      <c r="A122" s="83" t="s">
        <v>74</v>
      </c>
      <c r="B122" s="81"/>
      <c r="C122" s="82"/>
      <c r="D122" s="87"/>
      <c r="E122" s="88">
        <f>+F119+F120</f>
        <v>0</v>
      </c>
      <c r="F122" s="83"/>
      <c r="G122" s="82"/>
      <c r="H122" s="56"/>
      <c r="I122" s="64"/>
      <c r="J122" s="56"/>
      <c r="K122" s="56"/>
      <c r="L122" s="56"/>
      <c r="M122" s="56"/>
      <c r="N122" s="56"/>
      <c r="O122" s="56"/>
      <c r="P122" s="56"/>
      <c r="Q122" s="56"/>
      <c r="R122" s="56"/>
      <c r="S122" s="56"/>
      <c r="T122" s="56"/>
      <c r="U122" s="56"/>
      <c r="V122" s="56"/>
      <c r="W122" s="56"/>
      <c r="X122" s="56"/>
      <c r="Y122" s="56"/>
      <c r="Z122" s="56"/>
    </row>
    <row r="123" spans="1:26" ht="14.25" customHeight="1">
      <c r="A123" s="85"/>
      <c r="B123" s="81"/>
      <c r="C123" s="85"/>
      <c r="D123" s="82"/>
      <c r="E123" s="85"/>
      <c r="F123" s="86"/>
      <c r="G123" s="84"/>
      <c r="H123" s="59"/>
      <c r="I123" s="56"/>
      <c r="J123" s="56"/>
      <c r="K123" s="56"/>
      <c r="L123" s="56"/>
      <c r="M123" s="56"/>
      <c r="N123" s="56"/>
      <c r="O123" s="56"/>
      <c r="P123" s="56"/>
      <c r="Q123" s="56"/>
      <c r="R123" s="56"/>
      <c r="S123" s="56"/>
      <c r="T123" s="56"/>
      <c r="U123" s="56"/>
      <c r="V123" s="56"/>
      <c r="W123" s="56"/>
      <c r="X123" s="56"/>
      <c r="Y123" s="56"/>
      <c r="Z123" s="56"/>
    </row>
    <row r="124" spans="1:26" ht="14.25" customHeight="1">
      <c r="A124" s="83" t="s">
        <v>20</v>
      </c>
      <c r="B124" s="81"/>
      <c r="C124" s="82"/>
      <c r="D124" s="82"/>
      <c r="E124" s="82"/>
      <c r="F124" s="82"/>
      <c r="G124" s="84"/>
      <c r="H124" s="56"/>
      <c r="I124" s="56"/>
      <c r="J124" s="56"/>
      <c r="K124" s="56"/>
      <c r="L124" s="56"/>
      <c r="M124" s="56"/>
      <c r="N124" s="56"/>
      <c r="O124" s="56"/>
      <c r="P124" s="56"/>
      <c r="Q124" s="56"/>
      <c r="R124" s="56"/>
      <c r="S124" s="56"/>
      <c r="T124" s="56"/>
      <c r="U124" s="56"/>
      <c r="V124" s="56"/>
      <c r="W124" s="56"/>
      <c r="X124" s="56"/>
      <c r="Y124" s="56"/>
      <c r="Z124" s="56"/>
    </row>
    <row r="125" spans="1:26" ht="14.25" customHeight="1">
      <c r="A125" s="85" t="s">
        <v>75</v>
      </c>
      <c r="B125" s="81"/>
      <c r="C125" s="85" t="s">
        <v>189</v>
      </c>
      <c r="D125" s="82"/>
      <c r="E125" s="85"/>
      <c r="F125" s="86">
        <f>SUM(F15,F37,F59,F81,F103)</f>
        <v>0</v>
      </c>
      <c r="G125" s="84"/>
      <c r="H125" s="59"/>
      <c r="I125" s="56"/>
      <c r="J125" s="56"/>
      <c r="K125" s="56"/>
      <c r="L125" s="56"/>
      <c r="M125" s="56"/>
      <c r="N125" s="56"/>
      <c r="O125" s="56"/>
      <c r="P125" s="56"/>
      <c r="Q125" s="56"/>
      <c r="R125" s="56"/>
      <c r="S125" s="56"/>
      <c r="T125" s="56"/>
      <c r="U125" s="56"/>
      <c r="V125" s="56"/>
      <c r="W125" s="56"/>
      <c r="X125" s="56"/>
      <c r="Y125" s="56"/>
      <c r="Z125" s="56"/>
    </row>
    <row r="126" spans="1:26" ht="14.25" customHeight="1">
      <c r="A126" s="85" t="s">
        <v>73</v>
      </c>
      <c r="B126" s="81"/>
      <c r="C126" s="85" t="s">
        <v>190</v>
      </c>
      <c r="D126" s="82"/>
      <c r="E126" s="85"/>
      <c r="F126" s="86">
        <f>SUM(F16,F38,F60,F82,F104)</f>
        <v>0</v>
      </c>
      <c r="G126" s="84"/>
      <c r="H126" s="59"/>
      <c r="I126" s="56"/>
      <c r="J126" s="56"/>
      <c r="K126" s="56"/>
      <c r="L126" s="56"/>
      <c r="M126" s="56"/>
      <c r="N126" s="56"/>
      <c r="O126" s="56"/>
      <c r="P126" s="56"/>
      <c r="Q126" s="56"/>
      <c r="R126" s="56"/>
      <c r="S126" s="56"/>
      <c r="T126" s="56"/>
      <c r="U126" s="56"/>
      <c r="V126" s="56"/>
      <c r="W126" s="56"/>
      <c r="X126" s="56"/>
      <c r="Y126" s="56"/>
      <c r="Z126" s="56"/>
    </row>
    <row r="127" spans="1:26" ht="14.25" customHeight="1">
      <c r="A127" s="85"/>
      <c r="B127" s="81"/>
      <c r="C127" s="85"/>
      <c r="D127" s="82"/>
      <c r="E127" s="85"/>
      <c r="F127" s="86"/>
      <c r="G127" s="84"/>
      <c r="H127" s="59"/>
      <c r="I127" s="56"/>
      <c r="J127" s="56"/>
      <c r="K127" s="56"/>
      <c r="L127" s="56"/>
      <c r="M127" s="56"/>
      <c r="N127" s="56"/>
      <c r="O127" s="56"/>
      <c r="P127" s="56"/>
      <c r="Q127" s="56"/>
      <c r="R127" s="56"/>
      <c r="S127" s="56"/>
      <c r="T127" s="56"/>
      <c r="U127" s="56"/>
      <c r="V127" s="56"/>
      <c r="W127" s="56"/>
      <c r="X127" s="56"/>
      <c r="Y127" s="56"/>
      <c r="Z127" s="56"/>
    </row>
    <row r="128" spans="1:26" ht="14.25" customHeight="1" thickBot="1">
      <c r="A128" s="83" t="s">
        <v>76</v>
      </c>
      <c r="B128" s="81"/>
      <c r="C128" s="82"/>
      <c r="D128" s="87"/>
      <c r="E128" s="88">
        <f>+F125+F126</f>
        <v>0</v>
      </c>
      <c r="F128" s="83"/>
      <c r="G128" s="82"/>
      <c r="H128" s="56"/>
      <c r="I128" s="64"/>
      <c r="J128" s="56"/>
      <c r="K128" s="56"/>
      <c r="L128" s="56"/>
      <c r="M128" s="56"/>
      <c r="N128" s="56"/>
      <c r="O128" s="56"/>
      <c r="P128" s="56"/>
      <c r="Q128" s="56"/>
      <c r="R128" s="56"/>
      <c r="S128" s="56"/>
      <c r="T128" s="56"/>
      <c r="U128" s="56"/>
      <c r="V128" s="56"/>
      <c r="W128" s="56"/>
      <c r="X128" s="56"/>
      <c r="Y128" s="56"/>
      <c r="Z128" s="56"/>
    </row>
    <row r="129" spans="1:26" ht="14.25" customHeight="1">
      <c r="A129" s="85"/>
      <c r="B129" s="81"/>
      <c r="C129" s="85"/>
      <c r="D129" s="82"/>
      <c r="E129" s="85"/>
      <c r="F129" s="86"/>
      <c r="G129" s="84"/>
      <c r="H129" s="59"/>
      <c r="I129" s="56"/>
      <c r="J129" s="56"/>
      <c r="K129" s="56"/>
      <c r="L129" s="56"/>
      <c r="M129" s="56"/>
      <c r="N129" s="56"/>
      <c r="O129" s="56"/>
      <c r="P129" s="56"/>
      <c r="Q129" s="56"/>
      <c r="R129" s="56"/>
      <c r="S129" s="56"/>
      <c r="T129" s="56"/>
      <c r="U129" s="56"/>
      <c r="V129" s="56"/>
      <c r="W129" s="56"/>
      <c r="X129" s="56"/>
      <c r="Y129" s="56"/>
      <c r="Z129" s="56"/>
    </row>
    <row r="130" spans="1:26" ht="14.25" customHeight="1">
      <c r="A130" s="91" t="s">
        <v>104</v>
      </c>
      <c r="B130" s="81"/>
      <c r="C130" s="82"/>
      <c r="D130" s="82"/>
      <c r="E130" s="82"/>
      <c r="F130" s="82"/>
      <c r="G130" s="84"/>
      <c r="H130" s="56"/>
      <c r="I130" s="56"/>
      <c r="J130" s="56"/>
      <c r="K130" s="56"/>
      <c r="L130" s="56"/>
      <c r="M130" s="56"/>
      <c r="N130" s="56"/>
      <c r="O130" s="56"/>
      <c r="P130" s="56"/>
      <c r="Q130" s="56"/>
      <c r="R130" s="56"/>
      <c r="S130" s="56"/>
      <c r="T130" s="56"/>
      <c r="U130" s="56"/>
      <c r="V130" s="56"/>
      <c r="W130" s="56"/>
      <c r="X130" s="56"/>
      <c r="Y130" s="56"/>
      <c r="Z130" s="56"/>
    </row>
    <row r="131" spans="1:26" ht="14.25" customHeight="1">
      <c r="A131" s="85" t="s">
        <v>72</v>
      </c>
      <c r="B131" s="81"/>
      <c r="C131" s="85" t="s">
        <v>191</v>
      </c>
      <c r="D131" s="82"/>
      <c r="E131" s="85"/>
      <c r="F131" s="86">
        <f t="shared" ref="F131:F132" si="0">+F21+F43+F65+F87+F109</f>
        <v>0</v>
      </c>
      <c r="G131" s="84"/>
      <c r="H131" s="59"/>
      <c r="I131" s="56"/>
      <c r="J131" s="56"/>
      <c r="K131" s="56"/>
      <c r="L131" s="56"/>
      <c r="M131" s="56"/>
      <c r="N131" s="56"/>
      <c r="O131" s="56"/>
      <c r="P131" s="56"/>
      <c r="Q131" s="56"/>
      <c r="R131" s="56"/>
      <c r="S131" s="56"/>
      <c r="T131" s="56"/>
      <c r="U131" s="56"/>
      <c r="V131" s="56"/>
      <c r="W131" s="56"/>
      <c r="X131" s="56"/>
      <c r="Y131" s="56"/>
      <c r="Z131" s="56"/>
    </row>
    <row r="132" spans="1:26" ht="14.25" customHeight="1">
      <c r="A132" s="85" t="s">
        <v>73</v>
      </c>
      <c r="B132" s="81"/>
      <c r="C132" s="85" t="s">
        <v>192</v>
      </c>
      <c r="D132" s="82"/>
      <c r="E132" s="85"/>
      <c r="F132" s="86">
        <f t="shared" si="0"/>
        <v>0</v>
      </c>
      <c r="G132" s="84"/>
      <c r="H132" s="59"/>
      <c r="I132" s="56"/>
      <c r="J132" s="56"/>
      <c r="K132" s="56"/>
      <c r="L132" s="56"/>
      <c r="M132" s="56"/>
      <c r="N132" s="56"/>
      <c r="O132" s="56"/>
      <c r="P132" s="56"/>
      <c r="Q132" s="56"/>
      <c r="R132" s="56"/>
      <c r="S132" s="56"/>
      <c r="T132" s="56"/>
      <c r="U132" s="56"/>
      <c r="V132" s="56"/>
      <c r="W132" s="56"/>
      <c r="X132" s="56"/>
      <c r="Y132" s="56"/>
      <c r="Z132" s="56"/>
    </row>
    <row r="133" spans="1:26" ht="14.25" customHeight="1">
      <c r="A133" s="85"/>
      <c r="B133" s="81"/>
      <c r="C133" s="85"/>
      <c r="D133" s="82"/>
      <c r="E133" s="85"/>
      <c r="F133" s="86"/>
      <c r="G133" s="84"/>
      <c r="H133" s="59"/>
      <c r="I133" s="56"/>
      <c r="J133" s="56"/>
      <c r="K133" s="56"/>
      <c r="L133" s="56"/>
      <c r="M133" s="56"/>
      <c r="N133" s="56"/>
      <c r="O133" s="56"/>
      <c r="P133" s="56"/>
      <c r="Q133" s="56"/>
      <c r="R133" s="56"/>
      <c r="S133" s="56"/>
      <c r="T133" s="56"/>
      <c r="U133" s="56"/>
      <c r="V133" s="56"/>
      <c r="W133" s="56"/>
      <c r="X133" s="56"/>
      <c r="Y133" s="56"/>
      <c r="Z133" s="56"/>
    </row>
    <row r="134" spans="1:26" ht="14.25" customHeight="1" thickBot="1">
      <c r="A134" s="91" t="s">
        <v>115</v>
      </c>
      <c r="B134" s="81"/>
      <c r="C134" s="82"/>
      <c r="D134" s="87"/>
      <c r="E134" s="88">
        <f>+F131+F132</f>
        <v>0</v>
      </c>
      <c r="F134" s="83"/>
      <c r="G134" s="82"/>
      <c r="H134" s="56"/>
      <c r="I134" s="64"/>
      <c r="J134" s="56"/>
      <c r="K134" s="56"/>
      <c r="L134" s="56"/>
      <c r="M134" s="56"/>
      <c r="N134" s="56"/>
      <c r="O134" s="56"/>
      <c r="P134" s="56"/>
      <c r="Q134" s="56"/>
      <c r="R134" s="56"/>
      <c r="S134" s="56"/>
      <c r="T134" s="56"/>
      <c r="U134" s="56"/>
      <c r="V134" s="56"/>
      <c r="W134" s="56"/>
      <c r="X134" s="56"/>
      <c r="Y134" s="56"/>
      <c r="Z134" s="56"/>
    </row>
    <row r="135" spans="1:26" ht="14.25" customHeight="1" thickBot="1">
      <c r="A135" s="85"/>
      <c r="B135" s="81"/>
      <c r="C135" s="85"/>
      <c r="D135" s="82"/>
      <c r="E135" s="85"/>
      <c r="F135" s="86"/>
      <c r="G135" s="84"/>
      <c r="H135" s="59"/>
      <c r="I135" s="56"/>
      <c r="J135" s="56"/>
      <c r="K135" s="56"/>
      <c r="L135" s="56"/>
      <c r="M135" s="56"/>
      <c r="N135" s="56"/>
      <c r="O135" s="56"/>
      <c r="P135" s="56"/>
      <c r="Q135" s="56"/>
      <c r="R135" s="56"/>
      <c r="S135" s="56"/>
      <c r="T135" s="56"/>
      <c r="U135" s="56"/>
      <c r="V135" s="56"/>
      <c r="W135" s="56"/>
      <c r="X135" s="56"/>
      <c r="Y135" s="56"/>
      <c r="Z135" s="56"/>
    </row>
    <row r="136" spans="1:26" ht="14.25" customHeight="1" thickBot="1">
      <c r="A136" s="83" t="s">
        <v>77</v>
      </c>
      <c r="B136" s="81"/>
      <c r="C136" s="82"/>
      <c r="D136" s="82"/>
      <c r="E136" s="135">
        <f>+E122+E128+E134</f>
        <v>0</v>
      </c>
      <c r="F136" s="136"/>
      <c r="G136" s="83"/>
      <c r="I136" s="64"/>
      <c r="M136" s="56"/>
      <c r="N136" s="56"/>
      <c r="O136" s="56"/>
      <c r="P136" s="56"/>
      <c r="Q136" s="56"/>
      <c r="R136" s="56"/>
      <c r="S136" s="56"/>
      <c r="T136" s="56"/>
      <c r="U136" s="56"/>
      <c r="V136" s="56"/>
      <c r="W136" s="56"/>
      <c r="X136" s="56"/>
      <c r="Y136" s="56"/>
      <c r="Z136" s="56"/>
    </row>
    <row r="137" spans="1:26" ht="14.25" customHeight="1" thickBot="1">
      <c r="A137"/>
      <c r="B137" s="93"/>
      <c r="C137"/>
      <c r="D137"/>
      <c r="E137" s="124"/>
      <c r="F137" s="125"/>
      <c r="G137"/>
      <c r="L137" s="58"/>
      <c r="M137" s="56"/>
      <c r="N137" s="56"/>
      <c r="O137" s="56"/>
      <c r="P137" s="56"/>
      <c r="Q137" s="56"/>
      <c r="R137" s="56"/>
      <c r="S137" s="56"/>
      <c r="T137" s="56"/>
      <c r="U137" s="56"/>
      <c r="V137" s="56"/>
      <c r="W137" s="56"/>
      <c r="X137" s="56"/>
      <c r="Y137" s="56"/>
      <c r="Z137" s="56"/>
    </row>
    <row r="138" spans="1:26" ht="14.25" customHeight="1" thickBot="1">
      <c r="A138" s="94" t="s">
        <v>342</v>
      </c>
      <c r="B138" s="95"/>
      <c r="C138" s="96"/>
      <c r="D138" s="96"/>
      <c r="E138" s="97"/>
      <c r="F138" s="97"/>
      <c r="G138" s="98"/>
      <c r="L138" s="58"/>
      <c r="M138" s="56"/>
      <c r="N138" s="56"/>
      <c r="O138" s="56"/>
      <c r="P138" s="56"/>
      <c r="Q138" s="56"/>
      <c r="R138" s="56"/>
      <c r="S138" s="56"/>
      <c r="T138" s="56"/>
      <c r="U138" s="56"/>
      <c r="V138" s="56"/>
      <c r="W138" s="56"/>
      <c r="X138" s="56"/>
      <c r="Y138" s="56"/>
      <c r="Z138" s="56"/>
    </row>
    <row r="139" spans="1:26" ht="36.75" customHeight="1" thickBot="1">
      <c r="A139" s="126" t="s">
        <v>372</v>
      </c>
      <c r="B139" s="127"/>
      <c r="C139" s="127"/>
      <c r="D139" s="127"/>
      <c r="E139" s="127"/>
      <c r="F139" s="127"/>
      <c r="G139" s="128"/>
      <c r="L139" s="58"/>
      <c r="M139" s="56"/>
      <c r="N139" s="56"/>
      <c r="O139" s="56"/>
      <c r="P139" s="56"/>
      <c r="Q139" s="56"/>
      <c r="R139" s="56"/>
      <c r="S139" s="56"/>
      <c r="T139" s="56"/>
      <c r="U139" s="56"/>
      <c r="V139" s="56"/>
      <c r="W139" s="56"/>
      <c r="X139" s="56"/>
      <c r="Y139" s="56"/>
      <c r="Z139" s="56"/>
    </row>
    <row r="140" spans="1:26" ht="14.25" customHeight="1">
      <c r="E140" s="63"/>
      <c r="F140" s="63"/>
      <c r="L140" s="58"/>
      <c r="M140" s="56"/>
      <c r="N140" s="56"/>
      <c r="O140" s="56"/>
      <c r="P140" s="56"/>
      <c r="Q140" s="56"/>
      <c r="R140" s="56"/>
      <c r="S140" s="56"/>
      <c r="T140" s="56"/>
      <c r="U140" s="56"/>
      <c r="V140" s="56"/>
      <c r="W140" s="56"/>
      <c r="X140" s="56"/>
      <c r="Y140" s="56"/>
      <c r="Z140" s="56"/>
    </row>
    <row r="141" spans="1:26" ht="14.25" customHeight="1">
      <c r="E141" s="63"/>
      <c r="F141" s="63"/>
      <c r="L141" s="58"/>
      <c r="M141" s="56"/>
      <c r="N141" s="56"/>
      <c r="O141" s="56"/>
      <c r="P141" s="56"/>
      <c r="Q141" s="56"/>
      <c r="R141" s="56"/>
      <c r="S141" s="56"/>
      <c r="T141" s="56"/>
      <c r="U141" s="56"/>
      <c r="V141" s="56"/>
      <c r="W141" s="56"/>
      <c r="X141" s="56"/>
      <c r="Y141" s="56"/>
      <c r="Z141" s="56"/>
    </row>
    <row r="142" spans="1:26" ht="14.25" customHeight="1">
      <c r="E142" s="63"/>
      <c r="F142" s="63"/>
      <c r="L142" s="58"/>
      <c r="M142" s="56"/>
      <c r="N142" s="56"/>
      <c r="O142" s="56"/>
      <c r="P142" s="56"/>
      <c r="Q142" s="56"/>
      <c r="R142" s="56"/>
      <c r="S142" s="56"/>
      <c r="T142" s="56"/>
      <c r="U142" s="56"/>
      <c r="V142" s="56"/>
      <c r="W142" s="56"/>
      <c r="X142" s="56"/>
      <c r="Y142" s="56"/>
      <c r="Z142" s="56"/>
    </row>
    <row r="143" spans="1:26" ht="14.25" customHeight="1">
      <c r="A143" s="65" t="s">
        <v>79</v>
      </c>
      <c r="B143" s="66"/>
      <c r="C143" s="67"/>
      <c r="D143" s="67"/>
      <c r="E143" s="67"/>
      <c r="F143" s="67"/>
      <c r="G143" s="67"/>
      <c r="H143" s="56"/>
      <c r="I143" s="56"/>
      <c r="J143" s="56"/>
      <c r="K143" s="56"/>
      <c r="L143" s="56"/>
      <c r="M143" s="56"/>
      <c r="N143" s="56"/>
      <c r="O143" s="56"/>
      <c r="P143" s="56"/>
      <c r="Q143" s="56"/>
      <c r="R143" s="56"/>
      <c r="S143" s="56"/>
      <c r="T143" s="56"/>
      <c r="U143" s="56"/>
      <c r="V143" s="56"/>
      <c r="W143" s="56"/>
      <c r="X143" s="56"/>
      <c r="Y143" s="56"/>
      <c r="Z143" s="56"/>
    </row>
    <row r="144" spans="1:26" ht="14.25" customHeight="1">
      <c r="A144" s="68" t="s">
        <v>80</v>
      </c>
      <c r="B144" s="69"/>
      <c r="C144" s="70"/>
      <c r="D144" s="70"/>
      <c r="E144" s="71" t="s">
        <v>81</v>
      </c>
      <c r="F144" s="70"/>
      <c r="G144" s="70"/>
      <c r="H144" s="56"/>
      <c r="I144" s="56"/>
      <c r="J144" s="56"/>
      <c r="K144" s="56"/>
      <c r="L144" s="56"/>
      <c r="M144" s="56"/>
      <c r="N144" s="56"/>
      <c r="O144" s="56"/>
      <c r="P144" s="56"/>
      <c r="Q144" s="56"/>
      <c r="R144" s="56"/>
      <c r="S144" s="56"/>
      <c r="T144" s="56"/>
      <c r="U144" s="56"/>
      <c r="V144" s="56"/>
      <c r="W144" s="56"/>
      <c r="X144" s="56"/>
      <c r="Y144" s="56"/>
      <c r="Z144" s="56"/>
    </row>
    <row r="145" spans="1:26" ht="14.25" customHeight="1">
      <c r="A145" s="72"/>
      <c r="B145" s="66"/>
      <c r="C145" s="67"/>
      <c r="D145" s="67"/>
      <c r="E145" s="67"/>
      <c r="F145" s="67"/>
      <c r="G145" s="67"/>
      <c r="H145" s="56"/>
      <c r="I145" s="56"/>
      <c r="J145" s="56"/>
      <c r="K145" s="56"/>
      <c r="L145" s="56"/>
      <c r="M145" s="56"/>
      <c r="N145" s="56"/>
      <c r="O145" s="56"/>
      <c r="P145" s="56"/>
      <c r="Q145" s="56"/>
      <c r="R145" s="56"/>
      <c r="S145" s="56"/>
      <c r="T145" s="56"/>
      <c r="U145" s="56"/>
      <c r="V145" s="56"/>
      <c r="W145" s="56"/>
      <c r="X145" s="56"/>
      <c r="Y145" s="56"/>
      <c r="Z145" s="56"/>
    </row>
    <row r="146" spans="1:26" ht="14.25" customHeight="1">
      <c r="A146" s="68" t="s">
        <v>82</v>
      </c>
      <c r="B146" s="69"/>
      <c r="C146" s="70"/>
      <c r="D146" s="70"/>
      <c r="E146" s="70"/>
      <c r="F146" s="70"/>
      <c r="G146" s="70"/>
      <c r="H146" s="56"/>
      <c r="I146" s="56"/>
      <c r="J146" s="56"/>
      <c r="K146" s="56"/>
      <c r="L146" s="56"/>
      <c r="M146" s="56"/>
      <c r="N146" s="56"/>
      <c r="O146" s="56"/>
      <c r="P146" s="56"/>
      <c r="Q146" s="56"/>
      <c r="R146" s="56"/>
      <c r="S146" s="56"/>
      <c r="T146" s="56"/>
      <c r="U146" s="56"/>
      <c r="V146" s="56"/>
      <c r="W146" s="56"/>
      <c r="X146" s="56"/>
      <c r="Y146" s="56"/>
      <c r="Z146" s="56"/>
    </row>
    <row r="147" spans="1:26" ht="14.25" customHeight="1">
      <c r="A147" s="68" t="s">
        <v>83</v>
      </c>
      <c r="B147" s="73"/>
      <c r="C147" s="74"/>
      <c r="D147" s="74"/>
      <c r="E147" s="74"/>
      <c r="F147" s="74"/>
      <c r="G147" s="74"/>
      <c r="H147" s="56"/>
      <c r="I147" s="56"/>
      <c r="J147" s="56"/>
      <c r="K147" s="56"/>
      <c r="L147" s="56"/>
      <c r="M147" s="56"/>
      <c r="N147" s="56"/>
      <c r="O147" s="56"/>
      <c r="P147" s="56"/>
      <c r="Q147" s="56"/>
      <c r="R147" s="56"/>
      <c r="S147" s="56"/>
      <c r="T147" s="56"/>
      <c r="U147" s="56"/>
      <c r="V147" s="56"/>
      <c r="W147" s="56"/>
      <c r="X147" s="56"/>
      <c r="Y147" s="56"/>
      <c r="Z147" s="56"/>
    </row>
    <row r="148" spans="1:26" ht="14.25" customHeight="1">
      <c r="A148" s="68" t="s">
        <v>84</v>
      </c>
      <c r="B148" s="73"/>
      <c r="C148" s="74"/>
      <c r="D148" s="74"/>
      <c r="E148" s="74"/>
      <c r="F148" s="74"/>
      <c r="G148" s="74"/>
      <c r="H148" s="56"/>
      <c r="I148" s="56"/>
      <c r="J148" s="56"/>
      <c r="K148" s="56"/>
      <c r="L148" s="56"/>
      <c r="M148" s="56"/>
      <c r="N148" s="56"/>
      <c r="O148" s="56"/>
      <c r="P148" s="56"/>
      <c r="Q148" s="56"/>
      <c r="R148" s="56"/>
      <c r="S148" s="56"/>
      <c r="T148" s="56"/>
      <c r="U148" s="56"/>
      <c r="V148" s="56"/>
      <c r="W148" s="56"/>
      <c r="X148" s="56"/>
      <c r="Y148" s="56"/>
      <c r="Z148" s="56"/>
    </row>
    <row r="149" spans="1:26" ht="30.75" customHeight="1">
      <c r="A149" s="75" t="s">
        <v>85</v>
      </c>
      <c r="B149" s="76"/>
      <c r="C149" s="74"/>
      <c r="D149" s="74"/>
      <c r="E149" s="74"/>
      <c r="F149" s="74"/>
      <c r="G149" s="74"/>
      <c r="H149" s="56"/>
      <c r="I149" s="56"/>
      <c r="J149" s="56"/>
      <c r="K149" s="56"/>
      <c r="L149" s="56"/>
      <c r="M149" s="56"/>
      <c r="N149" s="56"/>
      <c r="O149" s="56"/>
      <c r="P149" s="56"/>
      <c r="Q149" s="56"/>
      <c r="R149" s="56"/>
      <c r="S149" s="56"/>
      <c r="T149" s="56"/>
      <c r="U149" s="56"/>
      <c r="V149" s="56"/>
      <c r="W149" s="56"/>
      <c r="X149" s="56"/>
      <c r="Y149" s="56"/>
      <c r="Z149" s="56"/>
    </row>
    <row r="150" spans="1:26" ht="14.25" customHeight="1">
      <c r="A150" s="68" t="s">
        <v>86</v>
      </c>
      <c r="B150" s="69"/>
      <c r="C150" s="70"/>
      <c r="D150" s="68" t="s">
        <v>87</v>
      </c>
      <c r="E150" s="70"/>
      <c r="F150" s="70"/>
      <c r="G150" s="70"/>
      <c r="H150" s="56"/>
      <c r="I150" s="56"/>
      <c r="J150" s="56"/>
      <c r="K150" s="56"/>
      <c r="L150" s="56"/>
      <c r="M150" s="56"/>
      <c r="N150" s="56"/>
      <c r="O150" s="56"/>
      <c r="P150" s="56"/>
      <c r="Q150" s="56"/>
      <c r="R150" s="56"/>
      <c r="S150" s="56"/>
      <c r="T150" s="56"/>
      <c r="U150" s="56"/>
      <c r="V150" s="56"/>
      <c r="W150" s="56"/>
      <c r="X150" s="56"/>
      <c r="Y150" s="56"/>
      <c r="Z150" s="56"/>
    </row>
    <row r="151" spans="1:26" ht="14.25" customHeight="1">
      <c r="A151" s="68" t="s">
        <v>88</v>
      </c>
      <c r="B151" s="129"/>
      <c r="C151" s="130"/>
      <c r="D151" s="71" t="s">
        <v>89</v>
      </c>
      <c r="E151" s="129"/>
      <c r="F151" s="130"/>
      <c r="G151" s="70"/>
      <c r="H151" s="56"/>
      <c r="I151" s="56"/>
      <c r="J151" s="56"/>
      <c r="K151" s="56"/>
      <c r="L151" s="56"/>
      <c r="M151" s="56"/>
      <c r="N151" s="56"/>
      <c r="O151" s="56"/>
      <c r="P151" s="56"/>
      <c r="Q151" s="56"/>
      <c r="R151" s="56"/>
      <c r="S151" s="56"/>
      <c r="T151" s="56"/>
      <c r="U151" s="56"/>
      <c r="V151" s="56"/>
      <c r="W151" s="56"/>
      <c r="X151" s="56"/>
      <c r="Y151" s="56"/>
      <c r="Z151" s="56"/>
    </row>
    <row r="152" spans="1:26" ht="14.25" customHeight="1">
      <c r="A152" s="77" t="s">
        <v>90</v>
      </c>
      <c r="B152" s="69"/>
      <c r="C152" s="70"/>
      <c r="D152" s="70"/>
      <c r="E152" s="70"/>
      <c r="F152" s="70"/>
      <c r="G152" s="70"/>
      <c r="H152" s="56"/>
      <c r="I152" s="56"/>
      <c r="J152" s="56"/>
      <c r="K152" s="56"/>
      <c r="L152" s="56"/>
      <c r="M152" s="56"/>
      <c r="N152" s="56"/>
      <c r="O152" s="56"/>
      <c r="P152" s="56"/>
      <c r="Q152" s="56"/>
      <c r="R152" s="56"/>
      <c r="S152" s="56"/>
      <c r="T152" s="56"/>
      <c r="U152" s="56"/>
      <c r="V152" s="56"/>
      <c r="W152" s="56"/>
      <c r="X152" s="56"/>
      <c r="Y152" s="56"/>
      <c r="Z152" s="56"/>
    </row>
    <row r="153" spans="1:26" ht="14.25" customHeight="1">
      <c r="A153" s="56"/>
      <c r="B153" s="57"/>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4.25" customHeight="1">
      <c r="A154" s="56"/>
      <c r="B154" s="57"/>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4.25" customHeight="1">
      <c r="A155" s="56"/>
      <c r="B155" s="57"/>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4.25" customHeight="1">
      <c r="A156" s="56"/>
      <c r="B156" s="57"/>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4.25" customHeight="1">
      <c r="A157" s="56"/>
      <c r="B157" s="57"/>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4.25" customHeight="1">
      <c r="A158" s="56"/>
      <c r="B158" s="57"/>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4.25" customHeight="1">
      <c r="A159" s="56"/>
      <c r="B159" s="57"/>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4.25" customHeight="1">
      <c r="A160" s="56"/>
      <c r="B160" s="57"/>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4.25" customHeight="1">
      <c r="A161" s="56"/>
      <c r="B161" s="57"/>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4.25" customHeight="1">
      <c r="A162" s="56"/>
      <c r="B162" s="57"/>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4.25" customHeight="1">
      <c r="A163" s="56"/>
      <c r="B163" s="57"/>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4.25" customHeight="1">
      <c r="A164" s="56"/>
      <c r="B164" s="57"/>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4.25" customHeight="1">
      <c r="A165" s="56"/>
      <c r="B165" s="57"/>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4.25" customHeight="1">
      <c r="A166" s="56"/>
      <c r="B166" s="57"/>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4.25" customHeight="1">
      <c r="A167" s="56"/>
      <c r="B167" s="57"/>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4.25" customHeight="1">
      <c r="A168" s="56"/>
      <c r="B168" s="57"/>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4.25" customHeight="1">
      <c r="A169" s="56"/>
      <c r="B169" s="57"/>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4.25" customHeight="1">
      <c r="A170" s="56"/>
      <c r="B170" s="57"/>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4.25" customHeight="1">
      <c r="A171" s="56"/>
      <c r="B171" s="57"/>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4.25" customHeight="1">
      <c r="A172" s="56"/>
      <c r="B172" s="57"/>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4.25" customHeight="1">
      <c r="A173" s="56"/>
      <c r="B173" s="57"/>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4.25" customHeight="1">
      <c r="A174" s="56"/>
      <c r="B174" s="57"/>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4.25" customHeight="1">
      <c r="A175" s="56"/>
      <c r="B175" s="57"/>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4.25" customHeight="1">
      <c r="A176" s="56"/>
      <c r="B176" s="57"/>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4.25" customHeight="1">
      <c r="A177" s="56"/>
      <c r="B177" s="57"/>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4.25" customHeight="1">
      <c r="A178" s="56"/>
      <c r="B178" s="57"/>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4.25" customHeight="1">
      <c r="A179" s="56"/>
      <c r="B179" s="57"/>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4.25" customHeight="1">
      <c r="A180" s="56"/>
      <c r="B180" s="57"/>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4.25" customHeight="1">
      <c r="A181" s="56"/>
      <c r="B181" s="57"/>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4.25" customHeight="1">
      <c r="A182" s="56"/>
      <c r="B182" s="57"/>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4.25" customHeight="1">
      <c r="A183" s="56"/>
      <c r="B183" s="57"/>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4.25" customHeight="1">
      <c r="A184" s="56"/>
      <c r="B184" s="57"/>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4.25" customHeight="1">
      <c r="A185" s="56"/>
      <c r="B185" s="57"/>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4.25" customHeight="1">
      <c r="A186" s="56"/>
      <c r="B186" s="57"/>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4.25" customHeight="1">
      <c r="A187" s="56"/>
      <c r="B187" s="57"/>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4.25" customHeight="1">
      <c r="A188" s="56"/>
      <c r="B188" s="57"/>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4.25" customHeight="1">
      <c r="A189" s="56"/>
      <c r="B189" s="57"/>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4.25" customHeight="1">
      <c r="A190" s="56"/>
      <c r="B190" s="57"/>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4.25" customHeight="1">
      <c r="A191" s="56"/>
      <c r="B191" s="57"/>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4.25" customHeight="1">
      <c r="A192" s="56"/>
      <c r="B192" s="57"/>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4.25" customHeight="1">
      <c r="A193" s="56"/>
      <c r="B193" s="57"/>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4.25" customHeight="1">
      <c r="A194" s="56"/>
      <c r="B194" s="57"/>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4.25" customHeight="1">
      <c r="A195" s="56"/>
      <c r="B195" s="57"/>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4.25" customHeight="1">
      <c r="A196" s="56"/>
      <c r="B196" s="57"/>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4.25" customHeight="1">
      <c r="A197" s="56"/>
      <c r="B197" s="57"/>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4.25" customHeight="1">
      <c r="A198" s="56"/>
      <c r="B198" s="57"/>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4.25" customHeight="1">
      <c r="A199" s="56"/>
      <c r="B199" s="57"/>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4.25" customHeight="1">
      <c r="A200" s="56"/>
      <c r="B200" s="57"/>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4.25" customHeight="1">
      <c r="A201" s="56"/>
      <c r="B201" s="57"/>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4.25" customHeight="1">
      <c r="A202" s="56"/>
      <c r="B202" s="57"/>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4.25" customHeight="1">
      <c r="A203" s="56"/>
      <c r="B203" s="57"/>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4.25" customHeight="1">
      <c r="A204" s="56"/>
      <c r="B204" s="57"/>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4.25" customHeight="1">
      <c r="A205" s="56"/>
      <c r="B205" s="57"/>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4.25" customHeight="1">
      <c r="A206" s="56"/>
      <c r="B206" s="57"/>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4.25" customHeight="1">
      <c r="A207" s="56"/>
      <c r="B207" s="57"/>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4.25" customHeight="1">
      <c r="A208" s="56"/>
      <c r="B208" s="57"/>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4.25" customHeight="1">
      <c r="A209" s="56"/>
      <c r="B209" s="57"/>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4.25" customHeight="1">
      <c r="A210" s="56"/>
      <c r="B210" s="57"/>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4.25" customHeight="1">
      <c r="A211" s="56"/>
      <c r="B211" s="57"/>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4.25" customHeight="1">
      <c r="A212" s="56"/>
      <c r="B212" s="57"/>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4.25" customHeight="1">
      <c r="A213" s="56"/>
      <c r="B213" s="57"/>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4.25" customHeight="1">
      <c r="A214" s="56"/>
      <c r="B214" s="57"/>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4.25" customHeight="1">
      <c r="A215" s="56"/>
      <c r="B215" s="57"/>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4.25" customHeight="1">
      <c r="A216" s="56"/>
      <c r="B216" s="57"/>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4.25" customHeight="1">
      <c r="A217" s="56"/>
      <c r="B217" s="57"/>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4.25" customHeight="1">
      <c r="A218" s="56"/>
      <c r="B218" s="57"/>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4.25" customHeight="1">
      <c r="A219" s="56"/>
      <c r="B219" s="57"/>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4.25" customHeight="1">
      <c r="A220" s="56"/>
      <c r="B220" s="57"/>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4.25" customHeight="1">
      <c r="A221" s="56"/>
      <c r="B221" s="57"/>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4.25" customHeight="1">
      <c r="A222" s="56"/>
      <c r="B222" s="57"/>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4.25" customHeight="1">
      <c r="A223" s="56"/>
      <c r="B223" s="57"/>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4.25" customHeight="1">
      <c r="A224" s="56"/>
      <c r="B224" s="57"/>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4.25" customHeight="1">
      <c r="A225" s="56"/>
      <c r="B225" s="57"/>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4.25" customHeight="1">
      <c r="A226" s="56"/>
      <c r="B226" s="57"/>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4.25" customHeight="1">
      <c r="A227" s="56"/>
      <c r="B227" s="57"/>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4.25" customHeight="1">
      <c r="A228" s="56"/>
      <c r="B228" s="57"/>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4.25" customHeight="1">
      <c r="A229" s="56"/>
      <c r="B229" s="57"/>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4.25" customHeight="1">
      <c r="A230" s="56"/>
      <c r="B230" s="57"/>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4.25" customHeight="1">
      <c r="A231" s="56"/>
      <c r="B231" s="57"/>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4.25" customHeight="1">
      <c r="A232" s="56"/>
      <c r="B232" s="57"/>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4.25" customHeight="1">
      <c r="A233" s="56"/>
      <c r="B233" s="57"/>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4.25" customHeight="1">
      <c r="A234" s="56"/>
      <c r="B234" s="57"/>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4.25" customHeight="1">
      <c r="A235" s="56"/>
      <c r="B235" s="57"/>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4.25" customHeight="1">
      <c r="A236" s="56"/>
      <c r="B236" s="57"/>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4.25" customHeight="1">
      <c r="A237" s="56"/>
      <c r="B237" s="57"/>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4.25" customHeight="1">
      <c r="A238" s="56"/>
      <c r="B238" s="57"/>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4.25" customHeight="1">
      <c r="A239" s="56"/>
      <c r="B239" s="57"/>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4.25" customHeight="1">
      <c r="A240" s="56"/>
      <c r="B240" s="57"/>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4.25" customHeight="1">
      <c r="A241" s="56"/>
      <c r="B241" s="57"/>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4.25" customHeight="1">
      <c r="A242" s="56"/>
      <c r="B242" s="57"/>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4.25" customHeight="1">
      <c r="A243" s="56"/>
      <c r="B243" s="57"/>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4.25" customHeight="1">
      <c r="A244" s="56"/>
      <c r="B244" s="57"/>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4.25" customHeight="1">
      <c r="A245" s="56"/>
      <c r="B245" s="57"/>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4.25" customHeight="1">
      <c r="A246" s="56"/>
      <c r="B246" s="57"/>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4.25" customHeight="1">
      <c r="A247" s="56"/>
      <c r="B247" s="57"/>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4.25" customHeight="1">
      <c r="A248" s="56"/>
      <c r="B248" s="57"/>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4.25" customHeight="1">
      <c r="A249" s="56"/>
      <c r="B249" s="57"/>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4.25" customHeight="1">
      <c r="A250" s="56"/>
      <c r="B250" s="57"/>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4.25" customHeight="1">
      <c r="A251" s="56"/>
      <c r="B251" s="57"/>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4.25" customHeight="1">
      <c r="A252" s="56"/>
      <c r="B252" s="57"/>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4.25" customHeight="1">
      <c r="A253" s="56"/>
      <c r="B253" s="57"/>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4.25" customHeight="1">
      <c r="A254" s="56"/>
      <c r="B254" s="57"/>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4.25" customHeight="1">
      <c r="A255" s="56"/>
      <c r="B255" s="57"/>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4.25" customHeight="1">
      <c r="A256" s="56"/>
      <c r="B256" s="57"/>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4.25" customHeight="1">
      <c r="A257" s="56"/>
      <c r="B257" s="57"/>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4.25" customHeight="1">
      <c r="A258" s="56"/>
      <c r="B258" s="57"/>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4.25" customHeight="1">
      <c r="A259" s="56"/>
      <c r="B259" s="57"/>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4.25" customHeight="1">
      <c r="A260" s="56"/>
      <c r="B260" s="57"/>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4.25" customHeight="1">
      <c r="A261" s="56"/>
      <c r="B261" s="57"/>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4.25" customHeight="1">
      <c r="A262" s="56"/>
      <c r="B262" s="57"/>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4.25" customHeight="1">
      <c r="A263" s="56"/>
      <c r="B263" s="57"/>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4.25" customHeight="1">
      <c r="A264" s="56"/>
      <c r="B264" s="57"/>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4.25" customHeight="1">
      <c r="A265" s="56"/>
      <c r="B265" s="57"/>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4.25" customHeight="1">
      <c r="A266" s="56"/>
      <c r="B266" s="57"/>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4.25" customHeight="1">
      <c r="A267" s="56"/>
      <c r="B267" s="57"/>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4.25" customHeight="1">
      <c r="A268" s="56"/>
      <c r="B268" s="57"/>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4.25" customHeight="1">
      <c r="A269" s="56"/>
      <c r="B269" s="57"/>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4.25" customHeight="1">
      <c r="A270" s="56"/>
      <c r="B270" s="57"/>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4.25" customHeight="1">
      <c r="A271" s="56"/>
      <c r="B271" s="57"/>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4.25" customHeight="1">
      <c r="A272" s="56"/>
      <c r="B272" s="57"/>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4.25" customHeight="1">
      <c r="A273" s="56"/>
      <c r="B273" s="57"/>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4.25" customHeight="1">
      <c r="A274" s="56"/>
      <c r="B274" s="57"/>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4.25" customHeight="1">
      <c r="A275" s="56"/>
      <c r="B275" s="57"/>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4.25" customHeight="1">
      <c r="A276" s="56"/>
      <c r="B276" s="57"/>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4.25" customHeight="1">
      <c r="A277" s="56"/>
      <c r="B277" s="57"/>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4.25" customHeight="1">
      <c r="A278" s="56"/>
      <c r="B278" s="57"/>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4.25" customHeight="1">
      <c r="A279" s="56"/>
      <c r="B279" s="57"/>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4.25" customHeight="1">
      <c r="A280" s="56"/>
      <c r="B280" s="57"/>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4.25" customHeight="1">
      <c r="A281" s="56"/>
      <c r="B281" s="57"/>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4.25" customHeight="1">
      <c r="A282" s="56"/>
      <c r="B282" s="57"/>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4.25" customHeight="1">
      <c r="A283" s="56"/>
      <c r="B283" s="57"/>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4.25" customHeight="1">
      <c r="A284" s="56"/>
      <c r="B284" s="57"/>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4.25" customHeight="1">
      <c r="A285" s="56"/>
      <c r="B285" s="57"/>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4.25" customHeight="1">
      <c r="A286" s="56"/>
      <c r="B286" s="57"/>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4.25" customHeight="1">
      <c r="A287" s="56"/>
      <c r="B287" s="57"/>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4.25" customHeight="1">
      <c r="A288" s="56"/>
      <c r="B288" s="57"/>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4.25" customHeight="1">
      <c r="A289" s="56"/>
      <c r="B289" s="57"/>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4.25" customHeight="1">
      <c r="A290" s="56"/>
      <c r="B290" s="57"/>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4.25" customHeight="1">
      <c r="A291" s="56"/>
      <c r="B291" s="57"/>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4.25" customHeight="1">
      <c r="A292" s="56"/>
      <c r="B292" s="57"/>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4.25" customHeight="1">
      <c r="A293" s="56"/>
      <c r="B293" s="57"/>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4.25" customHeight="1">
      <c r="A294" s="56"/>
      <c r="B294" s="57"/>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4.25" customHeight="1">
      <c r="A295" s="56"/>
      <c r="B295" s="57"/>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4.25" customHeight="1">
      <c r="A296" s="56"/>
      <c r="B296" s="57"/>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4.25" customHeight="1">
      <c r="A297" s="56"/>
      <c r="B297" s="57"/>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4.25" customHeight="1">
      <c r="A298" s="56"/>
      <c r="B298" s="57"/>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4.25" customHeight="1">
      <c r="A299" s="56"/>
      <c r="B299" s="57"/>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4.25" customHeight="1">
      <c r="A300" s="56"/>
      <c r="B300" s="57"/>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4.25" customHeight="1">
      <c r="A301" s="56"/>
      <c r="B301" s="57"/>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4.25" customHeight="1">
      <c r="A302" s="56"/>
      <c r="B302" s="57"/>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4.25" customHeight="1">
      <c r="A303" s="56"/>
      <c r="B303" s="57"/>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4.25" customHeight="1">
      <c r="A304" s="56"/>
      <c r="B304" s="57"/>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4.25" customHeight="1">
      <c r="A305" s="56"/>
      <c r="B305" s="57"/>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4.25" customHeight="1">
      <c r="A306" s="56"/>
      <c r="B306" s="57"/>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4.25" customHeight="1">
      <c r="A307" s="56"/>
      <c r="B307" s="57"/>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4.25" customHeight="1">
      <c r="A308" s="56"/>
      <c r="B308" s="57"/>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4.25" customHeight="1">
      <c r="A309" s="56"/>
      <c r="B309" s="57"/>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4.25" customHeight="1">
      <c r="A310" s="56"/>
      <c r="B310" s="57"/>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4.25" customHeight="1">
      <c r="A311" s="56"/>
      <c r="B311" s="57"/>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4.25" customHeight="1">
      <c r="A312" s="56"/>
      <c r="B312" s="57"/>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4.25" customHeight="1">
      <c r="A313" s="56"/>
      <c r="B313" s="57"/>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4.25" customHeight="1">
      <c r="A314" s="56"/>
      <c r="B314" s="57"/>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4.25" customHeight="1">
      <c r="A315" s="56"/>
      <c r="B315" s="57"/>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4.25" customHeight="1">
      <c r="A316" s="56"/>
      <c r="B316" s="57"/>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4.25" customHeight="1">
      <c r="A317" s="56"/>
      <c r="B317" s="57"/>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4.25" customHeight="1">
      <c r="A318" s="56"/>
      <c r="B318" s="57"/>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4.25" customHeight="1">
      <c r="A319" s="56"/>
      <c r="B319" s="57"/>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4.25" customHeight="1">
      <c r="A320" s="56"/>
      <c r="B320" s="57"/>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4.25" customHeight="1">
      <c r="A321" s="56"/>
      <c r="B321" s="57"/>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4.25" customHeight="1">
      <c r="A322" s="56"/>
      <c r="B322" s="57"/>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4.25" customHeight="1">
      <c r="A323" s="56"/>
      <c r="B323" s="57"/>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4.25" customHeight="1">
      <c r="A324" s="56"/>
      <c r="B324" s="57"/>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4.25" customHeight="1">
      <c r="A325" s="56"/>
      <c r="B325" s="57"/>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4.25" customHeight="1">
      <c r="A326" s="56"/>
      <c r="B326" s="57"/>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4.25" customHeight="1">
      <c r="A327" s="56"/>
      <c r="B327" s="57"/>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4.25" customHeight="1">
      <c r="A328" s="56"/>
      <c r="B328" s="57"/>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4.25" customHeight="1">
      <c r="A329" s="56"/>
      <c r="B329" s="57"/>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4.25" customHeight="1">
      <c r="A330" s="56"/>
      <c r="B330" s="57"/>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4.25" customHeight="1">
      <c r="A331" s="56"/>
      <c r="B331" s="57"/>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4.25" customHeight="1">
      <c r="A332" s="56"/>
      <c r="B332" s="57"/>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4.25" customHeight="1">
      <c r="A333" s="56"/>
      <c r="B333" s="57"/>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4.25" customHeight="1">
      <c r="A334" s="56"/>
      <c r="B334" s="57"/>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4.25" customHeight="1">
      <c r="A335" s="56"/>
      <c r="B335" s="57"/>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4.25" customHeight="1">
      <c r="A336" s="56"/>
      <c r="B336" s="57"/>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4.25" customHeight="1">
      <c r="A337" s="56"/>
      <c r="B337" s="57"/>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4.25" customHeight="1">
      <c r="A338" s="56"/>
      <c r="B338" s="57"/>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4.25" customHeight="1">
      <c r="A339" s="56"/>
      <c r="B339" s="57"/>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4.25" customHeight="1">
      <c r="A340" s="56"/>
      <c r="B340" s="57"/>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4.25" customHeight="1">
      <c r="A341" s="56"/>
      <c r="B341" s="57"/>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4.25" customHeight="1">
      <c r="A342" s="56"/>
      <c r="B342" s="57"/>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4.25" customHeight="1">
      <c r="A343" s="56"/>
      <c r="B343" s="57"/>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4.25" customHeight="1">
      <c r="A344" s="56"/>
      <c r="B344" s="57"/>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4.25" customHeight="1">
      <c r="A345" s="56"/>
      <c r="B345" s="57"/>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4.25" customHeight="1">
      <c r="A346" s="56"/>
      <c r="B346" s="57"/>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4.25" customHeight="1">
      <c r="A347" s="56"/>
      <c r="B347" s="57"/>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4.25" customHeight="1">
      <c r="A348" s="56"/>
      <c r="B348" s="57"/>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4.25" customHeight="1">
      <c r="A349" s="56"/>
      <c r="B349" s="57"/>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4.25" customHeight="1">
      <c r="A350" s="56"/>
      <c r="B350" s="57"/>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4.25" customHeight="1">
      <c r="A351" s="56"/>
      <c r="B351" s="57"/>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4.25" customHeight="1">
      <c r="A352" s="56"/>
      <c r="B352" s="57"/>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4.25" customHeight="1">
      <c r="A353" s="56"/>
      <c r="B353" s="57"/>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4.25" customHeight="1">
      <c r="A354" s="56"/>
      <c r="B354" s="57"/>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4.25" customHeight="1">
      <c r="A355" s="56"/>
      <c r="B355" s="57"/>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4.25" customHeight="1">
      <c r="A356" s="56"/>
      <c r="B356" s="57"/>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4.25" customHeight="1">
      <c r="A357" s="56"/>
      <c r="B357" s="57"/>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4.25" customHeight="1">
      <c r="A358" s="56"/>
      <c r="B358" s="57"/>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4.25" customHeight="1">
      <c r="A359" s="56"/>
      <c r="B359" s="57"/>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4.25" customHeight="1">
      <c r="A360" s="56"/>
      <c r="B360" s="57"/>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4.25" customHeight="1">
      <c r="A361" s="56"/>
      <c r="B361" s="57"/>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4.25" customHeight="1">
      <c r="A362" s="56"/>
      <c r="B362" s="57"/>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4.25" customHeight="1">
      <c r="A363" s="56"/>
      <c r="B363" s="57"/>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4.25" customHeight="1">
      <c r="A364" s="56"/>
      <c r="B364" s="57"/>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4.25" customHeight="1">
      <c r="A365" s="56"/>
      <c r="B365" s="57"/>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4.25" customHeight="1">
      <c r="A366" s="56"/>
      <c r="B366" s="57"/>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4.25" customHeight="1">
      <c r="A367" s="56"/>
      <c r="B367" s="57"/>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4.25" customHeight="1">
      <c r="A368" s="56"/>
      <c r="B368" s="57"/>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4.25" customHeight="1">
      <c r="A369" s="56"/>
      <c r="B369" s="57"/>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4.25" customHeight="1">
      <c r="A370" s="56"/>
      <c r="B370" s="57"/>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4.25" customHeight="1">
      <c r="A371" s="56"/>
      <c r="B371" s="57"/>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4.25" customHeight="1">
      <c r="A372" s="56"/>
      <c r="B372" s="57"/>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4.25" customHeight="1">
      <c r="A373" s="56"/>
      <c r="B373" s="57"/>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4.25" customHeight="1">
      <c r="A374" s="56"/>
      <c r="B374" s="57"/>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4.25" customHeight="1">
      <c r="A375" s="56"/>
      <c r="B375" s="57"/>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4.25" customHeight="1">
      <c r="A376" s="56"/>
      <c r="B376" s="57"/>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4.25" customHeight="1">
      <c r="A377" s="56"/>
      <c r="B377" s="57"/>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4.25" customHeight="1">
      <c r="A378" s="56"/>
      <c r="B378" s="57"/>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4.25" customHeight="1">
      <c r="A379" s="56"/>
      <c r="B379" s="57"/>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4.25" customHeight="1">
      <c r="A380" s="56"/>
      <c r="B380" s="57"/>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4.25" customHeight="1">
      <c r="A381" s="56"/>
      <c r="B381" s="57"/>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4.25" customHeight="1">
      <c r="A382" s="56"/>
      <c r="B382" s="57"/>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4.25" customHeight="1">
      <c r="A383" s="56"/>
      <c r="B383" s="57"/>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4.25" customHeight="1">
      <c r="A384" s="56"/>
      <c r="B384" s="57"/>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4.25" customHeight="1">
      <c r="A385" s="56"/>
      <c r="B385" s="57"/>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4.25" customHeight="1">
      <c r="A386" s="56"/>
      <c r="B386" s="57"/>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4.25" customHeight="1">
      <c r="A387" s="56"/>
      <c r="B387" s="57"/>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4.25" customHeight="1">
      <c r="A388" s="56"/>
      <c r="B388" s="57"/>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4.25" customHeight="1">
      <c r="A389" s="56"/>
      <c r="B389" s="57"/>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4.25" customHeight="1">
      <c r="A390" s="56"/>
      <c r="B390" s="57"/>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4.25" customHeight="1">
      <c r="A391" s="56"/>
      <c r="B391" s="57"/>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4.25" customHeight="1">
      <c r="A392" s="56"/>
      <c r="B392" s="57"/>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4.25" customHeight="1">
      <c r="A393" s="56"/>
      <c r="B393" s="57"/>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4.25" customHeight="1">
      <c r="A394" s="56"/>
      <c r="B394" s="57"/>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4.25" customHeight="1">
      <c r="A395" s="56"/>
      <c r="B395" s="57"/>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4.25" customHeight="1">
      <c r="A396" s="56"/>
      <c r="B396" s="57"/>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4.25" customHeight="1">
      <c r="A397" s="56"/>
      <c r="B397" s="57"/>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4.25" customHeight="1">
      <c r="A398" s="56"/>
      <c r="B398" s="57"/>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4.25" customHeight="1">
      <c r="A399" s="56"/>
      <c r="B399" s="57"/>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4.25" customHeight="1">
      <c r="A400" s="56"/>
      <c r="B400" s="57"/>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4.25" customHeight="1">
      <c r="A401" s="56"/>
      <c r="B401" s="57"/>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4.25" customHeight="1">
      <c r="A402" s="56"/>
      <c r="B402" s="57"/>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4.25" customHeight="1">
      <c r="A403" s="56"/>
      <c r="B403" s="57"/>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4.25" customHeight="1">
      <c r="A404" s="56"/>
      <c r="B404" s="57"/>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4.25" customHeight="1">
      <c r="A405" s="56"/>
      <c r="B405" s="57"/>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4.25" customHeight="1">
      <c r="A406" s="56"/>
      <c r="B406" s="57"/>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4.25" customHeight="1">
      <c r="A407" s="56"/>
      <c r="B407" s="57"/>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4.25" customHeight="1">
      <c r="A408" s="56"/>
      <c r="B408" s="57"/>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4.25" customHeight="1">
      <c r="A409" s="56"/>
      <c r="B409" s="57"/>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4.25" customHeight="1">
      <c r="A410" s="56"/>
      <c r="B410" s="57"/>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4.25" customHeight="1">
      <c r="A411" s="56"/>
      <c r="B411" s="57"/>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4.25" customHeight="1">
      <c r="A412" s="56"/>
      <c r="B412" s="57"/>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4.25" customHeight="1">
      <c r="A413" s="56"/>
      <c r="B413" s="57"/>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4.25" customHeight="1">
      <c r="A414" s="56"/>
      <c r="B414" s="57"/>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4.25" customHeight="1">
      <c r="A415" s="56"/>
      <c r="B415" s="57"/>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4.25" customHeight="1">
      <c r="A416" s="56"/>
      <c r="B416" s="57"/>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4.25" customHeight="1">
      <c r="A417" s="56"/>
      <c r="B417" s="57"/>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4.25" customHeight="1">
      <c r="A418" s="56"/>
      <c r="B418" s="57"/>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4.25" customHeight="1">
      <c r="A419" s="56"/>
      <c r="B419" s="57"/>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4.25" customHeight="1">
      <c r="A420" s="56"/>
      <c r="B420" s="57"/>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4.25" customHeight="1">
      <c r="A421" s="56"/>
      <c r="B421" s="57"/>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4.25" customHeight="1">
      <c r="A422" s="56"/>
      <c r="B422" s="57"/>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4.25" customHeight="1">
      <c r="A423" s="56"/>
      <c r="B423" s="57"/>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4.25" customHeight="1">
      <c r="A424" s="56"/>
      <c r="B424" s="57"/>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4.25" customHeight="1">
      <c r="A425" s="56"/>
      <c r="B425" s="57"/>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4.25" customHeight="1">
      <c r="A426" s="56"/>
      <c r="B426" s="57"/>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4.25" customHeight="1">
      <c r="A427" s="56"/>
      <c r="B427" s="57"/>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4.25" customHeight="1">
      <c r="A428" s="56"/>
      <c r="B428" s="57"/>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4.25" customHeight="1">
      <c r="A429" s="56"/>
      <c r="B429" s="57"/>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4.25" customHeight="1">
      <c r="A430" s="56"/>
      <c r="B430" s="57"/>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4.25" customHeight="1">
      <c r="A431" s="56"/>
      <c r="B431" s="57"/>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4.25" customHeight="1">
      <c r="A432" s="56"/>
      <c r="B432" s="57"/>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4.25" customHeight="1">
      <c r="A433" s="56"/>
      <c r="B433" s="57"/>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4.25" customHeight="1">
      <c r="A434" s="56"/>
      <c r="B434" s="57"/>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4.25" customHeight="1">
      <c r="A435" s="56"/>
      <c r="B435" s="57"/>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4.25" customHeight="1">
      <c r="A436" s="56"/>
      <c r="B436" s="57"/>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4.25" customHeight="1">
      <c r="A437" s="56"/>
      <c r="B437" s="57"/>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4.25" customHeight="1">
      <c r="A438" s="56"/>
      <c r="B438" s="57"/>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4.25" customHeight="1">
      <c r="A439" s="56"/>
      <c r="B439" s="57"/>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4.25" customHeight="1">
      <c r="A440" s="56"/>
      <c r="B440" s="57"/>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4.25" customHeight="1">
      <c r="A441" s="56"/>
      <c r="B441" s="57"/>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4.25" customHeight="1">
      <c r="A442" s="56"/>
      <c r="B442" s="57"/>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4.25" customHeight="1">
      <c r="A443" s="56"/>
      <c r="B443" s="57"/>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4.25" customHeight="1">
      <c r="A444" s="56"/>
      <c r="B444" s="57"/>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4.25" customHeight="1">
      <c r="A445" s="56"/>
      <c r="B445" s="57"/>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4.25" customHeight="1">
      <c r="A446" s="56"/>
      <c r="B446" s="57"/>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4.25" customHeight="1">
      <c r="A447" s="56"/>
      <c r="B447" s="57"/>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4.25" customHeight="1">
      <c r="A448" s="56"/>
      <c r="B448" s="57"/>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4.25" customHeight="1">
      <c r="A449" s="56"/>
      <c r="B449" s="57"/>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4.25" customHeight="1">
      <c r="A450" s="56"/>
      <c r="B450" s="57"/>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4.25" customHeight="1">
      <c r="A451" s="56"/>
      <c r="B451" s="57"/>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4.25" customHeight="1">
      <c r="A452" s="56"/>
      <c r="B452" s="57"/>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4.25" customHeight="1">
      <c r="A453" s="56"/>
      <c r="B453" s="57"/>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4.25" customHeight="1">
      <c r="A454" s="56"/>
      <c r="B454" s="57"/>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4.25" customHeight="1">
      <c r="A455" s="56"/>
      <c r="B455" s="57"/>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4.25" customHeight="1">
      <c r="A456" s="56"/>
      <c r="B456" s="57"/>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4.25" customHeight="1">
      <c r="A457" s="56"/>
      <c r="B457" s="57"/>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4.25" customHeight="1">
      <c r="A458" s="56"/>
      <c r="B458" s="57"/>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4.25" customHeight="1">
      <c r="A459" s="56"/>
      <c r="B459" s="57"/>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4.25" customHeight="1">
      <c r="A460" s="56"/>
      <c r="B460" s="57"/>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4.25" customHeight="1">
      <c r="A461" s="56"/>
      <c r="B461" s="57"/>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4.25" customHeight="1">
      <c r="A462" s="56"/>
      <c r="B462" s="57"/>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4.25" customHeight="1">
      <c r="A463" s="56"/>
      <c r="B463" s="57"/>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4.25" customHeight="1">
      <c r="A464" s="56"/>
      <c r="B464" s="57"/>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4.25" customHeight="1">
      <c r="A465" s="56"/>
      <c r="B465" s="57"/>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4.25" customHeight="1">
      <c r="A466" s="56"/>
      <c r="B466" s="57"/>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4.25" customHeight="1">
      <c r="A467" s="56"/>
      <c r="B467" s="57"/>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4.25" customHeight="1">
      <c r="A468" s="56"/>
      <c r="B468" s="57"/>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4.25" customHeight="1">
      <c r="A469" s="56"/>
      <c r="B469" s="57"/>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4.25" customHeight="1">
      <c r="A470" s="56"/>
      <c r="B470" s="57"/>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4.25" customHeight="1">
      <c r="A471" s="56"/>
      <c r="B471" s="57"/>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4.25" customHeight="1">
      <c r="A472" s="56"/>
      <c r="B472" s="57"/>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4.25" customHeight="1">
      <c r="A473" s="56"/>
      <c r="B473" s="57"/>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4.25" customHeight="1">
      <c r="A474" s="56"/>
      <c r="B474" s="57"/>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4.25" customHeight="1">
      <c r="A475" s="56"/>
      <c r="B475" s="57"/>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4.25" customHeight="1">
      <c r="A476" s="56"/>
      <c r="B476" s="57"/>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4.25" customHeight="1">
      <c r="A477" s="56"/>
      <c r="B477" s="57"/>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4.25" customHeight="1">
      <c r="A478" s="56"/>
      <c r="B478" s="57"/>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4.25" customHeight="1">
      <c r="A479" s="56"/>
      <c r="B479" s="57"/>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4.25" customHeight="1">
      <c r="A480" s="56"/>
      <c r="B480" s="57"/>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4.25" customHeight="1">
      <c r="A481" s="56"/>
      <c r="B481" s="57"/>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4.25" customHeight="1">
      <c r="A482" s="56"/>
      <c r="B482" s="57"/>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4.25" customHeight="1">
      <c r="A483" s="56"/>
      <c r="B483" s="57"/>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4.25" customHeight="1">
      <c r="A484" s="56"/>
      <c r="B484" s="57"/>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4.25" customHeight="1">
      <c r="A485" s="56"/>
      <c r="B485" s="57"/>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4.25" customHeight="1">
      <c r="A486" s="56"/>
      <c r="B486" s="57"/>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4.25" customHeight="1">
      <c r="A487" s="56"/>
      <c r="B487" s="57"/>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4.25" customHeight="1">
      <c r="A488" s="56"/>
      <c r="B488" s="57"/>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4.25" customHeight="1">
      <c r="A489" s="56"/>
      <c r="B489" s="57"/>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4.25" customHeight="1">
      <c r="A490" s="56"/>
      <c r="B490" s="57"/>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4.25" customHeight="1">
      <c r="A491" s="56"/>
      <c r="B491" s="57"/>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4.25" customHeight="1">
      <c r="A492" s="56"/>
      <c r="B492" s="57"/>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4.25" customHeight="1">
      <c r="A493" s="56"/>
      <c r="B493" s="57"/>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4.25" customHeight="1">
      <c r="A494" s="56"/>
      <c r="B494" s="57"/>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4.25" customHeight="1">
      <c r="A495" s="56"/>
      <c r="B495" s="57"/>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4.25" customHeight="1">
      <c r="A496" s="56"/>
      <c r="B496" s="57"/>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4.25" customHeight="1">
      <c r="A497" s="56"/>
      <c r="B497" s="57"/>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4.25" customHeight="1">
      <c r="A498" s="56"/>
      <c r="B498" s="57"/>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4.25" customHeight="1">
      <c r="A499" s="56"/>
      <c r="B499" s="57"/>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4.25" customHeight="1">
      <c r="A500" s="56"/>
      <c r="B500" s="57"/>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4.25" customHeight="1">
      <c r="A501" s="56"/>
      <c r="B501" s="57"/>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4.25" customHeight="1">
      <c r="A502" s="56"/>
      <c r="B502" s="57"/>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4.25" customHeight="1">
      <c r="A503" s="56"/>
      <c r="B503" s="57"/>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4.25" customHeight="1">
      <c r="A504" s="56"/>
      <c r="B504" s="57"/>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4.25" customHeight="1">
      <c r="A505" s="56"/>
      <c r="B505" s="57"/>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4.25" customHeight="1">
      <c r="A506" s="56"/>
      <c r="B506" s="57"/>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4.25" customHeight="1">
      <c r="A507" s="56"/>
      <c r="B507" s="57"/>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4.25" customHeight="1">
      <c r="A508" s="56"/>
      <c r="B508" s="57"/>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4.25" customHeight="1">
      <c r="A509" s="56"/>
      <c r="B509" s="57"/>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4.25" customHeight="1">
      <c r="A510" s="56"/>
      <c r="B510" s="57"/>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4.25" customHeight="1">
      <c r="A511" s="56"/>
      <c r="B511" s="57"/>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4.25" customHeight="1">
      <c r="A512" s="56"/>
      <c r="B512" s="57"/>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4.25" customHeight="1">
      <c r="A513" s="56"/>
      <c r="B513" s="57"/>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4.25" customHeight="1">
      <c r="A514" s="56"/>
      <c r="B514" s="57"/>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4.25" customHeight="1">
      <c r="A515" s="56"/>
      <c r="B515" s="57"/>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4.25" customHeight="1">
      <c r="A516" s="56"/>
      <c r="B516" s="57"/>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4.25" customHeight="1">
      <c r="A517" s="56"/>
      <c r="B517" s="57"/>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4.25" customHeight="1">
      <c r="A518" s="56"/>
      <c r="B518" s="57"/>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4.25" customHeight="1">
      <c r="A519" s="56"/>
      <c r="B519" s="57"/>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4.25" customHeight="1">
      <c r="A520" s="56"/>
      <c r="B520" s="57"/>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4.25" customHeight="1">
      <c r="A521" s="56"/>
      <c r="B521" s="57"/>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4.25" customHeight="1">
      <c r="A522" s="56"/>
      <c r="B522" s="57"/>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4.25" customHeight="1">
      <c r="A523" s="56"/>
      <c r="B523" s="57"/>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4.25" customHeight="1">
      <c r="A524" s="56"/>
      <c r="B524" s="57"/>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4.25" customHeight="1">
      <c r="A525" s="56"/>
      <c r="B525" s="57"/>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4.25" customHeight="1">
      <c r="A526" s="56"/>
      <c r="B526" s="57"/>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4.25" customHeight="1">
      <c r="A527" s="56"/>
      <c r="B527" s="57"/>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4.25" customHeight="1">
      <c r="A528" s="56"/>
      <c r="B528" s="57"/>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4.25" customHeight="1">
      <c r="A529" s="56"/>
      <c r="B529" s="57"/>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4.25" customHeight="1">
      <c r="A530" s="56"/>
      <c r="B530" s="57"/>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4.25" customHeight="1">
      <c r="A531" s="56"/>
      <c r="B531" s="57"/>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4.25" customHeight="1">
      <c r="A532" s="56"/>
      <c r="B532" s="57"/>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4.25" customHeight="1">
      <c r="A533" s="56"/>
      <c r="B533" s="57"/>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4.25" customHeight="1">
      <c r="A534" s="56"/>
      <c r="B534" s="57"/>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4.25" customHeight="1">
      <c r="A535" s="56"/>
      <c r="B535" s="57"/>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4.25" customHeight="1">
      <c r="A536" s="56"/>
      <c r="B536" s="57"/>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4.25" customHeight="1">
      <c r="A537" s="56"/>
      <c r="B537" s="57"/>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4.25" customHeight="1">
      <c r="A538" s="56"/>
      <c r="B538" s="57"/>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4.25" customHeight="1">
      <c r="A539" s="56"/>
      <c r="B539" s="57"/>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4.25" customHeight="1">
      <c r="A540" s="56"/>
      <c r="B540" s="57"/>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4.25" customHeight="1">
      <c r="A541" s="56"/>
      <c r="B541" s="57"/>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4.25" customHeight="1">
      <c r="A542" s="56"/>
      <c r="B542" s="57"/>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4.25" customHeight="1">
      <c r="A543" s="56"/>
      <c r="B543" s="57"/>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4.25" customHeight="1">
      <c r="A544" s="56"/>
      <c r="B544" s="57"/>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4.25" customHeight="1">
      <c r="A545" s="56"/>
      <c r="B545" s="57"/>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4.25" customHeight="1">
      <c r="A546" s="56"/>
      <c r="B546" s="57"/>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4.25" customHeight="1">
      <c r="A547" s="56"/>
      <c r="B547" s="57"/>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4.25" customHeight="1">
      <c r="A548" s="56"/>
      <c r="B548" s="57"/>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4.25" customHeight="1">
      <c r="A549" s="56"/>
      <c r="B549" s="57"/>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4.25" customHeight="1">
      <c r="A550" s="56"/>
      <c r="B550" s="57"/>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4.25" customHeight="1">
      <c r="A551" s="56"/>
      <c r="B551" s="57"/>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4.25" customHeight="1">
      <c r="A552" s="56"/>
      <c r="B552" s="57"/>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4.25" customHeight="1">
      <c r="A553" s="56"/>
      <c r="B553" s="57"/>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4.25" customHeight="1">
      <c r="A554" s="56"/>
      <c r="B554" s="57"/>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4.25" customHeight="1">
      <c r="A555" s="56"/>
      <c r="B555" s="57"/>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4.25" customHeight="1">
      <c r="A556" s="56"/>
      <c r="B556" s="57"/>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4.25" customHeight="1">
      <c r="A557" s="56"/>
      <c r="B557" s="57"/>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4.25" customHeight="1">
      <c r="A558" s="56"/>
      <c r="B558" s="57"/>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4.25" customHeight="1">
      <c r="A559" s="56"/>
      <c r="B559" s="57"/>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4.25" customHeight="1">
      <c r="A560" s="56"/>
      <c r="B560" s="57"/>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4.25" customHeight="1">
      <c r="A561" s="56"/>
      <c r="B561" s="57"/>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4.25" customHeight="1">
      <c r="A562" s="56"/>
      <c r="B562" s="57"/>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4.25" customHeight="1">
      <c r="A563" s="56"/>
      <c r="B563" s="57"/>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4.25" customHeight="1">
      <c r="A564" s="56"/>
      <c r="B564" s="57"/>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4.25" customHeight="1">
      <c r="A565" s="56"/>
      <c r="B565" s="57"/>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4.25" customHeight="1">
      <c r="A566" s="56"/>
      <c r="B566" s="57"/>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4.25" customHeight="1">
      <c r="A567" s="56"/>
      <c r="B567" s="57"/>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4.25" customHeight="1">
      <c r="A568" s="56"/>
      <c r="B568" s="57"/>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4.25" customHeight="1">
      <c r="A569" s="56"/>
      <c r="B569" s="57"/>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4.25" customHeight="1">
      <c r="A570" s="56"/>
      <c r="B570" s="57"/>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4.25" customHeight="1">
      <c r="A571" s="56"/>
      <c r="B571" s="57"/>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4.25" customHeight="1">
      <c r="A572" s="56"/>
      <c r="B572" s="57"/>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4.25" customHeight="1">
      <c r="A573" s="56"/>
      <c r="B573" s="57"/>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4.25" customHeight="1">
      <c r="A574" s="56"/>
      <c r="B574" s="57"/>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4.25" customHeight="1">
      <c r="A575" s="56"/>
      <c r="B575" s="57"/>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4.25" customHeight="1">
      <c r="A576" s="56"/>
      <c r="B576" s="57"/>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4.25" customHeight="1">
      <c r="A577" s="56"/>
      <c r="B577" s="57"/>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4.25" customHeight="1">
      <c r="A578" s="56"/>
      <c r="B578" s="57"/>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4.25" customHeight="1">
      <c r="A579" s="56"/>
      <c r="B579" s="57"/>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4.25" customHeight="1">
      <c r="A580" s="56"/>
      <c r="B580" s="57"/>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4.25" customHeight="1">
      <c r="A581" s="56"/>
      <c r="B581" s="57"/>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4.25" customHeight="1">
      <c r="A582" s="56"/>
      <c r="B582" s="57"/>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4.25" customHeight="1">
      <c r="A583" s="56"/>
      <c r="B583" s="57"/>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4.25" customHeight="1">
      <c r="A584" s="56"/>
      <c r="B584" s="57"/>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4.25" customHeight="1">
      <c r="A585" s="56"/>
      <c r="B585" s="57"/>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4.25" customHeight="1">
      <c r="A586" s="56"/>
      <c r="B586" s="57"/>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4.25" customHeight="1">
      <c r="A587" s="56"/>
      <c r="B587" s="57"/>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4.25" customHeight="1">
      <c r="A588" s="56"/>
      <c r="B588" s="57"/>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4.25" customHeight="1">
      <c r="A589" s="56"/>
      <c r="B589" s="57"/>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4.25" customHeight="1">
      <c r="A590" s="56"/>
      <c r="B590" s="57"/>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4.25" customHeight="1">
      <c r="A591" s="56"/>
      <c r="B591" s="57"/>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4.25" customHeight="1">
      <c r="A592" s="56"/>
      <c r="B592" s="57"/>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4.25" customHeight="1">
      <c r="A593" s="56"/>
      <c r="B593" s="57"/>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4.25" customHeight="1">
      <c r="A594" s="56"/>
      <c r="B594" s="57"/>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4.25" customHeight="1">
      <c r="A595" s="56"/>
      <c r="B595" s="57"/>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4.25" customHeight="1">
      <c r="A596" s="56"/>
      <c r="B596" s="57"/>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4.25" customHeight="1">
      <c r="A597" s="56"/>
      <c r="B597" s="57"/>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4.25" customHeight="1">
      <c r="A598" s="56"/>
      <c r="B598" s="57"/>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4.25" customHeight="1">
      <c r="A599" s="56"/>
      <c r="B599" s="57"/>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4.25" customHeight="1">
      <c r="A600" s="56"/>
      <c r="B600" s="57"/>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4.25" customHeight="1">
      <c r="A601" s="56"/>
      <c r="B601" s="57"/>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4.25" customHeight="1">
      <c r="A602" s="56"/>
      <c r="B602" s="57"/>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4.25" customHeight="1">
      <c r="A603" s="56"/>
      <c r="B603" s="57"/>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4.25" customHeight="1">
      <c r="A604" s="56"/>
      <c r="B604" s="57"/>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4.25" customHeight="1">
      <c r="A605" s="56"/>
      <c r="B605" s="57"/>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4.25" customHeight="1">
      <c r="A606" s="56"/>
      <c r="B606" s="57"/>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4.25" customHeight="1">
      <c r="A607" s="56"/>
      <c r="B607" s="57"/>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4.25" customHeight="1">
      <c r="A608" s="56"/>
      <c r="B608" s="57"/>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4.25" customHeight="1">
      <c r="A609" s="56"/>
      <c r="B609" s="57"/>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4.25" customHeight="1">
      <c r="A610" s="56"/>
      <c r="B610" s="57"/>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4.25" customHeight="1">
      <c r="A611" s="56"/>
      <c r="B611" s="57"/>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4.25" customHeight="1">
      <c r="A612" s="56"/>
      <c r="B612" s="57"/>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4.25" customHeight="1">
      <c r="A613" s="56"/>
      <c r="B613" s="57"/>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4.25" customHeight="1">
      <c r="A614" s="56"/>
      <c r="B614" s="57"/>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4.25" customHeight="1">
      <c r="A615" s="56"/>
      <c r="B615" s="57"/>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4.25" customHeight="1">
      <c r="A616" s="56"/>
      <c r="B616" s="57"/>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4.25" customHeight="1">
      <c r="A617" s="56"/>
      <c r="B617" s="57"/>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4.25" customHeight="1">
      <c r="A618" s="56"/>
      <c r="B618" s="57"/>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4.25" customHeight="1">
      <c r="A619" s="56"/>
      <c r="B619" s="57"/>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4.25" customHeight="1">
      <c r="A620" s="56"/>
      <c r="B620" s="57"/>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4.25" customHeight="1">
      <c r="A621" s="56"/>
      <c r="B621" s="57"/>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4.25" customHeight="1">
      <c r="A622" s="56"/>
      <c r="B622" s="57"/>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4.25" customHeight="1">
      <c r="A623" s="56"/>
      <c r="B623" s="57"/>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4.25" customHeight="1">
      <c r="A624" s="56"/>
      <c r="B624" s="57"/>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4.25" customHeight="1">
      <c r="A625" s="56"/>
      <c r="B625" s="57"/>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4.25" customHeight="1">
      <c r="A626" s="56"/>
      <c r="B626" s="57"/>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4.25" customHeight="1">
      <c r="A627" s="56"/>
      <c r="B627" s="57"/>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4.25" customHeight="1">
      <c r="A628" s="56"/>
      <c r="B628" s="57"/>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4.25" customHeight="1">
      <c r="A629" s="56"/>
      <c r="B629" s="57"/>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4.25" customHeight="1">
      <c r="A630" s="56"/>
      <c r="B630" s="57"/>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4.25" customHeight="1">
      <c r="A631" s="56"/>
      <c r="B631" s="57"/>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4.25" customHeight="1">
      <c r="A632" s="56"/>
      <c r="B632" s="57"/>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4.25" customHeight="1">
      <c r="A633" s="56"/>
      <c r="B633" s="57"/>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4.25" customHeight="1">
      <c r="A634" s="56"/>
      <c r="B634" s="57"/>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4.25" customHeight="1">
      <c r="A635" s="56"/>
      <c r="B635" s="57"/>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4.25" customHeight="1">
      <c r="A636" s="56"/>
      <c r="B636" s="57"/>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4.25" customHeight="1">
      <c r="A637" s="56"/>
      <c r="B637" s="57"/>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4.25" customHeight="1">
      <c r="A638" s="56"/>
      <c r="B638" s="57"/>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4.25" customHeight="1">
      <c r="A639" s="56"/>
      <c r="B639" s="57"/>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4.25" customHeight="1">
      <c r="A640" s="56"/>
      <c r="B640" s="57"/>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4.25" customHeight="1">
      <c r="A641" s="56"/>
      <c r="B641" s="57"/>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4.25" customHeight="1">
      <c r="A642" s="56"/>
      <c r="B642" s="57"/>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4.25" customHeight="1">
      <c r="A643" s="56"/>
      <c r="B643" s="57"/>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4.25" customHeight="1">
      <c r="A644" s="56"/>
      <c r="B644" s="57"/>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4.25" customHeight="1">
      <c r="A645" s="56"/>
      <c r="B645" s="57"/>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4.25" customHeight="1">
      <c r="A646" s="56"/>
      <c r="B646" s="57"/>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4.25" customHeight="1">
      <c r="A647" s="56"/>
      <c r="B647" s="57"/>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4.25" customHeight="1">
      <c r="A648" s="56"/>
      <c r="B648" s="57"/>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4.25" customHeight="1">
      <c r="A649" s="56"/>
      <c r="B649" s="57"/>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4.25" customHeight="1">
      <c r="A650" s="56"/>
      <c r="B650" s="57"/>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4.25" customHeight="1">
      <c r="A651" s="56"/>
      <c r="B651" s="57"/>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4.25" customHeight="1">
      <c r="A652" s="56"/>
      <c r="B652" s="57"/>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4.25" customHeight="1">
      <c r="A653" s="56"/>
      <c r="B653" s="57"/>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4.25" customHeight="1">
      <c r="A654" s="56"/>
      <c r="B654" s="57"/>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4.25" customHeight="1">
      <c r="A655" s="56"/>
      <c r="B655" s="57"/>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4.25" customHeight="1">
      <c r="A656" s="56"/>
      <c r="B656" s="57"/>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4.25" customHeight="1">
      <c r="A657" s="56"/>
      <c r="B657" s="57"/>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4.25" customHeight="1">
      <c r="A658" s="56"/>
      <c r="B658" s="57"/>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4.25" customHeight="1">
      <c r="A659" s="56"/>
      <c r="B659" s="57"/>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4.25" customHeight="1">
      <c r="A660" s="56"/>
      <c r="B660" s="57"/>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4.25" customHeight="1">
      <c r="A661" s="56"/>
      <c r="B661" s="57"/>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4.25" customHeight="1">
      <c r="A662" s="56"/>
      <c r="B662" s="57"/>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4.25" customHeight="1">
      <c r="A663" s="56"/>
      <c r="B663" s="57"/>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4.25" customHeight="1">
      <c r="A664" s="56"/>
      <c r="B664" s="57"/>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4.25" customHeight="1">
      <c r="A665" s="56"/>
      <c r="B665" s="57"/>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4.25" customHeight="1">
      <c r="A666" s="56"/>
      <c r="B666" s="57"/>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4.25" customHeight="1">
      <c r="A667" s="56"/>
      <c r="B667" s="57"/>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4.25" customHeight="1">
      <c r="A668" s="56"/>
      <c r="B668" s="57"/>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4.25" customHeight="1">
      <c r="A669" s="56"/>
      <c r="B669" s="57"/>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4.25" customHeight="1">
      <c r="A670" s="56"/>
      <c r="B670" s="57"/>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4.25" customHeight="1">
      <c r="A671" s="56"/>
      <c r="B671" s="57"/>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4.25" customHeight="1">
      <c r="A672" s="56"/>
      <c r="B672" s="57"/>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4.25" customHeight="1">
      <c r="A673" s="56"/>
      <c r="B673" s="57"/>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4.25" customHeight="1">
      <c r="A674" s="56"/>
      <c r="B674" s="57"/>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4.25" customHeight="1">
      <c r="A675" s="56"/>
      <c r="B675" s="57"/>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4.25" customHeight="1">
      <c r="A676" s="56"/>
      <c r="B676" s="57"/>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4.25" customHeight="1">
      <c r="A677" s="56"/>
      <c r="B677" s="57"/>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4.25" customHeight="1">
      <c r="A678" s="56"/>
      <c r="B678" s="57"/>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4.25" customHeight="1">
      <c r="A679" s="56"/>
      <c r="B679" s="57"/>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4.25" customHeight="1">
      <c r="A680" s="56"/>
      <c r="B680" s="57"/>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4.25" customHeight="1">
      <c r="A681" s="56"/>
      <c r="B681" s="57"/>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4.25" customHeight="1">
      <c r="A682" s="56"/>
      <c r="B682" s="57"/>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4.25" customHeight="1">
      <c r="A683" s="56"/>
      <c r="B683" s="57"/>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4.25" customHeight="1">
      <c r="A684" s="56"/>
      <c r="B684" s="57"/>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4.25" customHeight="1">
      <c r="A685" s="56"/>
      <c r="B685" s="57"/>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4.25" customHeight="1">
      <c r="A686" s="56"/>
      <c r="B686" s="57"/>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4.25" customHeight="1">
      <c r="A687" s="56"/>
      <c r="B687" s="57"/>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4.25" customHeight="1">
      <c r="A688" s="56"/>
      <c r="B688" s="57"/>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4.25" customHeight="1">
      <c r="A689" s="56"/>
      <c r="B689" s="57"/>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4.25" customHeight="1">
      <c r="A690" s="56"/>
      <c r="B690" s="57"/>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4.25" customHeight="1">
      <c r="A691" s="56"/>
      <c r="B691" s="57"/>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4.25" customHeight="1">
      <c r="A692" s="56"/>
      <c r="B692" s="57"/>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4.25" customHeight="1">
      <c r="A693" s="56"/>
      <c r="B693" s="57"/>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4.25" customHeight="1">
      <c r="A694" s="56"/>
      <c r="B694" s="57"/>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4.25" customHeight="1">
      <c r="A695" s="56"/>
      <c r="B695" s="57"/>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4.25" customHeight="1">
      <c r="A696" s="56"/>
      <c r="B696" s="57"/>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4.25" customHeight="1">
      <c r="A697" s="56"/>
      <c r="B697" s="57"/>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4.25" customHeight="1">
      <c r="A698" s="56"/>
      <c r="B698" s="57"/>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4.25" customHeight="1">
      <c r="A699" s="56"/>
      <c r="B699" s="57"/>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4.25" customHeight="1">
      <c r="A700" s="56"/>
      <c r="B700" s="57"/>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4.25" customHeight="1">
      <c r="A701" s="56"/>
      <c r="B701" s="57"/>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4.25" customHeight="1">
      <c r="A702" s="56"/>
      <c r="B702" s="57"/>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4.25" customHeight="1">
      <c r="A703" s="56"/>
      <c r="B703" s="57"/>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4.25" customHeight="1">
      <c r="A704" s="56"/>
      <c r="B704" s="57"/>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4.25" customHeight="1">
      <c r="A705" s="56"/>
      <c r="B705" s="57"/>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4.25" customHeight="1">
      <c r="A706" s="56"/>
      <c r="B706" s="57"/>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4.25" customHeight="1">
      <c r="A707" s="56"/>
      <c r="B707" s="57"/>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4.25" customHeight="1">
      <c r="A708" s="56"/>
      <c r="B708" s="57"/>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4.25" customHeight="1">
      <c r="A709" s="56"/>
      <c r="B709" s="57"/>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4.25" customHeight="1">
      <c r="A710" s="56"/>
      <c r="B710" s="57"/>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4.25" customHeight="1">
      <c r="A711" s="56"/>
      <c r="B711" s="57"/>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4.25" customHeight="1">
      <c r="A712" s="56"/>
      <c r="B712" s="57"/>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4.25" customHeight="1">
      <c r="A713" s="56"/>
      <c r="B713" s="57"/>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4.25" customHeight="1">
      <c r="A714" s="56"/>
      <c r="B714" s="57"/>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4.25" customHeight="1">
      <c r="A715" s="56"/>
      <c r="B715" s="57"/>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4.25" customHeight="1">
      <c r="A716" s="56"/>
      <c r="B716" s="57"/>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4.25" customHeight="1">
      <c r="A717" s="56"/>
      <c r="B717" s="57"/>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4.25" customHeight="1">
      <c r="A718" s="56"/>
      <c r="B718" s="57"/>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4.25" customHeight="1">
      <c r="A719" s="56"/>
      <c r="B719" s="57"/>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4.25" customHeight="1">
      <c r="A720" s="56"/>
      <c r="B720" s="57"/>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4.25" customHeight="1">
      <c r="A721" s="56"/>
      <c r="B721" s="57"/>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4.25" customHeight="1">
      <c r="A722" s="56"/>
      <c r="B722" s="57"/>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4.25" customHeight="1">
      <c r="A723" s="56"/>
      <c r="B723" s="57"/>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4.25" customHeight="1">
      <c r="A724" s="56"/>
      <c r="B724" s="57"/>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4.25" customHeight="1">
      <c r="A725" s="56"/>
      <c r="B725" s="57"/>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4.25" customHeight="1">
      <c r="A726" s="56"/>
      <c r="B726" s="57"/>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4.25" customHeight="1">
      <c r="A727" s="56"/>
      <c r="B727" s="57"/>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4.25" customHeight="1">
      <c r="A728" s="56"/>
      <c r="B728" s="57"/>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4.25" customHeight="1">
      <c r="A729" s="56"/>
      <c r="B729" s="57"/>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4.25" customHeight="1">
      <c r="A730" s="56"/>
      <c r="B730" s="57"/>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4.25" customHeight="1">
      <c r="A731" s="56"/>
      <c r="B731" s="57"/>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4.25" customHeight="1">
      <c r="A732" s="56"/>
      <c r="B732" s="57"/>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4.25" customHeight="1">
      <c r="A733" s="56"/>
      <c r="B733" s="57"/>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4.25" customHeight="1">
      <c r="A734" s="56"/>
      <c r="B734" s="57"/>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4.25" customHeight="1">
      <c r="A735" s="56"/>
      <c r="B735" s="57"/>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4.25" customHeight="1">
      <c r="A736" s="56"/>
      <c r="B736" s="57"/>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4.25" customHeight="1">
      <c r="A737" s="56"/>
      <c r="B737" s="57"/>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4.25" customHeight="1">
      <c r="A738" s="56"/>
      <c r="B738" s="57"/>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4.25" customHeight="1">
      <c r="A739" s="56"/>
      <c r="B739" s="57"/>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4.25" customHeight="1">
      <c r="A740" s="56"/>
      <c r="B740" s="57"/>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4.25" customHeight="1">
      <c r="A741" s="56"/>
      <c r="B741" s="57"/>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4.25" customHeight="1">
      <c r="A742" s="56"/>
      <c r="B742" s="57"/>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4.25" customHeight="1">
      <c r="A743" s="56"/>
      <c r="B743" s="57"/>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4.25" customHeight="1">
      <c r="A744" s="56"/>
      <c r="B744" s="57"/>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4.25" customHeight="1">
      <c r="A745" s="56"/>
      <c r="B745" s="57"/>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4.25" customHeight="1">
      <c r="A746" s="56"/>
      <c r="B746" s="57"/>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4.25" customHeight="1">
      <c r="A747" s="56"/>
      <c r="B747" s="57"/>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4.25" customHeight="1">
      <c r="A748" s="56"/>
      <c r="B748" s="57"/>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4.25" customHeight="1">
      <c r="A749" s="56"/>
      <c r="B749" s="57"/>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4.25" customHeight="1">
      <c r="A750" s="56"/>
      <c r="B750" s="57"/>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4.25" customHeight="1">
      <c r="A751" s="56"/>
      <c r="B751" s="57"/>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4.25" customHeight="1">
      <c r="A752" s="56"/>
      <c r="B752" s="57"/>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4.25" customHeight="1">
      <c r="A753" s="56"/>
      <c r="B753" s="57"/>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4.25" customHeight="1">
      <c r="A754" s="56"/>
      <c r="B754" s="57"/>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4.25" customHeight="1">
      <c r="A755" s="56"/>
      <c r="B755" s="57"/>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4.25" customHeight="1">
      <c r="A756" s="56"/>
      <c r="B756" s="57"/>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4.25" customHeight="1">
      <c r="A757" s="56"/>
      <c r="B757" s="57"/>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4.25" customHeight="1">
      <c r="A758" s="56"/>
      <c r="B758" s="57"/>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4.25" customHeight="1">
      <c r="A759" s="56"/>
      <c r="B759" s="57"/>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4.25" customHeight="1">
      <c r="A760" s="56"/>
      <c r="B760" s="57"/>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4.25" customHeight="1">
      <c r="A761" s="56"/>
      <c r="B761" s="57"/>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4.25" customHeight="1">
      <c r="A762" s="56"/>
      <c r="B762" s="57"/>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4.25" customHeight="1">
      <c r="A763" s="56"/>
      <c r="B763" s="57"/>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4.25" customHeight="1">
      <c r="A764" s="56"/>
      <c r="B764" s="57"/>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4.25" customHeight="1">
      <c r="A765" s="56"/>
      <c r="B765" s="57"/>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4.25" customHeight="1">
      <c r="A766" s="56"/>
      <c r="B766" s="57"/>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4.25" customHeight="1">
      <c r="A767" s="56"/>
      <c r="B767" s="57"/>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4.25" customHeight="1">
      <c r="A768" s="56"/>
      <c r="B768" s="57"/>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4.25" customHeight="1">
      <c r="A769" s="56"/>
      <c r="B769" s="57"/>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4.25" customHeight="1">
      <c r="A770" s="56"/>
      <c r="B770" s="57"/>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4.25" customHeight="1">
      <c r="A771" s="56"/>
      <c r="B771" s="57"/>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4.25" customHeight="1">
      <c r="A772" s="56"/>
      <c r="B772" s="57"/>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4.25" customHeight="1">
      <c r="A773" s="56"/>
      <c r="B773" s="57"/>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4.25" customHeight="1">
      <c r="A774" s="56"/>
      <c r="B774" s="57"/>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4.25" customHeight="1">
      <c r="A775" s="56"/>
      <c r="B775" s="57"/>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4.25" customHeight="1">
      <c r="A776" s="56"/>
      <c r="B776" s="57"/>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4.25" customHeight="1">
      <c r="A777" s="56"/>
      <c r="B777" s="57"/>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4.25" customHeight="1">
      <c r="A778" s="56"/>
      <c r="B778" s="57"/>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4.25" customHeight="1">
      <c r="A779" s="56"/>
      <c r="B779" s="57"/>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4.25" customHeight="1">
      <c r="A780" s="56"/>
      <c r="B780" s="57"/>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4.25" customHeight="1">
      <c r="A781" s="56"/>
      <c r="B781" s="57"/>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4.25" customHeight="1">
      <c r="A782" s="56"/>
      <c r="B782" s="57"/>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4.25" customHeight="1">
      <c r="A783" s="56"/>
      <c r="B783" s="57"/>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4.25" customHeight="1">
      <c r="A784" s="56"/>
      <c r="B784" s="57"/>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4.25" customHeight="1">
      <c r="A785" s="56"/>
      <c r="B785" s="57"/>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4.25" customHeight="1">
      <c r="A786" s="56"/>
      <c r="B786" s="57"/>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4.25" customHeight="1">
      <c r="A787" s="56"/>
      <c r="B787" s="57"/>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4.25" customHeight="1">
      <c r="A788" s="56"/>
      <c r="B788" s="57"/>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4.25" customHeight="1">
      <c r="A789" s="56"/>
      <c r="B789" s="57"/>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4.25" customHeight="1">
      <c r="A790" s="56"/>
      <c r="B790" s="57"/>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4.25" customHeight="1">
      <c r="A791" s="56"/>
      <c r="B791" s="57"/>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4.25" customHeight="1">
      <c r="A792" s="56"/>
      <c r="B792" s="57"/>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4.25" customHeight="1">
      <c r="A793" s="56"/>
      <c r="B793" s="57"/>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4.25" customHeight="1">
      <c r="A794" s="56"/>
      <c r="B794" s="57"/>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4.25" customHeight="1">
      <c r="A795" s="56"/>
      <c r="B795" s="57"/>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4.25" customHeight="1">
      <c r="A796" s="56"/>
      <c r="B796" s="57"/>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4.25" customHeight="1">
      <c r="A797" s="56"/>
      <c r="B797" s="57"/>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4.25" customHeight="1">
      <c r="A798" s="56"/>
      <c r="B798" s="57"/>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4.25" customHeight="1">
      <c r="A799" s="56"/>
      <c r="B799" s="57"/>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4.25" customHeight="1">
      <c r="A800" s="56"/>
      <c r="B800" s="57"/>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4.25" customHeight="1">
      <c r="A801" s="56"/>
      <c r="B801" s="57"/>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4.25" customHeight="1">
      <c r="A802" s="56"/>
      <c r="B802" s="57"/>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4.25" customHeight="1">
      <c r="A803" s="56"/>
      <c r="B803" s="57"/>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4.25" customHeight="1">
      <c r="A804" s="56"/>
      <c r="B804" s="57"/>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4.25" customHeight="1">
      <c r="A805" s="56"/>
      <c r="B805" s="57"/>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4.25" customHeight="1">
      <c r="A806" s="56"/>
      <c r="B806" s="57"/>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4.25" customHeight="1">
      <c r="A807" s="56"/>
      <c r="B807" s="57"/>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4.25" customHeight="1">
      <c r="A808" s="56"/>
      <c r="B808" s="57"/>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4.25" customHeight="1">
      <c r="A809" s="56"/>
      <c r="B809" s="57"/>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4.25" customHeight="1">
      <c r="A810" s="56"/>
      <c r="B810" s="57"/>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4.25" customHeight="1">
      <c r="A811" s="56"/>
      <c r="B811" s="57"/>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4.25" customHeight="1">
      <c r="A812" s="56"/>
      <c r="B812" s="57"/>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4.25" customHeight="1">
      <c r="A813" s="56"/>
      <c r="B813" s="57"/>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4.25" customHeight="1">
      <c r="A814" s="56"/>
      <c r="B814" s="57"/>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4.25" customHeight="1">
      <c r="A815" s="56"/>
      <c r="B815" s="57"/>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4.25" customHeight="1">
      <c r="A816" s="56"/>
      <c r="B816" s="57"/>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4.25" customHeight="1">
      <c r="A817" s="56"/>
      <c r="B817" s="57"/>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4.25" customHeight="1">
      <c r="A818" s="56"/>
      <c r="B818" s="57"/>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4.25" customHeight="1">
      <c r="A819" s="56"/>
      <c r="B819" s="57"/>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4.25" customHeight="1">
      <c r="A820" s="56"/>
      <c r="B820" s="57"/>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4.25" customHeight="1">
      <c r="A821" s="56"/>
      <c r="B821" s="57"/>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4.25" customHeight="1">
      <c r="A822" s="56"/>
      <c r="B822" s="57"/>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4.25" customHeight="1">
      <c r="A823" s="56"/>
      <c r="B823" s="57"/>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4.25" customHeight="1">
      <c r="A824" s="56"/>
      <c r="B824" s="57"/>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4.25" customHeight="1">
      <c r="A825" s="56"/>
      <c r="B825" s="57"/>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4.25" customHeight="1">
      <c r="A826" s="56"/>
      <c r="B826" s="57"/>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4.25" customHeight="1">
      <c r="A827" s="56"/>
      <c r="B827" s="57"/>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4.25" customHeight="1">
      <c r="A828" s="56"/>
      <c r="B828" s="57"/>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4.25" customHeight="1">
      <c r="A829" s="56"/>
      <c r="B829" s="57"/>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4.25" customHeight="1">
      <c r="A830" s="56"/>
      <c r="B830" s="57"/>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4.25" customHeight="1">
      <c r="A831" s="56"/>
      <c r="B831" s="57"/>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4.25" customHeight="1">
      <c r="A832" s="56"/>
      <c r="B832" s="57"/>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4.25" customHeight="1">
      <c r="A833" s="56"/>
      <c r="B833" s="57"/>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4.25" customHeight="1">
      <c r="A834" s="56"/>
      <c r="B834" s="57"/>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4.25" customHeight="1">
      <c r="A835" s="56"/>
      <c r="B835" s="57"/>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4.25" customHeight="1">
      <c r="A836" s="56"/>
      <c r="B836" s="57"/>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4.25" customHeight="1">
      <c r="A837" s="56"/>
      <c r="B837" s="57"/>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4.25" customHeight="1">
      <c r="A838" s="56"/>
      <c r="B838" s="57"/>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4.25" customHeight="1">
      <c r="A839" s="56"/>
      <c r="B839" s="57"/>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4.25" customHeight="1">
      <c r="A840" s="56"/>
      <c r="B840" s="57"/>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4.25" customHeight="1">
      <c r="A841" s="56"/>
      <c r="B841" s="57"/>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4.25" customHeight="1">
      <c r="A842" s="56"/>
      <c r="B842" s="57"/>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4.25" customHeight="1">
      <c r="A843" s="56"/>
      <c r="B843" s="57"/>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4.25" customHeight="1">
      <c r="A844" s="56"/>
      <c r="B844" s="57"/>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4.25" customHeight="1">
      <c r="A845" s="56"/>
      <c r="B845" s="57"/>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4.25" customHeight="1">
      <c r="A846" s="56"/>
      <c r="B846" s="57"/>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4.25" customHeight="1">
      <c r="A847" s="56"/>
      <c r="B847" s="57"/>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4.25" customHeight="1">
      <c r="A848" s="56"/>
      <c r="B848" s="57"/>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4.25" customHeight="1">
      <c r="A849" s="56"/>
      <c r="B849" s="57"/>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4.25" customHeight="1">
      <c r="A850" s="56"/>
      <c r="B850" s="57"/>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4.25" customHeight="1">
      <c r="A851" s="56"/>
      <c r="B851" s="57"/>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4.25" customHeight="1">
      <c r="A852" s="56"/>
      <c r="B852" s="57"/>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4.25" customHeight="1">
      <c r="A853" s="56"/>
      <c r="B853" s="57"/>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4.25" customHeight="1">
      <c r="A854" s="56"/>
      <c r="B854" s="57"/>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4.25" customHeight="1">
      <c r="A855" s="56"/>
      <c r="B855" s="57"/>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4.25" customHeight="1">
      <c r="A856" s="56"/>
      <c r="B856" s="57"/>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4.25" customHeight="1">
      <c r="A857" s="56"/>
      <c r="B857" s="57"/>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4.25" customHeight="1">
      <c r="A858" s="56"/>
      <c r="B858" s="57"/>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4.25" customHeight="1">
      <c r="A859" s="56"/>
      <c r="B859" s="57"/>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4.25" customHeight="1">
      <c r="A860" s="56"/>
      <c r="B860" s="57"/>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4.25" customHeight="1">
      <c r="A861" s="56"/>
      <c r="B861" s="57"/>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4.25" customHeight="1">
      <c r="A862" s="56"/>
      <c r="B862" s="57"/>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4.25" customHeight="1">
      <c r="A863" s="56"/>
      <c r="B863" s="57"/>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4.25" customHeight="1">
      <c r="A864" s="56"/>
      <c r="B864" s="57"/>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4.25" customHeight="1">
      <c r="A865" s="56"/>
      <c r="B865" s="57"/>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4.25" customHeight="1">
      <c r="A866" s="56"/>
      <c r="B866" s="57"/>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4.25" customHeight="1">
      <c r="A867" s="56"/>
      <c r="B867" s="57"/>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4.25" customHeight="1">
      <c r="A868" s="56"/>
      <c r="B868" s="57"/>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4.25" customHeight="1">
      <c r="A869" s="56"/>
      <c r="B869" s="57"/>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4.25" customHeight="1">
      <c r="A870" s="56"/>
      <c r="B870" s="57"/>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4.25" customHeight="1">
      <c r="A871" s="56"/>
      <c r="B871" s="57"/>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4.25" customHeight="1">
      <c r="A872" s="56"/>
      <c r="B872" s="57"/>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4.25" customHeight="1">
      <c r="A873" s="56"/>
      <c r="B873" s="57"/>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4.25" customHeight="1">
      <c r="A874" s="56"/>
      <c r="B874" s="57"/>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4.25" customHeight="1">
      <c r="A875" s="56"/>
      <c r="B875" s="57"/>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4.25" customHeight="1">
      <c r="A876" s="56"/>
      <c r="B876" s="57"/>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4.25" customHeight="1">
      <c r="A877" s="56"/>
      <c r="B877" s="57"/>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4.25" customHeight="1">
      <c r="A878" s="56"/>
      <c r="B878" s="57"/>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4.25" customHeight="1">
      <c r="A879" s="56"/>
      <c r="B879" s="57"/>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4.25" customHeight="1">
      <c r="A880" s="56"/>
      <c r="B880" s="57"/>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4.25" customHeight="1">
      <c r="A881" s="56"/>
      <c r="B881" s="57"/>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4.25" customHeight="1">
      <c r="A882" s="56"/>
      <c r="B882" s="57"/>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4.25" customHeight="1">
      <c r="A883" s="56"/>
      <c r="B883" s="57"/>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4.25" customHeight="1">
      <c r="A884" s="56"/>
      <c r="B884" s="57"/>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4.25" customHeight="1">
      <c r="A885" s="56"/>
      <c r="B885" s="57"/>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4.25" customHeight="1">
      <c r="A886" s="56"/>
      <c r="B886" s="57"/>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4.25" customHeight="1">
      <c r="A887" s="56"/>
      <c r="B887" s="57"/>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4.25" customHeight="1">
      <c r="A888" s="56"/>
      <c r="B888" s="57"/>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4.25" customHeight="1">
      <c r="A889" s="56"/>
      <c r="B889" s="57"/>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4.25" customHeight="1">
      <c r="A890" s="56"/>
      <c r="B890" s="57"/>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4.25" customHeight="1">
      <c r="A891" s="56"/>
      <c r="B891" s="57"/>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4.25" customHeight="1">
      <c r="A892" s="56"/>
      <c r="B892" s="57"/>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4.25" customHeight="1">
      <c r="A893" s="56"/>
      <c r="B893" s="57"/>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4.25" customHeight="1">
      <c r="A894" s="56"/>
      <c r="B894" s="57"/>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4.25" customHeight="1">
      <c r="A895" s="56"/>
      <c r="B895" s="57"/>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4.25" customHeight="1">
      <c r="A896" s="56"/>
      <c r="B896" s="57"/>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4.25" customHeight="1">
      <c r="A897" s="56"/>
      <c r="B897" s="57"/>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4.25" customHeight="1">
      <c r="A898" s="56"/>
      <c r="B898" s="57"/>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4.25" customHeight="1">
      <c r="A899" s="56"/>
      <c r="B899" s="57"/>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4.25" customHeight="1">
      <c r="A900" s="56"/>
      <c r="B900" s="57"/>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4.25" customHeight="1">
      <c r="A901" s="56"/>
      <c r="B901" s="57"/>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4.25" customHeight="1">
      <c r="A902" s="56"/>
      <c r="B902" s="57"/>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4.25" customHeight="1">
      <c r="A903" s="56"/>
      <c r="B903" s="57"/>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4.25" customHeight="1">
      <c r="A904" s="56"/>
      <c r="B904" s="57"/>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4.25" customHeight="1">
      <c r="A905" s="56"/>
      <c r="B905" s="57"/>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4.25" customHeight="1">
      <c r="A906" s="56"/>
      <c r="B906" s="57"/>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4.25" customHeight="1">
      <c r="A907" s="56"/>
      <c r="B907" s="57"/>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4.25" customHeight="1">
      <c r="A908" s="56"/>
      <c r="B908" s="57"/>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4.25" customHeight="1">
      <c r="A909" s="56"/>
      <c r="B909" s="57"/>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4.25" customHeight="1">
      <c r="A910" s="56"/>
      <c r="B910" s="57"/>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4.25" customHeight="1">
      <c r="A911" s="56"/>
      <c r="B911" s="57"/>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4.25" customHeight="1">
      <c r="A912" s="56"/>
      <c r="B912" s="57"/>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4.25" customHeight="1">
      <c r="A913" s="56"/>
      <c r="B913" s="57"/>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4.25" customHeight="1">
      <c r="A914" s="56"/>
      <c r="B914" s="57"/>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4.25" customHeight="1">
      <c r="A915" s="56"/>
      <c r="B915" s="57"/>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4.25" customHeight="1">
      <c r="A916" s="56"/>
      <c r="B916" s="57"/>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4.25" customHeight="1">
      <c r="A917" s="56"/>
      <c r="B917" s="57"/>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4.25" customHeight="1">
      <c r="A918" s="56"/>
      <c r="B918" s="57"/>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4.25" customHeight="1">
      <c r="A919" s="56"/>
      <c r="B919" s="57"/>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4.25" customHeight="1">
      <c r="A920" s="56"/>
      <c r="B920" s="57"/>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4.25" customHeight="1">
      <c r="A921" s="56"/>
      <c r="B921" s="57"/>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4.25" customHeight="1">
      <c r="A922" s="56"/>
      <c r="B922" s="57"/>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4.25" customHeight="1">
      <c r="A923" s="56"/>
      <c r="B923" s="57"/>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4.25" customHeight="1">
      <c r="A924" s="56"/>
      <c r="B924" s="57"/>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4.25" customHeight="1">
      <c r="A925" s="56"/>
      <c r="B925" s="57"/>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4.25" customHeight="1">
      <c r="A926" s="56"/>
      <c r="B926" s="57"/>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4.25" customHeight="1">
      <c r="A927" s="56"/>
      <c r="B927" s="57"/>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4.25" customHeight="1">
      <c r="A928" s="56"/>
      <c r="B928" s="57"/>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4.25" customHeight="1">
      <c r="A929" s="56"/>
      <c r="B929" s="57"/>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4.25" customHeight="1">
      <c r="A930" s="56"/>
      <c r="B930" s="57"/>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4.25" customHeight="1">
      <c r="A931" s="56"/>
      <c r="B931" s="57"/>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4.25" customHeight="1">
      <c r="A932" s="56"/>
      <c r="B932" s="57"/>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4.25" customHeight="1">
      <c r="A933" s="56"/>
      <c r="B933" s="57"/>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4.25" customHeight="1">
      <c r="A934" s="56"/>
      <c r="B934" s="57"/>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4.25" customHeight="1">
      <c r="A935" s="56"/>
      <c r="B935" s="57"/>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4.25" customHeight="1">
      <c r="A936" s="56"/>
      <c r="B936" s="57"/>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4.25" customHeight="1">
      <c r="A937" s="56"/>
      <c r="B937" s="57"/>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4.25" customHeight="1">
      <c r="A938" s="56"/>
      <c r="B938" s="57"/>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4.25" customHeight="1">
      <c r="A939" s="56"/>
      <c r="B939" s="57"/>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4.25" customHeight="1">
      <c r="A940" s="56"/>
      <c r="B940" s="57"/>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4.25" customHeight="1">
      <c r="A941" s="56"/>
      <c r="B941" s="57"/>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4.25" customHeight="1">
      <c r="A942" s="56"/>
      <c r="B942" s="57"/>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4.25" customHeight="1">
      <c r="A943" s="56"/>
      <c r="B943" s="57"/>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4.25" customHeight="1">
      <c r="A944" s="56"/>
      <c r="B944" s="57"/>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4.25" customHeight="1">
      <c r="A945" s="56"/>
      <c r="B945" s="57"/>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4.25" customHeight="1">
      <c r="A946" s="56"/>
      <c r="B946" s="57"/>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4.25" customHeight="1">
      <c r="A947" s="56"/>
      <c r="B947" s="57"/>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4.25" customHeight="1">
      <c r="A948" s="56"/>
      <c r="B948" s="57"/>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4.25" customHeight="1">
      <c r="A949" s="56"/>
      <c r="B949" s="57"/>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4.25" customHeight="1">
      <c r="A950" s="56"/>
      <c r="B950" s="57"/>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4.25" customHeight="1">
      <c r="A951" s="56"/>
      <c r="B951" s="57"/>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4.25" customHeight="1">
      <c r="A952" s="56"/>
      <c r="B952" s="57"/>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4.25" customHeight="1">
      <c r="A953" s="56"/>
      <c r="B953" s="57"/>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4.25" customHeight="1">
      <c r="A954" s="56"/>
      <c r="B954" s="57"/>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4.25" customHeight="1">
      <c r="A955" s="56"/>
      <c r="B955" s="57"/>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4.25" customHeight="1">
      <c r="A956" s="56"/>
      <c r="B956" s="57"/>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4.25" customHeight="1">
      <c r="A957" s="56"/>
      <c r="B957" s="57"/>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4.25" customHeight="1">
      <c r="A958" s="56"/>
      <c r="B958" s="57"/>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4.25" customHeight="1">
      <c r="A959" s="56"/>
      <c r="B959" s="57"/>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4.25" customHeight="1">
      <c r="A960" s="56"/>
      <c r="B960" s="57"/>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4.25" customHeight="1">
      <c r="A961" s="56"/>
      <c r="B961" s="57"/>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4.25" customHeight="1">
      <c r="A962" s="56"/>
      <c r="B962" s="57"/>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4.25" customHeight="1">
      <c r="A963" s="56"/>
      <c r="B963" s="57"/>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4.25" customHeight="1">
      <c r="A964" s="56"/>
      <c r="B964" s="57"/>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4.25" customHeight="1">
      <c r="A965" s="56"/>
      <c r="B965" s="57"/>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4.25" customHeight="1">
      <c r="A966" s="56"/>
      <c r="B966" s="57"/>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4.25" customHeight="1">
      <c r="A967" s="56"/>
      <c r="B967" s="57"/>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4.25" customHeight="1">
      <c r="A968" s="56"/>
      <c r="B968" s="57"/>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4.25" customHeight="1">
      <c r="A969" s="56"/>
      <c r="B969" s="57"/>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4.25" customHeight="1">
      <c r="A970" s="56"/>
      <c r="B970" s="57"/>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4.25" customHeight="1">
      <c r="A971" s="56"/>
      <c r="B971" s="57"/>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4.25" customHeight="1">
      <c r="A972" s="56"/>
      <c r="B972" s="57"/>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4.25" customHeight="1">
      <c r="A973" s="56"/>
      <c r="B973" s="57"/>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4.25" customHeight="1">
      <c r="A974" s="56"/>
      <c r="B974" s="57"/>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4.25" customHeight="1">
      <c r="A975" s="56"/>
      <c r="B975" s="57"/>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4.25" customHeight="1">
      <c r="A976" s="56"/>
      <c r="B976" s="57"/>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4.25" customHeight="1">
      <c r="A977" s="56"/>
      <c r="B977" s="57"/>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4.25" customHeight="1">
      <c r="A978" s="56"/>
      <c r="B978" s="57"/>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4.25" customHeight="1">
      <c r="A979" s="56"/>
      <c r="B979" s="57"/>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4.25" customHeight="1">
      <c r="A980" s="56"/>
      <c r="B980" s="57"/>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4.25" customHeight="1">
      <c r="A981" s="56"/>
      <c r="B981" s="57"/>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4.25" customHeight="1">
      <c r="A982" s="56"/>
      <c r="B982" s="57"/>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4.25" customHeight="1">
      <c r="A983" s="56"/>
      <c r="B983" s="57"/>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4.25" customHeight="1">
      <c r="A984" s="56"/>
      <c r="B984" s="57"/>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4.25" customHeight="1">
      <c r="A985" s="56"/>
      <c r="B985" s="57"/>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4.25" customHeight="1">
      <c r="A986" s="56"/>
      <c r="B986" s="57"/>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4.25" customHeight="1">
      <c r="A987" s="56"/>
      <c r="B987" s="57"/>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4.25" customHeight="1">
      <c r="A988" s="56"/>
      <c r="B988" s="57"/>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4.25" customHeight="1">
      <c r="A989" s="56"/>
      <c r="B989" s="57"/>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4.25" customHeight="1">
      <c r="A990" s="56"/>
      <c r="B990" s="57"/>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4.25" customHeight="1">
      <c r="A991" s="56"/>
      <c r="B991" s="57"/>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4.25" customHeight="1">
      <c r="A992" s="56"/>
      <c r="B992" s="57"/>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4.25" customHeight="1">
      <c r="A993" s="56"/>
      <c r="B993" s="57"/>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4.25" customHeight="1">
      <c r="A994" s="56"/>
      <c r="B994" s="57"/>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4.25" customHeight="1">
      <c r="A995" s="56"/>
      <c r="B995" s="57"/>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4.25" customHeight="1">
      <c r="A996" s="56"/>
      <c r="B996" s="57"/>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4.25" customHeight="1">
      <c r="A997" s="56"/>
      <c r="B997" s="57"/>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4.25" customHeight="1">
      <c r="A998" s="56"/>
      <c r="B998" s="57"/>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4.25" customHeight="1">
      <c r="A999" s="56"/>
      <c r="B999" s="57"/>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spans="1:26" ht="14.25" customHeight="1">
      <c r="A1000" s="56"/>
      <c r="B1000" s="57"/>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sheetProtection algorithmName="SHA-512" hashValue="ePrLhD1rx0QdLW7arUKLr6j0a38z1nYM2XVe4ddcD22cUgEi2YVUIfd8vuZsrOWJSfb1/nnpyviKMvm2hMtxdQ==" saltValue="dF24dsAp69Q/PIsJ+uPnUA==" spinCount="100000" sheet="1" objects="1" scenarios="1"/>
  <mergeCells count="18">
    <mergeCell ref="A2:G2"/>
    <mergeCell ref="A1:G1"/>
    <mergeCell ref="E70:F70"/>
    <mergeCell ref="A3:G5"/>
    <mergeCell ref="E26:F26"/>
    <mergeCell ref="E27:F27"/>
    <mergeCell ref="E48:F48"/>
    <mergeCell ref="E49:F49"/>
    <mergeCell ref="E137:F137"/>
    <mergeCell ref="A139:G139"/>
    <mergeCell ref="B151:C151"/>
    <mergeCell ref="E151:F151"/>
    <mergeCell ref="E71:F71"/>
    <mergeCell ref="E92:F92"/>
    <mergeCell ref="E93:F93"/>
    <mergeCell ref="E114:F114"/>
    <mergeCell ref="E115:F115"/>
    <mergeCell ref="E136:F136"/>
  </mergeCells>
  <pageMargins left="0.2" right="0.2" top="0.5" bottom="0.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CAD0-E155-48C8-B2D4-153AD719D4D9}">
  <dimension ref="A1:Z1000"/>
  <sheetViews>
    <sheetView workbookViewId="0">
      <selection activeCell="B9" sqref="B9"/>
    </sheetView>
  </sheetViews>
  <sheetFormatPr defaultColWidth="14.42578125" defaultRowHeight="15" customHeight="1"/>
  <cols>
    <col min="1" max="1" width="33.7109375" style="2" customWidth="1"/>
    <col min="2" max="2" width="11.42578125" style="2" customWidth="1"/>
    <col min="3" max="3" width="12.7109375" style="2" customWidth="1"/>
    <col min="4" max="4" width="12.28515625" style="2" customWidth="1"/>
    <col min="5" max="5" width="14" style="2" customWidth="1"/>
    <col min="6" max="6" width="13.42578125" style="2" customWidth="1"/>
    <col min="7" max="7" width="6.42578125" style="2" customWidth="1"/>
    <col min="8" max="8" width="9.28515625" style="2" customWidth="1"/>
    <col min="9" max="9" width="12.7109375" style="2" customWidth="1"/>
    <col min="10" max="26" width="9.28515625" style="2" customWidth="1"/>
    <col min="27" max="16384" width="14.42578125" style="2"/>
  </cols>
  <sheetData>
    <row r="1" spans="1:26" ht="14.25" customHeight="1" thickBot="1">
      <c r="A1" s="137" t="s">
        <v>339</v>
      </c>
      <c r="B1" s="138"/>
      <c r="C1" s="138"/>
      <c r="D1" s="138"/>
      <c r="E1" s="139"/>
      <c r="F1" s="139"/>
      <c r="G1" s="139"/>
      <c r="H1" s="56"/>
      <c r="I1" s="56"/>
      <c r="J1" s="56"/>
      <c r="K1" s="56"/>
      <c r="L1" s="56"/>
      <c r="M1" s="56"/>
      <c r="N1" s="56"/>
      <c r="O1" s="56"/>
      <c r="P1" s="56"/>
      <c r="Q1" s="56"/>
      <c r="R1" s="56"/>
      <c r="S1" s="56"/>
      <c r="T1" s="56"/>
      <c r="U1" s="56"/>
      <c r="V1" s="56"/>
      <c r="W1" s="56"/>
      <c r="X1" s="56"/>
      <c r="Y1" s="56"/>
      <c r="Z1" s="56"/>
    </row>
    <row r="2" spans="1:26" ht="45" customHeight="1" thickBot="1">
      <c r="A2" s="116" t="s">
        <v>362</v>
      </c>
      <c r="B2" s="117"/>
      <c r="C2" s="117"/>
      <c r="D2" s="117"/>
      <c r="E2" s="117"/>
      <c r="F2" s="117"/>
      <c r="G2" s="118"/>
      <c r="H2" s="56"/>
      <c r="I2" s="56"/>
      <c r="J2" s="56"/>
      <c r="K2" s="56"/>
      <c r="L2" s="56"/>
      <c r="M2" s="56"/>
      <c r="N2" s="56"/>
      <c r="O2" s="56"/>
      <c r="P2" s="56"/>
      <c r="Q2" s="56"/>
      <c r="R2" s="56"/>
      <c r="S2" s="56"/>
      <c r="T2" s="56"/>
      <c r="U2" s="56"/>
      <c r="V2" s="56"/>
      <c r="W2" s="56"/>
      <c r="X2" s="56"/>
      <c r="Y2" s="56"/>
      <c r="Z2" s="56"/>
    </row>
    <row r="3" spans="1:26" ht="14.25" customHeight="1">
      <c r="A3" s="140" t="s">
        <v>13</v>
      </c>
      <c r="B3" s="141"/>
      <c r="C3" s="141"/>
      <c r="D3" s="141"/>
      <c r="E3" s="141"/>
      <c r="F3" s="141"/>
      <c r="G3" s="142"/>
      <c r="H3" s="56"/>
      <c r="I3" s="56"/>
      <c r="J3" s="56"/>
      <c r="K3" s="56"/>
      <c r="L3" s="56"/>
      <c r="M3" s="56"/>
      <c r="N3" s="56"/>
      <c r="O3" s="56"/>
      <c r="P3" s="56"/>
      <c r="Q3" s="56"/>
      <c r="R3" s="56"/>
      <c r="S3" s="56"/>
      <c r="T3" s="56"/>
      <c r="U3" s="56"/>
      <c r="V3" s="56"/>
      <c r="W3" s="56"/>
      <c r="X3" s="56"/>
      <c r="Y3" s="56"/>
      <c r="Z3" s="56"/>
    </row>
    <row r="4" spans="1:26" ht="14.25" customHeight="1">
      <c r="A4" s="143"/>
      <c r="B4" s="144"/>
      <c r="C4" s="144"/>
      <c r="D4" s="144"/>
      <c r="E4" s="144"/>
      <c r="F4" s="144"/>
      <c r="G4" s="145"/>
      <c r="H4" s="56"/>
      <c r="I4" s="56"/>
      <c r="J4" s="56"/>
      <c r="K4" s="56"/>
      <c r="L4" s="56"/>
      <c r="M4" s="56"/>
      <c r="N4" s="56"/>
      <c r="O4" s="56"/>
      <c r="P4" s="56"/>
      <c r="Q4" s="56"/>
      <c r="R4" s="56"/>
      <c r="S4" s="56"/>
      <c r="T4" s="56"/>
      <c r="U4" s="56"/>
      <c r="V4" s="56"/>
      <c r="W4" s="56"/>
      <c r="X4" s="56"/>
      <c r="Y4" s="56"/>
      <c r="Z4" s="56"/>
    </row>
    <row r="5" spans="1:26" ht="34.5" customHeight="1" thickBot="1">
      <c r="A5" s="146"/>
      <c r="B5" s="139"/>
      <c r="C5" s="139"/>
      <c r="D5" s="139"/>
      <c r="E5" s="139"/>
      <c r="F5" s="139"/>
      <c r="G5" s="147"/>
      <c r="H5" s="56"/>
      <c r="I5" s="56"/>
      <c r="J5" s="56"/>
      <c r="K5" s="56"/>
      <c r="L5" s="56"/>
      <c r="M5" s="56"/>
      <c r="N5" s="56"/>
      <c r="O5" s="56"/>
      <c r="P5" s="56"/>
      <c r="Q5" s="56"/>
      <c r="R5" s="56"/>
      <c r="S5" s="56"/>
      <c r="T5" s="56"/>
      <c r="U5" s="56"/>
      <c r="V5" s="56"/>
      <c r="W5" s="56"/>
      <c r="X5" s="56"/>
      <c r="Y5" s="56"/>
      <c r="Z5" s="56"/>
    </row>
    <row r="6" spans="1:26" ht="14.25" customHeight="1">
      <c r="A6" s="78"/>
      <c r="B6" s="78"/>
      <c r="C6" s="78"/>
      <c r="D6" s="78"/>
      <c r="E6" s="78"/>
      <c r="F6" s="78"/>
      <c r="G6" s="78"/>
      <c r="H6" s="56"/>
      <c r="I6" s="56"/>
      <c r="J6" s="56"/>
      <c r="K6" s="56"/>
      <c r="L6" s="56"/>
      <c r="M6" s="56"/>
      <c r="N6" s="56"/>
      <c r="O6" s="56"/>
      <c r="P6" s="56"/>
      <c r="Q6" s="56"/>
      <c r="R6" s="56"/>
      <c r="S6" s="56"/>
      <c r="T6" s="56"/>
      <c r="U6" s="56"/>
      <c r="V6" s="56"/>
      <c r="W6" s="56"/>
      <c r="X6" s="56"/>
      <c r="Y6" s="56"/>
      <c r="Z6" s="56"/>
    </row>
    <row r="7" spans="1:26" ht="14.25" customHeight="1">
      <c r="A7" s="80" t="s">
        <v>354</v>
      </c>
      <c r="B7" s="82"/>
      <c r="C7" s="82"/>
      <c r="D7" s="82"/>
      <c r="E7" s="82"/>
      <c r="F7" s="82"/>
      <c r="G7" s="82"/>
      <c r="H7" s="56"/>
      <c r="I7" s="56"/>
      <c r="J7" s="56"/>
      <c r="K7" s="56"/>
      <c r="L7" s="56"/>
      <c r="M7" s="56"/>
      <c r="N7" s="56"/>
      <c r="O7" s="56"/>
      <c r="P7" s="56"/>
      <c r="Q7" s="56"/>
      <c r="R7" s="56"/>
      <c r="S7" s="56"/>
      <c r="T7" s="56"/>
      <c r="U7" s="56"/>
      <c r="V7" s="56"/>
      <c r="W7" s="56"/>
      <c r="X7" s="56"/>
      <c r="Y7" s="56"/>
      <c r="Z7" s="56"/>
    </row>
    <row r="8" spans="1:26" ht="14.25" customHeight="1">
      <c r="A8" s="83" t="s">
        <v>14</v>
      </c>
      <c r="B8" s="82"/>
      <c r="C8" s="82"/>
      <c r="D8" s="82"/>
      <c r="E8" s="82"/>
      <c r="F8" s="82"/>
      <c r="G8" s="84"/>
      <c r="H8" s="56"/>
      <c r="I8" s="56"/>
      <c r="J8" s="56"/>
      <c r="K8" s="56"/>
      <c r="L8" s="56"/>
      <c r="M8" s="56"/>
      <c r="N8" s="56"/>
      <c r="O8" s="56"/>
      <c r="P8" s="56"/>
      <c r="Q8" s="56"/>
      <c r="R8" s="56"/>
      <c r="S8" s="56"/>
      <c r="T8" s="56"/>
      <c r="U8" s="56"/>
      <c r="V8" s="56"/>
      <c r="W8" s="56"/>
      <c r="X8" s="56"/>
      <c r="Y8" s="56"/>
      <c r="Z8" s="56"/>
    </row>
    <row r="9" spans="1:26" ht="14.25" customHeight="1" thickBot="1">
      <c r="A9" s="85" t="s">
        <v>15</v>
      </c>
      <c r="B9" s="99">
        <v>0</v>
      </c>
      <c r="C9" s="85" t="s">
        <v>159</v>
      </c>
      <c r="D9" s="82"/>
      <c r="E9" s="85"/>
      <c r="F9" s="86">
        <f>ROUND(B9*5000,2)</f>
        <v>0</v>
      </c>
      <c r="G9" s="84"/>
      <c r="H9" s="56"/>
      <c r="I9" s="56"/>
      <c r="J9" s="56"/>
      <c r="K9" s="56"/>
      <c r="L9" s="56"/>
      <c r="M9" s="56"/>
      <c r="N9" s="56"/>
      <c r="O9" s="56"/>
      <c r="P9" s="56"/>
      <c r="Q9" s="56"/>
      <c r="R9" s="56"/>
      <c r="S9" s="56"/>
      <c r="T9" s="56"/>
      <c r="U9" s="56"/>
      <c r="V9" s="56"/>
      <c r="W9" s="56"/>
      <c r="X9" s="56"/>
      <c r="Y9" s="56"/>
      <c r="Z9" s="56"/>
    </row>
    <row r="10" spans="1:26" ht="14.25" customHeight="1" thickBot="1">
      <c r="A10" s="85" t="s">
        <v>16</v>
      </c>
      <c r="B10" s="99">
        <v>0</v>
      </c>
      <c r="C10" s="85" t="s">
        <v>160</v>
      </c>
      <c r="D10" s="82"/>
      <c r="E10" s="85"/>
      <c r="F10" s="86">
        <f>ROUND(B10*100,2)</f>
        <v>0</v>
      </c>
      <c r="G10" s="84"/>
      <c r="H10" s="56"/>
      <c r="I10" s="56"/>
      <c r="J10" s="56"/>
      <c r="K10" s="56"/>
      <c r="L10" s="56"/>
      <c r="M10" s="56"/>
      <c r="N10" s="56"/>
      <c r="O10" s="56"/>
      <c r="P10" s="56"/>
      <c r="Q10" s="56"/>
      <c r="R10" s="56"/>
      <c r="S10" s="56"/>
      <c r="T10" s="56"/>
      <c r="U10" s="56"/>
      <c r="V10" s="56"/>
      <c r="W10" s="56"/>
      <c r="X10" s="56"/>
      <c r="Y10" s="56"/>
      <c r="Z10" s="56"/>
    </row>
    <row r="11" spans="1:26" ht="14.25" customHeight="1">
      <c r="A11" s="85"/>
      <c r="B11" s="82"/>
      <c r="C11" s="85"/>
      <c r="D11" s="82"/>
      <c r="E11" s="85"/>
      <c r="F11" s="86"/>
      <c r="G11" s="84"/>
      <c r="H11" s="56"/>
      <c r="I11" s="56"/>
      <c r="J11" s="56"/>
      <c r="K11" s="56"/>
      <c r="L11" s="56"/>
      <c r="M11" s="56"/>
      <c r="N11" s="56"/>
      <c r="O11" s="56"/>
      <c r="P11" s="56"/>
      <c r="Q11" s="56"/>
      <c r="R11" s="56"/>
      <c r="S11" s="56"/>
      <c r="T11" s="56"/>
      <c r="U11" s="56"/>
      <c r="V11" s="56"/>
      <c r="W11" s="56"/>
      <c r="X11" s="56"/>
      <c r="Y11" s="56"/>
      <c r="Z11" s="56"/>
    </row>
    <row r="12" spans="1:26" ht="14.25" customHeight="1" thickBot="1">
      <c r="A12" s="83" t="s">
        <v>17</v>
      </c>
      <c r="B12" s="82"/>
      <c r="C12" s="82"/>
      <c r="D12" s="87" t="s">
        <v>18</v>
      </c>
      <c r="E12" s="88">
        <f>+F9+F10</f>
        <v>0</v>
      </c>
      <c r="F12" s="83" t="s">
        <v>19</v>
      </c>
      <c r="G12" s="82"/>
      <c r="H12" s="56"/>
      <c r="I12" s="56"/>
      <c r="J12" s="56"/>
      <c r="K12" s="56"/>
      <c r="L12" s="56"/>
      <c r="M12" s="56"/>
      <c r="N12" s="56"/>
      <c r="O12" s="56"/>
      <c r="P12" s="56"/>
      <c r="Q12" s="56"/>
      <c r="R12" s="56"/>
      <c r="S12" s="56"/>
      <c r="T12" s="56"/>
      <c r="U12" s="56"/>
      <c r="V12" s="56"/>
      <c r="W12" s="56"/>
      <c r="X12" s="56"/>
      <c r="Y12" s="56"/>
      <c r="Z12" s="56"/>
    </row>
    <row r="13" spans="1:26" ht="14.25" customHeight="1">
      <c r="A13" s="85"/>
      <c r="B13" s="82"/>
      <c r="C13" s="85"/>
      <c r="D13" s="82"/>
      <c r="E13" s="85"/>
      <c r="F13" s="86"/>
      <c r="G13" s="84"/>
      <c r="H13" s="56"/>
      <c r="I13" s="56"/>
      <c r="J13" s="56"/>
      <c r="K13" s="56"/>
      <c r="L13" s="56"/>
      <c r="M13" s="56"/>
      <c r="N13" s="56"/>
      <c r="O13" s="56"/>
      <c r="P13" s="56"/>
      <c r="Q13" s="56"/>
      <c r="R13" s="56"/>
      <c r="S13" s="56"/>
      <c r="T13" s="56"/>
      <c r="U13" s="56"/>
      <c r="V13" s="56"/>
      <c r="W13" s="56"/>
      <c r="X13" s="56"/>
      <c r="Y13" s="56"/>
      <c r="Z13" s="56"/>
    </row>
    <row r="14" spans="1:26" ht="14.25" customHeight="1">
      <c r="A14" s="83" t="s">
        <v>20</v>
      </c>
      <c r="B14" s="82"/>
      <c r="C14" s="82"/>
      <c r="D14" s="82"/>
      <c r="E14" s="82"/>
      <c r="F14" s="82"/>
      <c r="G14" s="84"/>
      <c r="H14" s="56"/>
      <c r="I14" s="56"/>
      <c r="J14" s="56"/>
      <c r="K14" s="56"/>
      <c r="L14" s="56"/>
      <c r="M14" s="56"/>
      <c r="N14" s="56"/>
      <c r="O14" s="56"/>
      <c r="P14" s="56"/>
      <c r="Q14" s="56"/>
      <c r="R14" s="56"/>
      <c r="S14" s="56"/>
      <c r="T14" s="56"/>
      <c r="U14" s="56"/>
      <c r="V14" s="56"/>
      <c r="W14" s="56"/>
      <c r="X14" s="56"/>
      <c r="Y14" s="56"/>
      <c r="Z14" s="56"/>
    </row>
    <row r="15" spans="1:26" ht="14.25" customHeight="1" thickBot="1">
      <c r="A15" s="85" t="s">
        <v>15</v>
      </c>
      <c r="B15" s="99">
        <v>0</v>
      </c>
      <c r="C15" s="85" t="s">
        <v>161</v>
      </c>
      <c r="D15" s="82"/>
      <c r="E15" s="85"/>
      <c r="F15" s="86">
        <f>ROUND(B15*5000,2)</f>
        <v>0</v>
      </c>
      <c r="G15" s="84"/>
      <c r="H15" s="56"/>
      <c r="I15" s="56"/>
      <c r="J15" s="56"/>
      <c r="K15" s="56"/>
      <c r="L15" s="56"/>
      <c r="M15" s="56"/>
      <c r="N15" s="56"/>
      <c r="O15" s="56"/>
      <c r="P15" s="56"/>
      <c r="Q15" s="56"/>
      <c r="R15" s="56"/>
      <c r="S15" s="56"/>
      <c r="T15" s="56"/>
      <c r="U15" s="56"/>
      <c r="V15" s="56"/>
      <c r="W15" s="56"/>
      <c r="X15" s="56"/>
      <c r="Y15" s="56"/>
      <c r="Z15" s="56"/>
    </row>
    <row r="16" spans="1:26" ht="14.25" customHeight="1" thickBot="1">
      <c r="A16" s="85" t="s">
        <v>16</v>
      </c>
      <c r="B16" s="99">
        <v>0</v>
      </c>
      <c r="C16" s="85" t="s">
        <v>162</v>
      </c>
      <c r="D16" s="82"/>
      <c r="E16" s="85"/>
      <c r="F16" s="86">
        <f>ROUND(B16*200,2)</f>
        <v>0</v>
      </c>
      <c r="G16" s="84"/>
      <c r="H16" s="56"/>
      <c r="I16" s="56"/>
      <c r="J16" s="56"/>
      <c r="K16" s="56"/>
      <c r="L16" s="56"/>
      <c r="M16" s="56"/>
      <c r="N16" s="56"/>
      <c r="O16" s="56"/>
      <c r="P16" s="56"/>
      <c r="Q16" s="56"/>
      <c r="R16" s="56"/>
      <c r="S16" s="56"/>
      <c r="T16" s="56"/>
      <c r="U16" s="56"/>
      <c r="V16" s="56"/>
      <c r="W16" s="56"/>
      <c r="X16" s="56"/>
      <c r="Y16" s="56"/>
      <c r="Z16" s="56"/>
    </row>
    <row r="17" spans="1:26" ht="14.25" customHeight="1">
      <c r="A17" s="85"/>
      <c r="B17" s="82"/>
      <c r="C17" s="85"/>
      <c r="D17" s="82"/>
      <c r="E17" s="85"/>
      <c r="F17" s="86"/>
      <c r="G17" s="84"/>
      <c r="H17" s="56"/>
      <c r="I17" s="56"/>
      <c r="J17" s="56"/>
      <c r="K17" s="56"/>
      <c r="L17" s="56"/>
      <c r="M17" s="56"/>
      <c r="N17" s="56"/>
      <c r="O17" s="56"/>
      <c r="P17" s="56"/>
      <c r="Q17" s="56"/>
      <c r="R17" s="56"/>
      <c r="S17" s="56"/>
      <c r="T17" s="56"/>
      <c r="U17" s="56"/>
      <c r="V17" s="56"/>
      <c r="W17" s="56"/>
      <c r="X17" s="56"/>
      <c r="Y17" s="56"/>
      <c r="Z17" s="56"/>
    </row>
    <row r="18" spans="1:26" ht="14.25" customHeight="1" thickBot="1">
      <c r="A18" s="83" t="s">
        <v>21</v>
      </c>
      <c r="B18" s="82"/>
      <c r="C18" s="82"/>
      <c r="D18" s="87" t="s">
        <v>22</v>
      </c>
      <c r="E18" s="88">
        <f>+F15+F16</f>
        <v>0</v>
      </c>
      <c r="F18" s="83" t="s">
        <v>23</v>
      </c>
      <c r="G18" s="82"/>
      <c r="H18" s="56"/>
      <c r="I18" s="56"/>
      <c r="J18" s="56"/>
      <c r="K18" s="56"/>
      <c r="L18" s="56"/>
      <c r="M18" s="56"/>
      <c r="N18" s="56"/>
      <c r="O18" s="56"/>
      <c r="P18" s="56"/>
      <c r="Q18" s="56"/>
      <c r="R18" s="56"/>
      <c r="S18" s="56"/>
      <c r="T18" s="56"/>
      <c r="U18" s="56"/>
      <c r="V18" s="56"/>
      <c r="W18" s="56"/>
      <c r="X18" s="56"/>
      <c r="Y18" s="56"/>
      <c r="Z18" s="56"/>
    </row>
    <row r="19" spans="1:26" ht="14.25" customHeight="1">
      <c r="A19" s="85"/>
      <c r="B19" s="82"/>
      <c r="C19" s="85"/>
      <c r="D19" s="82"/>
      <c r="E19" s="85"/>
      <c r="F19" s="86"/>
      <c r="G19" s="84"/>
      <c r="H19" s="56"/>
      <c r="I19" s="56"/>
      <c r="J19" s="56"/>
      <c r="K19" s="56"/>
      <c r="L19" s="56"/>
      <c r="M19" s="56"/>
      <c r="N19" s="56"/>
      <c r="O19" s="56"/>
      <c r="P19" s="56"/>
      <c r="Q19" s="56"/>
      <c r="R19" s="56"/>
      <c r="S19" s="56"/>
      <c r="T19" s="56"/>
      <c r="U19" s="56"/>
      <c r="V19" s="56"/>
      <c r="W19" s="56"/>
      <c r="X19" s="56"/>
      <c r="Y19" s="56"/>
      <c r="Z19" s="56"/>
    </row>
    <row r="20" spans="1:26" ht="14.25" customHeight="1">
      <c r="A20" s="83" t="s">
        <v>104</v>
      </c>
      <c r="B20" s="101"/>
      <c r="C20" s="82"/>
      <c r="D20" s="82"/>
      <c r="E20" s="82"/>
      <c r="F20" s="82"/>
      <c r="G20" s="84"/>
      <c r="H20" s="56"/>
      <c r="I20" s="56"/>
      <c r="J20" s="56"/>
      <c r="K20" s="56"/>
      <c r="L20" s="56"/>
      <c r="M20" s="56"/>
      <c r="N20" s="56"/>
      <c r="O20" s="56"/>
      <c r="P20" s="56"/>
      <c r="Q20" s="56"/>
      <c r="R20" s="56"/>
      <c r="S20" s="56"/>
      <c r="T20" s="56"/>
      <c r="U20" s="56"/>
      <c r="V20" s="56"/>
      <c r="W20" s="56"/>
      <c r="X20" s="56"/>
      <c r="Y20" s="56"/>
      <c r="Z20" s="56"/>
    </row>
    <row r="21" spans="1:26" ht="14.25" customHeight="1" thickBot="1">
      <c r="A21" s="85" t="s">
        <v>15</v>
      </c>
      <c r="B21" s="99">
        <v>0</v>
      </c>
      <c r="C21" s="85" t="s">
        <v>163</v>
      </c>
      <c r="D21" s="82"/>
      <c r="E21" s="85"/>
      <c r="F21" s="86">
        <f>ROUND(B21*31200,2)</f>
        <v>0</v>
      </c>
      <c r="G21" s="84"/>
      <c r="H21" s="56"/>
      <c r="I21" s="56"/>
      <c r="J21" s="56"/>
      <c r="K21" s="56"/>
      <c r="L21" s="56"/>
      <c r="M21" s="56"/>
      <c r="N21" s="56"/>
      <c r="O21" s="56"/>
      <c r="P21" s="56"/>
      <c r="Q21" s="56"/>
      <c r="R21" s="56"/>
      <c r="S21" s="56"/>
      <c r="T21" s="56"/>
      <c r="U21" s="56"/>
      <c r="V21" s="56"/>
      <c r="W21" s="56"/>
      <c r="X21" s="56"/>
      <c r="Y21" s="56"/>
      <c r="Z21" s="56"/>
    </row>
    <row r="22" spans="1:26" ht="14.25" customHeight="1" thickBot="1">
      <c r="A22" s="85" t="s">
        <v>16</v>
      </c>
      <c r="B22" s="99">
        <v>0</v>
      </c>
      <c r="C22" s="85" t="s">
        <v>95</v>
      </c>
      <c r="D22" s="82"/>
      <c r="E22" s="85"/>
      <c r="F22" s="86">
        <f>ROUND(B22*364,2)</f>
        <v>0</v>
      </c>
      <c r="G22" s="84"/>
      <c r="H22" s="56"/>
      <c r="I22" s="56"/>
      <c r="J22" s="56"/>
      <c r="K22" s="56"/>
      <c r="L22" s="56"/>
      <c r="M22" s="56"/>
      <c r="N22" s="56"/>
      <c r="O22" s="56"/>
      <c r="P22" s="56"/>
      <c r="Q22" s="56"/>
      <c r="R22" s="56"/>
      <c r="S22" s="56"/>
      <c r="T22" s="56"/>
      <c r="U22" s="56"/>
      <c r="V22" s="56"/>
      <c r="W22" s="56"/>
      <c r="X22" s="56"/>
      <c r="Y22" s="56"/>
      <c r="Z22" s="56"/>
    </row>
    <row r="23" spans="1:26" ht="14.25" customHeight="1">
      <c r="A23" s="85"/>
      <c r="B23" s="101"/>
      <c r="C23" s="85"/>
      <c r="D23" s="82"/>
      <c r="E23" s="85"/>
      <c r="F23" s="86"/>
      <c r="G23" s="84"/>
      <c r="H23" s="56"/>
      <c r="I23" s="56"/>
      <c r="J23" s="56"/>
      <c r="K23" s="56"/>
      <c r="L23" s="56"/>
      <c r="M23" s="56"/>
      <c r="N23" s="56"/>
      <c r="O23" s="56"/>
      <c r="P23" s="56"/>
      <c r="Q23" s="56"/>
      <c r="R23" s="56"/>
      <c r="S23" s="56"/>
      <c r="T23" s="56"/>
      <c r="U23" s="56"/>
      <c r="V23" s="56"/>
      <c r="W23" s="56"/>
      <c r="X23" s="56"/>
      <c r="Y23" s="56"/>
      <c r="Z23" s="56"/>
    </row>
    <row r="24" spans="1:26" ht="14.25" customHeight="1" thickBot="1">
      <c r="A24" s="83" t="s">
        <v>108</v>
      </c>
      <c r="B24" s="101"/>
      <c r="C24" s="82"/>
      <c r="D24" s="87" t="s">
        <v>24</v>
      </c>
      <c r="E24" s="88">
        <f>+F21+F22</f>
        <v>0</v>
      </c>
      <c r="F24" s="83" t="s">
        <v>25</v>
      </c>
      <c r="G24" s="82"/>
      <c r="H24" s="56"/>
      <c r="I24" s="56"/>
      <c r="J24" s="56"/>
      <c r="K24" s="56"/>
      <c r="L24" s="56"/>
      <c r="M24" s="56"/>
      <c r="N24" s="56"/>
      <c r="O24" s="56"/>
      <c r="P24" s="56"/>
      <c r="Q24" s="56"/>
      <c r="R24" s="56"/>
      <c r="S24" s="56"/>
      <c r="T24" s="56"/>
      <c r="U24" s="56"/>
      <c r="V24" s="56"/>
      <c r="W24" s="56"/>
      <c r="X24" s="56"/>
      <c r="Y24" s="56"/>
      <c r="Z24" s="56"/>
    </row>
    <row r="25" spans="1:26" ht="14.25" customHeight="1">
      <c r="A25" s="85"/>
      <c r="B25" s="101"/>
      <c r="C25" s="85"/>
      <c r="D25" s="82"/>
      <c r="E25" s="85"/>
      <c r="F25" s="86"/>
      <c r="G25" s="84"/>
      <c r="H25" s="56"/>
      <c r="I25" s="56"/>
      <c r="J25" s="56"/>
      <c r="K25" s="56"/>
      <c r="L25" s="56"/>
      <c r="M25" s="56"/>
      <c r="N25" s="56"/>
      <c r="O25" s="56"/>
      <c r="P25" s="56"/>
      <c r="Q25" s="56"/>
      <c r="R25" s="56"/>
      <c r="S25" s="56"/>
      <c r="T25" s="56"/>
      <c r="U25" s="56"/>
      <c r="V25" s="56"/>
      <c r="W25" s="56"/>
      <c r="X25" s="56"/>
      <c r="Y25" s="56"/>
      <c r="Z25" s="56"/>
    </row>
    <row r="26" spans="1:26" ht="14.25" customHeight="1" thickBot="1">
      <c r="A26" s="83" t="s">
        <v>107</v>
      </c>
      <c r="B26" s="101"/>
      <c r="C26" s="82"/>
      <c r="D26" s="82"/>
      <c r="E26" s="152">
        <f>+E12+E18+E24</f>
        <v>0</v>
      </c>
      <c r="F26" s="153"/>
      <c r="G26" s="83" t="s">
        <v>26</v>
      </c>
      <c r="M26" s="56"/>
      <c r="N26" s="56"/>
      <c r="O26" s="56"/>
      <c r="P26" s="56"/>
      <c r="Q26" s="56"/>
      <c r="R26" s="56"/>
      <c r="S26" s="56"/>
      <c r="T26" s="56"/>
      <c r="U26" s="56"/>
      <c r="V26" s="56"/>
      <c r="W26" s="56"/>
      <c r="X26" s="56"/>
      <c r="Y26" s="56"/>
      <c r="Z26" s="56"/>
    </row>
    <row r="27" spans="1:26" ht="14.25" customHeight="1">
      <c r="A27"/>
      <c r="B27" s="101"/>
      <c r="C27"/>
      <c r="D27"/>
      <c r="E27" s="150" t="s">
        <v>27</v>
      </c>
      <c r="F27" s="151"/>
      <c r="G27"/>
      <c r="L27" s="58"/>
      <c r="M27" s="56"/>
      <c r="N27" s="56"/>
      <c r="O27" s="56"/>
      <c r="P27" s="56"/>
      <c r="Q27" s="56"/>
      <c r="R27" s="56"/>
      <c r="S27" s="56"/>
      <c r="T27" s="56"/>
      <c r="U27" s="56"/>
      <c r="V27" s="56"/>
      <c r="W27" s="56"/>
      <c r="X27" s="56"/>
      <c r="Y27" s="56"/>
      <c r="Z27" s="56"/>
    </row>
    <row r="28" spans="1:26" ht="14.25" customHeight="1">
      <c r="A28" s="85"/>
      <c r="B28" s="101"/>
      <c r="C28" s="85"/>
      <c r="D28" s="82"/>
      <c r="E28" s="85"/>
      <c r="F28" s="86"/>
      <c r="G28" s="84"/>
      <c r="H28" s="56"/>
      <c r="I28" s="56"/>
      <c r="J28" s="56"/>
      <c r="K28" s="56"/>
      <c r="L28" s="56"/>
      <c r="M28" s="56"/>
      <c r="N28" s="56"/>
      <c r="O28" s="56"/>
      <c r="P28" s="56"/>
      <c r="Q28" s="56"/>
      <c r="R28" s="56"/>
      <c r="S28" s="56"/>
      <c r="T28" s="56"/>
      <c r="U28" s="56"/>
      <c r="V28" s="56"/>
      <c r="W28" s="56"/>
      <c r="X28" s="56"/>
      <c r="Y28" s="56"/>
      <c r="Z28" s="56"/>
    </row>
    <row r="29" spans="1:26" ht="14.25" customHeight="1">
      <c r="A29" s="80" t="s">
        <v>355</v>
      </c>
      <c r="B29" s="101"/>
      <c r="C29" s="82"/>
      <c r="D29" s="82"/>
      <c r="E29" s="82"/>
      <c r="F29" s="82"/>
      <c r="G29" s="82"/>
      <c r="H29" s="56"/>
      <c r="I29" s="56"/>
      <c r="J29" s="56"/>
      <c r="K29" s="56"/>
      <c r="L29" s="56"/>
      <c r="M29" s="56"/>
      <c r="N29" s="56"/>
      <c r="O29" s="56"/>
      <c r="P29" s="56"/>
      <c r="Q29" s="56"/>
      <c r="R29" s="56"/>
      <c r="S29" s="56"/>
      <c r="T29" s="56"/>
      <c r="U29" s="56"/>
      <c r="V29" s="56"/>
      <c r="W29" s="56"/>
      <c r="X29" s="56"/>
      <c r="Y29" s="56"/>
      <c r="Z29" s="56"/>
    </row>
    <row r="30" spans="1:26" ht="14.25" customHeight="1">
      <c r="A30" s="83" t="s">
        <v>14</v>
      </c>
      <c r="B30" s="101"/>
      <c r="C30" s="82"/>
      <c r="D30" s="82"/>
      <c r="E30" s="82"/>
      <c r="F30" s="82"/>
      <c r="G30" s="84"/>
      <c r="H30" s="56"/>
      <c r="I30" s="56"/>
      <c r="J30" s="56"/>
      <c r="K30" s="56"/>
      <c r="L30" s="56"/>
      <c r="M30" s="56"/>
      <c r="N30" s="56"/>
      <c r="O30" s="56"/>
      <c r="P30" s="56"/>
      <c r="Q30" s="56"/>
      <c r="R30" s="56"/>
      <c r="S30" s="56"/>
      <c r="T30" s="56"/>
      <c r="U30" s="56"/>
      <c r="V30" s="56"/>
      <c r="W30" s="56"/>
      <c r="X30" s="56"/>
      <c r="Y30" s="56"/>
      <c r="Z30" s="56"/>
    </row>
    <row r="31" spans="1:26" ht="14.25" customHeight="1" thickBot="1">
      <c r="A31" s="85" t="s">
        <v>15</v>
      </c>
      <c r="B31" s="99">
        <v>0</v>
      </c>
      <c r="C31" s="85" t="s">
        <v>164</v>
      </c>
      <c r="D31" s="82"/>
      <c r="E31" s="85"/>
      <c r="F31" s="86">
        <f>ROUND(B31*4000,2)</f>
        <v>0</v>
      </c>
      <c r="G31" s="84"/>
      <c r="H31" s="56"/>
      <c r="I31" s="56"/>
      <c r="J31" s="56"/>
      <c r="K31" s="56"/>
      <c r="L31" s="56"/>
      <c r="M31" s="56"/>
      <c r="N31" s="56"/>
      <c r="O31" s="56"/>
      <c r="P31" s="56"/>
      <c r="Q31" s="56"/>
      <c r="R31" s="56"/>
      <c r="S31" s="56"/>
      <c r="T31" s="56"/>
      <c r="U31" s="56"/>
      <c r="V31" s="56"/>
      <c r="W31" s="56"/>
      <c r="X31" s="56"/>
      <c r="Y31" s="56"/>
      <c r="Z31" s="56"/>
    </row>
    <row r="32" spans="1:26" ht="14.25" customHeight="1" thickBot="1">
      <c r="A32" s="85" t="s">
        <v>16</v>
      </c>
      <c r="B32" s="99">
        <v>0</v>
      </c>
      <c r="C32" s="85" t="s">
        <v>165</v>
      </c>
      <c r="D32" s="82"/>
      <c r="E32" s="85"/>
      <c r="F32" s="86">
        <f>ROUND(B32*80,2)</f>
        <v>0</v>
      </c>
      <c r="G32" s="84"/>
      <c r="H32" s="56"/>
      <c r="I32" s="56"/>
      <c r="J32" s="56"/>
      <c r="K32" s="56"/>
      <c r="L32" s="56"/>
      <c r="M32" s="56"/>
      <c r="N32" s="56"/>
      <c r="O32" s="56"/>
      <c r="P32" s="56"/>
      <c r="Q32" s="56"/>
      <c r="R32" s="56"/>
      <c r="S32" s="56"/>
      <c r="T32" s="56"/>
      <c r="U32" s="56"/>
      <c r="V32" s="56"/>
      <c r="W32" s="56"/>
      <c r="X32" s="56"/>
      <c r="Y32" s="56"/>
      <c r="Z32" s="56"/>
    </row>
    <row r="33" spans="1:26" ht="14.25" customHeight="1">
      <c r="A33" s="85"/>
      <c r="B33" s="101"/>
      <c r="C33" s="85"/>
      <c r="D33" s="82"/>
      <c r="E33" s="85"/>
      <c r="F33" s="86"/>
      <c r="G33" s="84"/>
      <c r="H33" s="56"/>
      <c r="I33" s="56"/>
      <c r="J33" s="56"/>
      <c r="K33" s="56"/>
      <c r="L33" s="56"/>
      <c r="M33" s="56"/>
      <c r="N33" s="56"/>
      <c r="O33" s="56"/>
      <c r="P33" s="56"/>
      <c r="Q33" s="56"/>
      <c r="R33" s="56"/>
      <c r="S33" s="56"/>
      <c r="T33" s="56"/>
      <c r="U33" s="56"/>
      <c r="V33" s="56"/>
      <c r="W33" s="56"/>
      <c r="X33" s="56"/>
      <c r="Y33" s="56"/>
      <c r="Z33" s="56"/>
    </row>
    <row r="34" spans="1:26" ht="14.25" customHeight="1" thickBot="1">
      <c r="A34" s="83" t="s">
        <v>28</v>
      </c>
      <c r="B34" s="101"/>
      <c r="C34" s="82"/>
      <c r="D34" s="87" t="s">
        <v>29</v>
      </c>
      <c r="E34" s="88">
        <f>+F31+F32</f>
        <v>0</v>
      </c>
      <c r="F34" s="83" t="s">
        <v>30</v>
      </c>
      <c r="G34" s="82"/>
      <c r="H34" s="56"/>
      <c r="I34" s="56"/>
      <c r="J34" s="56"/>
      <c r="K34" s="56"/>
      <c r="L34" s="56"/>
      <c r="M34" s="56"/>
      <c r="N34" s="56"/>
      <c r="O34" s="56"/>
      <c r="P34" s="56"/>
      <c r="Q34" s="56"/>
      <c r="R34" s="56"/>
      <c r="S34" s="56"/>
      <c r="T34" s="56"/>
      <c r="U34" s="56"/>
      <c r="V34" s="56"/>
      <c r="W34" s="56"/>
      <c r="X34" s="56"/>
      <c r="Y34" s="56"/>
      <c r="Z34" s="56"/>
    </row>
    <row r="35" spans="1:26" ht="14.25" customHeight="1">
      <c r="A35" s="85"/>
      <c r="B35" s="101"/>
      <c r="C35" s="85"/>
      <c r="D35" s="82"/>
      <c r="E35" s="85"/>
      <c r="F35" s="86"/>
      <c r="G35" s="84"/>
      <c r="H35" s="56"/>
      <c r="I35" s="56"/>
      <c r="J35" s="56"/>
      <c r="K35" s="56"/>
      <c r="L35" s="56"/>
      <c r="M35" s="56"/>
      <c r="N35" s="56"/>
      <c r="O35" s="56"/>
      <c r="P35" s="56"/>
      <c r="Q35" s="56"/>
      <c r="R35" s="56"/>
      <c r="S35" s="56"/>
      <c r="T35" s="56"/>
      <c r="U35" s="56"/>
      <c r="V35" s="56"/>
      <c r="W35" s="56"/>
      <c r="X35" s="56"/>
      <c r="Y35" s="56"/>
      <c r="Z35" s="56"/>
    </row>
    <row r="36" spans="1:26" ht="14.25" customHeight="1">
      <c r="A36" s="83" t="s">
        <v>20</v>
      </c>
      <c r="B36" s="101"/>
      <c r="C36" s="82"/>
      <c r="D36" s="82"/>
      <c r="E36" s="82"/>
      <c r="F36" s="82"/>
      <c r="G36" s="84"/>
      <c r="H36" s="56"/>
      <c r="I36" s="56"/>
      <c r="J36" s="56"/>
      <c r="K36" s="56"/>
      <c r="L36" s="56"/>
      <c r="M36" s="56"/>
      <c r="N36" s="56"/>
      <c r="O36" s="56"/>
      <c r="P36" s="56"/>
      <c r="Q36" s="56"/>
      <c r="R36" s="56"/>
      <c r="S36" s="56"/>
      <c r="T36" s="56"/>
      <c r="U36" s="56"/>
      <c r="V36" s="56"/>
      <c r="W36" s="56"/>
      <c r="X36" s="56"/>
      <c r="Y36" s="56"/>
      <c r="Z36" s="56"/>
    </row>
    <row r="37" spans="1:26" ht="14.25" customHeight="1" thickBot="1">
      <c r="A37" s="85" t="s">
        <v>15</v>
      </c>
      <c r="B37" s="99">
        <v>0</v>
      </c>
      <c r="C37" s="85" t="s">
        <v>166</v>
      </c>
      <c r="D37" s="82"/>
      <c r="E37" s="85"/>
      <c r="F37" s="86">
        <f>ROUND(B37*4000,2)</f>
        <v>0</v>
      </c>
      <c r="G37" s="84"/>
      <c r="H37" s="56"/>
      <c r="I37" s="56"/>
      <c r="J37" s="56"/>
      <c r="K37" s="56"/>
      <c r="L37" s="56"/>
      <c r="M37" s="56"/>
      <c r="N37" s="56"/>
      <c r="O37" s="56"/>
      <c r="P37" s="56"/>
      <c r="Q37" s="56"/>
      <c r="R37" s="56"/>
      <c r="S37" s="56"/>
      <c r="T37" s="56"/>
      <c r="U37" s="56"/>
      <c r="V37" s="56"/>
      <c r="W37" s="56"/>
      <c r="X37" s="56"/>
      <c r="Y37" s="56"/>
      <c r="Z37" s="56"/>
    </row>
    <row r="38" spans="1:26" ht="14.25" customHeight="1" thickBot="1">
      <c r="A38" s="85" t="s">
        <v>16</v>
      </c>
      <c r="B38" s="99">
        <v>0</v>
      </c>
      <c r="C38" s="85" t="s">
        <v>167</v>
      </c>
      <c r="D38" s="82"/>
      <c r="E38" s="85"/>
      <c r="F38" s="86">
        <f>ROUND(B38*80,2)</f>
        <v>0</v>
      </c>
      <c r="G38" s="84"/>
      <c r="H38" s="56"/>
      <c r="I38" s="56"/>
      <c r="J38" s="56"/>
      <c r="K38" s="56"/>
      <c r="L38" s="56"/>
      <c r="M38" s="56"/>
      <c r="N38" s="56"/>
      <c r="O38" s="56"/>
      <c r="P38" s="56"/>
      <c r="Q38" s="56"/>
      <c r="R38" s="56"/>
      <c r="S38" s="56"/>
      <c r="T38" s="56"/>
      <c r="U38" s="56"/>
      <c r="V38" s="56"/>
      <c r="W38" s="56"/>
      <c r="X38" s="56"/>
      <c r="Y38" s="56"/>
      <c r="Z38" s="56"/>
    </row>
    <row r="39" spans="1:26" ht="14.25" customHeight="1">
      <c r="A39" s="85"/>
      <c r="B39" s="101"/>
      <c r="C39" s="85"/>
      <c r="D39" s="82"/>
      <c r="E39" s="85"/>
      <c r="F39" s="86"/>
      <c r="G39" s="84"/>
      <c r="H39" s="56"/>
      <c r="I39" s="56"/>
      <c r="J39" s="56"/>
      <c r="K39" s="56"/>
      <c r="L39" s="56"/>
      <c r="M39" s="56"/>
      <c r="N39" s="56"/>
      <c r="O39" s="56"/>
      <c r="P39" s="56"/>
      <c r="Q39" s="56"/>
      <c r="R39" s="56"/>
      <c r="S39" s="56"/>
      <c r="T39" s="56"/>
      <c r="U39" s="56"/>
      <c r="V39" s="56"/>
      <c r="W39" s="56"/>
      <c r="X39" s="56"/>
      <c r="Y39" s="56"/>
      <c r="Z39" s="56"/>
    </row>
    <row r="40" spans="1:26" ht="14.25" customHeight="1" thickBot="1">
      <c r="A40" s="83" t="s">
        <v>31</v>
      </c>
      <c r="B40" s="101"/>
      <c r="C40" s="82"/>
      <c r="D40" s="87" t="s">
        <v>32</v>
      </c>
      <c r="E40" s="88">
        <f>+F37+F38</f>
        <v>0</v>
      </c>
      <c r="F40" s="83" t="s">
        <v>33</v>
      </c>
      <c r="G40" s="82"/>
      <c r="H40" s="56"/>
      <c r="I40" s="56"/>
      <c r="J40" s="56"/>
      <c r="K40" s="56"/>
      <c r="L40" s="56"/>
      <c r="M40" s="56"/>
      <c r="N40" s="56"/>
      <c r="O40" s="56"/>
      <c r="P40" s="56"/>
      <c r="Q40" s="56"/>
      <c r="R40" s="56"/>
      <c r="S40" s="56"/>
      <c r="T40" s="56"/>
      <c r="U40" s="56"/>
      <c r="V40" s="56"/>
      <c r="W40" s="56"/>
      <c r="X40" s="56"/>
      <c r="Y40" s="56"/>
      <c r="Z40" s="56"/>
    </row>
    <row r="41" spans="1:26" ht="14.25" customHeight="1">
      <c r="A41" s="85"/>
      <c r="B41" s="101"/>
      <c r="C41" s="85"/>
      <c r="D41" s="82"/>
      <c r="E41" s="85"/>
      <c r="F41" s="86"/>
      <c r="G41" s="84"/>
      <c r="H41" s="56"/>
      <c r="I41" s="56"/>
      <c r="J41" s="56"/>
      <c r="K41" s="56"/>
      <c r="L41" s="56"/>
      <c r="M41" s="56"/>
      <c r="N41" s="56"/>
      <c r="O41" s="56"/>
      <c r="P41" s="56"/>
      <c r="Q41" s="56"/>
      <c r="R41" s="56"/>
      <c r="S41" s="56"/>
      <c r="T41" s="56"/>
      <c r="U41" s="56"/>
      <c r="V41" s="56"/>
      <c r="W41" s="56"/>
      <c r="X41" s="56"/>
      <c r="Y41" s="56"/>
      <c r="Z41" s="56"/>
    </row>
    <row r="42" spans="1:26" ht="14.25" customHeight="1">
      <c r="A42" s="83" t="s">
        <v>104</v>
      </c>
      <c r="B42" s="101"/>
      <c r="C42" s="82"/>
      <c r="D42" s="82"/>
      <c r="E42" s="82"/>
      <c r="F42" s="82"/>
      <c r="G42" s="84"/>
      <c r="H42" s="56"/>
      <c r="I42" s="56"/>
      <c r="J42" s="56"/>
      <c r="K42" s="56"/>
      <c r="L42" s="56"/>
      <c r="M42" s="56"/>
      <c r="N42" s="56"/>
      <c r="O42" s="56"/>
      <c r="P42" s="56"/>
      <c r="Q42" s="56"/>
      <c r="R42" s="56"/>
      <c r="S42" s="56"/>
      <c r="T42" s="56"/>
      <c r="U42" s="56"/>
      <c r="V42" s="56"/>
      <c r="W42" s="56"/>
      <c r="X42" s="56"/>
      <c r="Y42" s="56"/>
      <c r="Z42" s="56"/>
    </row>
    <row r="43" spans="1:26" ht="14.25" customHeight="1" thickBot="1">
      <c r="A43" s="85" t="s">
        <v>15</v>
      </c>
      <c r="B43" s="99">
        <v>0</v>
      </c>
      <c r="C43" s="85" t="s">
        <v>168</v>
      </c>
      <c r="D43" s="82"/>
      <c r="E43" s="85"/>
      <c r="F43" s="86">
        <f>ROUND(B21*24960,2)</f>
        <v>0</v>
      </c>
      <c r="G43" s="84"/>
      <c r="H43" s="56"/>
      <c r="I43" s="56"/>
      <c r="J43" s="56"/>
      <c r="K43" s="56"/>
      <c r="L43" s="56"/>
      <c r="M43" s="56"/>
      <c r="N43" s="56"/>
      <c r="O43" s="56"/>
      <c r="P43" s="56"/>
      <c r="Q43" s="56"/>
      <c r="R43" s="56"/>
      <c r="S43" s="56"/>
      <c r="T43" s="56"/>
      <c r="U43" s="56"/>
      <c r="V43" s="56"/>
      <c r="W43" s="56"/>
      <c r="X43" s="56"/>
      <c r="Y43" s="56"/>
      <c r="Z43" s="56"/>
    </row>
    <row r="44" spans="1:26" ht="14.25" customHeight="1" thickBot="1">
      <c r="A44" s="85" t="s">
        <v>16</v>
      </c>
      <c r="B44" s="99">
        <v>0</v>
      </c>
      <c r="C44" s="85" t="s">
        <v>169</v>
      </c>
      <c r="D44" s="82"/>
      <c r="E44" s="85"/>
      <c r="F44" s="86">
        <f>ROUND(B22*320,2)</f>
        <v>0</v>
      </c>
      <c r="G44" s="84"/>
      <c r="H44" s="56"/>
      <c r="I44" s="56"/>
      <c r="J44" s="56"/>
      <c r="K44" s="56"/>
      <c r="L44" s="56"/>
      <c r="M44" s="56"/>
      <c r="N44" s="56"/>
      <c r="O44" s="56"/>
      <c r="P44" s="56"/>
      <c r="Q44" s="56"/>
      <c r="R44" s="56"/>
      <c r="S44" s="56"/>
      <c r="T44" s="56"/>
      <c r="U44" s="56"/>
      <c r="V44" s="56"/>
      <c r="W44" s="56"/>
      <c r="X44" s="56"/>
      <c r="Y44" s="56"/>
      <c r="Z44" s="56"/>
    </row>
    <row r="45" spans="1:26" ht="14.25" customHeight="1">
      <c r="A45" s="85"/>
      <c r="B45" s="82"/>
      <c r="C45" s="85"/>
      <c r="D45" s="82"/>
      <c r="E45" s="85"/>
      <c r="F45" s="86"/>
      <c r="G45" s="84"/>
      <c r="H45" s="56"/>
      <c r="I45" s="56"/>
      <c r="J45" s="56"/>
      <c r="K45" s="56"/>
      <c r="L45" s="56"/>
      <c r="M45" s="56"/>
      <c r="N45" s="56"/>
      <c r="O45" s="56"/>
      <c r="P45" s="56"/>
      <c r="Q45" s="56"/>
      <c r="R45" s="56"/>
      <c r="S45" s="56"/>
      <c r="T45" s="56"/>
      <c r="U45" s="56"/>
      <c r="V45" s="56"/>
      <c r="W45" s="56"/>
      <c r="X45" s="56"/>
      <c r="Y45" s="56"/>
      <c r="Z45" s="56"/>
    </row>
    <row r="46" spans="1:26" ht="14.25" customHeight="1" thickBot="1">
      <c r="A46" s="83" t="s">
        <v>105</v>
      </c>
      <c r="B46" s="82"/>
      <c r="C46" s="82"/>
      <c r="D46" s="87" t="s">
        <v>34</v>
      </c>
      <c r="E46" s="88">
        <f>+F43+F44</f>
        <v>0</v>
      </c>
      <c r="F46" s="83" t="s">
        <v>35</v>
      </c>
      <c r="G46" s="82"/>
      <c r="H46" s="56"/>
      <c r="I46" s="56"/>
      <c r="J46" s="56"/>
      <c r="K46" s="56"/>
      <c r="L46" s="56"/>
      <c r="M46" s="56"/>
      <c r="N46" s="56"/>
      <c r="O46" s="56"/>
      <c r="P46" s="56"/>
      <c r="Q46" s="56"/>
      <c r="R46" s="56"/>
      <c r="S46" s="56"/>
      <c r="T46" s="56"/>
      <c r="U46" s="56"/>
      <c r="V46" s="56"/>
      <c r="W46" s="56"/>
      <c r="X46" s="56"/>
      <c r="Y46" s="56"/>
      <c r="Z46" s="56"/>
    </row>
    <row r="47" spans="1:26" ht="14.25" customHeight="1">
      <c r="A47" s="85"/>
      <c r="B47" s="82"/>
      <c r="C47" s="85"/>
      <c r="D47" s="82"/>
      <c r="E47" s="85"/>
      <c r="F47" s="86"/>
      <c r="G47" s="84"/>
      <c r="H47" s="59"/>
      <c r="I47" s="56"/>
      <c r="J47" s="56"/>
      <c r="K47" s="56"/>
      <c r="L47" s="56"/>
      <c r="M47" s="56"/>
      <c r="N47" s="56"/>
      <c r="O47" s="56"/>
      <c r="P47" s="56"/>
      <c r="Q47" s="56"/>
      <c r="R47" s="56"/>
      <c r="S47" s="56"/>
      <c r="T47" s="56"/>
      <c r="U47" s="56"/>
      <c r="V47" s="56"/>
      <c r="W47" s="56"/>
      <c r="X47" s="56"/>
      <c r="Y47" s="56"/>
      <c r="Z47" s="56"/>
    </row>
    <row r="48" spans="1:26" ht="14.25" customHeight="1" thickBot="1">
      <c r="A48" s="83" t="s">
        <v>106</v>
      </c>
      <c r="B48" s="82"/>
      <c r="C48" s="82"/>
      <c r="D48" s="82"/>
      <c r="E48" s="152">
        <f>+E34+E40+E46</f>
        <v>0</v>
      </c>
      <c r="F48" s="153"/>
      <c r="G48" s="83" t="s">
        <v>36</v>
      </c>
      <c r="M48" s="56"/>
      <c r="N48" s="56"/>
      <c r="O48" s="56"/>
      <c r="P48" s="56"/>
      <c r="Q48" s="56"/>
      <c r="R48" s="56"/>
      <c r="S48" s="56"/>
      <c r="T48" s="56"/>
      <c r="U48" s="56"/>
      <c r="V48" s="56"/>
      <c r="W48" s="56"/>
      <c r="X48" s="56"/>
      <c r="Y48" s="56"/>
      <c r="Z48" s="56"/>
    </row>
    <row r="49" spans="1:26" ht="14.25" customHeight="1">
      <c r="A49"/>
      <c r="B49"/>
      <c r="C49"/>
      <c r="D49"/>
      <c r="E49" s="150" t="s">
        <v>37</v>
      </c>
      <c r="F49" s="151"/>
      <c r="G49"/>
      <c r="L49" s="58"/>
      <c r="M49" s="56"/>
      <c r="N49" s="56"/>
      <c r="O49" s="56"/>
      <c r="P49" s="56"/>
      <c r="Q49" s="56"/>
      <c r="R49" s="56"/>
      <c r="S49" s="56"/>
      <c r="T49" s="56"/>
      <c r="U49" s="56"/>
      <c r="V49" s="56"/>
      <c r="W49" s="56"/>
      <c r="X49" s="56"/>
      <c r="Y49" s="56"/>
      <c r="Z49" s="56"/>
    </row>
    <row r="50" spans="1:26" ht="14.25" customHeight="1">
      <c r="A50" s="85"/>
      <c r="B50" s="101"/>
      <c r="C50" s="85"/>
      <c r="D50" s="82"/>
      <c r="E50" s="85"/>
      <c r="F50" s="86"/>
      <c r="G50" s="84"/>
      <c r="H50" s="59"/>
      <c r="I50" s="56"/>
      <c r="J50" s="56"/>
      <c r="K50" s="56"/>
      <c r="L50" s="56"/>
      <c r="M50" s="56"/>
      <c r="N50" s="56"/>
      <c r="O50" s="56"/>
      <c r="P50" s="56"/>
      <c r="Q50" s="56"/>
      <c r="R50" s="56"/>
      <c r="S50" s="56"/>
      <c r="T50" s="56"/>
      <c r="U50" s="56"/>
      <c r="V50" s="56"/>
      <c r="W50" s="56"/>
      <c r="X50" s="56"/>
      <c r="Y50" s="56"/>
      <c r="Z50" s="56"/>
    </row>
    <row r="51" spans="1:26" ht="14.25" customHeight="1">
      <c r="A51" s="80" t="s">
        <v>353</v>
      </c>
      <c r="B51" s="101"/>
      <c r="C51" s="82"/>
      <c r="D51" s="82"/>
      <c r="E51" s="82"/>
      <c r="F51" s="82"/>
      <c r="G51" s="82"/>
      <c r="H51" s="56"/>
      <c r="I51" s="56"/>
      <c r="J51" s="56"/>
      <c r="K51" s="56"/>
      <c r="L51" s="56"/>
      <c r="M51" s="56"/>
      <c r="N51" s="56"/>
      <c r="O51" s="56"/>
      <c r="P51" s="56"/>
      <c r="Q51" s="56"/>
      <c r="R51" s="56"/>
      <c r="S51" s="56"/>
      <c r="T51" s="56"/>
      <c r="U51" s="56"/>
      <c r="V51" s="56"/>
      <c r="W51" s="56"/>
      <c r="X51" s="56"/>
      <c r="Y51" s="56"/>
      <c r="Z51" s="56"/>
    </row>
    <row r="52" spans="1:26" ht="14.25" customHeight="1">
      <c r="A52" s="83" t="s">
        <v>14</v>
      </c>
      <c r="B52" s="101"/>
      <c r="C52" s="82"/>
      <c r="D52" s="82"/>
      <c r="E52" s="82"/>
      <c r="F52" s="82"/>
      <c r="G52" s="84"/>
      <c r="H52" s="56"/>
      <c r="I52" s="56"/>
      <c r="J52" s="56"/>
      <c r="K52" s="56"/>
      <c r="L52" s="56"/>
      <c r="M52" s="56"/>
      <c r="N52" s="56"/>
      <c r="O52" s="56"/>
      <c r="P52" s="56"/>
      <c r="Q52" s="56"/>
      <c r="R52" s="56"/>
      <c r="S52" s="56"/>
      <c r="T52" s="56"/>
      <c r="U52" s="56"/>
      <c r="V52" s="56"/>
      <c r="W52" s="56"/>
      <c r="X52" s="56"/>
      <c r="Y52" s="56"/>
      <c r="Z52" s="56"/>
    </row>
    <row r="53" spans="1:26" ht="14.25" customHeight="1" thickBot="1">
      <c r="A53" s="85" t="s">
        <v>15</v>
      </c>
      <c r="B53" s="99">
        <v>0</v>
      </c>
      <c r="C53" s="85" t="s">
        <v>170</v>
      </c>
      <c r="D53" s="82"/>
      <c r="E53" s="85"/>
      <c r="F53" s="86">
        <f>ROUND(B53*3200,2)</f>
        <v>0</v>
      </c>
      <c r="G53" s="84"/>
      <c r="H53" s="56"/>
      <c r="I53" s="56"/>
      <c r="J53" s="56"/>
      <c r="K53" s="56"/>
      <c r="L53" s="56"/>
      <c r="M53" s="56"/>
      <c r="N53" s="56"/>
      <c r="O53" s="56"/>
      <c r="P53" s="56"/>
      <c r="Q53" s="56"/>
      <c r="R53" s="56"/>
      <c r="S53" s="56"/>
      <c r="T53" s="56"/>
      <c r="U53" s="56"/>
      <c r="V53" s="56"/>
      <c r="W53" s="56"/>
      <c r="X53" s="56"/>
      <c r="Y53" s="56"/>
      <c r="Z53" s="56"/>
    </row>
    <row r="54" spans="1:26" ht="14.25" customHeight="1" thickBot="1">
      <c r="A54" s="85" t="s">
        <v>16</v>
      </c>
      <c r="B54" s="99">
        <v>0</v>
      </c>
      <c r="C54" s="85" t="s">
        <v>171</v>
      </c>
      <c r="D54" s="82"/>
      <c r="E54" s="85"/>
      <c r="F54" s="86">
        <f>ROUND(B54*40,2)</f>
        <v>0</v>
      </c>
      <c r="G54" s="84"/>
      <c r="H54" s="56"/>
      <c r="I54" s="56"/>
      <c r="J54" s="56"/>
      <c r="K54" s="56"/>
      <c r="L54" s="56"/>
      <c r="M54" s="56"/>
      <c r="N54" s="56"/>
      <c r="O54" s="56"/>
      <c r="P54" s="56"/>
      <c r="Q54" s="56"/>
      <c r="R54" s="56"/>
      <c r="S54" s="56"/>
      <c r="T54" s="56"/>
      <c r="U54" s="56"/>
      <c r="V54" s="56"/>
      <c r="W54" s="56"/>
      <c r="X54" s="56"/>
      <c r="Y54" s="56"/>
      <c r="Z54" s="56"/>
    </row>
    <row r="55" spans="1:26" ht="14.25" customHeight="1">
      <c r="A55" s="85"/>
      <c r="B55" s="101"/>
      <c r="C55" s="85"/>
      <c r="D55" s="82"/>
      <c r="E55" s="85"/>
      <c r="F55" s="86"/>
      <c r="G55" s="84"/>
      <c r="H55" s="59"/>
      <c r="I55" s="56"/>
      <c r="J55" s="56"/>
      <c r="K55" s="56"/>
      <c r="L55" s="56"/>
      <c r="M55" s="56"/>
      <c r="N55" s="56"/>
      <c r="O55" s="56"/>
      <c r="P55" s="56"/>
      <c r="Q55" s="56"/>
      <c r="R55" s="56"/>
      <c r="S55" s="56"/>
      <c r="T55" s="56"/>
      <c r="U55" s="56"/>
      <c r="V55" s="56"/>
      <c r="W55" s="56"/>
      <c r="X55" s="56"/>
      <c r="Y55" s="56"/>
      <c r="Z55" s="56"/>
    </row>
    <row r="56" spans="1:26" ht="14.25" customHeight="1" thickBot="1">
      <c r="A56" s="83" t="s">
        <v>38</v>
      </c>
      <c r="B56" s="101"/>
      <c r="C56" s="82"/>
      <c r="D56" s="87" t="s">
        <v>39</v>
      </c>
      <c r="E56" s="88">
        <f>+F53+F54</f>
        <v>0</v>
      </c>
      <c r="F56" s="83" t="s">
        <v>40</v>
      </c>
      <c r="G56" s="82"/>
      <c r="H56" s="56"/>
      <c r="I56" s="56"/>
      <c r="J56" s="56"/>
      <c r="K56" s="56"/>
      <c r="L56" s="56"/>
      <c r="M56" s="56"/>
      <c r="N56" s="56"/>
      <c r="O56" s="56"/>
      <c r="P56" s="56"/>
      <c r="Q56" s="56"/>
      <c r="R56" s="56"/>
      <c r="S56" s="56"/>
      <c r="T56" s="56"/>
      <c r="U56" s="56"/>
      <c r="V56" s="56"/>
      <c r="W56" s="56"/>
      <c r="X56" s="56"/>
      <c r="Y56" s="56"/>
      <c r="Z56" s="56"/>
    </row>
    <row r="57" spans="1:26" ht="14.25" customHeight="1">
      <c r="A57" s="85"/>
      <c r="B57" s="101"/>
      <c r="C57" s="85"/>
      <c r="D57" s="82"/>
      <c r="E57" s="85"/>
      <c r="F57" s="86"/>
      <c r="G57" s="84"/>
      <c r="H57" s="59"/>
      <c r="I57" s="56"/>
      <c r="J57" s="56"/>
      <c r="K57" s="56"/>
      <c r="L57" s="56"/>
      <c r="M57" s="56"/>
      <c r="N57" s="56"/>
      <c r="O57" s="56"/>
      <c r="P57" s="56"/>
      <c r="Q57" s="56"/>
      <c r="R57" s="56"/>
      <c r="S57" s="56"/>
      <c r="T57" s="56"/>
      <c r="U57" s="56"/>
      <c r="V57" s="56"/>
      <c r="W57" s="56"/>
      <c r="X57" s="56"/>
      <c r="Y57" s="56"/>
      <c r="Z57" s="56"/>
    </row>
    <row r="58" spans="1:26" ht="14.25" customHeight="1">
      <c r="A58" s="83" t="s">
        <v>20</v>
      </c>
      <c r="B58" s="101"/>
      <c r="C58" s="82"/>
      <c r="D58" s="82"/>
      <c r="E58" s="82"/>
      <c r="F58" s="82"/>
      <c r="G58" s="84"/>
      <c r="H58" s="56"/>
      <c r="I58" s="56"/>
      <c r="J58" s="56"/>
      <c r="K58" s="56"/>
      <c r="L58" s="56"/>
      <c r="M58" s="56"/>
      <c r="N58" s="56"/>
      <c r="O58" s="56"/>
      <c r="P58" s="56"/>
      <c r="Q58" s="56"/>
      <c r="R58" s="56"/>
      <c r="S58" s="56"/>
      <c r="T58" s="56"/>
      <c r="U58" s="56"/>
      <c r="V58" s="56"/>
      <c r="W58" s="56"/>
      <c r="X58" s="56"/>
      <c r="Y58" s="56"/>
      <c r="Z58" s="56"/>
    </row>
    <row r="59" spans="1:26" ht="14.25" customHeight="1" thickBot="1">
      <c r="A59" s="85" t="s">
        <v>15</v>
      </c>
      <c r="B59" s="99">
        <v>0</v>
      </c>
      <c r="C59" s="85" t="s">
        <v>172</v>
      </c>
      <c r="D59" s="82"/>
      <c r="E59" s="85"/>
      <c r="F59" s="86">
        <f>ROUND(B59*3200,2)</f>
        <v>0</v>
      </c>
      <c r="G59" s="84"/>
      <c r="H59" s="56"/>
      <c r="I59" s="56"/>
      <c r="J59" s="56"/>
      <c r="K59" s="56"/>
      <c r="L59" s="56"/>
      <c r="M59" s="56"/>
      <c r="N59" s="56"/>
      <c r="O59" s="56"/>
      <c r="P59" s="56"/>
      <c r="Q59" s="56"/>
      <c r="R59" s="56"/>
      <c r="S59" s="56"/>
      <c r="T59" s="56"/>
      <c r="U59" s="56"/>
      <c r="V59" s="56"/>
      <c r="W59" s="56"/>
      <c r="X59" s="56"/>
      <c r="Y59" s="56"/>
      <c r="Z59" s="56"/>
    </row>
    <row r="60" spans="1:26" ht="14.25" customHeight="1" thickBot="1">
      <c r="A60" s="85" t="s">
        <v>16</v>
      </c>
      <c r="B60" s="99">
        <v>0</v>
      </c>
      <c r="C60" s="85" t="s">
        <v>173</v>
      </c>
      <c r="D60" s="82"/>
      <c r="E60" s="85"/>
      <c r="F60" s="86">
        <f>ROUND(B60*40,2)</f>
        <v>0</v>
      </c>
      <c r="G60" s="84"/>
      <c r="H60" s="56"/>
      <c r="I60" s="56"/>
      <c r="J60" s="56"/>
      <c r="K60" s="56"/>
      <c r="L60" s="56"/>
      <c r="M60" s="56"/>
      <c r="N60" s="56"/>
      <c r="O60" s="56"/>
      <c r="P60" s="56"/>
      <c r="Q60" s="56"/>
      <c r="R60" s="56"/>
      <c r="S60" s="56"/>
      <c r="T60" s="56"/>
      <c r="U60" s="56"/>
      <c r="V60" s="56"/>
      <c r="W60" s="56"/>
      <c r="X60" s="56"/>
      <c r="Y60" s="56"/>
      <c r="Z60" s="56"/>
    </row>
    <row r="61" spans="1:26" ht="14.25" customHeight="1">
      <c r="A61" s="85"/>
      <c r="B61" s="101"/>
      <c r="C61" s="85"/>
      <c r="D61" s="82"/>
      <c r="E61" s="85"/>
      <c r="F61" s="86"/>
      <c r="G61" s="84"/>
      <c r="H61" s="56"/>
      <c r="I61" s="56"/>
      <c r="J61" s="56"/>
      <c r="K61" s="56"/>
      <c r="L61" s="56"/>
      <c r="M61" s="56"/>
      <c r="N61" s="56"/>
      <c r="O61" s="56"/>
      <c r="P61" s="56"/>
      <c r="Q61" s="56"/>
      <c r="R61" s="56"/>
      <c r="S61" s="56"/>
      <c r="T61" s="56"/>
      <c r="U61" s="56"/>
      <c r="V61" s="56"/>
      <c r="W61" s="56"/>
      <c r="X61" s="56"/>
      <c r="Y61" s="56"/>
      <c r="Z61" s="56"/>
    </row>
    <row r="62" spans="1:26" ht="14.25" customHeight="1" thickBot="1">
      <c r="A62" s="83" t="s">
        <v>41</v>
      </c>
      <c r="B62" s="101"/>
      <c r="C62" s="82"/>
      <c r="D62" s="87" t="s">
        <v>42</v>
      </c>
      <c r="E62" s="88">
        <f>+F59+F60</f>
        <v>0</v>
      </c>
      <c r="F62" s="83" t="s">
        <v>43</v>
      </c>
      <c r="G62" s="82"/>
      <c r="H62" s="56"/>
      <c r="I62" s="56"/>
      <c r="J62" s="56"/>
      <c r="K62" s="56"/>
      <c r="L62" s="56"/>
      <c r="M62" s="56"/>
      <c r="N62" s="56"/>
      <c r="O62" s="56"/>
      <c r="P62" s="56"/>
      <c r="Q62" s="56"/>
      <c r="R62" s="56"/>
      <c r="S62" s="56"/>
      <c r="T62" s="56"/>
      <c r="U62" s="56"/>
      <c r="V62" s="56"/>
      <c r="W62" s="56"/>
      <c r="X62" s="56"/>
      <c r="Y62" s="56"/>
      <c r="Z62" s="56"/>
    </row>
    <row r="63" spans="1:26" ht="14.25" customHeight="1">
      <c r="A63" s="85"/>
      <c r="B63" s="101"/>
      <c r="C63" s="85"/>
      <c r="D63" s="82"/>
      <c r="E63" s="85"/>
      <c r="F63" s="86"/>
      <c r="G63" s="84"/>
      <c r="H63" s="59"/>
      <c r="I63" s="56"/>
      <c r="J63" s="56"/>
      <c r="K63" s="56"/>
      <c r="L63" s="56"/>
      <c r="M63" s="56"/>
      <c r="N63" s="56"/>
      <c r="O63" s="56"/>
      <c r="P63" s="56"/>
      <c r="Q63" s="56"/>
      <c r="R63" s="56"/>
      <c r="S63" s="56"/>
      <c r="T63" s="56"/>
      <c r="U63" s="56"/>
      <c r="V63" s="56"/>
      <c r="W63" s="56"/>
      <c r="X63" s="56"/>
      <c r="Y63" s="56"/>
      <c r="Z63" s="56"/>
    </row>
    <row r="64" spans="1:26" ht="14.25" customHeight="1">
      <c r="A64" s="91" t="s">
        <v>104</v>
      </c>
      <c r="B64" s="101"/>
      <c r="C64" s="82"/>
      <c r="D64" s="82"/>
      <c r="E64" s="82"/>
      <c r="F64" s="82"/>
      <c r="G64" s="84"/>
      <c r="H64" s="56"/>
      <c r="I64" s="56"/>
      <c r="J64" s="56"/>
      <c r="K64" s="56"/>
      <c r="L64" s="56"/>
      <c r="M64" s="56"/>
      <c r="N64" s="56"/>
      <c r="O64" s="56"/>
      <c r="P64" s="56"/>
      <c r="Q64" s="56"/>
      <c r="R64" s="56"/>
      <c r="S64" s="56"/>
      <c r="T64" s="56"/>
      <c r="U64" s="56"/>
      <c r="V64" s="56"/>
      <c r="W64" s="56"/>
      <c r="X64" s="56"/>
      <c r="Y64" s="56"/>
      <c r="Z64" s="56"/>
    </row>
    <row r="65" spans="1:26" ht="14.25" customHeight="1" thickBot="1">
      <c r="A65" s="85" t="s">
        <v>15</v>
      </c>
      <c r="B65" s="99">
        <v>0</v>
      </c>
      <c r="C65" s="85" t="s">
        <v>174</v>
      </c>
      <c r="D65" s="82"/>
      <c r="E65" s="85"/>
      <c r="F65" s="86">
        <f>ROUND(B65*19968,2)</f>
        <v>0</v>
      </c>
      <c r="G65" s="84"/>
      <c r="H65" s="56"/>
      <c r="I65" s="56"/>
      <c r="J65" s="56"/>
      <c r="K65" s="56"/>
      <c r="L65" s="56"/>
      <c r="M65" s="56"/>
      <c r="N65" s="56"/>
      <c r="O65" s="56"/>
      <c r="P65" s="56"/>
      <c r="Q65" s="56"/>
      <c r="R65" s="56"/>
      <c r="S65" s="56"/>
      <c r="T65" s="56"/>
      <c r="U65" s="56"/>
      <c r="V65" s="56"/>
      <c r="W65" s="56"/>
      <c r="X65" s="56"/>
      <c r="Y65" s="56"/>
      <c r="Z65" s="56"/>
    </row>
    <row r="66" spans="1:26" ht="14.25" customHeight="1" thickBot="1">
      <c r="A66" s="85" t="s">
        <v>16</v>
      </c>
      <c r="B66" s="99">
        <v>0</v>
      </c>
      <c r="C66" s="85" t="s">
        <v>175</v>
      </c>
      <c r="D66" s="82"/>
      <c r="E66" s="85"/>
      <c r="F66" s="86">
        <f>ROUND(B66*80,2)</f>
        <v>0</v>
      </c>
      <c r="G66" s="84"/>
      <c r="H66" s="56"/>
      <c r="I66" s="56"/>
      <c r="J66" s="56"/>
      <c r="K66" s="56"/>
      <c r="L66" s="56"/>
      <c r="M66" s="56"/>
      <c r="N66" s="56"/>
      <c r="O66" s="56"/>
      <c r="P66" s="56"/>
      <c r="Q66" s="56"/>
      <c r="R66" s="56"/>
      <c r="S66" s="56"/>
      <c r="T66" s="56"/>
      <c r="U66" s="56"/>
      <c r="V66" s="56"/>
      <c r="W66" s="56"/>
      <c r="X66" s="56"/>
      <c r="Y66" s="56"/>
      <c r="Z66" s="56"/>
    </row>
    <row r="67" spans="1:26" ht="14.25" customHeight="1">
      <c r="A67" s="85"/>
      <c r="B67" s="101"/>
      <c r="C67" s="85"/>
      <c r="D67" s="82"/>
      <c r="E67" s="85"/>
      <c r="F67" s="86"/>
      <c r="G67" s="84"/>
      <c r="H67" s="59"/>
      <c r="I67" s="56"/>
      <c r="J67" s="56"/>
      <c r="K67" s="56"/>
      <c r="L67" s="56"/>
      <c r="M67" s="56"/>
      <c r="N67" s="56"/>
      <c r="O67" s="56"/>
      <c r="P67" s="56"/>
      <c r="Q67" s="56"/>
      <c r="R67" s="56"/>
      <c r="S67" s="56"/>
      <c r="T67" s="56"/>
      <c r="U67" s="56"/>
      <c r="V67" s="56"/>
      <c r="W67" s="56"/>
      <c r="X67" s="56"/>
      <c r="Y67" s="56"/>
      <c r="Z67" s="56"/>
    </row>
    <row r="68" spans="1:26" ht="14.25" customHeight="1" thickBot="1">
      <c r="A68" s="91" t="s">
        <v>109</v>
      </c>
      <c r="B68" s="101"/>
      <c r="C68" s="82"/>
      <c r="D68" s="87" t="s">
        <v>44</v>
      </c>
      <c r="E68" s="88">
        <f>+F65+F66</f>
        <v>0</v>
      </c>
      <c r="F68" s="83" t="s">
        <v>45</v>
      </c>
      <c r="G68" s="82"/>
      <c r="H68" s="56"/>
      <c r="I68" s="56"/>
      <c r="J68" s="56"/>
      <c r="K68" s="56"/>
      <c r="L68" s="56"/>
      <c r="M68" s="56"/>
      <c r="N68" s="56"/>
      <c r="O68" s="56"/>
      <c r="P68" s="56"/>
      <c r="Q68" s="56"/>
      <c r="R68" s="56"/>
      <c r="S68" s="56"/>
      <c r="T68" s="56"/>
      <c r="U68" s="56"/>
      <c r="V68" s="56"/>
      <c r="W68" s="56"/>
      <c r="X68" s="56"/>
      <c r="Y68" s="56"/>
      <c r="Z68" s="56"/>
    </row>
    <row r="69" spans="1:26" ht="14.25" customHeight="1">
      <c r="A69" s="85"/>
      <c r="B69" s="101"/>
      <c r="C69" s="85"/>
      <c r="D69" s="82"/>
      <c r="E69" s="85"/>
      <c r="F69" s="86"/>
      <c r="G69" s="84"/>
      <c r="H69" s="59"/>
      <c r="I69" s="56"/>
      <c r="J69" s="56"/>
      <c r="K69" s="56"/>
      <c r="L69" s="56"/>
      <c r="M69" s="56"/>
      <c r="N69" s="56"/>
      <c r="O69" s="56"/>
      <c r="P69" s="56"/>
      <c r="Q69" s="56"/>
      <c r="R69" s="56"/>
      <c r="S69" s="56"/>
      <c r="T69" s="56"/>
      <c r="U69" s="56"/>
      <c r="V69" s="56"/>
      <c r="W69" s="56"/>
      <c r="X69" s="56"/>
      <c r="Y69" s="56"/>
      <c r="Z69" s="56"/>
    </row>
    <row r="70" spans="1:26" ht="14.25" customHeight="1" thickBot="1">
      <c r="A70" s="91" t="s">
        <v>110</v>
      </c>
      <c r="B70" s="101"/>
      <c r="C70" s="82"/>
      <c r="D70" s="82"/>
      <c r="E70" s="152">
        <f>+E56+E62+E68</f>
        <v>0</v>
      </c>
      <c r="F70" s="153"/>
      <c r="G70" s="83" t="s">
        <v>46</v>
      </c>
      <c r="M70" s="56"/>
      <c r="N70" s="56"/>
      <c r="O70" s="56"/>
      <c r="P70" s="56"/>
      <c r="Q70" s="56"/>
      <c r="R70" s="56"/>
      <c r="S70" s="56"/>
      <c r="T70" s="56"/>
      <c r="U70" s="56"/>
      <c r="V70" s="56"/>
      <c r="W70" s="56"/>
      <c r="X70" s="56"/>
      <c r="Y70" s="56"/>
      <c r="Z70" s="56"/>
    </row>
    <row r="71" spans="1:26" ht="14.25" customHeight="1">
      <c r="A71"/>
      <c r="B71" s="101"/>
      <c r="C71"/>
      <c r="D71"/>
      <c r="E71" s="150" t="s">
        <v>47</v>
      </c>
      <c r="F71" s="151"/>
      <c r="G71"/>
      <c r="L71" s="58"/>
      <c r="M71" s="56"/>
      <c r="N71" s="56"/>
      <c r="O71" s="56"/>
      <c r="P71" s="56"/>
      <c r="Q71" s="56"/>
      <c r="R71" s="56"/>
      <c r="S71" s="56"/>
      <c r="T71" s="56"/>
      <c r="U71" s="56"/>
      <c r="V71" s="56"/>
      <c r="W71" s="56"/>
      <c r="X71" s="56"/>
      <c r="Y71" s="56"/>
      <c r="Z71" s="56"/>
    </row>
    <row r="72" spans="1:26" ht="14.25" customHeight="1">
      <c r="A72" s="85"/>
      <c r="B72" s="101"/>
      <c r="C72" s="85"/>
      <c r="D72" s="82"/>
      <c r="E72" s="85"/>
      <c r="F72" s="86"/>
      <c r="G72" s="82"/>
      <c r="H72" s="59"/>
      <c r="I72" s="56"/>
      <c r="J72" s="56"/>
      <c r="K72" s="56"/>
      <c r="L72" s="56"/>
      <c r="M72" s="56"/>
      <c r="N72" s="56"/>
      <c r="O72" s="56"/>
      <c r="P72" s="56"/>
      <c r="Q72" s="56"/>
      <c r="R72" s="56"/>
      <c r="S72" s="56"/>
      <c r="T72" s="56"/>
      <c r="U72" s="56"/>
      <c r="V72" s="56"/>
      <c r="W72" s="56"/>
      <c r="X72" s="56"/>
      <c r="Y72" s="56"/>
      <c r="Z72" s="56"/>
    </row>
    <row r="73" spans="1:26" ht="14.25" customHeight="1">
      <c r="A73" s="80" t="s">
        <v>356</v>
      </c>
      <c r="B73" s="101"/>
      <c r="C73" s="82"/>
      <c r="D73" s="82"/>
      <c r="E73" s="82"/>
      <c r="F73" s="82"/>
      <c r="G73" s="82"/>
      <c r="H73" s="56"/>
      <c r="I73" s="56"/>
      <c r="J73" s="56"/>
      <c r="K73" s="56"/>
      <c r="L73" s="56"/>
      <c r="M73" s="56"/>
      <c r="N73" s="56"/>
      <c r="O73" s="56"/>
      <c r="P73" s="56"/>
      <c r="Q73" s="56"/>
      <c r="R73" s="56"/>
      <c r="S73" s="56"/>
      <c r="T73" s="56"/>
      <c r="U73" s="56"/>
      <c r="V73" s="56"/>
      <c r="W73" s="56"/>
      <c r="X73" s="56"/>
      <c r="Y73" s="56"/>
      <c r="Z73" s="56"/>
    </row>
    <row r="74" spans="1:26" ht="14.25" customHeight="1">
      <c r="A74" s="83" t="s">
        <v>14</v>
      </c>
      <c r="B74" s="101"/>
      <c r="C74" s="82"/>
      <c r="D74" s="82"/>
      <c r="E74" s="82"/>
      <c r="F74" s="82"/>
      <c r="G74" s="84"/>
      <c r="H74" s="56"/>
      <c r="I74" s="56"/>
      <c r="J74" s="56"/>
      <c r="K74" s="56"/>
      <c r="L74" s="56"/>
      <c r="M74" s="56"/>
      <c r="N74" s="56"/>
      <c r="O74" s="56"/>
      <c r="P74" s="56"/>
      <c r="Q74" s="56"/>
      <c r="R74" s="56"/>
      <c r="S74" s="56"/>
      <c r="T74" s="56"/>
      <c r="U74" s="56"/>
      <c r="V74" s="56"/>
      <c r="W74" s="56"/>
      <c r="X74" s="56"/>
      <c r="Y74" s="56"/>
      <c r="Z74" s="56"/>
    </row>
    <row r="75" spans="1:26" ht="14.25" customHeight="1" thickBot="1">
      <c r="A75" s="85" t="s">
        <v>15</v>
      </c>
      <c r="B75" s="99">
        <v>0</v>
      </c>
      <c r="C75" s="85" t="s">
        <v>176</v>
      </c>
      <c r="D75" s="82"/>
      <c r="E75" s="85"/>
      <c r="F75" s="86">
        <f>ROUND(B75*800,2)</f>
        <v>0</v>
      </c>
      <c r="G75" s="84"/>
      <c r="H75" s="56"/>
      <c r="I75" s="56"/>
      <c r="J75" s="56"/>
      <c r="K75" s="56"/>
      <c r="L75" s="56"/>
      <c r="M75" s="56"/>
      <c r="N75" s="56"/>
      <c r="O75" s="56"/>
      <c r="P75" s="56"/>
      <c r="Q75" s="56"/>
      <c r="R75" s="56"/>
      <c r="S75" s="56"/>
      <c r="T75" s="56"/>
      <c r="U75" s="56"/>
      <c r="V75" s="56"/>
      <c r="W75" s="56"/>
      <c r="X75" s="56"/>
      <c r="Y75" s="56"/>
      <c r="Z75" s="56"/>
    </row>
    <row r="76" spans="1:26" ht="14.25" customHeight="1" thickBot="1">
      <c r="A76" s="85" t="s">
        <v>16</v>
      </c>
      <c r="B76" s="99">
        <v>0</v>
      </c>
      <c r="C76" s="85" t="s">
        <v>177</v>
      </c>
      <c r="D76" s="82"/>
      <c r="E76" s="85"/>
      <c r="F76" s="86">
        <f>ROUND(B76*32,2)</f>
        <v>0</v>
      </c>
      <c r="G76" s="84"/>
      <c r="H76" s="56"/>
      <c r="I76" s="56"/>
      <c r="J76" s="56"/>
      <c r="K76" s="56"/>
      <c r="L76" s="56"/>
      <c r="M76" s="56"/>
      <c r="N76" s="56"/>
      <c r="O76" s="56"/>
      <c r="P76" s="56"/>
      <c r="Q76" s="56"/>
      <c r="R76" s="56"/>
      <c r="S76" s="56"/>
      <c r="T76" s="56"/>
      <c r="U76" s="56"/>
      <c r="V76" s="56"/>
      <c r="W76" s="56"/>
      <c r="X76" s="56"/>
      <c r="Y76" s="56"/>
      <c r="Z76" s="56"/>
    </row>
    <row r="77" spans="1:26" ht="14.25" customHeight="1">
      <c r="A77" s="85"/>
      <c r="B77" s="101"/>
      <c r="C77" s="85"/>
      <c r="D77" s="82"/>
      <c r="E77" s="85"/>
      <c r="F77" s="86"/>
      <c r="G77" s="84"/>
      <c r="H77" s="59"/>
      <c r="I77" s="56"/>
      <c r="J77" s="56"/>
      <c r="K77" s="56"/>
      <c r="L77" s="56"/>
      <c r="M77" s="56"/>
      <c r="N77" s="56"/>
      <c r="O77" s="56"/>
      <c r="P77" s="56"/>
      <c r="Q77" s="56"/>
      <c r="R77" s="56"/>
      <c r="S77" s="56"/>
      <c r="T77" s="56"/>
      <c r="U77" s="56"/>
      <c r="V77" s="56"/>
      <c r="W77" s="56"/>
      <c r="X77" s="56"/>
      <c r="Y77" s="56"/>
      <c r="Z77" s="56"/>
    </row>
    <row r="78" spans="1:26" ht="14.25" customHeight="1" thickBot="1">
      <c r="A78" s="83" t="s">
        <v>48</v>
      </c>
      <c r="B78" s="101"/>
      <c r="C78" s="82"/>
      <c r="D78" s="87" t="s">
        <v>49</v>
      </c>
      <c r="E78" s="88">
        <f>+F75+F76</f>
        <v>0</v>
      </c>
      <c r="F78" s="83" t="s">
        <v>50</v>
      </c>
      <c r="G78" s="82"/>
      <c r="H78" s="56"/>
      <c r="I78" s="56"/>
      <c r="J78" s="56"/>
      <c r="K78" s="56"/>
      <c r="L78" s="56"/>
      <c r="M78" s="56"/>
      <c r="N78" s="56"/>
      <c r="O78" s="56"/>
      <c r="P78" s="56"/>
      <c r="Q78" s="56"/>
      <c r="R78" s="56"/>
      <c r="S78" s="56"/>
      <c r="T78" s="56"/>
      <c r="U78" s="56"/>
      <c r="V78" s="56"/>
      <c r="W78" s="56"/>
      <c r="X78" s="56"/>
      <c r="Y78" s="56"/>
      <c r="Z78" s="56"/>
    </row>
    <row r="79" spans="1:26" ht="14.25" customHeight="1">
      <c r="A79" s="85"/>
      <c r="B79" s="101"/>
      <c r="C79" s="85"/>
      <c r="D79" s="82"/>
      <c r="E79" s="85"/>
      <c r="F79" s="86"/>
      <c r="G79" s="84"/>
      <c r="H79" s="59"/>
      <c r="I79" s="56"/>
      <c r="J79" s="56"/>
      <c r="K79" s="56"/>
      <c r="L79" s="56"/>
      <c r="M79" s="56"/>
      <c r="N79" s="56"/>
      <c r="O79" s="56"/>
      <c r="P79" s="56"/>
      <c r="Q79" s="56"/>
      <c r="R79" s="56"/>
      <c r="S79" s="56"/>
      <c r="T79" s="56"/>
      <c r="U79" s="56"/>
      <c r="V79" s="56"/>
      <c r="W79" s="56"/>
      <c r="X79" s="56"/>
      <c r="Y79" s="56"/>
      <c r="Z79" s="56"/>
    </row>
    <row r="80" spans="1:26" ht="14.25" customHeight="1">
      <c r="A80" s="83" t="s">
        <v>20</v>
      </c>
      <c r="B80" s="101"/>
      <c r="C80" s="82"/>
      <c r="D80" s="82"/>
      <c r="E80" s="82"/>
      <c r="F80" s="82"/>
      <c r="G80" s="84"/>
      <c r="H80" s="56"/>
      <c r="I80" s="56"/>
      <c r="J80" s="56"/>
      <c r="K80" s="56"/>
      <c r="L80" s="56"/>
      <c r="M80" s="56"/>
      <c r="N80" s="56"/>
      <c r="O80" s="56"/>
      <c r="P80" s="56"/>
      <c r="Q80" s="56"/>
      <c r="R80" s="56"/>
      <c r="S80" s="56"/>
      <c r="T80" s="56"/>
      <c r="U80" s="56"/>
      <c r="V80" s="56"/>
      <c r="W80" s="56"/>
      <c r="X80" s="56"/>
      <c r="Y80" s="56"/>
      <c r="Z80" s="56"/>
    </row>
    <row r="81" spans="1:26" ht="14.25" customHeight="1" thickBot="1">
      <c r="A81" s="85" t="s">
        <v>15</v>
      </c>
      <c r="B81" s="99">
        <v>0</v>
      </c>
      <c r="C81" s="85" t="s">
        <v>178</v>
      </c>
      <c r="D81" s="82"/>
      <c r="E81" s="85"/>
      <c r="F81" s="86">
        <f>ROUND(B81*800,2)</f>
        <v>0</v>
      </c>
      <c r="G81" s="84"/>
      <c r="H81" s="56"/>
      <c r="I81" s="56"/>
      <c r="J81" s="56"/>
      <c r="K81" s="56"/>
      <c r="L81" s="56"/>
      <c r="M81" s="56"/>
      <c r="N81" s="56"/>
      <c r="O81" s="56"/>
      <c r="P81" s="56"/>
      <c r="Q81" s="56"/>
      <c r="R81" s="56"/>
      <c r="S81" s="56"/>
      <c r="T81" s="56"/>
      <c r="U81" s="56"/>
      <c r="V81" s="56"/>
      <c r="W81" s="56"/>
      <c r="X81" s="56"/>
      <c r="Y81" s="56"/>
      <c r="Z81" s="56"/>
    </row>
    <row r="82" spans="1:26" ht="14.25" customHeight="1" thickBot="1">
      <c r="A82" s="85" t="s">
        <v>16</v>
      </c>
      <c r="B82" s="99">
        <v>0</v>
      </c>
      <c r="C82" s="85" t="s">
        <v>179</v>
      </c>
      <c r="D82" s="82"/>
      <c r="E82" s="85"/>
      <c r="F82" s="86">
        <f>ROUND(B82*32,2)</f>
        <v>0</v>
      </c>
      <c r="G82" s="84"/>
      <c r="H82" s="56"/>
      <c r="I82" s="56"/>
      <c r="J82" s="56"/>
      <c r="K82" s="56"/>
      <c r="L82" s="56"/>
      <c r="M82" s="56"/>
      <c r="N82" s="56"/>
      <c r="O82" s="56"/>
      <c r="P82" s="56"/>
      <c r="Q82" s="56"/>
      <c r="R82" s="56"/>
      <c r="S82" s="56"/>
      <c r="T82" s="56"/>
      <c r="U82" s="56"/>
      <c r="V82" s="56"/>
      <c r="W82" s="56"/>
      <c r="X82" s="56"/>
      <c r="Y82" s="56"/>
      <c r="Z82" s="56"/>
    </row>
    <row r="83" spans="1:26" ht="14.25" customHeight="1">
      <c r="A83" s="85"/>
      <c r="B83" s="101"/>
      <c r="C83" s="85"/>
      <c r="D83" s="82"/>
      <c r="E83" s="85"/>
      <c r="F83" s="86"/>
      <c r="G83" s="84"/>
      <c r="H83" s="59"/>
      <c r="I83" s="56"/>
      <c r="J83" s="56"/>
      <c r="K83" s="56"/>
      <c r="L83" s="56"/>
      <c r="M83" s="56"/>
      <c r="N83" s="56"/>
      <c r="O83" s="56"/>
      <c r="P83" s="56"/>
      <c r="Q83" s="56"/>
      <c r="R83" s="56"/>
      <c r="S83" s="56"/>
      <c r="T83" s="56"/>
      <c r="U83" s="56"/>
      <c r="V83" s="56"/>
      <c r="W83" s="56"/>
      <c r="X83" s="56"/>
      <c r="Y83" s="56"/>
      <c r="Z83" s="56"/>
    </row>
    <row r="84" spans="1:26" ht="14.25" customHeight="1" thickBot="1">
      <c r="A84" s="83" t="s">
        <v>51</v>
      </c>
      <c r="B84" s="101"/>
      <c r="C84" s="82"/>
      <c r="D84" s="87" t="s">
        <v>52</v>
      </c>
      <c r="E84" s="88">
        <f>+F81+F82</f>
        <v>0</v>
      </c>
      <c r="F84" s="83" t="s">
        <v>53</v>
      </c>
      <c r="G84" s="82"/>
      <c r="H84" s="56"/>
      <c r="I84" s="56"/>
      <c r="J84" s="56"/>
      <c r="K84" s="56"/>
      <c r="L84" s="56"/>
      <c r="M84" s="56"/>
      <c r="N84" s="56"/>
      <c r="O84" s="56"/>
      <c r="P84" s="56"/>
      <c r="Q84" s="56"/>
      <c r="R84" s="56"/>
      <c r="S84" s="56"/>
      <c r="T84" s="56"/>
      <c r="U84" s="56"/>
      <c r="V84" s="56"/>
      <c r="W84" s="56"/>
      <c r="X84" s="56"/>
      <c r="Y84" s="56"/>
      <c r="Z84" s="56"/>
    </row>
    <row r="85" spans="1:26" ht="14.25" customHeight="1">
      <c r="A85" s="85"/>
      <c r="B85" s="101"/>
      <c r="C85" s="85"/>
      <c r="D85" s="82"/>
      <c r="E85" s="85"/>
      <c r="F85" s="86"/>
      <c r="G85" s="84"/>
      <c r="H85" s="59"/>
      <c r="I85" s="56"/>
      <c r="J85" s="56"/>
      <c r="K85" s="56"/>
      <c r="L85" s="56"/>
      <c r="M85" s="56"/>
      <c r="N85" s="56"/>
      <c r="O85" s="56"/>
      <c r="P85" s="56"/>
      <c r="Q85" s="56"/>
      <c r="R85" s="56"/>
      <c r="S85" s="56"/>
      <c r="T85" s="56"/>
      <c r="U85" s="56"/>
      <c r="V85" s="56"/>
      <c r="W85" s="56"/>
      <c r="X85" s="56"/>
      <c r="Y85" s="56"/>
      <c r="Z85" s="56"/>
    </row>
    <row r="86" spans="1:26" ht="14.25" customHeight="1">
      <c r="A86" s="91" t="s">
        <v>104</v>
      </c>
      <c r="B86" s="101"/>
      <c r="C86" s="82"/>
      <c r="D86" s="82"/>
      <c r="E86" s="82"/>
      <c r="F86" s="82"/>
      <c r="G86" s="84"/>
      <c r="H86" s="56"/>
      <c r="I86" s="56"/>
      <c r="J86" s="56"/>
      <c r="K86" s="56"/>
      <c r="L86" s="56"/>
      <c r="M86" s="56"/>
      <c r="N86" s="56"/>
      <c r="O86" s="56"/>
      <c r="P86" s="56"/>
      <c r="Q86" s="56"/>
      <c r="R86" s="56"/>
      <c r="S86" s="56"/>
      <c r="T86" s="56"/>
      <c r="U86" s="56"/>
      <c r="V86" s="56"/>
      <c r="W86" s="56"/>
      <c r="X86" s="56"/>
      <c r="Y86" s="56"/>
      <c r="Z86" s="56"/>
    </row>
    <row r="87" spans="1:26" ht="14.25" customHeight="1" thickBot="1">
      <c r="A87" s="85" t="s">
        <v>15</v>
      </c>
      <c r="B87" s="99">
        <v>0</v>
      </c>
      <c r="C87" s="85" t="s">
        <v>180</v>
      </c>
      <c r="D87" s="82"/>
      <c r="E87" s="85"/>
      <c r="F87" s="86">
        <f>ROUND(B87*15974,2)</f>
        <v>0</v>
      </c>
      <c r="G87" s="84"/>
      <c r="H87" s="56"/>
      <c r="I87" s="56"/>
      <c r="J87" s="56"/>
      <c r="K87" s="56"/>
      <c r="L87" s="56"/>
      <c r="M87" s="56"/>
      <c r="N87" s="56"/>
      <c r="O87" s="56"/>
      <c r="P87" s="56"/>
      <c r="Q87" s="56"/>
      <c r="R87" s="56"/>
      <c r="S87" s="56"/>
      <c r="T87" s="56"/>
      <c r="U87" s="56"/>
      <c r="V87" s="56"/>
      <c r="W87" s="56"/>
      <c r="X87" s="56"/>
      <c r="Y87" s="56"/>
      <c r="Z87" s="56"/>
    </row>
    <row r="88" spans="1:26" ht="14.25" customHeight="1" thickBot="1">
      <c r="A88" s="85" t="s">
        <v>16</v>
      </c>
      <c r="B88" s="99">
        <v>0</v>
      </c>
      <c r="C88" s="85" t="s">
        <v>181</v>
      </c>
      <c r="D88" s="82"/>
      <c r="E88" s="85"/>
      <c r="F88" s="86">
        <f>ROUND(B88*80,2)</f>
        <v>0</v>
      </c>
      <c r="G88" s="84"/>
      <c r="H88" s="56"/>
      <c r="I88" s="56"/>
      <c r="J88" s="56"/>
      <c r="K88" s="56"/>
      <c r="L88" s="56"/>
      <c r="M88" s="56"/>
      <c r="N88" s="56"/>
      <c r="O88" s="56"/>
      <c r="P88" s="56"/>
      <c r="Q88" s="56"/>
      <c r="R88" s="56"/>
      <c r="S88" s="56"/>
      <c r="T88" s="56"/>
      <c r="U88" s="56"/>
      <c r="V88" s="56"/>
      <c r="W88" s="56"/>
      <c r="X88" s="56"/>
      <c r="Y88" s="56"/>
      <c r="Z88" s="56"/>
    </row>
    <row r="89" spans="1:26" ht="14.25" customHeight="1">
      <c r="A89" s="85"/>
      <c r="B89" s="101"/>
      <c r="C89" s="85"/>
      <c r="D89" s="82"/>
      <c r="E89" s="85"/>
      <c r="F89" s="86"/>
      <c r="G89" s="84"/>
      <c r="H89" s="59"/>
      <c r="I89" s="56"/>
      <c r="J89" s="56"/>
      <c r="K89" s="56"/>
      <c r="L89" s="56"/>
      <c r="M89" s="56"/>
      <c r="N89" s="56"/>
      <c r="O89" s="56"/>
      <c r="P89" s="56"/>
      <c r="Q89" s="56"/>
      <c r="R89" s="56"/>
      <c r="S89" s="56"/>
      <c r="T89" s="56"/>
      <c r="U89" s="56"/>
      <c r="V89" s="56"/>
      <c r="W89" s="56"/>
      <c r="X89" s="56"/>
      <c r="Y89" s="56"/>
      <c r="Z89" s="56"/>
    </row>
    <row r="90" spans="1:26" ht="14.25" customHeight="1" thickBot="1">
      <c r="A90" s="91" t="s">
        <v>111</v>
      </c>
      <c r="B90" s="101"/>
      <c r="C90" s="82"/>
      <c r="D90" s="87" t="s">
        <v>54</v>
      </c>
      <c r="E90" s="88">
        <f>+F87+F88</f>
        <v>0</v>
      </c>
      <c r="F90" s="83" t="s">
        <v>55</v>
      </c>
      <c r="G90" s="82"/>
      <c r="H90" s="56"/>
      <c r="I90" s="56"/>
      <c r="J90" s="56"/>
      <c r="K90" s="56"/>
      <c r="L90" s="56"/>
      <c r="M90" s="56"/>
      <c r="N90" s="56"/>
      <c r="O90" s="56"/>
      <c r="P90" s="56"/>
      <c r="Q90" s="56"/>
      <c r="R90" s="56"/>
      <c r="S90" s="56"/>
      <c r="T90" s="56"/>
      <c r="U90" s="56"/>
      <c r="V90" s="56"/>
      <c r="W90" s="56"/>
      <c r="X90" s="56"/>
      <c r="Y90" s="56"/>
      <c r="Z90" s="56"/>
    </row>
    <row r="91" spans="1:26" ht="14.25" customHeight="1">
      <c r="A91" s="85"/>
      <c r="B91" s="101"/>
      <c r="C91" s="85"/>
      <c r="D91" s="82"/>
      <c r="E91" s="85"/>
      <c r="F91" s="86"/>
      <c r="G91" s="84"/>
      <c r="H91" s="59"/>
      <c r="I91" s="56"/>
      <c r="J91" s="56"/>
      <c r="K91" s="56"/>
      <c r="L91" s="56"/>
      <c r="M91" s="56"/>
      <c r="N91" s="56"/>
      <c r="O91" s="56"/>
      <c r="P91" s="56"/>
      <c r="Q91" s="56"/>
      <c r="R91" s="56"/>
      <c r="S91" s="56"/>
      <c r="T91" s="56"/>
      <c r="U91" s="56"/>
      <c r="V91" s="56"/>
      <c r="W91" s="56"/>
      <c r="X91" s="56"/>
      <c r="Y91" s="56"/>
      <c r="Z91" s="56"/>
    </row>
    <row r="92" spans="1:26" ht="14.25" customHeight="1" thickBot="1">
      <c r="A92" s="91" t="s">
        <v>112</v>
      </c>
      <c r="B92" s="101"/>
      <c r="C92" s="82"/>
      <c r="D92" s="82"/>
      <c r="E92" s="152">
        <f>+E78+E84+E90</f>
        <v>0</v>
      </c>
      <c r="F92" s="153"/>
      <c r="G92" s="83" t="s">
        <v>56</v>
      </c>
      <c r="M92" s="56"/>
      <c r="N92" s="56"/>
      <c r="O92" s="56"/>
      <c r="P92" s="56"/>
      <c r="Q92" s="56"/>
      <c r="R92" s="56"/>
      <c r="S92" s="56"/>
      <c r="T92" s="56"/>
      <c r="U92" s="56"/>
      <c r="V92" s="56"/>
      <c r="W92" s="56"/>
      <c r="X92" s="56"/>
      <c r="Y92" s="56"/>
      <c r="Z92" s="56"/>
    </row>
    <row r="93" spans="1:26" ht="14.25" customHeight="1">
      <c r="A93"/>
      <c r="B93" s="101"/>
      <c r="C93"/>
      <c r="D93"/>
      <c r="E93" s="150" t="s">
        <v>57</v>
      </c>
      <c r="F93" s="151"/>
      <c r="G93"/>
      <c r="L93" s="58"/>
      <c r="M93" s="56"/>
      <c r="N93" s="56"/>
      <c r="O93" s="56"/>
      <c r="P93" s="56"/>
      <c r="Q93" s="56"/>
      <c r="R93" s="56"/>
      <c r="S93" s="56"/>
      <c r="T93" s="56"/>
      <c r="U93" s="56"/>
      <c r="V93" s="56"/>
      <c r="W93" s="56"/>
      <c r="X93" s="56"/>
      <c r="Y93" s="56"/>
      <c r="Z93" s="56"/>
    </row>
    <row r="94" spans="1:26" ht="14.25" customHeight="1">
      <c r="A94"/>
      <c r="B94" s="101"/>
      <c r="C94"/>
      <c r="D94"/>
      <c r="E94" s="92"/>
      <c r="F94" s="92"/>
      <c r="G94"/>
      <c r="L94" s="58"/>
      <c r="M94" s="56"/>
      <c r="N94" s="56"/>
      <c r="O94" s="56"/>
      <c r="P94" s="56"/>
      <c r="Q94" s="56"/>
      <c r="R94" s="56"/>
      <c r="S94" s="56"/>
      <c r="T94" s="56"/>
      <c r="U94" s="56"/>
      <c r="V94" s="56"/>
      <c r="W94" s="56"/>
      <c r="X94" s="56"/>
      <c r="Y94" s="56"/>
      <c r="Z94" s="56"/>
    </row>
    <row r="95" spans="1:26" ht="14.25" customHeight="1">
      <c r="A95" s="80" t="s">
        <v>348</v>
      </c>
      <c r="B95" s="101"/>
      <c r="C95" s="82"/>
      <c r="D95" s="82"/>
      <c r="E95" s="82"/>
      <c r="F95" s="82"/>
      <c r="G95" s="82"/>
      <c r="H95" s="56"/>
      <c r="I95" s="56"/>
      <c r="J95" s="56"/>
      <c r="K95" s="56"/>
      <c r="L95" s="56"/>
      <c r="M95" s="56"/>
      <c r="N95" s="56"/>
      <c r="O95" s="56"/>
      <c r="P95" s="56"/>
      <c r="Q95" s="56"/>
      <c r="R95" s="56"/>
      <c r="S95" s="56"/>
      <c r="T95" s="56"/>
      <c r="U95" s="56"/>
      <c r="V95" s="56"/>
      <c r="W95" s="56"/>
      <c r="X95" s="56"/>
      <c r="Y95" s="56"/>
      <c r="Z95" s="56"/>
    </row>
    <row r="96" spans="1:26" ht="14.25" customHeight="1">
      <c r="A96" s="83" t="s">
        <v>14</v>
      </c>
      <c r="B96" s="101"/>
      <c r="C96" s="82"/>
      <c r="D96" s="82"/>
      <c r="E96" s="82"/>
      <c r="F96" s="82"/>
      <c r="G96" s="84"/>
      <c r="H96" s="56"/>
      <c r="I96" s="56"/>
      <c r="J96" s="56"/>
      <c r="K96" s="56"/>
      <c r="L96" s="56"/>
      <c r="M96" s="56"/>
      <c r="N96" s="56"/>
      <c r="O96" s="56"/>
      <c r="P96" s="56"/>
      <c r="Q96" s="56"/>
      <c r="R96" s="56"/>
      <c r="S96" s="56"/>
      <c r="T96" s="56"/>
      <c r="U96" s="56"/>
      <c r="V96" s="56"/>
      <c r="W96" s="56"/>
      <c r="X96" s="56"/>
      <c r="Y96" s="56"/>
      <c r="Z96" s="56"/>
    </row>
    <row r="97" spans="1:26" ht="14.25" customHeight="1" thickBot="1">
      <c r="A97" s="85" t="s">
        <v>15</v>
      </c>
      <c r="B97" s="99">
        <v>0</v>
      </c>
      <c r="C97" s="85" t="s">
        <v>182</v>
      </c>
      <c r="D97" s="82"/>
      <c r="E97" s="85"/>
      <c r="F97" s="86">
        <f>ROUND(B97*640,2)</f>
        <v>0</v>
      </c>
      <c r="G97" s="84"/>
      <c r="H97" s="56"/>
      <c r="I97" s="56"/>
      <c r="J97" s="56"/>
      <c r="K97" s="56"/>
      <c r="L97" s="56"/>
      <c r="M97" s="56"/>
      <c r="N97" s="56"/>
      <c r="O97" s="56"/>
      <c r="P97" s="56"/>
      <c r="Q97" s="56"/>
      <c r="R97" s="56"/>
      <c r="S97" s="56"/>
      <c r="T97" s="56"/>
      <c r="U97" s="56"/>
      <c r="V97" s="56"/>
      <c r="W97" s="56"/>
      <c r="X97" s="56"/>
      <c r="Y97" s="56"/>
      <c r="Z97" s="56"/>
    </row>
    <row r="98" spans="1:26" ht="14.25" customHeight="1" thickBot="1">
      <c r="A98" s="85" t="s">
        <v>16</v>
      </c>
      <c r="B98" s="99">
        <v>0</v>
      </c>
      <c r="C98" s="85" t="s">
        <v>183</v>
      </c>
      <c r="D98" s="82"/>
      <c r="E98" s="85"/>
      <c r="F98" s="86">
        <f>ROUND(B98*20,2)</f>
        <v>0</v>
      </c>
      <c r="G98" s="84"/>
      <c r="H98" s="56"/>
      <c r="I98" s="56"/>
      <c r="J98" s="56"/>
      <c r="K98" s="56"/>
      <c r="L98" s="56"/>
      <c r="M98" s="56"/>
      <c r="N98" s="56"/>
      <c r="O98" s="56"/>
      <c r="P98" s="56"/>
      <c r="Q98" s="56"/>
      <c r="R98" s="56"/>
      <c r="S98" s="56"/>
      <c r="T98" s="56"/>
      <c r="U98" s="56"/>
      <c r="V98" s="56"/>
      <c r="W98" s="56"/>
      <c r="X98" s="56"/>
      <c r="Y98" s="56"/>
      <c r="Z98" s="56"/>
    </row>
    <row r="99" spans="1:26" ht="14.25" customHeight="1">
      <c r="A99" s="85"/>
      <c r="B99" s="101"/>
      <c r="C99" s="85"/>
      <c r="D99" s="82"/>
      <c r="E99" s="85"/>
      <c r="F99" s="86"/>
      <c r="G99" s="84"/>
      <c r="H99" s="59"/>
      <c r="I99" s="56"/>
      <c r="J99" s="56"/>
      <c r="K99" s="56"/>
      <c r="L99" s="56"/>
      <c r="M99" s="56"/>
      <c r="N99" s="56"/>
      <c r="O99" s="56"/>
      <c r="P99" s="56"/>
      <c r="Q99" s="56"/>
      <c r="R99" s="56"/>
      <c r="S99" s="56"/>
      <c r="T99" s="56"/>
      <c r="U99" s="56"/>
      <c r="V99" s="56"/>
      <c r="W99" s="56"/>
      <c r="X99" s="56"/>
      <c r="Y99" s="56"/>
      <c r="Z99" s="56"/>
    </row>
    <row r="100" spans="1:26" ht="14.25" customHeight="1" thickBot="1">
      <c r="A100" s="83" t="s">
        <v>58</v>
      </c>
      <c r="B100" s="101"/>
      <c r="C100" s="82"/>
      <c r="D100" s="87" t="s">
        <v>59</v>
      </c>
      <c r="E100" s="88">
        <f>+F97+F98</f>
        <v>0</v>
      </c>
      <c r="F100" s="83" t="s">
        <v>60</v>
      </c>
      <c r="G100" s="82"/>
      <c r="H100" s="56"/>
      <c r="I100" s="56"/>
      <c r="J100" s="56"/>
      <c r="K100" s="56"/>
      <c r="L100" s="56"/>
      <c r="M100" s="56"/>
      <c r="N100" s="56"/>
      <c r="O100" s="56"/>
      <c r="P100" s="56"/>
      <c r="Q100" s="56"/>
      <c r="R100" s="56"/>
      <c r="S100" s="56"/>
      <c r="T100" s="56"/>
      <c r="U100" s="56"/>
      <c r="V100" s="56"/>
      <c r="W100" s="56"/>
      <c r="X100" s="56"/>
      <c r="Y100" s="56"/>
      <c r="Z100" s="56"/>
    </row>
    <row r="101" spans="1:26" ht="14.25" customHeight="1">
      <c r="A101" s="85"/>
      <c r="B101" s="101"/>
      <c r="C101" s="85"/>
      <c r="D101" s="82"/>
      <c r="E101" s="85"/>
      <c r="F101" s="86"/>
      <c r="G101" s="84"/>
      <c r="H101" s="59"/>
      <c r="I101" s="56"/>
      <c r="J101" s="56"/>
      <c r="K101" s="56"/>
      <c r="L101" s="56"/>
      <c r="M101" s="56"/>
      <c r="N101" s="56"/>
      <c r="O101" s="56"/>
      <c r="P101" s="56"/>
      <c r="Q101" s="56"/>
      <c r="R101" s="56"/>
      <c r="S101" s="56"/>
      <c r="T101" s="56"/>
      <c r="U101" s="56"/>
      <c r="V101" s="56"/>
      <c r="W101" s="56"/>
      <c r="X101" s="56"/>
      <c r="Y101" s="56"/>
      <c r="Z101" s="56"/>
    </row>
    <row r="102" spans="1:26" ht="14.25" customHeight="1">
      <c r="A102" s="83" t="s">
        <v>20</v>
      </c>
      <c r="B102" s="101"/>
      <c r="C102" s="82"/>
      <c r="D102" s="82"/>
      <c r="E102" s="82"/>
      <c r="F102" s="82"/>
      <c r="G102" s="84"/>
      <c r="H102" s="56"/>
      <c r="I102" s="56"/>
      <c r="J102" s="56"/>
      <c r="K102" s="56"/>
      <c r="L102" s="56"/>
      <c r="M102" s="56"/>
      <c r="N102" s="56"/>
      <c r="O102" s="56"/>
      <c r="P102" s="56"/>
      <c r="Q102" s="56"/>
      <c r="R102" s="56"/>
      <c r="S102" s="56"/>
      <c r="T102" s="56"/>
      <c r="U102" s="56"/>
      <c r="V102" s="56"/>
      <c r="W102" s="56"/>
      <c r="X102" s="56"/>
      <c r="Y102" s="56"/>
      <c r="Z102" s="56"/>
    </row>
    <row r="103" spans="1:26" ht="14.25" customHeight="1" thickBot="1">
      <c r="A103" s="85" t="s">
        <v>61</v>
      </c>
      <c r="B103" s="99">
        <v>0</v>
      </c>
      <c r="C103" s="85" t="s">
        <v>184</v>
      </c>
      <c r="D103" s="82"/>
      <c r="E103" s="85"/>
      <c r="F103" s="86">
        <f>ROUND(B103*640,2)</f>
        <v>0</v>
      </c>
      <c r="G103" s="84"/>
      <c r="H103" s="56"/>
      <c r="I103" s="56"/>
      <c r="J103" s="56"/>
      <c r="K103" s="56"/>
      <c r="L103" s="56"/>
      <c r="M103" s="56"/>
      <c r="N103" s="56"/>
      <c r="O103" s="56"/>
      <c r="P103" s="56"/>
      <c r="Q103" s="56"/>
      <c r="R103" s="56"/>
      <c r="S103" s="56"/>
      <c r="T103" s="56"/>
      <c r="U103" s="56"/>
      <c r="V103" s="56"/>
      <c r="W103" s="56"/>
      <c r="X103" s="56"/>
      <c r="Y103" s="56"/>
      <c r="Z103" s="56"/>
    </row>
    <row r="104" spans="1:26" ht="14.25" customHeight="1" thickBot="1">
      <c r="A104" s="85" t="s">
        <v>62</v>
      </c>
      <c r="B104" s="99">
        <v>0</v>
      </c>
      <c r="C104" s="85" t="s">
        <v>185</v>
      </c>
      <c r="D104" s="82"/>
      <c r="E104" s="85"/>
      <c r="F104" s="86">
        <f>ROUND(B104*20,2)</f>
        <v>0</v>
      </c>
      <c r="G104" s="84"/>
      <c r="H104" s="56"/>
      <c r="I104" s="56"/>
      <c r="J104" s="56"/>
      <c r="K104" s="56"/>
      <c r="L104" s="56"/>
      <c r="M104" s="56"/>
      <c r="N104" s="56"/>
      <c r="O104" s="56"/>
      <c r="P104" s="56"/>
      <c r="Q104" s="56"/>
      <c r="R104" s="56"/>
      <c r="S104" s="56"/>
      <c r="T104" s="56"/>
      <c r="U104" s="56"/>
      <c r="V104" s="56"/>
      <c r="W104" s="56"/>
      <c r="X104" s="56"/>
      <c r="Y104" s="56"/>
      <c r="Z104" s="56"/>
    </row>
    <row r="105" spans="1:26" ht="14.25" customHeight="1">
      <c r="A105" s="85"/>
      <c r="B105" s="101"/>
      <c r="C105" s="85"/>
      <c r="D105" s="82"/>
      <c r="E105" s="85"/>
      <c r="F105" s="86"/>
      <c r="G105" s="84"/>
      <c r="H105" s="59"/>
      <c r="I105" s="56"/>
      <c r="J105" s="56"/>
      <c r="K105" s="56"/>
      <c r="L105" s="56"/>
      <c r="M105" s="56"/>
      <c r="N105" s="56"/>
      <c r="O105" s="56"/>
      <c r="P105" s="56"/>
      <c r="Q105" s="56"/>
      <c r="R105" s="56"/>
      <c r="S105" s="56"/>
      <c r="T105" s="56"/>
      <c r="U105" s="56"/>
      <c r="V105" s="56"/>
      <c r="W105" s="56"/>
      <c r="X105" s="56"/>
      <c r="Y105" s="56"/>
      <c r="Z105" s="56"/>
    </row>
    <row r="106" spans="1:26" ht="14.25" customHeight="1" thickBot="1">
      <c r="A106" s="83" t="s">
        <v>63</v>
      </c>
      <c r="B106" s="101"/>
      <c r="C106" s="82"/>
      <c r="D106" s="87" t="s">
        <v>64</v>
      </c>
      <c r="E106" s="88">
        <f>+F103+F104</f>
        <v>0</v>
      </c>
      <c r="F106" s="83" t="s">
        <v>65</v>
      </c>
      <c r="G106" s="82"/>
      <c r="H106" s="56"/>
      <c r="I106" s="56"/>
      <c r="J106" s="56"/>
      <c r="K106" s="56"/>
      <c r="L106" s="56"/>
      <c r="M106" s="56"/>
      <c r="N106" s="56"/>
      <c r="O106" s="56"/>
      <c r="P106" s="56"/>
      <c r="Q106" s="56"/>
      <c r="R106" s="56"/>
      <c r="S106" s="56"/>
      <c r="T106" s="56"/>
      <c r="U106" s="56"/>
      <c r="V106" s="56"/>
      <c r="W106" s="56"/>
      <c r="X106" s="56"/>
      <c r="Y106" s="56"/>
      <c r="Z106" s="56"/>
    </row>
    <row r="107" spans="1:26" ht="14.25" customHeight="1">
      <c r="A107" s="85"/>
      <c r="B107" s="101"/>
      <c r="C107" s="85"/>
      <c r="D107" s="82"/>
      <c r="E107" s="85"/>
      <c r="F107" s="86"/>
      <c r="G107" s="84"/>
      <c r="H107" s="59"/>
      <c r="I107" s="56"/>
      <c r="J107" s="56"/>
      <c r="K107" s="56"/>
      <c r="L107" s="56"/>
      <c r="M107" s="56"/>
      <c r="N107" s="56"/>
      <c r="O107" s="56"/>
      <c r="P107" s="56"/>
      <c r="Q107" s="56"/>
      <c r="R107" s="56"/>
      <c r="S107" s="56"/>
      <c r="T107" s="56"/>
      <c r="U107" s="56"/>
      <c r="V107" s="56"/>
      <c r="W107" s="56"/>
      <c r="X107" s="56"/>
      <c r="Y107" s="56"/>
      <c r="Z107" s="56"/>
    </row>
    <row r="108" spans="1:26" ht="14.25" customHeight="1">
      <c r="A108" s="91" t="s">
        <v>104</v>
      </c>
      <c r="B108" s="101"/>
      <c r="C108" s="82"/>
      <c r="D108" s="82"/>
      <c r="E108" s="82"/>
      <c r="F108" s="82"/>
      <c r="G108" s="84"/>
      <c r="H108" s="56"/>
      <c r="I108" s="56"/>
      <c r="J108" s="56"/>
      <c r="K108" s="56"/>
      <c r="L108" s="56"/>
      <c r="M108" s="56"/>
      <c r="N108" s="56"/>
      <c r="O108" s="56"/>
      <c r="P108" s="56"/>
      <c r="Q108" s="56"/>
      <c r="R108" s="56"/>
      <c r="S108" s="56"/>
      <c r="T108" s="56"/>
      <c r="U108" s="56"/>
      <c r="V108" s="56"/>
      <c r="W108" s="56"/>
      <c r="X108" s="56"/>
      <c r="Y108" s="56"/>
      <c r="Z108" s="56"/>
    </row>
    <row r="109" spans="1:26" ht="14.25" customHeight="1" thickBot="1">
      <c r="A109" s="85" t="s">
        <v>66</v>
      </c>
      <c r="B109" s="99">
        <v>0</v>
      </c>
      <c r="C109" s="85" t="s">
        <v>186</v>
      </c>
      <c r="D109" s="82"/>
      <c r="E109" s="85"/>
      <c r="F109" s="86">
        <f>ROUND(B109*12779,2)</f>
        <v>0</v>
      </c>
      <c r="G109" s="84"/>
      <c r="H109" s="56"/>
      <c r="I109" s="56"/>
      <c r="J109" s="56"/>
      <c r="K109" s="56"/>
      <c r="L109" s="56"/>
      <c r="M109" s="56"/>
      <c r="N109" s="56"/>
      <c r="O109" s="56"/>
      <c r="P109" s="56"/>
      <c r="Q109" s="56"/>
      <c r="R109" s="56"/>
      <c r="S109" s="56"/>
      <c r="T109" s="56"/>
      <c r="U109" s="56"/>
      <c r="V109" s="56"/>
      <c r="W109" s="56"/>
      <c r="X109" s="56"/>
      <c r="Y109" s="56"/>
      <c r="Z109" s="56"/>
    </row>
    <row r="110" spans="1:26" ht="14.25" customHeight="1" thickBot="1">
      <c r="A110" s="85" t="s">
        <v>16</v>
      </c>
      <c r="B110" s="99">
        <v>0</v>
      </c>
      <c r="C110" s="85" t="s">
        <v>187</v>
      </c>
      <c r="D110" s="82"/>
      <c r="E110" s="85"/>
      <c r="F110" s="86">
        <f>ROUND(B110*64,2)</f>
        <v>0</v>
      </c>
      <c r="G110" s="84"/>
      <c r="H110" s="56"/>
      <c r="I110" s="56"/>
      <c r="J110" s="56"/>
      <c r="K110" s="56"/>
      <c r="L110" s="56"/>
      <c r="M110" s="56"/>
      <c r="N110" s="56"/>
      <c r="O110" s="56"/>
      <c r="P110" s="56"/>
      <c r="Q110" s="56"/>
      <c r="R110" s="56"/>
      <c r="S110" s="56"/>
      <c r="T110" s="56"/>
      <c r="U110" s="56"/>
      <c r="V110" s="56"/>
      <c r="W110" s="56"/>
      <c r="X110" s="56"/>
      <c r="Y110" s="56"/>
      <c r="Z110" s="56"/>
    </row>
    <row r="111" spans="1:26" ht="14.25" customHeight="1">
      <c r="A111" s="85"/>
      <c r="B111" s="101"/>
      <c r="C111" s="85"/>
      <c r="D111" s="82"/>
      <c r="E111" s="85"/>
      <c r="F111" s="86"/>
      <c r="G111" s="84"/>
      <c r="H111" s="59"/>
      <c r="I111" s="56"/>
      <c r="J111" s="56"/>
      <c r="K111" s="56"/>
      <c r="L111" s="56"/>
      <c r="M111" s="56"/>
      <c r="N111" s="56"/>
      <c r="O111" s="56"/>
      <c r="P111" s="56"/>
      <c r="Q111" s="56"/>
      <c r="R111" s="56"/>
      <c r="S111" s="56"/>
      <c r="T111" s="56"/>
      <c r="U111" s="56"/>
      <c r="V111" s="56"/>
      <c r="W111" s="56"/>
      <c r="X111" s="56"/>
      <c r="Y111" s="56"/>
      <c r="Z111" s="56"/>
    </row>
    <row r="112" spans="1:26" ht="14.25" customHeight="1" thickBot="1">
      <c r="A112" s="91" t="s">
        <v>113</v>
      </c>
      <c r="B112" s="101"/>
      <c r="C112" s="82"/>
      <c r="D112" s="87" t="s">
        <v>67</v>
      </c>
      <c r="E112" s="88">
        <f>+F109+F110</f>
        <v>0</v>
      </c>
      <c r="F112" s="83" t="s">
        <v>68</v>
      </c>
      <c r="G112" s="82"/>
      <c r="H112" s="56"/>
      <c r="I112" s="56"/>
      <c r="J112" s="56"/>
      <c r="K112" s="56"/>
      <c r="L112" s="56"/>
      <c r="M112" s="56"/>
      <c r="N112" s="56"/>
      <c r="O112" s="56"/>
      <c r="P112" s="56"/>
      <c r="Q112" s="56"/>
      <c r="R112" s="56"/>
      <c r="S112" s="56"/>
      <c r="T112" s="56"/>
      <c r="U112" s="56"/>
      <c r="V112" s="56"/>
      <c r="W112" s="56"/>
      <c r="X112" s="56"/>
      <c r="Y112" s="56"/>
      <c r="Z112" s="56"/>
    </row>
    <row r="113" spans="1:26" ht="14.25" customHeight="1">
      <c r="A113" s="85"/>
      <c r="B113" s="101"/>
      <c r="C113" s="85"/>
      <c r="D113" s="82"/>
      <c r="E113" s="85"/>
      <c r="F113" s="86"/>
      <c r="G113" s="84"/>
      <c r="H113" s="59"/>
      <c r="I113" s="56"/>
      <c r="J113" s="56"/>
      <c r="K113" s="56"/>
      <c r="L113" s="56"/>
      <c r="M113" s="56"/>
      <c r="N113" s="56"/>
      <c r="O113" s="56"/>
      <c r="P113" s="56"/>
      <c r="Q113" s="56"/>
      <c r="R113" s="56"/>
      <c r="S113" s="56"/>
      <c r="T113" s="56"/>
      <c r="U113" s="56"/>
      <c r="V113" s="56"/>
      <c r="W113" s="56"/>
      <c r="X113" s="56"/>
      <c r="Y113" s="56"/>
      <c r="Z113" s="56"/>
    </row>
    <row r="114" spans="1:26" ht="14.25" customHeight="1" thickBot="1">
      <c r="A114" s="91" t="s">
        <v>114</v>
      </c>
      <c r="B114" s="101"/>
      <c r="C114" s="82"/>
      <c r="D114" s="82"/>
      <c r="E114" s="152">
        <f>+E100+E106+E112</f>
        <v>0</v>
      </c>
      <c r="F114" s="153"/>
      <c r="G114" s="83" t="s">
        <v>69</v>
      </c>
      <c r="M114" s="56"/>
      <c r="N114" s="56"/>
      <c r="O114" s="56"/>
      <c r="P114" s="56"/>
      <c r="Q114" s="56"/>
      <c r="R114" s="56"/>
      <c r="S114" s="56"/>
      <c r="T114" s="56"/>
      <c r="U114" s="56"/>
      <c r="V114" s="56"/>
      <c r="W114" s="56"/>
      <c r="X114" s="56"/>
      <c r="Y114" s="56"/>
      <c r="Z114" s="56"/>
    </row>
    <row r="115" spans="1:26" ht="14.25" customHeight="1">
      <c r="A115"/>
      <c r="B115" s="101"/>
      <c r="C115"/>
      <c r="D115"/>
      <c r="E115" s="150" t="s">
        <v>70</v>
      </c>
      <c r="F115" s="151"/>
      <c r="G115"/>
      <c r="L115" s="58"/>
      <c r="M115" s="56"/>
      <c r="N115" s="56"/>
      <c r="O115" s="56"/>
      <c r="P115" s="56"/>
      <c r="Q115" s="56"/>
      <c r="R115" s="56"/>
      <c r="S115" s="56"/>
      <c r="T115" s="56"/>
      <c r="U115" s="56"/>
      <c r="V115" s="56"/>
      <c r="W115" s="56"/>
      <c r="X115" s="56"/>
      <c r="Y115" s="56"/>
      <c r="Z115" s="56"/>
    </row>
    <row r="116" spans="1:26" ht="14.25" customHeight="1">
      <c r="A116" s="85"/>
      <c r="B116" s="101"/>
      <c r="C116" s="85"/>
      <c r="D116" s="82"/>
      <c r="E116" s="85"/>
      <c r="F116" s="86"/>
      <c r="G116" s="84"/>
      <c r="H116" s="59"/>
      <c r="I116" s="56"/>
      <c r="J116" s="56"/>
      <c r="K116" s="56"/>
      <c r="L116" s="56"/>
      <c r="M116" s="56"/>
      <c r="N116" s="56"/>
      <c r="O116" s="56"/>
      <c r="P116" s="56"/>
      <c r="Q116" s="56"/>
      <c r="R116" s="56"/>
      <c r="S116" s="56"/>
      <c r="T116" s="56"/>
      <c r="U116" s="56"/>
      <c r="V116" s="56"/>
      <c r="W116" s="56"/>
      <c r="X116" s="56"/>
      <c r="Y116" s="56"/>
      <c r="Z116" s="56"/>
    </row>
    <row r="117" spans="1:26" ht="14.25" customHeight="1">
      <c r="A117" s="83" t="s">
        <v>71</v>
      </c>
      <c r="B117" s="101"/>
      <c r="C117"/>
      <c r="D117"/>
      <c r="E117"/>
      <c r="F117"/>
      <c r="G117"/>
      <c r="M117" s="56"/>
      <c r="N117" s="56"/>
      <c r="O117" s="56"/>
      <c r="P117" s="56"/>
      <c r="Q117" s="56"/>
      <c r="R117" s="56"/>
      <c r="S117" s="56"/>
      <c r="T117" s="56"/>
      <c r="U117" s="56"/>
      <c r="V117" s="56"/>
      <c r="W117" s="56"/>
      <c r="X117" s="56"/>
      <c r="Y117" s="56"/>
      <c r="Z117" s="56"/>
    </row>
    <row r="118" spans="1:26" ht="14.25" customHeight="1">
      <c r="A118" s="83" t="s">
        <v>14</v>
      </c>
      <c r="B118" s="101"/>
      <c r="C118" s="82"/>
      <c r="D118" s="82"/>
      <c r="E118" s="82"/>
      <c r="F118" s="82"/>
      <c r="G118" s="84"/>
      <c r="H118" s="56"/>
      <c r="I118" s="56"/>
      <c r="J118" s="56"/>
      <c r="K118" s="56"/>
      <c r="L118" s="56"/>
      <c r="M118" s="56"/>
      <c r="N118" s="56"/>
      <c r="O118" s="56"/>
      <c r="P118" s="56"/>
      <c r="Q118" s="56"/>
      <c r="R118" s="56"/>
      <c r="S118" s="56"/>
      <c r="T118" s="56"/>
      <c r="U118" s="56"/>
      <c r="V118" s="56"/>
      <c r="W118" s="56"/>
      <c r="X118" s="56"/>
      <c r="Y118" s="56"/>
      <c r="Z118" s="56"/>
    </row>
    <row r="119" spans="1:26" ht="14.25" customHeight="1">
      <c r="A119" s="85" t="s">
        <v>72</v>
      </c>
      <c r="B119" s="101"/>
      <c r="C119" s="85" t="s">
        <v>193</v>
      </c>
      <c r="D119" s="82"/>
      <c r="E119" s="85"/>
      <c r="F119" s="86">
        <f>+F9+F31+F53+F75+F97</f>
        <v>0</v>
      </c>
      <c r="G119" s="84"/>
      <c r="H119" s="59"/>
      <c r="I119" s="56"/>
      <c r="J119" s="56"/>
      <c r="K119" s="56"/>
      <c r="L119" s="56"/>
      <c r="M119" s="56"/>
      <c r="N119" s="56"/>
      <c r="O119" s="56"/>
      <c r="P119" s="56"/>
      <c r="Q119" s="56"/>
      <c r="R119" s="56"/>
      <c r="S119" s="56"/>
      <c r="T119" s="56"/>
      <c r="U119" s="56"/>
      <c r="V119" s="56"/>
      <c r="W119" s="56"/>
      <c r="X119" s="56"/>
      <c r="Y119" s="56"/>
      <c r="Z119" s="56"/>
    </row>
    <row r="120" spans="1:26" ht="14.25" customHeight="1">
      <c r="A120" s="85" t="s">
        <v>73</v>
      </c>
      <c r="B120" s="82"/>
      <c r="C120" s="85" t="s">
        <v>195</v>
      </c>
      <c r="D120" s="82"/>
      <c r="E120" s="85"/>
      <c r="F120" s="86">
        <f>+F10+F32+F54+F76+F98</f>
        <v>0</v>
      </c>
      <c r="G120" s="84"/>
      <c r="H120" s="59"/>
      <c r="I120" s="56"/>
      <c r="J120" s="56"/>
      <c r="K120" s="56"/>
      <c r="L120" s="56"/>
      <c r="M120" s="56"/>
      <c r="N120" s="56"/>
      <c r="O120" s="56"/>
      <c r="P120" s="56"/>
      <c r="Q120" s="56"/>
      <c r="R120" s="56"/>
      <c r="S120" s="56"/>
      <c r="T120" s="56"/>
      <c r="U120" s="56"/>
      <c r="V120" s="56"/>
      <c r="W120" s="56"/>
      <c r="X120" s="56"/>
      <c r="Y120" s="56"/>
      <c r="Z120" s="56"/>
    </row>
    <row r="121" spans="1:26" ht="14.25" customHeight="1">
      <c r="A121" s="85"/>
      <c r="B121" s="82"/>
      <c r="C121" s="85"/>
      <c r="D121" s="82"/>
      <c r="E121" s="85"/>
      <c r="F121" s="86"/>
      <c r="G121" s="84"/>
      <c r="H121" s="59"/>
      <c r="I121" s="56"/>
      <c r="J121" s="56"/>
      <c r="K121" s="56"/>
      <c r="L121" s="56"/>
      <c r="M121" s="56"/>
      <c r="N121" s="56"/>
      <c r="O121" s="56"/>
      <c r="P121" s="56"/>
      <c r="Q121" s="56"/>
      <c r="R121" s="56"/>
      <c r="S121" s="56"/>
      <c r="T121" s="56"/>
      <c r="U121" s="56"/>
      <c r="V121" s="56"/>
      <c r="W121" s="56"/>
      <c r="X121" s="56"/>
      <c r="Y121" s="56"/>
      <c r="Z121" s="56"/>
    </row>
    <row r="122" spans="1:26" ht="14.25" customHeight="1" thickBot="1">
      <c r="A122" s="83" t="s">
        <v>74</v>
      </c>
      <c r="B122" s="82"/>
      <c r="C122" s="82"/>
      <c r="D122" s="87"/>
      <c r="E122" s="88">
        <f>+F119+F120</f>
        <v>0</v>
      </c>
      <c r="F122" s="83"/>
      <c r="G122" s="82"/>
      <c r="H122" s="56"/>
      <c r="I122" s="64"/>
      <c r="J122" s="56"/>
      <c r="K122" s="56"/>
      <c r="L122" s="56"/>
      <c r="M122" s="56"/>
      <c r="N122" s="56"/>
      <c r="O122" s="56"/>
      <c r="P122" s="56"/>
      <c r="Q122" s="56"/>
      <c r="R122" s="56"/>
      <c r="S122" s="56"/>
      <c r="T122" s="56"/>
      <c r="U122" s="56"/>
      <c r="V122" s="56"/>
      <c r="W122" s="56"/>
      <c r="X122" s="56"/>
      <c r="Y122" s="56"/>
      <c r="Z122" s="56"/>
    </row>
    <row r="123" spans="1:26" ht="14.25" customHeight="1">
      <c r="A123" s="85"/>
      <c r="B123" s="82"/>
      <c r="C123" s="85"/>
      <c r="D123" s="82"/>
      <c r="E123" s="85"/>
      <c r="F123" s="86"/>
      <c r="G123" s="84"/>
      <c r="H123" s="59"/>
      <c r="I123" s="56"/>
      <c r="J123" s="56"/>
      <c r="K123" s="56"/>
      <c r="L123" s="56"/>
      <c r="M123" s="56"/>
      <c r="N123" s="56"/>
      <c r="O123" s="56"/>
      <c r="P123" s="56"/>
      <c r="Q123" s="56"/>
      <c r="R123" s="56"/>
      <c r="S123" s="56"/>
      <c r="T123" s="56"/>
      <c r="U123" s="56"/>
      <c r="V123" s="56"/>
      <c r="W123" s="56"/>
      <c r="X123" s="56"/>
      <c r="Y123" s="56"/>
      <c r="Z123" s="56"/>
    </row>
    <row r="124" spans="1:26" ht="14.25" customHeight="1">
      <c r="A124" s="83" t="s">
        <v>20</v>
      </c>
      <c r="B124" s="82"/>
      <c r="C124" s="82"/>
      <c r="D124" s="82"/>
      <c r="E124" s="82"/>
      <c r="F124" s="82"/>
      <c r="G124" s="84"/>
      <c r="H124" s="56"/>
      <c r="I124" s="56"/>
      <c r="J124" s="56"/>
      <c r="K124" s="56"/>
      <c r="L124" s="56"/>
      <c r="M124" s="56"/>
      <c r="N124" s="56"/>
      <c r="O124" s="56"/>
      <c r="P124" s="56"/>
      <c r="Q124" s="56"/>
      <c r="R124" s="56"/>
      <c r="S124" s="56"/>
      <c r="T124" s="56"/>
      <c r="U124" s="56"/>
      <c r="V124" s="56"/>
      <c r="W124" s="56"/>
      <c r="X124" s="56"/>
      <c r="Y124" s="56"/>
      <c r="Z124" s="56"/>
    </row>
    <row r="125" spans="1:26" ht="14.25" customHeight="1">
      <c r="A125" s="85" t="s">
        <v>75</v>
      </c>
      <c r="B125" s="82"/>
      <c r="C125" s="85" t="s">
        <v>194</v>
      </c>
      <c r="D125" s="82"/>
      <c r="E125" s="85"/>
      <c r="F125" s="86">
        <f>SUM(F15,F37,F59,F81,F103)</f>
        <v>0</v>
      </c>
      <c r="G125" s="84"/>
      <c r="H125" s="59"/>
      <c r="I125" s="56"/>
      <c r="J125" s="56"/>
      <c r="K125" s="56"/>
      <c r="L125" s="56"/>
      <c r="M125" s="56"/>
      <c r="N125" s="56"/>
      <c r="O125" s="56"/>
      <c r="P125" s="56"/>
      <c r="Q125" s="56"/>
      <c r="R125" s="56"/>
      <c r="S125" s="56"/>
      <c r="T125" s="56"/>
      <c r="U125" s="56"/>
      <c r="V125" s="56"/>
      <c r="W125" s="56"/>
      <c r="X125" s="56"/>
      <c r="Y125" s="56"/>
      <c r="Z125" s="56"/>
    </row>
    <row r="126" spans="1:26" ht="14.25" customHeight="1">
      <c r="A126" s="85" t="s">
        <v>73</v>
      </c>
      <c r="B126" s="82"/>
      <c r="C126" s="85" t="s">
        <v>196</v>
      </c>
      <c r="D126" s="82"/>
      <c r="E126" s="85"/>
      <c r="F126" s="86">
        <f>SUM(F16,F38,F60,F82,F104)</f>
        <v>0</v>
      </c>
      <c r="G126" s="84"/>
      <c r="H126" s="59"/>
      <c r="I126" s="56"/>
      <c r="J126" s="56"/>
      <c r="K126" s="56"/>
      <c r="L126" s="56"/>
      <c r="M126" s="56"/>
      <c r="N126" s="56"/>
      <c r="O126" s="56"/>
      <c r="P126" s="56"/>
      <c r="Q126" s="56"/>
      <c r="R126" s="56"/>
      <c r="S126" s="56"/>
      <c r="T126" s="56"/>
      <c r="U126" s="56"/>
      <c r="V126" s="56"/>
      <c r="W126" s="56"/>
      <c r="X126" s="56"/>
      <c r="Y126" s="56"/>
      <c r="Z126" s="56"/>
    </row>
    <row r="127" spans="1:26" ht="14.25" customHeight="1">
      <c r="A127" s="85"/>
      <c r="B127" s="82"/>
      <c r="C127" s="85"/>
      <c r="D127" s="82"/>
      <c r="E127" s="85"/>
      <c r="F127" s="86"/>
      <c r="G127" s="84"/>
      <c r="H127" s="59"/>
      <c r="I127" s="56"/>
      <c r="J127" s="56"/>
      <c r="K127" s="56"/>
      <c r="L127" s="56"/>
      <c r="M127" s="56"/>
      <c r="N127" s="56"/>
      <c r="O127" s="56"/>
      <c r="P127" s="56"/>
      <c r="Q127" s="56"/>
      <c r="R127" s="56"/>
      <c r="S127" s="56"/>
      <c r="T127" s="56"/>
      <c r="U127" s="56"/>
      <c r="V127" s="56"/>
      <c r="W127" s="56"/>
      <c r="X127" s="56"/>
      <c r="Y127" s="56"/>
      <c r="Z127" s="56"/>
    </row>
    <row r="128" spans="1:26" ht="14.25" customHeight="1" thickBot="1">
      <c r="A128" s="83" t="s">
        <v>76</v>
      </c>
      <c r="B128" s="82"/>
      <c r="C128" s="82"/>
      <c r="D128" s="87"/>
      <c r="E128" s="88">
        <f>+F125+F126</f>
        <v>0</v>
      </c>
      <c r="F128" s="83"/>
      <c r="G128" s="82"/>
      <c r="H128" s="56"/>
      <c r="I128" s="64"/>
      <c r="J128" s="56"/>
      <c r="K128" s="56"/>
      <c r="L128" s="56"/>
      <c r="M128" s="56"/>
      <c r="N128" s="56"/>
      <c r="O128" s="56"/>
      <c r="P128" s="56"/>
      <c r="Q128" s="56"/>
      <c r="R128" s="56"/>
      <c r="S128" s="56"/>
      <c r="T128" s="56"/>
      <c r="U128" s="56"/>
      <c r="V128" s="56"/>
      <c r="W128" s="56"/>
      <c r="X128" s="56"/>
      <c r="Y128" s="56"/>
      <c r="Z128" s="56"/>
    </row>
    <row r="129" spans="1:26" ht="14.25" customHeight="1">
      <c r="A129" s="85"/>
      <c r="B129" s="82"/>
      <c r="C129" s="85"/>
      <c r="D129" s="82"/>
      <c r="E129" s="85"/>
      <c r="F129" s="86"/>
      <c r="G129" s="84"/>
      <c r="H129" s="59"/>
      <c r="I129" s="56"/>
      <c r="J129" s="56"/>
      <c r="K129" s="56"/>
      <c r="L129" s="56"/>
      <c r="M129" s="56"/>
      <c r="N129" s="56"/>
      <c r="O129" s="56"/>
      <c r="P129" s="56"/>
      <c r="Q129" s="56"/>
      <c r="R129" s="56"/>
      <c r="S129" s="56"/>
      <c r="T129" s="56"/>
      <c r="U129" s="56"/>
      <c r="V129" s="56"/>
      <c r="W129" s="56"/>
      <c r="X129" s="56"/>
      <c r="Y129" s="56"/>
      <c r="Z129" s="56"/>
    </row>
    <row r="130" spans="1:26" ht="14.25" customHeight="1">
      <c r="A130" s="91" t="s">
        <v>104</v>
      </c>
      <c r="B130" s="82"/>
      <c r="C130" s="82"/>
      <c r="D130" s="82"/>
      <c r="E130" s="82"/>
      <c r="F130" s="82"/>
      <c r="G130" s="84"/>
      <c r="H130" s="56"/>
      <c r="I130" s="56"/>
      <c r="J130" s="56"/>
      <c r="K130" s="56"/>
      <c r="L130" s="56"/>
      <c r="M130" s="56"/>
      <c r="N130" s="56"/>
      <c r="O130" s="56"/>
      <c r="P130" s="56"/>
      <c r="Q130" s="56"/>
      <c r="R130" s="56"/>
      <c r="S130" s="56"/>
      <c r="T130" s="56"/>
      <c r="U130" s="56"/>
      <c r="V130" s="56"/>
      <c r="W130" s="56"/>
      <c r="X130" s="56"/>
      <c r="Y130" s="56"/>
      <c r="Z130" s="56"/>
    </row>
    <row r="131" spans="1:26" ht="14.25" customHeight="1">
      <c r="A131" s="85" t="s">
        <v>72</v>
      </c>
      <c r="B131" s="82"/>
      <c r="C131" s="85" t="s">
        <v>197</v>
      </c>
      <c r="D131" s="82"/>
      <c r="E131" s="85"/>
      <c r="F131" s="86">
        <f t="shared" ref="F131:F132" si="0">+F21+F43+F65+F87+F109</f>
        <v>0</v>
      </c>
      <c r="G131" s="84"/>
      <c r="H131" s="59"/>
      <c r="I131" s="56"/>
      <c r="J131" s="56"/>
      <c r="K131" s="56"/>
      <c r="L131" s="56"/>
      <c r="M131" s="56"/>
      <c r="N131" s="56"/>
      <c r="O131" s="56"/>
      <c r="P131" s="56"/>
      <c r="Q131" s="56"/>
      <c r="R131" s="56"/>
      <c r="S131" s="56"/>
      <c r="T131" s="56"/>
      <c r="U131" s="56"/>
      <c r="V131" s="56"/>
      <c r="W131" s="56"/>
      <c r="X131" s="56"/>
      <c r="Y131" s="56"/>
      <c r="Z131" s="56"/>
    </row>
    <row r="132" spans="1:26" ht="14.25" customHeight="1">
      <c r="A132" s="85" t="s">
        <v>73</v>
      </c>
      <c r="B132" s="82"/>
      <c r="C132" s="85" t="s">
        <v>198</v>
      </c>
      <c r="D132" s="82"/>
      <c r="E132" s="85"/>
      <c r="F132" s="86">
        <f t="shared" si="0"/>
        <v>0</v>
      </c>
      <c r="G132" s="84"/>
      <c r="H132" s="59"/>
      <c r="I132" s="56"/>
      <c r="J132" s="56"/>
      <c r="K132" s="56"/>
      <c r="L132" s="56"/>
      <c r="M132" s="56"/>
      <c r="N132" s="56"/>
      <c r="O132" s="56"/>
      <c r="P132" s="56"/>
      <c r="Q132" s="56"/>
      <c r="R132" s="56"/>
      <c r="S132" s="56"/>
      <c r="T132" s="56"/>
      <c r="U132" s="56"/>
      <c r="V132" s="56"/>
      <c r="W132" s="56"/>
      <c r="X132" s="56"/>
      <c r="Y132" s="56"/>
      <c r="Z132" s="56"/>
    </row>
    <row r="133" spans="1:26" ht="14.25" customHeight="1">
      <c r="A133" s="85"/>
      <c r="B133" s="82"/>
      <c r="C133" s="85"/>
      <c r="D133" s="82"/>
      <c r="E133" s="85"/>
      <c r="F133" s="86"/>
      <c r="G133" s="84"/>
      <c r="H133" s="59"/>
      <c r="I133" s="56"/>
      <c r="J133" s="56"/>
      <c r="K133" s="56"/>
      <c r="L133" s="56"/>
      <c r="M133" s="56"/>
      <c r="N133" s="56"/>
      <c r="O133" s="56"/>
      <c r="P133" s="56"/>
      <c r="Q133" s="56"/>
      <c r="R133" s="56"/>
      <c r="S133" s="56"/>
      <c r="T133" s="56"/>
      <c r="U133" s="56"/>
      <c r="V133" s="56"/>
      <c r="W133" s="56"/>
      <c r="X133" s="56"/>
      <c r="Y133" s="56"/>
      <c r="Z133" s="56"/>
    </row>
    <row r="134" spans="1:26" ht="14.25" customHeight="1" thickBot="1">
      <c r="A134" s="91" t="s">
        <v>115</v>
      </c>
      <c r="B134" s="82"/>
      <c r="C134" s="82"/>
      <c r="D134" s="87"/>
      <c r="E134" s="88">
        <f>+F131+F132</f>
        <v>0</v>
      </c>
      <c r="F134" s="83"/>
      <c r="G134" s="82"/>
      <c r="H134" s="56"/>
      <c r="I134" s="64"/>
      <c r="J134" s="56"/>
      <c r="K134" s="56"/>
      <c r="L134" s="56"/>
      <c r="M134" s="56"/>
      <c r="N134" s="56"/>
      <c r="O134" s="56"/>
      <c r="P134" s="56"/>
      <c r="Q134" s="56"/>
      <c r="R134" s="56"/>
      <c r="S134" s="56"/>
      <c r="T134" s="56"/>
      <c r="U134" s="56"/>
      <c r="V134" s="56"/>
      <c r="W134" s="56"/>
      <c r="X134" s="56"/>
      <c r="Y134" s="56"/>
      <c r="Z134" s="56"/>
    </row>
    <row r="135" spans="1:26" ht="14.25" customHeight="1" thickBot="1">
      <c r="A135" s="85"/>
      <c r="B135" s="82"/>
      <c r="C135" s="85"/>
      <c r="D135" s="82"/>
      <c r="E135" s="85"/>
      <c r="F135" s="86"/>
      <c r="G135" s="84"/>
      <c r="H135" s="59"/>
      <c r="I135" s="56"/>
      <c r="J135" s="56"/>
      <c r="K135" s="56"/>
      <c r="L135" s="56"/>
      <c r="M135" s="56"/>
      <c r="N135" s="56"/>
      <c r="O135" s="56"/>
      <c r="P135" s="56"/>
      <c r="Q135" s="56"/>
      <c r="R135" s="56"/>
      <c r="S135" s="56"/>
      <c r="T135" s="56"/>
      <c r="U135" s="56"/>
      <c r="V135" s="56"/>
      <c r="W135" s="56"/>
      <c r="X135" s="56"/>
      <c r="Y135" s="56"/>
      <c r="Z135" s="56"/>
    </row>
    <row r="136" spans="1:26" ht="14.25" customHeight="1" thickBot="1">
      <c r="A136" s="83" t="s">
        <v>77</v>
      </c>
      <c r="B136" s="82"/>
      <c r="C136" s="82"/>
      <c r="D136" s="82"/>
      <c r="E136" s="135">
        <f>+E122+E128+E134</f>
        <v>0</v>
      </c>
      <c r="F136" s="136"/>
      <c r="G136" s="83"/>
      <c r="I136" s="64"/>
      <c r="M136" s="56"/>
      <c r="N136" s="56"/>
      <c r="O136" s="56"/>
      <c r="P136" s="56"/>
      <c r="Q136" s="56"/>
      <c r="R136" s="56"/>
      <c r="S136" s="56"/>
      <c r="T136" s="56"/>
      <c r="U136" s="56"/>
      <c r="V136" s="56"/>
      <c r="W136" s="56"/>
      <c r="X136" s="56"/>
      <c r="Y136" s="56"/>
      <c r="Z136" s="56"/>
    </row>
    <row r="137" spans="1:26" ht="14.25" customHeight="1">
      <c r="A137"/>
      <c r="B137"/>
      <c r="C137"/>
      <c r="D137"/>
      <c r="E137" s="124"/>
      <c r="F137" s="125"/>
      <c r="G137"/>
      <c r="L137" s="58"/>
      <c r="M137" s="56"/>
      <c r="N137" s="56"/>
      <c r="O137" s="56"/>
      <c r="P137" s="56"/>
      <c r="Q137" s="56"/>
      <c r="R137" s="56"/>
      <c r="S137" s="56"/>
      <c r="T137" s="56"/>
      <c r="U137" s="56"/>
      <c r="V137" s="56"/>
      <c r="W137" s="56"/>
      <c r="X137" s="56"/>
      <c r="Y137" s="56"/>
      <c r="Z137" s="56"/>
    </row>
    <row r="138" spans="1:26" ht="14.25" customHeight="1">
      <c r="A138" s="102" t="s">
        <v>78</v>
      </c>
      <c r="B138" s="103"/>
      <c r="C138" s="103"/>
      <c r="D138" s="103"/>
      <c r="E138" s="104"/>
      <c r="F138" s="104"/>
      <c r="G138" s="103"/>
      <c r="L138" s="58"/>
      <c r="M138" s="56"/>
      <c r="N138" s="56"/>
      <c r="O138" s="56"/>
      <c r="P138" s="56"/>
      <c r="Q138" s="56"/>
      <c r="R138" s="56"/>
      <c r="S138" s="56"/>
      <c r="T138" s="56"/>
      <c r="U138" s="56"/>
      <c r="V138" s="56"/>
      <c r="W138" s="56"/>
      <c r="X138" s="56"/>
      <c r="Y138" s="56"/>
      <c r="Z138" s="56"/>
    </row>
    <row r="139" spans="1:26" ht="48" customHeight="1">
      <c r="A139" s="148" t="s">
        <v>372</v>
      </c>
      <c r="B139" s="149"/>
      <c r="C139" s="149"/>
      <c r="D139" s="149"/>
      <c r="E139" s="149"/>
      <c r="F139" s="149"/>
      <c r="G139" s="149"/>
      <c r="L139" s="58"/>
      <c r="M139" s="56"/>
      <c r="N139" s="56"/>
      <c r="O139" s="56"/>
      <c r="P139" s="56"/>
      <c r="Q139" s="56"/>
      <c r="R139" s="56"/>
      <c r="S139" s="56"/>
      <c r="T139" s="56"/>
      <c r="U139" s="56"/>
      <c r="V139" s="56"/>
      <c r="W139" s="56"/>
      <c r="X139" s="56"/>
      <c r="Y139" s="56"/>
      <c r="Z139" s="56"/>
    </row>
    <row r="140" spans="1:26" ht="14.25" customHeight="1">
      <c r="E140" s="63"/>
      <c r="F140" s="63"/>
      <c r="L140" s="58"/>
      <c r="M140" s="56"/>
      <c r="N140" s="56"/>
      <c r="O140" s="56"/>
      <c r="P140" s="56"/>
      <c r="Q140" s="56"/>
      <c r="R140" s="56"/>
      <c r="S140" s="56"/>
      <c r="T140" s="56"/>
      <c r="U140" s="56"/>
      <c r="V140" s="56"/>
      <c r="W140" s="56"/>
      <c r="X140" s="56"/>
      <c r="Y140" s="56"/>
      <c r="Z140" s="56"/>
    </row>
    <row r="141" spans="1:26" ht="14.25" customHeight="1">
      <c r="E141" s="63"/>
      <c r="F141" s="63"/>
      <c r="L141" s="58"/>
      <c r="M141" s="56"/>
      <c r="N141" s="56"/>
      <c r="O141" s="56"/>
      <c r="P141" s="56"/>
      <c r="Q141" s="56"/>
      <c r="R141" s="56"/>
      <c r="S141" s="56"/>
      <c r="T141" s="56"/>
      <c r="U141" s="56"/>
      <c r="V141" s="56"/>
      <c r="W141" s="56"/>
      <c r="X141" s="56"/>
      <c r="Y141" s="56"/>
      <c r="Z141" s="56"/>
    </row>
    <row r="142" spans="1:26" ht="14.25" customHeight="1">
      <c r="E142" s="63"/>
      <c r="F142" s="63"/>
      <c r="L142" s="58"/>
      <c r="M142" s="56"/>
      <c r="N142" s="56"/>
      <c r="O142" s="56"/>
      <c r="P142" s="56"/>
      <c r="Q142" s="56"/>
      <c r="R142" s="56"/>
      <c r="S142" s="56"/>
      <c r="T142" s="56"/>
      <c r="U142" s="56"/>
      <c r="V142" s="56"/>
      <c r="W142" s="56"/>
      <c r="X142" s="56"/>
      <c r="Y142" s="56"/>
      <c r="Z142" s="56"/>
    </row>
    <row r="143" spans="1:26" ht="14.25" customHeight="1">
      <c r="A143" s="65" t="s">
        <v>79</v>
      </c>
      <c r="B143" s="67"/>
      <c r="C143" s="67"/>
      <c r="D143" s="67"/>
      <c r="E143" s="67"/>
      <c r="F143" s="67"/>
      <c r="G143" s="67"/>
      <c r="H143" s="56"/>
      <c r="I143" s="56"/>
      <c r="J143" s="56"/>
      <c r="K143" s="56"/>
      <c r="L143" s="56"/>
      <c r="M143" s="56"/>
      <c r="N143" s="56"/>
      <c r="O143" s="56"/>
      <c r="P143" s="56"/>
      <c r="Q143" s="56"/>
      <c r="R143" s="56"/>
      <c r="S143" s="56"/>
      <c r="T143" s="56"/>
      <c r="U143" s="56"/>
      <c r="V143" s="56"/>
      <c r="W143" s="56"/>
      <c r="X143" s="56"/>
      <c r="Y143" s="56"/>
      <c r="Z143" s="56"/>
    </row>
    <row r="144" spans="1:26" ht="14.25" customHeight="1">
      <c r="A144" s="68" t="s">
        <v>80</v>
      </c>
      <c r="B144" s="70"/>
      <c r="C144" s="70"/>
      <c r="D144" s="70"/>
      <c r="E144" s="71" t="s">
        <v>81</v>
      </c>
      <c r="F144" s="70"/>
      <c r="G144" s="70"/>
      <c r="H144" s="56"/>
      <c r="I144" s="56"/>
      <c r="J144" s="56"/>
      <c r="K144" s="56"/>
      <c r="L144" s="56"/>
      <c r="M144" s="56"/>
      <c r="N144" s="56"/>
      <c r="O144" s="56"/>
      <c r="P144" s="56"/>
      <c r="Q144" s="56"/>
      <c r="R144" s="56"/>
      <c r="S144" s="56"/>
      <c r="T144" s="56"/>
      <c r="U144" s="56"/>
      <c r="V144" s="56"/>
      <c r="W144" s="56"/>
      <c r="X144" s="56"/>
      <c r="Y144" s="56"/>
      <c r="Z144" s="56"/>
    </row>
    <row r="145" spans="1:26" ht="14.25" customHeight="1">
      <c r="A145" s="72"/>
      <c r="B145" s="67"/>
      <c r="C145" s="67"/>
      <c r="D145" s="67"/>
      <c r="E145" s="67"/>
      <c r="F145" s="67"/>
      <c r="G145" s="67"/>
      <c r="H145" s="56"/>
      <c r="I145" s="56"/>
      <c r="J145" s="56"/>
      <c r="K145" s="56"/>
      <c r="L145" s="56"/>
      <c r="M145" s="56"/>
      <c r="N145" s="56"/>
      <c r="O145" s="56"/>
      <c r="P145" s="56"/>
      <c r="Q145" s="56"/>
      <c r="R145" s="56"/>
      <c r="S145" s="56"/>
      <c r="T145" s="56"/>
      <c r="U145" s="56"/>
      <c r="V145" s="56"/>
      <c r="W145" s="56"/>
      <c r="X145" s="56"/>
      <c r="Y145" s="56"/>
      <c r="Z145" s="56"/>
    </row>
    <row r="146" spans="1:26" ht="14.25" customHeight="1">
      <c r="A146" s="68" t="s">
        <v>82</v>
      </c>
      <c r="B146" s="70"/>
      <c r="C146" s="70"/>
      <c r="D146" s="70"/>
      <c r="E146" s="70"/>
      <c r="F146" s="70"/>
      <c r="G146" s="70"/>
      <c r="H146" s="56"/>
      <c r="I146" s="56"/>
      <c r="J146" s="56"/>
      <c r="K146" s="56"/>
      <c r="L146" s="56"/>
      <c r="M146" s="56"/>
      <c r="N146" s="56"/>
      <c r="O146" s="56"/>
      <c r="P146" s="56"/>
      <c r="Q146" s="56"/>
      <c r="R146" s="56"/>
      <c r="S146" s="56"/>
      <c r="T146" s="56"/>
      <c r="U146" s="56"/>
      <c r="V146" s="56"/>
      <c r="W146" s="56"/>
      <c r="X146" s="56"/>
      <c r="Y146" s="56"/>
      <c r="Z146" s="56"/>
    </row>
    <row r="147" spans="1:26" ht="14.25" customHeight="1">
      <c r="A147" s="68" t="s">
        <v>83</v>
      </c>
      <c r="B147" s="100"/>
      <c r="C147" s="74"/>
      <c r="D147" s="74"/>
      <c r="E147" s="74"/>
      <c r="F147" s="74"/>
      <c r="G147" s="74"/>
      <c r="H147" s="56"/>
      <c r="I147" s="56"/>
      <c r="J147" s="56"/>
      <c r="K147" s="56"/>
      <c r="L147" s="56"/>
      <c r="M147" s="56"/>
      <c r="N147" s="56"/>
      <c r="O147" s="56"/>
      <c r="P147" s="56"/>
      <c r="Q147" s="56"/>
      <c r="R147" s="56"/>
      <c r="S147" s="56"/>
      <c r="T147" s="56"/>
      <c r="U147" s="56"/>
      <c r="V147" s="56"/>
      <c r="W147" s="56"/>
      <c r="X147" s="56"/>
      <c r="Y147" s="56"/>
      <c r="Z147" s="56"/>
    </row>
    <row r="148" spans="1:26" ht="14.25" customHeight="1">
      <c r="A148" s="68" t="s">
        <v>84</v>
      </c>
      <c r="B148" s="100"/>
      <c r="C148" s="74"/>
      <c r="D148" s="74"/>
      <c r="E148" s="74"/>
      <c r="F148" s="74"/>
      <c r="G148" s="74"/>
      <c r="H148" s="56"/>
      <c r="I148" s="56"/>
      <c r="J148" s="56"/>
      <c r="K148" s="56"/>
      <c r="L148" s="56"/>
      <c r="M148" s="56"/>
      <c r="N148" s="56"/>
      <c r="O148" s="56"/>
      <c r="P148" s="56"/>
      <c r="Q148" s="56"/>
      <c r="R148" s="56"/>
      <c r="S148" s="56"/>
      <c r="T148" s="56"/>
      <c r="U148" s="56"/>
      <c r="V148" s="56"/>
      <c r="W148" s="56"/>
      <c r="X148" s="56"/>
      <c r="Y148" s="56"/>
      <c r="Z148" s="56"/>
    </row>
    <row r="149" spans="1:26" ht="30.75" customHeight="1">
      <c r="A149" s="75" t="s">
        <v>85</v>
      </c>
      <c r="B149" s="74"/>
      <c r="C149" s="74"/>
      <c r="D149" s="74"/>
      <c r="E149" s="74"/>
      <c r="F149" s="74"/>
      <c r="G149" s="74"/>
      <c r="H149" s="56"/>
      <c r="I149" s="56"/>
      <c r="J149" s="56"/>
      <c r="K149" s="56"/>
      <c r="L149" s="56"/>
      <c r="M149" s="56"/>
      <c r="N149" s="56"/>
      <c r="O149" s="56"/>
      <c r="P149" s="56"/>
      <c r="Q149" s="56"/>
      <c r="R149" s="56"/>
      <c r="S149" s="56"/>
      <c r="T149" s="56"/>
      <c r="U149" s="56"/>
      <c r="V149" s="56"/>
      <c r="W149" s="56"/>
      <c r="X149" s="56"/>
      <c r="Y149" s="56"/>
      <c r="Z149" s="56"/>
    </row>
    <row r="150" spans="1:26" ht="14.25" customHeight="1">
      <c r="A150" s="68" t="s">
        <v>86</v>
      </c>
      <c r="B150" s="70"/>
      <c r="C150" s="70"/>
      <c r="D150" s="68" t="s">
        <v>87</v>
      </c>
      <c r="E150" s="70"/>
      <c r="F150" s="70"/>
      <c r="G150" s="70"/>
      <c r="H150" s="56"/>
      <c r="I150" s="56"/>
      <c r="J150" s="56"/>
      <c r="K150" s="56"/>
      <c r="L150" s="56"/>
      <c r="M150" s="56"/>
      <c r="N150" s="56"/>
      <c r="O150" s="56"/>
      <c r="P150" s="56"/>
      <c r="Q150" s="56"/>
      <c r="R150" s="56"/>
      <c r="S150" s="56"/>
      <c r="T150" s="56"/>
      <c r="U150" s="56"/>
      <c r="V150" s="56"/>
      <c r="W150" s="56"/>
      <c r="X150" s="56"/>
      <c r="Y150" s="56"/>
      <c r="Z150" s="56"/>
    </row>
    <row r="151" spans="1:26" ht="14.25" customHeight="1">
      <c r="A151" s="68" t="s">
        <v>88</v>
      </c>
      <c r="B151" s="129"/>
      <c r="C151" s="130"/>
      <c r="D151" s="71" t="s">
        <v>89</v>
      </c>
      <c r="E151" s="129"/>
      <c r="F151" s="130"/>
      <c r="G151" s="70"/>
      <c r="H151" s="56"/>
      <c r="I151" s="56"/>
      <c r="J151" s="56"/>
      <c r="K151" s="56"/>
      <c r="L151" s="56"/>
      <c r="M151" s="56"/>
      <c r="N151" s="56"/>
      <c r="O151" s="56"/>
      <c r="P151" s="56"/>
      <c r="Q151" s="56"/>
      <c r="R151" s="56"/>
      <c r="S151" s="56"/>
      <c r="T151" s="56"/>
      <c r="U151" s="56"/>
      <c r="V151" s="56"/>
      <c r="W151" s="56"/>
      <c r="X151" s="56"/>
      <c r="Y151" s="56"/>
      <c r="Z151" s="56"/>
    </row>
    <row r="152" spans="1:26" ht="14.25" customHeight="1">
      <c r="A152" s="77" t="s">
        <v>90</v>
      </c>
      <c r="B152" s="70"/>
      <c r="C152" s="70"/>
      <c r="D152" s="70"/>
      <c r="E152" s="70"/>
      <c r="F152" s="70"/>
      <c r="G152" s="70"/>
      <c r="H152" s="56"/>
      <c r="I152" s="56"/>
      <c r="J152" s="56"/>
      <c r="K152" s="56"/>
      <c r="L152" s="56"/>
      <c r="M152" s="56"/>
      <c r="N152" s="56"/>
      <c r="O152" s="56"/>
      <c r="P152" s="56"/>
      <c r="Q152" s="56"/>
      <c r="R152" s="56"/>
      <c r="S152" s="56"/>
      <c r="T152" s="56"/>
      <c r="U152" s="56"/>
      <c r="V152" s="56"/>
      <c r="W152" s="56"/>
      <c r="X152" s="56"/>
      <c r="Y152" s="56"/>
      <c r="Z152" s="56"/>
    </row>
    <row r="153" spans="1:26" ht="14.2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4.2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4.2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4.2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4.2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4.2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4.2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4.2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4.2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4.2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4.2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4.2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4.2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4.2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4.2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4.2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4.2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4.2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4.2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4.2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4.2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4.2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4.2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4.2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4.2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4.2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4.2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4.2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4.2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4.2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4.2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4.2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4.2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4.2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4.2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4.2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4.2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4.2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4.2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4.2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4.2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4.2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4.2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4.2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4.2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4.2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4.2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4.2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4.2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4.2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4.2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4.2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4.2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4.2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4.2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4.2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4.2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4.2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4.2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4.2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4.2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4.2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4.2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4.2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4.2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4.2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4.2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4.2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4.2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4.2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4.2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4.2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4.2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4.2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4.2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4.2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4.2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4.2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4.2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4.2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4.2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4.2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4.2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4.2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4.2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4.2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4.2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4.2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4.2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4.2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4.2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4.2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4.2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4.2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4.2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4.2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4.2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4.2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4.2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4.2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4.2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4.2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4.2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4.2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4.2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4.2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4.2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4.2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4.2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4.2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4.2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4.2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4.2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4.2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4.2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4.2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4.2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4.2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4.2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4.2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4.2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4.2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4.2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4.2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4.2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4.2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4.2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4.2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4.2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4.2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4.2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4.2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4.2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4.2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4.2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4.2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4.2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4.2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4.2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4.2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4.2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4.2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4.2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4.2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4.2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4.2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4.2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4.2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4.2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4.2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4.2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4.2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4.2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4.2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4.2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4.2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4.2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4.2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4.2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4.2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4.2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4.2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4.2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4.2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4.2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4.2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4.2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4.2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4.2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4.2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4.2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4.2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4.2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4.2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4.2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4.2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4.2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4.2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4.2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4.2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4.2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4.2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4.2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4.2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4.2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4.2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4.2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4.2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4.2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4.2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4.2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4.2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4.2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4.2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4.2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4.2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4.2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4.2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4.2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4.2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4.2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4.2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4.2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4.2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4.2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4.2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4.2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4.2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4.2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4.2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4.2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4.2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4.2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4.2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4.2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4.2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4.2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4.2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4.2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4.2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4.2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4.2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4.2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4.2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4.2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4.2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4.2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4.2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4.2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4.2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4.2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4.2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4.2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4.2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4.2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4.2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4.2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4.2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4.2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4.2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4.2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4.2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4.2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4.2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4.2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4.2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4.2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4.2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4.2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4.2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4.2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4.2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4.2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4.2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4.2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4.2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4.2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4.2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4.2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4.2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4.2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4.2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4.2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4.2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4.2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4.2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4.2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4.2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4.2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4.2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4.2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4.2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4.2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4.2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4.2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4.2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4.2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4.2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4.2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4.2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4.2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4.2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4.2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4.2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4.2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4.2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4.2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4.2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4.2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4.2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4.2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4.2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4.2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4.2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4.2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4.2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4.2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4.2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4.2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4.2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4.2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4.2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4.2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4.2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4.2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4.2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4.2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4.2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4.2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4.2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4.2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4.2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4.2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4.2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4.2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4.2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4.2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4.2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4.2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4.2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4.2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4.2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4.2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4.2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4.2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4.2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4.2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4.2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4.2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4.2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4.2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4.2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4.2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4.2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4.2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4.2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4.2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4.2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4.2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4.2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4.2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4.2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4.2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4.2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4.2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4.2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4.2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4.2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4.2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4.2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4.2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4.2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4.2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4.2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4.2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4.2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4.2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4.2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4.2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4.2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4.2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4.2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4.2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4.2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4.2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4.2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4.2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4.2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4.2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4.2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4.2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4.2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4.2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4.2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4.2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4.2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4.2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4.2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4.2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4.2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4.2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4.2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4.2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4.2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4.2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4.2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4.2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4.2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4.2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4.2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4.2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4.2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4.2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4.2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4.2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4.2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4.2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4.2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4.2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4.2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4.2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4.2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4.2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4.2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4.2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4.2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4.2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4.2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4.2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4.2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4.2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4.2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4.2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4.2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4.2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4.2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4.2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4.2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4.2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4.2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4.2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4.2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4.2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4.2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4.2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4.2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4.2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4.2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4.2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4.2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4.2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4.2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4.2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4.2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4.2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4.2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4.2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4.2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4.2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4.2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4.2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4.2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4.2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4.2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4.2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4.2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4.2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4.2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4.2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4.2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4.2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4.2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4.2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4.2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4.2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4.2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4.2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4.2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4.2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4.2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4.2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4.2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4.2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4.2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4.2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4.2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4.2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4.2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4.2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4.2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4.2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4.2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4.2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4.2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4.2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4.2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4.2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4.2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4.2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4.2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4.2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4.2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4.2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4.2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4.2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4.2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4.2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4.2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4.2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4.2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4.2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4.2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4.2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4.2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4.2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4.2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4.2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4.2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4.2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4.2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4.2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4.2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4.2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4.2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4.2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4.2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4.2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4.2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4.2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4.2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4.2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4.2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4.2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4.2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4.2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4.2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4.2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4.2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4.2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4.2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4.2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4.2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4.2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4.2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4.2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4.2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4.2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4.2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4.2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4.2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4.2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4.2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4.2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4.2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4.2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4.2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4.2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4.2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4.2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4.2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4.2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4.2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4.2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4.2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4.2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4.2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4.2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4.2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4.2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4.2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4.2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4.2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4.2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4.2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4.2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4.2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4.2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4.2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4.2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4.2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4.2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4.2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4.2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4.2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4.2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4.2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4.2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4.2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4.2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4.2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4.2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4.2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4.2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4.2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4.2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4.2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4.2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4.2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4.2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4.2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4.2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4.2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4.2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4.2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4.2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4.2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4.2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4.2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4.2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4.2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4.2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4.2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4.2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4.2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4.2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4.2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4.2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4.2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4.2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4.2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4.2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4.2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4.2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4.2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4.2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4.2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4.2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4.2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4.2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4.2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4.2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4.2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4.2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4.2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4.2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4.2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4.2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4.2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4.2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4.2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4.2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4.2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4.2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4.2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4.2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4.2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4.2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4.2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4.2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4.2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4.2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4.2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4.2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4.2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4.2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4.2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4.2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4.2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4.2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4.2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4.2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4.2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4.2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4.2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4.2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4.2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4.2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4.2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4.2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4.2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4.2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4.2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4.2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4.2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4.2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4.2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4.2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4.2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4.2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4.2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4.2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4.2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4.2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4.2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4.2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4.2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4.2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4.2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4.2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4.2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4.2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4.2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4.2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4.2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4.2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4.2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4.2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4.2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4.2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4.2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4.2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4.2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4.2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4.2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4.2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4.2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4.2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4.2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4.2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4.2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4.2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4.2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4.2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4.2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4.2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4.2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4.2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4.2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4.2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4.2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4.2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4.2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4.2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4.2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4.2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4.2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4.2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4.2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4.2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4.2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4.2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4.2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4.2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4.2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4.2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4.2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4.2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4.2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4.2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4.2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4.2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4.2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4.2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4.2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4.2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4.2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4.2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4.2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4.2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4.2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4.2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4.2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4.2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4.2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4.2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4.2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4.2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4.2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4.2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4.2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4.2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4.2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4.2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4.2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4.2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4.2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4.2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4.2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4.2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4.2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4.2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4.2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4.2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4.2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4.2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4.2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4.2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4.2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4.2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4.2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4.2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4.2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4.2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4.2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4.2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4.2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4.2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4.2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4.2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4.2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4.2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4.2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4.2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4.2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4.2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4.2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4.2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4.2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4.2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4.2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4.2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4.2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4.2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4.2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4.2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4.2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4.2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4.2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4.2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4.2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4.2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4.2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4.2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4.2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4.2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4.2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4.2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4.2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4.2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4.2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4.2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4.2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4.2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4.2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4.2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4.2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4.2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4.2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4.2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4.2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4.2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4.2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4.2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4.2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4.2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4.2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4.2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4.2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4.2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4.2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4.2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4.2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4.2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4.2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4.2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4.2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4.2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4.2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4.2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4.2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4.2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4.2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4.2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4.2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4.2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4.2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4.2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4.2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4.2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4.2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4.2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4.2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4.2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4.2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4.2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4.2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4.2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spans="1:26" ht="14.2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sheetProtection algorithmName="SHA-512" hashValue="DWrV40ZmpkBVeCiCKuy5e+K4xIWir415orTnpg2cOrM7ZnO2XmamZmHLnz6OhBqL3sxxDEszHoyA2RoZD8horQ==" saltValue="LxxRSKVr4GBbhLqfZwaX7A==" spinCount="100000" sheet="1" objects="1" scenarios="1"/>
  <mergeCells count="18">
    <mergeCell ref="A1:G1"/>
    <mergeCell ref="A2:G2"/>
    <mergeCell ref="E70:F70"/>
    <mergeCell ref="A3:G5"/>
    <mergeCell ref="E26:F26"/>
    <mergeCell ref="E27:F27"/>
    <mergeCell ref="E48:F48"/>
    <mergeCell ref="E49:F49"/>
    <mergeCell ref="E137:F137"/>
    <mergeCell ref="A139:G139"/>
    <mergeCell ref="B151:C151"/>
    <mergeCell ref="E151:F151"/>
    <mergeCell ref="E71:F71"/>
    <mergeCell ref="E92:F92"/>
    <mergeCell ref="E93:F93"/>
    <mergeCell ref="E114:F114"/>
    <mergeCell ref="E115:F115"/>
    <mergeCell ref="E136:F136"/>
  </mergeCells>
  <pageMargins left="0.2" right="0.2" top="0.5" bottom="0.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65"/>
  <sheetViews>
    <sheetView workbookViewId="0">
      <selection activeCell="B9" sqref="B9"/>
    </sheetView>
  </sheetViews>
  <sheetFormatPr defaultColWidth="14.42578125" defaultRowHeight="15" customHeight="1"/>
  <cols>
    <col min="1" max="1" width="33.7109375" style="2" customWidth="1"/>
    <col min="2" max="2" width="11.42578125" style="2" customWidth="1"/>
    <col min="3" max="3" width="12.7109375" style="2" customWidth="1"/>
    <col min="4" max="4" width="12.28515625" style="2" customWidth="1"/>
    <col min="5" max="5" width="14" style="2" customWidth="1"/>
    <col min="6" max="6" width="13.42578125" style="2" customWidth="1"/>
    <col min="7" max="7" width="8.42578125" style="2" customWidth="1"/>
    <col min="8" max="8" width="9.28515625" style="2" customWidth="1"/>
    <col min="9" max="9" width="12.7109375" style="2" customWidth="1"/>
    <col min="10" max="26" width="9.28515625" style="2" customWidth="1"/>
    <col min="27" max="16384" width="14.42578125" style="2"/>
  </cols>
  <sheetData>
    <row r="1" spans="1:26" ht="14.25" customHeight="1" thickBot="1">
      <c r="A1" s="137" t="s">
        <v>339</v>
      </c>
      <c r="B1" s="138"/>
      <c r="C1" s="138"/>
      <c r="D1" s="138"/>
      <c r="E1" s="139"/>
      <c r="F1" s="139"/>
      <c r="G1" s="139"/>
      <c r="H1" s="56"/>
      <c r="I1" s="56"/>
      <c r="J1" s="56"/>
      <c r="K1" s="56"/>
      <c r="L1" s="56"/>
      <c r="M1" s="56"/>
      <c r="N1" s="56"/>
      <c r="O1" s="56"/>
      <c r="P1" s="56"/>
      <c r="Q1" s="56"/>
      <c r="R1" s="56"/>
      <c r="S1" s="56"/>
      <c r="T1" s="56"/>
      <c r="U1" s="56"/>
      <c r="V1" s="56"/>
      <c r="W1" s="56"/>
      <c r="X1" s="56"/>
      <c r="Y1" s="56"/>
      <c r="Z1" s="56"/>
    </row>
    <row r="2" spans="1:26" ht="42.75" customHeight="1" thickBot="1">
      <c r="A2" s="116" t="s">
        <v>361</v>
      </c>
      <c r="B2" s="117"/>
      <c r="C2" s="117"/>
      <c r="D2" s="117"/>
      <c r="E2" s="117"/>
      <c r="F2" s="117"/>
      <c r="G2" s="118"/>
      <c r="H2" s="56"/>
      <c r="I2" s="56"/>
      <c r="J2" s="56"/>
      <c r="K2" s="56"/>
      <c r="L2" s="56"/>
      <c r="M2" s="56"/>
      <c r="N2" s="56"/>
      <c r="O2" s="56"/>
      <c r="P2" s="56"/>
      <c r="Q2" s="56"/>
      <c r="R2" s="56"/>
      <c r="S2" s="56"/>
      <c r="T2" s="56"/>
      <c r="U2" s="56"/>
      <c r="V2" s="56"/>
      <c r="W2" s="56"/>
      <c r="X2" s="56"/>
      <c r="Y2" s="56"/>
      <c r="Z2" s="56"/>
    </row>
    <row r="3" spans="1:26" ht="14.25" customHeight="1">
      <c r="A3" s="140" t="s">
        <v>13</v>
      </c>
      <c r="B3" s="141"/>
      <c r="C3" s="141"/>
      <c r="D3" s="141"/>
      <c r="E3" s="141"/>
      <c r="F3" s="141"/>
      <c r="G3" s="142"/>
      <c r="H3" s="56"/>
      <c r="I3" s="56"/>
      <c r="J3" s="56"/>
      <c r="K3" s="56"/>
      <c r="L3" s="56"/>
      <c r="M3" s="56"/>
      <c r="N3" s="56"/>
      <c r="O3" s="56"/>
      <c r="P3" s="56"/>
      <c r="Q3" s="56"/>
      <c r="R3" s="56"/>
      <c r="S3" s="56"/>
      <c r="T3" s="56"/>
      <c r="U3" s="56"/>
      <c r="V3" s="56"/>
      <c r="W3" s="56"/>
      <c r="X3" s="56"/>
      <c r="Y3" s="56"/>
      <c r="Z3" s="56"/>
    </row>
    <row r="4" spans="1:26" ht="14.25" customHeight="1">
      <c r="A4" s="143"/>
      <c r="B4" s="144"/>
      <c r="C4" s="144"/>
      <c r="D4" s="144"/>
      <c r="E4" s="144"/>
      <c r="F4" s="144"/>
      <c r="G4" s="145"/>
      <c r="H4" s="56"/>
      <c r="I4" s="56"/>
      <c r="J4" s="56"/>
      <c r="K4" s="56"/>
      <c r="L4" s="56"/>
      <c r="M4" s="56"/>
      <c r="N4" s="56"/>
      <c r="O4" s="56"/>
      <c r="P4" s="56"/>
      <c r="Q4" s="56"/>
      <c r="R4" s="56"/>
      <c r="S4" s="56"/>
      <c r="T4" s="56"/>
      <c r="U4" s="56"/>
      <c r="V4" s="56"/>
      <c r="W4" s="56"/>
      <c r="X4" s="56"/>
      <c r="Y4" s="56"/>
      <c r="Z4" s="56"/>
    </row>
    <row r="5" spans="1:26" ht="27.75" customHeight="1" thickBot="1">
      <c r="A5" s="146"/>
      <c r="B5" s="139"/>
      <c r="C5" s="139"/>
      <c r="D5" s="139"/>
      <c r="E5" s="139"/>
      <c r="F5" s="139"/>
      <c r="G5" s="147"/>
      <c r="H5" s="56"/>
      <c r="I5" s="56"/>
      <c r="J5" s="56"/>
      <c r="K5" s="56"/>
      <c r="L5" s="56"/>
      <c r="M5" s="56"/>
      <c r="N5" s="56"/>
      <c r="O5" s="56"/>
      <c r="P5" s="56"/>
      <c r="Q5" s="56"/>
      <c r="R5" s="56"/>
      <c r="S5" s="56"/>
      <c r="T5" s="56"/>
      <c r="U5" s="56"/>
      <c r="V5" s="56"/>
      <c r="W5" s="56"/>
      <c r="X5" s="56"/>
      <c r="Y5" s="56"/>
      <c r="Z5" s="56"/>
    </row>
    <row r="6" spans="1:26" ht="14.25" customHeight="1">
      <c r="A6" s="78"/>
      <c r="B6" s="78"/>
      <c r="C6" s="78"/>
      <c r="D6" s="78"/>
      <c r="E6" s="78"/>
      <c r="F6" s="78"/>
      <c r="G6" s="78"/>
      <c r="H6" s="56"/>
      <c r="I6" s="56"/>
      <c r="J6" s="56"/>
      <c r="K6" s="56"/>
      <c r="L6" s="56"/>
      <c r="M6" s="56"/>
      <c r="N6" s="56"/>
      <c r="O6" s="56"/>
      <c r="P6" s="56"/>
      <c r="Q6" s="56"/>
      <c r="R6" s="56"/>
      <c r="S6" s="56"/>
      <c r="T6" s="56"/>
      <c r="U6" s="56"/>
      <c r="V6" s="56"/>
      <c r="W6" s="56"/>
      <c r="X6" s="56"/>
      <c r="Y6" s="56"/>
      <c r="Z6" s="56"/>
    </row>
    <row r="7" spans="1:26" ht="14.25" customHeight="1">
      <c r="A7" s="80" t="s">
        <v>91</v>
      </c>
      <c r="B7" s="82"/>
      <c r="C7" s="82"/>
      <c r="D7" s="82"/>
      <c r="E7" s="82"/>
      <c r="F7" s="82"/>
      <c r="G7" s="82"/>
      <c r="H7" s="56"/>
      <c r="I7" s="56"/>
      <c r="J7" s="56"/>
      <c r="K7" s="56"/>
      <c r="L7" s="56"/>
      <c r="M7" s="56"/>
      <c r="N7" s="56"/>
      <c r="O7" s="56"/>
      <c r="P7" s="56"/>
      <c r="Q7" s="56"/>
      <c r="R7" s="56"/>
      <c r="S7" s="56"/>
      <c r="T7" s="56"/>
      <c r="U7" s="56"/>
      <c r="V7" s="56"/>
      <c r="W7" s="56"/>
      <c r="X7" s="56"/>
      <c r="Y7" s="56"/>
      <c r="Z7" s="56"/>
    </row>
    <row r="8" spans="1:26" ht="14.25" customHeight="1">
      <c r="A8" s="83" t="s">
        <v>14</v>
      </c>
      <c r="B8" s="82"/>
      <c r="C8" s="82"/>
      <c r="D8" s="82"/>
      <c r="E8" s="82"/>
      <c r="F8" s="82"/>
      <c r="G8" s="84"/>
      <c r="H8" s="56"/>
      <c r="I8" s="56"/>
      <c r="J8" s="56"/>
      <c r="K8" s="56"/>
      <c r="L8" s="56"/>
      <c r="M8" s="56"/>
      <c r="N8" s="56"/>
      <c r="O8" s="56"/>
      <c r="P8" s="56"/>
      <c r="Q8" s="56"/>
      <c r="R8" s="56"/>
      <c r="S8" s="56"/>
      <c r="T8" s="56"/>
      <c r="U8" s="56"/>
      <c r="V8" s="56"/>
      <c r="W8" s="56"/>
      <c r="X8" s="56"/>
      <c r="Y8" s="56"/>
      <c r="Z8" s="56"/>
    </row>
    <row r="9" spans="1:26" ht="14.25" customHeight="1">
      <c r="A9" s="85" t="s">
        <v>15</v>
      </c>
      <c r="B9" s="105">
        <v>0</v>
      </c>
      <c r="C9" s="85" t="s">
        <v>92</v>
      </c>
      <c r="D9" s="82"/>
      <c r="E9" s="85"/>
      <c r="F9" s="86">
        <f>ROUND(B9*6678,2)</f>
        <v>0</v>
      </c>
      <c r="G9" s="84"/>
      <c r="H9" s="56"/>
      <c r="I9" s="56"/>
      <c r="J9" s="56"/>
      <c r="K9" s="56"/>
      <c r="L9" s="56"/>
      <c r="M9" s="56"/>
      <c r="N9" s="56"/>
      <c r="O9" s="56"/>
      <c r="P9" s="56"/>
      <c r="Q9" s="56"/>
      <c r="R9" s="56"/>
      <c r="S9" s="56"/>
      <c r="T9" s="56"/>
      <c r="U9" s="56"/>
      <c r="V9" s="56"/>
      <c r="W9" s="56"/>
      <c r="X9" s="56"/>
      <c r="Y9" s="56"/>
      <c r="Z9" s="56"/>
    </row>
    <row r="10" spans="1:26" ht="14.25" customHeight="1">
      <c r="A10" s="85" t="s">
        <v>16</v>
      </c>
      <c r="B10" s="105">
        <v>0</v>
      </c>
      <c r="C10" s="85" t="s">
        <v>93</v>
      </c>
      <c r="D10" s="82"/>
      <c r="E10" s="85"/>
      <c r="F10" s="86">
        <f>ROUND(B10*364,2)</f>
        <v>0</v>
      </c>
      <c r="G10" s="84"/>
      <c r="H10" s="56"/>
      <c r="I10" s="56"/>
      <c r="J10" s="56"/>
      <c r="K10" s="56"/>
      <c r="L10" s="56"/>
      <c r="M10" s="56"/>
      <c r="N10" s="56"/>
      <c r="O10" s="56"/>
      <c r="P10" s="56"/>
      <c r="Q10" s="56"/>
      <c r="R10" s="56"/>
      <c r="S10" s="56"/>
      <c r="T10" s="56"/>
      <c r="U10" s="56"/>
      <c r="V10" s="56"/>
      <c r="W10" s="56"/>
      <c r="X10" s="56"/>
      <c r="Y10" s="56"/>
      <c r="Z10" s="56"/>
    </row>
    <row r="11" spans="1:26" ht="14.25" customHeight="1">
      <c r="A11" s="85"/>
      <c r="B11" s="82"/>
      <c r="C11" s="85"/>
      <c r="D11" s="82"/>
      <c r="E11" s="85"/>
      <c r="F11" s="86"/>
      <c r="G11" s="84"/>
      <c r="H11" s="56"/>
      <c r="I11" s="56"/>
      <c r="J11" s="56"/>
      <c r="K11" s="56"/>
      <c r="L11" s="56"/>
      <c r="M11" s="56"/>
      <c r="N11" s="56"/>
      <c r="O11" s="56"/>
      <c r="P11" s="56"/>
      <c r="Q11" s="56"/>
      <c r="R11" s="56"/>
      <c r="S11" s="56"/>
      <c r="T11" s="56"/>
      <c r="U11" s="56"/>
      <c r="V11" s="56"/>
      <c r="W11" s="56"/>
      <c r="X11" s="56"/>
      <c r="Y11" s="56"/>
      <c r="Z11" s="56"/>
    </row>
    <row r="12" spans="1:26" ht="14.25" customHeight="1">
      <c r="A12" s="83" t="s">
        <v>17</v>
      </c>
      <c r="B12" s="82"/>
      <c r="C12" s="82"/>
      <c r="D12" s="87" t="s">
        <v>18</v>
      </c>
      <c r="E12" s="88">
        <f>+F9+F10</f>
        <v>0</v>
      </c>
      <c r="F12" s="83" t="s">
        <v>19</v>
      </c>
      <c r="G12" s="82"/>
      <c r="H12" s="56"/>
      <c r="I12" s="56"/>
      <c r="J12" s="56"/>
      <c r="K12" s="56"/>
      <c r="L12" s="56"/>
      <c r="M12" s="56"/>
      <c r="N12" s="56"/>
      <c r="O12" s="56"/>
      <c r="P12" s="56"/>
      <c r="Q12" s="56"/>
      <c r="R12" s="56"/>
      <c r="S12" s="56"/>
      <c r="T12" s="56"/>
      <c r="U12" s="56"/>
      <c r="V12" s="56"/>
      <c r="W12" s="56"/>
      <c r="X12" s="56"/>
      <c r="Y12" s="56"/>
      <c r="Z12" s="56"/>
    </row>
    <row r="13" spans="1:26" ht="14.25" customHeight="1">
      <c r="A13" s="85"/>
      <c r="B13" s="82"/>
      <c r="C13" s="85"/>
      <c r="D13" s="82"/>
      <c r="E13" s="85"/>
      <c r="F13" s="86"/>
      <c r="G13" s="84"/>
      <c r="H13" s="56"/>
      <c r="I13" s="56"/>
      <c r="J13" s="56"/>
      <c r="K13" s="56"/>
      <c r="L13" s="56"/>
      <c r="M13" s="56"/>
      <c r="N13" s="56"/>
      <c r="O13" s="56"/>
      <c r="P13" s="56"/>
      <c r="Q13" s="56"/>
      <c r="R13" s="56"/>
      <c r="S13" s="56"/>
      <c r="T13" s="56"/>
      <c r="U13" s="56"/>
      <c r="V13" s="56"/>
      <c r="W13" s="56"/>
      <c r="X13" s="56"/>
      <c r="Y13" s="56"/>
      <c r="Z13" s="56"/>
    </row>
    <row r="14" spans="1:26" ht="14.25" customHeight="1">
      <c r="A14" s="83" t="s">
        <v>94</v>
      </c>
      <c r="B14" s="101"/>
      <c r="C14" s="82"/>
      <c r="D14" s="82"/>
      <c r="E14" s="82"/>
      <c r="F14" s="82"/>
      <c r="G14" s="84"/>
      <c r="H14" s="56"/>
      <c r="I14" s="56"/>
      <c r="J14" s="56"/>
      <c r="K14" s="56"/>
      <c r="L14" s="56"/>
      <c r="M14" s="56"/>
      <c r="N14" s="56"/>
      <c r="O14" s="56"/>
      <c r="P14" s="56"/>
      <c r="Q14" s="56"/>
      <c r="R14" s="56"/>
      <c r="S14" s="56"/>
      <c r="T14" s="56"/>
      <c r="U14" s="56"/>
      <c r="V14" s="56"/>
      <c r="W14" s="56"/>
      <c r="X14" s="56"/>
      <c r="Y14" s="56"/>
      <c r="Z14" s="56"/>
    </row>
    <row r="15" spans="1:26" ht="14.25" customHeight="1">
      <c r="A15" s="85" t="s">
        <v>15</v>
      </c>
      <c r="B15" s="105">
        <v>0</v>
      </c>
      <c r="C15" s="85" t="s">
        <v>199</v>
      </c>
      <c r="D15" s="82"/>
      <c r="E15" s="85"/>
      <c r="F15" s="86">
        <f>ROUND(B15*5724,2)</f>
        <v>0</v>
      </c>
      <c r="G15" s="84"/>
      <c r="H15" s="56"/>
      <c r="I15" s="56"/>
      <c r="J15" s="56"/>
      <c r="K15" s="56"/>
      <c r="L15" s="56"/>
      <c r="M15" s="56"/>
      <c r="N15" s="56"/>
      <c r="O15" s="56"/>
      <c r="P15" s="56"/>
      <c r="Q15" s="56"/>
      <c r="R15" s="56"/>
      <c r="S15" s="56"/>
      <c r="T15" s="56"/>
      <c r="U15" s="56"/>
      <c r="V15" s="56"/>
      <c r="W15" s="56"/>
      <c r="X15" s="56"/>
      <c r="Y15" s="56"/>
      <c r="Z15" s="56"/>
    </row>
    <row r="16" spans="1:26" ht="14.25" customHeight="1">
      <c r="A16" s="85" t="s">
        <v>16</v>
      </c>
      <c r="B16" s="105">
        <v>0</v>
      </c>
      <c r="C16" s="85" t="s">
        <v>200</v>
      </c>
      <c r="D16" s="82"/>
      <c r="E16" s="85"/>
      <c r="F16" s="86">
        <f>ROUND(B16*364,2)</f>
        <v>0</v>
      </c>
      <c r="G16" s="84"/>
      <c r="H16" s="56"/>
      <c r="I16" s="56"/>
      <c r="J16" s="56"/>
      <c r="K16" s="56"/>
      <c r="L16" s="56"/>
      <c r="M16" s="56"/>
      <c r="N16" s="56"/>
      <c r="O16" s="56"/>
      <c r="P16" s="56"/>
      <c r="Q16" s="56"/>
      <c r="R16" s="56"/>
      <c r="S16" s="56"/>
      <c r="T16" s="56"/>
      <c r="U16" s="56"/>
      <c r="V16" s="56"/>
      <c r="W16" s="56"/>
      <c r="X16" s="56"/>
      <c r="Y16" s="56"/>
      <c r="Z16" s="56"/>
    </row>
    <row r="17" spans="1:26" ht="14.25" customHeight="1">
      <c r="A17" s="85"/>
      <c r="B17" s="82"/>
      <c r="C17" s="85"/>
      <c r="D17" s="82"/>
      <c r="E17" s="85"/>
      <c r="F17" s="86"/>
      <c r="G17" s="84"/>
      <c r="H17" s="56"/>
      <c r="I17" s="56"/>
      <c r="J17" s="56"/>
      <c r="K17" s="56"/>
      <c r="L17" s="56"/>
      <c r="M17" s="56"/>
      <c r="N17" s="56"/>
      <c r="O17" s="56"/>
      <c r="P17" s="56"/>
      <c r="Q17" s="56"/>
      <c r="R17" s="56"/>
      <c r="S17" s="56"/>
      <c r="T17" s="56"/>
      <c r="U17" s="56"/>
      <c r="V17" s="56"/>
      <c r="W17" s="56"/>
      <c r="X17" s="56"/>
      <c r="Y17" s="56"/>
      <c r="Z17" s="56"/>
    </row>
    <row r="18" spans="1:26" ht="14.25" customHeight="1">
      <c r="A18" s="83" t="s">
        <v>96</v>
      </c>
      <c r="B18" s="101"/>
      <c r="C18" s="82"/>
      <c r="D18" s="107" t="s">
        <v>22</v>
      </c>
      <c r="E18" s="88">
        <f>+F15+F16</f>
        <v>0</v>
      </c>
      <c r="F18" s="91" t="s">
        <v>23</v>
      </c>
      <c r="G18" s="82"/>
      <c r="H18" s="56"/>
      <c r="I18" s="56"/>
      <c r="J18" s="56"/>
      <c r="K18" s="56"/>
      <c r="L18" s="56"/>
      <c r="M18" s="56"/>
      <c r="N18" s="56"/>
      <c r="O18" s="56"/>
      <c r="P18" s="56"/>
      <c r="Q18" s="56"/>
      <c r="R18" s="56"/>
      <c r="S18" s="56"/>
      <c r="T18" s="56"/>
      <c r="U18" s="56"/>
      <c r="V18" s="56"/>
      <c r="W18" s="56"/>
      <c r="X18" s="56"/>
      <c r="Y18" s="56"/>
      <c r="Z18" s="56"/>
    </row>
    <row r="19" spans="1:26" ht="14.25" customHeight="1">
      <c r="A19" s="85"/>
      <c r="B19" s="82"/>
      <c r="C19" s="85"/>
      <c r="D19" s="82"/>
      <c r="E19" s="85"/>
      <c r="F19" s="86"/>
      <c r="G19" s="84"/>
      <c r="H19" s="56"/>
      <c r="I19" s="56"/>
      <c r="J19" s="56"/>
      <c r="K19" s="56"/>
      <c r="L19" s="56"/>
      <c r="M19" s="56"/>
      <c r="N19" s="56"/>
      <c r="O19" s="56"/>
      <c r="P19" s="56"/>
      <c r="Q19" s="56"/>
      <c r="R19" s="56"/>
      <c r="S19" s="56"/>
      <c r="T19" s="56"/>
      <c r="U19" s="56"/>
      <c r="V19" s="56"/>
      <c r="W19" s="56"/>
      <c r="X19" s="56"/>
      <c r="Y19" s="56"/>
      <c r="Z19" s="56"/>
    </row>
    <row r="20" spans="1:26" ht="14.25" customHeight="1">
      <c r="A20" s="91" t="s">
        <v>206</v>
      </c>
      <c r="B20" s="101"/>
      <c r="C20" s="82"/>
      <c r="D20" s="82"/>
      <c r="E20" s="152">
        <f>+E12+E18</f>
        <v>0</v>
      </c>
      <c r="F20" s="153"/>
      <c r="G20" s="91" t="s">
        <v>201</v>
      </c>
      <c r="M20" s="56"/>
      <c r="N20" s="56"/>
      <c r="O20" s="56"/>
      <c r="P20" s="56"/>
      <c r="Q20" s="56"/>
      <c r="R20" s="56"/>
      <c r="S20" s="56"/>
      <c r="T20" s="56"/>
      <c r="U20" s="56"/>
      <c r="V20" s="56"/>
      <c r="W20" s="56"/>
      <c r="X20" s="56"/>
      <c r="Y20" s="56"/>
      <c r="Z20" s="56"/>
    </row>
    <row r="21" spans="1:26" ht="14.25" customHeight="1">
      <c r="A21"/>
      <c r="B21" s="101"/>
      <c r="C21"/>
      <c r="D21"/>
      <c r="E21" s="150" t="s">
        <v>27</v>
      </c>
      <c r="F21" s="151"/>
      <c r="G21"/>
      <c r="L21" s="58"/>
      <c r="M21" s="56"/>
      <c r="N21" s="56"/>
      <c r="O21" s="56"/>
      <c r="P21" s="56"/>
      <c r="Q21" s="56"/>
      <c r="R21" s="56"/>
      <c r="S21" s="56"/>
      <c r="T21" s="56"/>
      <c r="U21" s="56"/>
      <c r="V21" s="56"/>
      <c r="W21" s="56"/>
      <c r="X21" s="56"/>
      <c r="Y21" s="56"/>
      <c r="Z21" s="56"/>
    </row>
    <row r="22" spans="1:26" ht="14.25" customHeight="1">
      <c r="A22" s="85"/>
      <c r="B22" s="101"/>
      <c r="C22" s="85"/>
      <c r="D22" s="82"/>
      <c r="E22" s="85"/>
      <c r="F22" s="86"/>
      <c r="G22" s="84"/>
      <c r="H22" s="56"/>
      <c r="I22" s="56"/>
      <c r="J22" s="56"/>
      <c r="K22" s="56"/>
      <c r="L22" s="56"/>
      <c r="M22" s="56"/>
      <c r="N22" s="56"/>
      <c r="O22" s="56"/>
      <c r="P22" s="56"/>
      <c r="Q22" s="56"/>
      <c r="R22" s="56"/>
      <c r="S22" s="56"/>
      <c r="T22" s="56"/>
      <c r="U22" s="56"/>
      <c r="V22" s="56"/>
      <c r="W22" s="56"/>
      <c r="X22" s="56"/>
      <c r="Y22" s="56"/>
      <c r="Z22" s="56"/>
    </row>
    <row r="23" spans="1:26" ht="14.25" customHeight="1">
      <c r="A23" s="106" t="s">
        <v>345</v>
      </c>
      <c r="B23" s="101"/>
      <c r="C23" s="82"/>
      <c r="D23" s="82"/>
      <c r="E23" s="82"/>
      <c r="F23" s="82"/>
      <c r="G23" s="82"/>
      <c r="H23" s="56"/>
      <c r="I23" s="56"/>
      <c r="J23" s="56"/>
      <c r="K23" s="56"/>
      <c r="L23" s="56"/>
      <c r="M23" s="56"/>
      <c r="N23" s="56"/>
      <c r="O23" s="56"/>
      <c r="P23" s="56"/>
      <c r="Q23" s="56"/>
      <c r="R23" s="56"/>
      <c r="S23" s="56"/>
      <c r="T23" s="56"/>
      <c r="U23" s="56"/>
      <c r="V23" s="56"/>
      <c r="W23" s="56"/>
      <c r="X23" s="56"/>
      <c r="Y23" s="56"/>
      <c r="Z23" s="56"/>
    </row>
    <row r="24" spans="1:26" ht="14.25" customHeight="1">
      <c r="A24" s="83" t="s">
        <v>14</v>
      </c>
      <c r="B24" s="101"/>
      <c r="C24" s="82"/>
      <c r="D24" s="82"/>
      <c r="E24" s="82"/>
      <c r="F24" s="82"/>
      <c r="G24" s="84"/>
      <c r="H24" s="56"/>
      <c r="I24" s="56"/>
      <c r="J24" s="56"/>
      <c r="K24" s="56"/>
      <c r="L24" s="56"/>
      <c r="M24" s="56"/>
      <c r="N24" s="56"/>
      <c r="O24" s="56"/>
      <c r="P24" s="56"/>
      <c r="Q24" s="56"/>
      <c r="R24" s="56"/>
      <c r="S24" s="56"/>
      <c r="T24" s="56"/>
      <c r="U24" s="56"/>
      <c r="V24" s="56"/>
      <c r="W24" s="56"/>
      <c r="X24" s="56"/>
      <c r="Y24" s="56"/>
      <c r="Z24" s="56"/>
    </row>
    <row r="25" spans="1:26" ht="14.25" customHeight="1">
      <c r="A25" s="85" t="s">
        <v>15</v>
      </c>
      <c r="B25" s="105">
        <v>0</v>
      </c>
      <c r="C25" s="85" t="s">
        <v>202</v>
      </c>
      <c r="D25" s="82"/>
      <c r="E25" s="85"/>
      <c r="F25" s="86">
        <f>ROUND(B25*6578,2)</f>
        <v>0</v>
      </c>
      <c r="G25" s="84"/>
      <c r="H25" s="56"/>
      <c r="I25" s="56"/>
      <c r="J25" s="56"/>
      <c r="K25" s="56"/>
      <c r="L25" s="56"/>
      <c r="M25" s="56"/>
      <c r="N25" s="56"/>
      <c r="O25" s="56"/>
      <c r="P25" s="56"/>
      <c r="Q25" s="56"/>
      <c r="R25" s="56"/>
      <c r="S25" s="56"/>
      <c r="T25" s="56"/>
      <c r="U25" s="56"/>
      <c r="V25" s="56"/>
      <c r="W25" s="56"/>
      <c r="X25" s="56"/>
      <c r="Y25" s="56"/>
      <c r="Z25" s="56"/>
    </row>
    <row r="26" spans="1:26" ht="14.25" customHeight="1">
      <c r="A26" s="85" t="s">
        <v>16</v>
      </c>
      <c r="B26" s="105">
        <v>0</v>
      </c>
      <c r="C26" s="85" t="s">
        <v>203</v>
      </c>
      <c r="D26" s="82"/>
      <c r="E26" s="85"/>
      <c r="F26" s="86">
        <f>ROUND(B26*364,2)</f>
        <v>0</v>
      </c>
      <c r="G26" s="84"/>
      <c r="H26" s="56"/>
      <c r="I26" s="56"/>
      <c r="J26" s="56"/>
      <c r="K26" s="56"/>
      <c r="L26" s="56"/>
      <c r="M26" s="56"/>
      <c r="N26" s="56"/>
      <c r="O26" s="56"/>
      <c r="P26" s="56"/>
      <c r="Q26" s="56"/>
      <c r="R26" s="56"/>
      <c r="S26" s="56"/>
      <c r="T26" s="56"/>
      <c r="U26" s="56"/>
      <c r="V26" s="56"/>
      <c r="W26" s="56"/>
      <c r="X26" s="56"/>
      <c r="Y26" s="56"/>
      <c r="Z26" s="56"/>
    </row>
    <row r="27" spans="1:26" ht="14.25" customHeight="1">
      <c r="A27" s="85"/>
      <c r="B27" s="101"/>
      <c r="C27" s="85"/>
      <c r="D27" s="82"/>
      <c r="E27" s="85"/>
      <c r="F27" s="86"/>
      <c r="G27" s="84"/>
      <c r="H27" s="56"/>
      <c r="I27" s="56"/>
      <c r="J27" s="56"/>
      <c r="K27" s="56"/>
      <c r="L27" s="56"/>
      <c r="M27" s="56"/>
      <c r="N27" s="56"/>
      <c r="O27" s="56"/>
      <c r="P27" s="56"/>
      <c r="Q27" s="56"/>
      <c r="R27" s="56"/>
      <c r="S27" s="56"/>
      <c r="T27" s="56"/>
      <c r="U27" s="56"/>
      <c r="V27" s="56"/>
      <c r="W27" s="56"/>
      <c r="X27" s="56"/>
      <c r="Y27" s="56"/>
      <c r="Z27" s="56"/>
    </row>
    <row r="28" spans="1:26" ht="14.25" customHeight="1">
      <c r="A28" s="83" t="s">
        <v>28</v>
      </c>
      <c r="B28" s="101"/>
      <c r="C28" s="82"/>
      <c r="D28" s="87" t="s">
        <v>204</v>
      </c>
      <c r="E28" s="88">
        <f>+F25+F26</f>
        <v>0</v>
      </c>
      <c r="F28" s="83" t="s">
        <v>26</v>
      </c>
      <c r="G28" s="82"/>
      <c r="H28" s="56"/>
      <c r="I28" s="56"/>
      <c r="J28" s="56"/>
      <c r="K28" s="56"/>
      <c r="L28" s="56"/>
      <c r="M28" s="56"/>
      <c r="N28" s="56"/>
      <c r="O28" s="56"/>
      <c r="P28" s="56"/>
      <c r="Q28" s="56"/>
      <c r="R28" s="56"/>
      <c r="S28" s="56"/>
      <c r="T28" s="56"/>
      <c r="U28" s="56"/>
      <c r="V28" s="56"/>
      <c r="W28" s="56"/>
      <c r="X28" s="56"/>
      <c r="Y28" s="56"/>
      <c r="Z28" s="56"/>
    </row>
    <row r="29" spans="1:26" ht="14.25" customHeight="1">
      <c r="A29" s="85"/>
      <c r="B29" s="101"/>
      <c r="C29" s="85"/>
      <c r="D29" s="82"/>
      <c r="E29" s="85"/>
      <c r="F29" s="86"/>
      <c r="G29" s="84"/>
      <c r="H29" s="56"/>
      <c r="I29" s="56"/>
      <c r="J29" s="56"/>
      <c r="K29" s="56"/>
      <c r="L29" s="56"/>
      <c r="M29" s="56"/>
      <c r="N29" s="56"/>
      <c r="O29" s="56"/>
      <c r="P29" s="56"/>
      <c r="Q29" s="56"/>
      <c r="R29" s="56"/>
      <c r="S29" s="56"/>
      <c r="T29" s="56"/>
      <c r="U29" s="56"/>
      <c r="V29" s="56"/>
      <c r="W29" s="56"/>
      <c r="X29" s="56"/>
      <c r="Y29" s="56"/>
      <c r="Z29" s="56"/>
    </row>
    <row r="30" spans="1:26" ht="14.25" customHeight="1">
      <c r="A30" s="83" t="s">
        <v>94</v>
      </c>
      <c r="B30" s="101"/>
      <c r="C30" s="82"/>
      <c r="D30" s="82"/>
      <c r="E30" s="82"/>
      <c r="F30" s="82"/>
      <c r="G30" s="84"/>
      <c r="H30" s="56"/>
      <c r="I30" s="56"/>
      <c r="J30" s="56"/>
      <c r="K30" s="56"/>
      <c r="L30" s="56"/>
      <c r="M30" s="56"/>
      <c r="N30" s="56"/>
      <c r="O30" s="56"/>
      <c r="P30" s="56"/>
      <c r="Q30" s="56"/>
      <c r="R30" s="56"/>
      <c r="S30" s="56"/>
      <c r="T30" s="56"/>
      <c r="U30" s="56"/>
      <c r="V30" s="56"/>
      <c r="W30" s="56"/>
      <c r="X30" s="56"/>
      <c r="Y30" s="56"/>
      <c r="Z30" s="56"/>
    </row>
    <row r="31" spans="1:26" ht="14.25" customHeight="1">
      <c r="A31" s="85" t="s">
        <v>15</v>
      </c>
      <c r="B31" s="105">
        <v>0</v>
      </c>
      <c r="C31" s="89" t="s">
        <v>205</v>
      </c>
      <c r="D31" s="82"/>
      <c r="E31" s="85"/>
      <c r="F31" s="86">
        <f>ROUND(B31*5624,2)</f>
        <v>0</v>
      </c>
      <c r="G31" s="84"/>
      <c r="H31" s="56"/>
      <c r="I31" s="56"/>
      <c r="J31" s="56"/>
      <c r="K31" s="56"/>
      <c r="L31" s="56"/>
      <c r="M31" s="56"/>
      <c r="N31" s="56"/>
      <c r="O31" s="56"/>
      <c r="P31" s="56"/>
      <c r="Q31" s="56"/>
      <c r="R31" s="56"/>
      <c r="S31" s="56"/>
      <c r="T31" s="56"/>
      <c r="U31" s="56"/>
      <c r="V31" s="56"/>
      <c r="W31" s="56"/>
      <c r="X31" s="56"/>
      <c r="Y31" s="56"/>
      <c r="Z31" s="56"/>
    </row>
    <row r="32" spans="1:26" ht="14.25" customHeight="1">
      <c r="A32" s="85" t="s">
        <v>16</v>
      </c>
      <c r="B32" s="105">
        <v>0</v>
      </c>
      <c r="C32" s="89" t="s">
        <v>97</v>
      </c>
      <c r="D32" s="82"/>
      <c r="E32" s="85"/>
      <c r="F32" s="86">
        <f>ROUND(B32*364,2)</f>
        <v>0</v>
      </c>
      <c r="G32" s="84"/>
      <c r="H32" s="56"/>
      <c r="I32" s="56"/>
      <c r="J32" s="56"/>
      <c r="K32" s="56"/>
      <c r="L32" s="56"/>
      <c r="M32" s="56"/>
      <c r="N32" s="56"/>
      <c r="O32" s="56"/>
      <c r="P32" s="56"/>
      <c r="Q32" s="56"/>
      <c r="R32" s="56"/>
      <c r="S32" s="56"/>
      <c r="T32" s="56"/>
      <c r="U32" s="56"/>
      <c r="V32" s="56"/>
      <c r="W32" s="56"/>
      <c r="X32" s="56"/>
      <c r="Y32" s="56"/>
      <c r="Z32" s="56"/>
    </row>
    <row r="33" spans="1:26" ht="14.25" customHeight="1">
      <c r="A33" s="85"/>
      <c r="B33" s="82"/>
      <c r="C33" s="85"/>
      <c r="D33" s="82"/>
      <c r="E33" s="85"/>
      <c r="F33" s="86"/>
      <c r="G33" s="84"/>
      <c r="H33" s="56"/>
      <c r="I33" s="56"/>
      <c r="J33" s="56"/>
      <c r="K33" s="56"/>
      <c r="L33" s="56"/>
      <c r="M33" s="56"/>
      <c r="N33" s="56"/>
      <c r="O33" s="56"/>
      <c r="P33" s="56"/>
      <c r="Q33" s="56"/>
      <c r="R33" s="56"/>
      <c r="S33" s="56"/>
      <c r="T33" s="56"/>
      <c r="U33" s="56"/>
      <c r="V33" s="56"/>
      <c r="W33" s="56"/>
      <c r="X33" s="56"/>
      <c r="Y33" s="56"/>
      <c r="Z33" s="56"/>
    </row>
    <row r="34" spans="1:26" ht="14.25" customHeight="1">
      <c r="A34" s="83" t="s">
        <v>98</v>
      </c>
      <c r="B34" s="82"/>
      <c r="C34" s="82"/>
      <c r="D34" s="107" t="s">
        <v>29</v>
      </c>
      <c r="E34" s="88">
        <f>+F31+F32</f>
        <v>0</v>
      </c>
      <c r="F34" s="91" t="s">
        <v>30</v>
      </c>
      <c r="G34" s="82"/>
      <c r="H34" s="56"/>
      <c r="I34" s="56"/>
      <c r="J34" s="56"/>
      <c r="K34" s="56"/>
      <c r="L34" s="56"/>
      <c r="M34" s="56"/>
      <c r="N34" s="56"/>
      <c r="O34" s="56"/>
      <c r="P34" s="56"/>
      <c r="Q34" s="56"/>
      <c r="R34" s="56"/>
      <c r="S34" s="56"/>
      <c r="T34" s="56"/>
      <c r="U34" s="56"/>
      <c r="V34" s="56"/>
      <c r="W34" s="56"/>
      <c r="X34" s="56"/>
      <c r="Y34" s="56"/>
      <c r="Z34" s="56"/>
    </row>
    <row r="35" spans="1:26" ht="14.25" customHeight="1">
      <c r="A35" s="85"/>
      <c r="B35" s="82"/>
      <c r="C35" s="85"/>
      <c r="D35" s="82"/>
      <c r="E35" s="85"/>
      <c r="F35" s="86"/>
      <c r="G35" s="84"/>
      <c r="H35" s="59"/>
      <c r="I35" s="56"/>
      <c r="J35" s="56"/>
      <c r="K35" s="56"/>
      <c r="L35" s="56"/>
      <c r="M35" s="56"/>
      <c r="N35" s="56"/>
      <c r="O35" s="56"/>
      <c r="P35" s="56"/>
      <c r="Q35" s="56"/>
      <c r="R35" s="56"/>
      <c r="S35" s="56"/>
      <c r="T35" s="56"/>
      <c r="U35" s="56"/>
      <c r="V35" s="56"/>
      <c r="W35" s="56"/>
      <c r="X35" s="56"/>
      <c r="Y35" s="56"/>
      <c r="Z35" s="56"/>
    </row>
    <row r="36" spans="1:26" ht="14.25" customHeight="1">
      <c r="A36" s="91" t="s">
        <v>207</v>
      </c>
      <c r="B36" s="82"/>
      <c r="C36" s="82"/>
      <c r="D36" s="82"/>
      <c r="E36" s="152">
        <f>+E28+E34</f>
        <v>0</v>
      </c>
      <c r="F36" s="153"/>
      <c r="G36" s="91" t="s">
        <v>208</v>
      </c>
      <c r="M36" s="56"/>
      <c r="N36" s="56"/>
      <c r="O36" s="56"/>
      <c r="P36" s="56"/>
      <c r="Q36" s="56"/>
      <c r="R36" s="56"/>
      <c r="S36" s="56"/>
      <c r="T36" s="56"/>
      <c r="U36" s="56"/>
      <c r="V36" s="56"/>
      <c r="W36" s="56"/>
      <c r="X36" s="56"/>
      <c r="Y36" s="56"/>
      <c r="Z36" s="56"/>
    </row>
    <row r="37" spans="1:26" ht="14.25" customHeight="1">
      <c r="A37"/>
      <c r="B37"/>
      <c r="C37"/>
      <c r="D37"/>
      <c r="E37" s="150" t="s">
        <v>37</v>
      </c>
      <c r="F37" s="151"/>
      <c r="G37"/>
      <c r="L37" s="58"/>
      <c r="M37" s="56"/>
      <c r="N37" s="56"/>
      <c r="O37" s="56"/>
      <c r="P37" s="56"/>
      <c r="Q37" s="56"/>
      <c r="R37" s="56"/>
      <c r="S37" s="56"/>
      <c r="T37" s="56"/>
      <c r="U37" s="56"/>
      <c r="V37" s="56"/>
      <c r="W37" s="56"/>
      <c r="X37" s="56"/>
      <c r="Y37" s="56"/>
      <c r="Z37" s="56"/>
    </row>
    <row r="38" spans="1:26" ht="14.25" customHeight="1">
      <c r="A38" s="85"/>
      <c r="B38" s="101"/>
      <c r="C38" s="85"/>
      <c r="D38" s="82"/>
      <c r="E38" s="85"/>
      <c r="F38" s="86"/>
      <c r="G38" s="84"/>
      <c r="H38" s="59"/>
      <c r="I38" s="56"/>
      <c r="J38" s="56"/>
      <c r="K38" s="56"/>
      <c r="L38" s="56"/>
      <c r="M38" s="56"/>
      <c r="N38" s="56"/>
      <c r="O38" s="56"/>
      <c r="P38" s="56"/>
      <c r="Q38" s="56"/>
      <c r="R38" s="56"/>
      <c r="S38" s="56"/>
      <c r="T38" s="56"/>
      <c r="U38" s="56"/>
      <c r="V38" s="56"/>
      <c r="W38" s="56"/>
      <c r="X38" s="56"/>
      <c r="Y38" s="56"/>
      <c r="Z38" s="56"/>
    </row>
    <row r="39" spans="1:26" ht="14.25" customHeight="1">
      <c r="A39" s="106" t="s">
        <v>346</v>
      </c>
      <c r="B39" s="101"/>
      <c r="C39" s="82"/>
      <c r="D39" s="82"/>
      <c r="E39" s="82"/>
      <c r="F39" s="82"/>
      <c r="G39" s="82"/>
      <c r="H39" s="56"/>
      <c r="I39" s="56"/>
      <c r="J39" s="56"/>
      <c r="K39" s="56"/>
      <c r="L39" s="56"/>
      <c r="M39" s="56"/>
      <c r="N39" s="56"/>
      <c r="O39" s="56"/>
      <c r="P39" s="56"/>
      <c r="Q39" s="56"/>
      <c r="R39" s="56"/>
      <c r="S39" s="56"/>
      <c r="T39" s="56"/>
      <c r="U39" s="56"/>
      <c r="V39" s="56"/>
      <c r="W39" s="56"/>
      <c r="X39" s="56"/>
      <c r="Y39" s="56"/>
      <c r="Z39" s="56"/>
    </row>
    <row r="40" spans="1:26" ht="14.25" customHeight="1">
      <c r="A40" s="83" t="s">
        <v>14</v>
      </c>
      <c r="B40" s="101"/>
      <c r="C40" s="82"/>
      <c r="D40" s="82"/>
      <c r="E40" s="82"/>
      <c r="F40" s="82"/>
      <c r="G40" s="84"/>
      <c r="H40" s="56"/>
      <c r="I40" s="56"/>
      <c r="J40" s="56"/>
      <c r="K40" s="56"/>
      <c r="L40" s="56"/>
      <c r="M40" s="56"/>
      <c r="N40" s="56"/>
      <c r="O40" s="56"/>
      <c r="P40" s="56"/>
      <c r="Q40" s="56"/>
      <c r="R40" s="56"/>
      <c r="S40" s="56"/>
      <c r="T40" s="56"/>
      <c r="U40" s="56"/>
      <c r="V40" s="56"/>
      <c r="W40" s="56"/>
      <c r="X40" s="56"/>
      <c r="Y40" s="56"/>
      <c r="Z40" s="56"/>
    </row>
    <row r="41" spans="1:26" ht="14.25" customHeight="1">
      <c r="A41" s="85" t="s">
        <v>15</v>
      </c>
      <c r="B41" s="105">
        <v>0</v>
      </c>
      <c r="C41" s="89" t="s">
        <v>209</v>
      </c>
      <c r="D41" s="82"/>
      <c r="E41" s="85"/>
      <c r="F41" s="86">
        <f>ROUND(B41*6478,2)</f>
        <v>0</v>
      </c>
      <c r="G41" s="84"/>
      <c r="H41" s="56"/>
      <c r="I41" s="56"/>
      <c r="J41" s="56"/>
      <c r="K41" s="56"/>
      <c r="L41" s="56"/>
      <c r="M41" s="56"/>
      <c r="N41" s="56"/>
      <c r="O41" s="56"/>
      <c r="P41" s="56"/>
      <c r="Q41" s="56"/>
      <c r="R41" s="56"/>
      <c r="S41" s="56"/>
      <c r="T41" s="56"/>
      <c r="U41" s="56"/>
      <c r="V41" s="56"/>
      <c r="W41" s="56"/>
      <c r="X41" s="56"/>
      <c r="Y41" s="56"/>
      <c r="Z41" s="56"/>
    </row>
    <row r="42" spans="1:26" ht="14.25" customHeight="1">
      <c r="A42" s="85" t="s">
        <v>16</v>
      </c>
      <c r="B42" s="105">
        <v>0</v>
      </c>
      <c r="C42" s="89" t="s">
        <v>210</v>
      </c>
      <c r="D42" s="82"/>
      <c r="E42" s="85"/>
      <c r="F42" s="86">
        <f>ROUND(B42*364,2)</f>
        <v>0</v>
      </c>
      <c r="G42" s="84"/>
      <c r="H42" s="56"/>
      <c r="I42" s="56"/>
      <c r="J42" s="56"/>
      <c r="K42" s="56"/>
      <c r="L42" s="56"/>
      <c r="M42" s="56"/>
      <c r="N42" s="56"/>
      <c r="O42" s="56"/>
      <c r="P42" s="56"/>
      <c r="Q42" s="56"/>
      <c r="R42" s="56"/>
      <c r="S42" s="56"/>
      <c r="T42" s="56"/>
      <c r="U42" s="56"/>
      <c r="V42" s="56"/>
      <c r="W42" s="56"/>
      <c r="X42" s="56"/>
      <c r="Y42" s="56"/>
      <c r="Z42" s="56"/>
    </row>
    <row r="43" spans="1:26" ht="14.25" customHeight="1">
      <c r="A43" s="85"/>
      <c r="B43" s="101"/>
      <c r="C43" s="85"/>
      <c r="D43" s="82"/>
      <c r="E43" s="85"/>
      <c r="F43" s="86"/>
      <c r="G43" s="84"/>
      <c r="H43" s="59"/>
      <c r="I43" s="56"/>
      <c r="J43" s="56"/>
      <c r="K43" s="56"/>
      <c r="L43" s="56"/>
      <c r="M43" s="56"/>
      <c r="N43" s="56"/>
      <c r="O43" s="56"/>
      <c r="P43" s="56"/>
      <c r="Q43" s="56"/>
      <c r="R43" s="56"/>
      <c r="S43" s="56"/>
      <c r="T43" s="56"/>
      <c r="U43" s="56"/>
      <c r="V43" s="56"/>
      <c r="W43" s="56"/>
      <c r="X43" s="56"/>
      <c r="Y43" s="56"/>
      <c r="Z43" s="56"/>
    </row>
    <row r="44" spans="1:26" ht="14.25" customHeight="1">
      <c r="A44" s="83" t="s">
        <v>38</v>
      </c>
      <c r="B44" s="101"/>
      <c r="C44" s="82"/>
      <c r="D44" s="107" t="s">
        <v>211</v>
      </c>
      <c r="E44" s="88">
        <f>+F41+F42</f>
        <v>0</v>
      </c>
      <c r="F44" s="91" t="s">
        <v>212</v>
      </c>
      <c r="G44" s="82"/>
      <c r="H44" s="56"/>
      <c r="I44" s="56"/>
      <c r="J44" s="56"/>
      <c r="K44" s="56"/>
      <c r="L44" s="56"/>
      <c r="M44" s="56"/>
      <c r="N44" s="56"/>
      <c r="O44" s="56"/>
      <c r="P44" s="56"/>
      <c r="Q44" s="56"/>
      <c r="R44" s="56"/>
      <c r="S44" s="56"/>
      <c r="T44" s="56"/>
      <c r="U44" s="56"/>
      <c r="V44" s="56"/>
      <c r="W44" s="56"/>
      <c r="X44" s="56"/>
      <c r="Y44" s="56"/>
      <c r="Z44" s="56"/>
    </row>
    <row r="45" spans="1:26" ht="14.25" customHeight="1">
      <c r="A45" s="85"/>
      <c r="B45" s="101"/>
      <c r="C45" s="85"/>
      <c r="D45" s="82"/>
      <c r="E45" s="85"/>
      <c r="F45" s="86"/>
      <c r="G45" s="84"/>
      <c r="H45" s="59"/>
      <c r="I45" s="56"/>
      <c r="J45" s="56"/>
      <c r="K45" s="56"/>
      <c r="L45" s="56"/>
      <c r="M45" s="56"/>
      <c r="N45" s="56"/>
      <c r="O45" s="56"/>
      <c r="P45" s="56"/>
      <c r="Q45" s="56"/>
      <c r="R45" s="56"/>
      <c r="S45" s="56"/>
      <c r="T45" s="56"/>
      <c r="U45" s="56"/>
      <c r="V45" s="56"/>
      <c r="W45" s="56"/>
      <c r="X45" s="56"/>
      <c r="Y45" s="56"/>
      <c r="Z45" s="56"/>
    </row>
    <row r="46" spans="1:26" ht="14.25" customHeight="1">
      <c r="A46" s="83" t="s">
        <v>94</v>
      </c>
      <c r="B46" s="101"/>
      <c r="C46" s="82"/>
      <c r="D46" s="82"/>
      <c r="E46" s="82"/>
      <c r="F46" s="82"/>
      <c r="G46" s="84"/>
      <c r="H46" s="56"/>
      <c r="I46" s="56"/>
      <c r="J46" s="56"/>
      <c r="K46" s="56"/>
      <c r="L46" s="56"/>
      <c r="M46" s="56"/>
      <c r="N46" s="56"/>
      <c r="O46" s="56"/>
      <c r="P46" s="56"/>
      <c r="Q46" s="56"/>
      <c r="R46" s="56"/>
      <c r="S46" s="56"/>
      <c r="T46" s="56"/>
      <c r="U46" s="56"/>
      <c r="V46" s="56"/>
      <c r="W46" s="56"/>
      <c r="X46" s="56"/>
      <c r="Y46" s="56"/>
      <c r="Z46" s="56"/>
    </row>
    <row r="47" spans="1:26" ht="14.25" customHeight="1">
      <c r="A47" s="85" t="s">
        <v>15</v>
      </c>
      <c r="B47" s="105">
        <v>0</v>
      </c>
      <c r="C47" s="89" t="s">
        <v>216</v>
      </c>
      <c r="D47" s="82"/>
      <c r="E47" s="85"/>
      <c r="F47" s="86">
        <f>ROUND(B47*55240,2)</f>
        <v>0</v>
      </c>
      <c r="G47" s="84"/>
      <c r="H47" s="56"/>
      <c r="I47" s="56"/>
      <c r="J47" s="56"/>
      <c r="K47" s="56"/>
      <c r="L47" s="56"/>
      <c r="M47" s="56"/>
      <c r="N47" s="56"/>
      <c r="O47" s="56"/>
      <c r="P47" s="56"/>
      <c r="Q47" s="56"/>
      <c r="R47" s="56"/>
      <c r="S47" s="56"/>
      <c r="T47" s="56"/>
      <c r="U47" s="56"/>
      <c r="V47" s="56"/>
      <c r="W47" s="56"/>
      <c r="X47" s="56"/>
      <c r="Y47" s="56"/>
      <c r="Z47" s="56"/>
    </row>
    <row r="48" spans="1:26" ht="14.25" customHeight="1">
      <c r="A48" s="85" t="s">
        <v>16</v>
      </c>
      <c r="B48" s="105">
        <v>0</v>
      </c>
      <c r="C48" s="89" t="s">
        <v>217</v>
      </c>
      <c r="D48" s="82"/>
      <c r="E48" s="85"/>
      <c r="F48" s="86">
        <f>ROUND(B48*364,2)</f>
        <v>0</v>
      </c>
      <c r="G48" s="84"/>
      <c r="H48" s="56"/>
      <c r="I48" s="56"/>
      <c r="J48" s="56"/>
      <c r="K48" s="56"/>
      <c r="L48" s="56"/>
      <c r="M48" s="56"/>
      <c r="N48" s="56"/>
      <c r="O48" s="56"/>
      <c r="P48" s="56"/>
      <c r="Q48" s="56"/>
      <c r="R48" s="56"/>
      <c r="S48" s="56"/>
      <c r="T48" s="56"/>
      <c r="U48" s="56"/>
      <c r="V48" s="56"/>
      <c r="W48" s="56"/>
      <c r="X48" s="56"/>
      <c r="Y48" s="56"/>
      <c r="Z48" s="56"/>
    </row>
    <row r="49" spans="1:26" ht="14.25" customHeight="1">
      <c r="A49" s="85"/>
      <c r="B49" s="101"/>
      <c r="C49" s="85"/>
      <c r="D49" s="82"/>
      <c r="E49" s="85"/>
      <c r="F49" s="86"/>
      <c r="G49" s="84"/>
      <c r="H49" s="56"/>
      <c r="I49" s="56"/>
      <c r="J49" s="56"/>
      <c r="K49" s="56"/>
      <c r="L49" s="56"/>
      <c r="M49" s="56"/>
      <c r="N49" s="56"/>
      <c r="O49" s="56"/>
      <c r="P49" s="56"/>
      <c r="Q49" s="56"/>
      <c r="R49" s="56"/>
      <c r="S49" s="56"/>
      <c r="T49" s="56"/>
      <c r="U49" s="56"/>
      <c r="V49" s="56"/>
      <c r="W49" s="56"/>
      <c r="X49" s="56"/>
      <c r="Y49" s="56"/>
      <c r="Z49" s="56"/>
    </row>
    <row r="50" spans="1:26" ht="14.25" customHeight="1">
      <c r="A50" s="91" t="s">
        <v>99</v>
      </c>
      <c r="B50" s="101"/>
      <c r="C50" s="82"/>
      <c r="D50" s="107" t="s">
        <v>213</v>
      </c>
      <c r="E50" s="88">
        <f>+F47+F48</f>
        <v>0</v>
      </c>
      <c r="F50" s="91" t="s">
        <v>36</v>
      </c>
      <c r="G50" s="82"/>
      <c r="H50" s="56"/>
      <c r="I50" s="56"/>
      <c r="J50" s="56"/>
      <c r="K50" s="56"/>
      <c r="L50" s="56"/>
      <c r="M50" s="56"/>
      <c r="N50" s="56"/>
      <c r="O50" s="56"/>
      <c r="P50" s="56"/>
      <c r="Q50" s="56"/>
      <c r="R50" s="56"/>
      <c r="S50" s="56"/>
      <c r="T50" s="56"/>
      <c r="U50" s="56"/>
      <c r="V50" s="56"/>
      <c r="W50" s="56"/>
      <c r="X50" s="56"/>
      <c r="Y50" s="56"/>
      <c r="Z50" s="56"/>
    </row>
    <row r="51" spans="1:26" ht="14.25" customHeight="1">
      <c r="A51" s="85"/>
      <c r="B51" s="101"/>
      <c r="C51" s="85"/>
      <c r="D51" s="82"/>
      <c r="E51" s="85"/>
      <c r="F51" s="86"/>
      <c r="G51" s="84"/>
      <c r="H51" s="59"/>
      <c r="I51" s="56"/>
      <c r="J51" s="56"/>
      <c r="K51" s="56"/>
      <c r="L51" s="56"/>
      <c r="M51" s="56"/>
      <c r="N51" s="56"/>
      <c r="O51" s="56"/>
      <c r="P51" s="56"/>
      <c r="Q51" s="56"/>
      <c r="R51" s="56"/>
      <c r="S51" s="56"/>
      <c r="T51" s="56"/>
      <c r="U51" s="56"/>
      <c r="V51" s="56"/>
      <c r="W51" s="56"/>
      <c r="X51" s="56"/>
      <c r="Y51" s="56"/>
      <c r="Z51" s="56"/>
    </row>
    <row r="52" spans="1:26" ht="14.25" customHeight="1">
      <c r="A52" s="91" t="s">
        <v>214</v>
      </c>
      <c r="B52" s="101"/>
      <c r="C52" s="82"/>
      <c r="D52" s="82"/>
      <c r="E52" s="152">
        <f>+E44+E50</f>
        <v>0</v>
      </c>
      <c r="F52" s="153"/>
      <c r="G52" s="91" t="s">
        <v>215</v>
      </c>
      <c r="M52" s="56"/>
      <c r="N52" s="56"/>
      <c r="O52" s="56"/>
      <c r="P52" s="56"/>
      <c r="Q52" s="56"/>
      <c r="R52" s="56"/>
      <c r="S52" s="56"/>
      <c r="T52" s="56"/>
      <c r="U52" s="56"/>
      <c r="V52" s="56"/>
      <c r="W52" s="56"/>
      <c r="X52" s="56"/>
      <c r="Y52" s="56"/>
      <c r="Z52" s="56"/>
    </row>
    <row r="53" spans="1:26" ht="14.25" customHeight="1">
      <c r="A53"/>
      <c r="B53" s="101"/>
      <c r="C53"/>
      <c r="D53"/>
      <c r="E53" s="150" t="s">
        <v>47</v>
      </c>
      <c r="F53" s="151"/>
      <c r="G53"/>
      <c r="L53" s="58"/>
      <c r="M53" s="56"/>
      <c r="N53" s="56"/>
      <c r="O53" s="56"/>
      <c r="P53" s="56"/>
      <c r="Q53" s="56"/>
      <c r="R53" s="56"/>
      <c r="S53" s="56"/>
      <c r="T53" s="56"/>
      <c r="U53" s="56"/>
      <c r="V53" s="56"/>
      <c r="W53" s="56"/>
      <c r="X53" s="56"/>
      <c r="Y53" s="56"/>
      <c r="Z53" s="56"/>
    </row>
    <row r="54" spans="1:26" ht="14.25" customHeight="1">
      <c r="A54" s="85"/>
      <c r="B54" s="101"/>
      <c r="C54" s="85"/>
      <c r="D54" s="82"/>
      <c r="E54" s="85"/>
      <c r="F54" s="86"/>
      <c r="G54" s="82"/>
      <c r="H54" s="59"/>
      <c r="I54" s="56"/>
      <c r="J54" s="56"/>
      <c r="K54" s="56"/>
      <c r="L54" s="56"/>
      <c r="M54" s="56"/>
      <c r="N54" s="56"/>
      <c r="O54" s="56"/>
      <c r="P54" s="56"/>
      <c r="Q54" s="56"/>
      <c r="R54" s="56"/>
      <c r="S54" s="56"/>
      <c r="T54" s="56"/>
      <c r="U54" s="56"/>
      <c r="V54" s="56"/>
      <c r="W54" s="56"/>
      <c r="X54" s="56"/>
      <c r="Y54" s="56"/>
      <c r="Z54" s="56"/>
    </row>
    <row r="55" spans="1:26" ht="14.25" customHeight="1">
      <c r="A55" s="106" t="s">
        <v>347</v>
      </c>
      <c r="B55" s="101"/>
      <c r="C55" s="82"/>
      <c r="D55" s="82"/>
      <c r="E55" s="82"/>
      <c r="F55" s="82"/>
      <c r="G55" s="82"/>
      <c r="H55" s="56"/>
      <c r="I55" s="56"/>
      <c r="J55" s="56"/>
      <c r="K55" s="56"/>
      <c r="L55" s="56"/>
      <c r="M55" s="56"/>
      <c r="N55" s="56"/>
      <c r="O55" s="56"/>
      <c r="P55" s="56"/>
      <c r="Q55" s="56"/>
      <c r="R55" s="56"/>
      <c r="S55" s="56"/>
      <c r="T55" s="56"/>
      <c r="U55" s="56"/>
      <c r="V55" s="56"/>
      <c r="W55" s="56"/>
      <c r="X55" s="56"/>
      <c r="Y55" s="56"/>
      <c r="Z55" s="56"/>
    </row>
    <row r="56" spans="1:26" ht="14.25" customHeight="1">
      <c r="A56" s="83" t="s">
        <v>14</v>
      </c>
      <c r="B56" s="101"/>
      <c r="C56" s="82"/>
      <c r="D56" s="82"/>
      <c r="E56" s="82"/>
      <c r="F56" s="82"/>
      <c r="G56" s="84"/>
      <c r="H56" s="56"/>
      <c r="I56" s="56"/>
      <c r="J56" s="56"/>
      <c r="K56" s="56"/>
      <c r="L56" s="56"/>
      <c r="M56" s="56"/>
      <c r="N56" s="56"/>
      <c r="O56" s="56"/>
      <c r="P56" s="56"/>
      <c r="Q56" s="56"/>
      <c r="R56" s="56"/>
      <c r="S56" s="56"/>
      <c r="T56" s="56"/>
      <c r="U56" s="56"/>
      <c r="V56" s="56"/>
      <c r="W56" s="56"/>
      <c r="X56" s="56"/>
      <c r="Y56" s="56"/>
      <c r="Z56" s="56"/>
    </row>
    <row r="57" spans="1:26" ht="14.25" customHeight="1">
      <c r="A57" s="85" t="s">
        <v>15</v>
      </c>
      <c r="B57" s="105">
        <v>0</v>
      </c>
      <c r="C57" s="89" t="s">
        <v>218</v>
      </c>
      <c r="D57" s="82"/>
      <c r="E57" s="85"/>
      <c r="F57" s="86">
        <f>ROUND(B57*6378,2)</f>
        <v>0</v>
      </c>
      <c r="G57" s="84"/>
      <c r="H57" s="56"/>
      <c r="I57" s="56"/>
      <c r="J57" s="56"/>
      <c r="K57" s="56"/>
      <c r="L57" s="56"/>
      <c r="M57" s="56"/>
      <c r="N57" s="56"/>
      <c r="O57" s="56"/>
      <c r="P57" s="56"/>
      <c r="Q57" s="56"/>
      <c r="R57" s="56"/>
      <c r="S57" s="56"/>
      <c r="T57" s="56"/>
      <c r="U57" s="56"/>
      <c r="V57" s="56"/>
      <c r="W57" s="56"/>
      <c r="X57" s="56"/>
      <c r="Y57" s="56"/>
      <c r="Z57" s="56"/>
    </row>
    <row r="58" spans="1:26" ht="14.25" customHeight="1">
      <c r="A58" s="85" t="s">
        <v>16</v>
      </c>
      <c r="B58" s="105">
        <v>0</v>
      </c>
      <c r="C58" s="89" t="s">
        <v>219</v>
      </c>
      <c r="D58" s="82"/>
      <c r="E58" s="85"/>
      <c r="F58" s="86">
        <f>ROUND(B58*364,2)</f>
        <v>0</v>
      </c>
      <c r="G58" s="84"/>
      <c r="H58" s="56"/>
      <c r="I58" s="56"/>
      <c r="J58" s="56"/>
      <c r="K58" s="56"/>
      <c r="L58" s="56"/>
      <c r="M58" s="56"/>
      <c r="N58" s="56"/>
      <c r="O58" s="56"/>
      <c r="P58" s="56"/>
      <c r="Q58" s="56"/>
      <c r="R58" s="56"/>
      <c r="S58" s="56"/>
      <c r="T58" s="56"/>
      <c r="U58" s="56"/>
      <c r="V58" s="56"/>
      <c r="W58" s="56"/>
      <c r="X58" s="56"/>
      <c r="Y58" s="56"/>
      <c r="Z58" s="56"/>
    </row>
    <row r="59" spans="1:26" ht="14.25" customHeight="1">
      <c r="A59" s="85"/>
      <c r="B59" s="101"/>
      <c r="C59" s="85"/>
      <c r="D59" s="82"/>
      <c r="E59" s="85"/>
      <c r="F59" s="86"/>
      <c r="G59" s="84"/>
      <c r="H59" s="59"/>
      <c r="I59" s="56"/>
      <c r="J59" s="56"/>
      <c r="K59" s="56"/>
      <c r="L59" s="56"/>
      <c r="M59" s="56"/>
      <c r="N59" s="56"/>
      <c r="O59" s="56"/>
      <c r="P59" s="56"/>
      <c r="Q59" s="56"/>
      <c r="R59" s="56"/>
      <c r="S59" s="56"/>
      <c r="T59" s="56"/>
      <c r="U59" s="56"/>
      <c r="V59" s="56"/>
      <c r="W59" s="56"/>
      <c r="X59" s="56"/>
      <c r="Y59" s="56"/>
      <c r="Z59" s="56"/>
    </row>
    <row r="60" spans="1:26" ht="14.25" customHeight="1">
      <c r="A60" s="83" t="s">
        <v>48</v>
      </c>
      <c r="B60" s="101"/>
      <c r="C60" s="82"/>
      <c r="D60" s="107" t="s">
        <v>223</v>
      </c>
      <c r="E60" s="88">
        <f>+F57+F58</f>
        <v>0</v>
      </c>
      <c r="F60" s="91" t="s">
        <v>220</v>
      </c>
      <c r="G60" s="82"/>
      <c r="H60" s="56"/>
      <c r="I60" s="56"/>
      <c r="J60" s="56"/>
      <c r="K60" s="56"/>
      <c r="L60" s="56"/>
      <c r="M60" s="56"/>
      <c r="N60" s="56"/>
      <c r="O60" s="56"/>
      <c r="P60" s="56"/>
      <c r="Q60" s="56"/>
      <c r="R60" s="56"/>
      <c r="S60" s="56"/>
      <c r="T60" s="56"/>
      <c r="U60" s="56"/>
      <c r="V60" s="56"/>
      <c r="W60" s="56"/>
      <c r="X60" s="56"/>
      <c r="Y60" s="56"/>
      <c r="Z60" s="56"/>
    </row>
    <row r="61" spans="1:26" ht="14.25" customHeight="1">
      <c r="A61" s="85"/>
      <c r="B61" s="101"/>
      <c r="C61" s="85"/>
      <c r="D61" s="82"/>
      <c r="E61" s="85"/>
      <c r="F61" s="86"/>
      <c r="G61" s="84"/>
      <c r="H61" s="59"/>
      <c r="I61" s="56"/>
      <c r="J61" s="56"/>
      <c r="K61" s="56"/>
      <c r="L61" s="56"/>
      <c r="M61" s="56"/>
      <c r="N61" s="56"/>
      <c r="O61" s="56"/>
      <c r="P61" s="56"/>
      <c r="Q61" s="56"/>
      <c r="R61" s="56"/>
      <c r="S61" s="56"/>
      <c r="T61" s="56"/>
      <c r="U61" s="56"/>
      <c r="V61" s="56"/>
      <c r="W61" s="56"/>
      <c r="X61" s="56"/>
      <c r="Y61" s="56"/>
      <c r="Z61" s="56"/>
    </row>
    <row r="62" spans="1:26" ht="14.25" customHeight="1">
      <c r="A62" s="83" t="s">
        <v>94</v>
      </c>
      <c r="B62" s="101"/>
      <c r="C62" s="82"/>
      <c r="D62" s="82"/>
      <c r="E62" s="82"/>
      <c r="F62" s="82"/>
      <c r="G62" s="84"/>
      <c r="H62" s="56"/>
      <c r="I62" s="56"/>
      <c r="J62" s="56"/>
      <c r="K62" s="56"/>
      <c r="L62" s="56"/>
      <c r="M62" s="56"/>
      <c r="N62" s="56"/>
      <c r="O62" s="56"/>
      <c r="P62" s="56"/>
      <c r="Q62" s="56"/>
      <c r="R62" s="56"/>
      <c r="S62" s="56"/>
      <c r="T62" s="56"/>
      <c r="U62" s="56"/>
      <c r="V62" s="56"/>
      <c r="W62" s="56"/>
      <c r="X62" s="56"/>
      <c r="Y62" s="56"/>
      <c r="Z62" s="56"/>
    </row>
    <row r="63" spans="1:26" ht="14.25" customHeight="1">
      <c r="A63" s="85" t="s">
        <v>15</v>
      </c>
      <c r="B63" s="105">
        <v>0</v>
      </c>
      <c r="C63" s="89" t="s">
        <v>224</v>
      </c>
      <c r="D63" s="82"/>
      <c r="E63" s="85"/>
      <c r="F63" s="86">
        <f>ROUND(B63*5424,2)</f>
        <v>0</v>
      </c>
      <c r="G63" s="84"/>
      <c r="H63" s="56"/>
      <c r="I63" s="56"/>
      <c r="J63" s="56"/>
      <c r="K63" s="56"/>
      <c r="L63" s="56"/>
      <c r="M63" s="56"/>
      <c r="N63" s="56"/>
      <c r="O63" s="56"/>
      <c r="P63" s="56"/>
      <c r="Q63" s="56"/>
      <c r="R63" s="56"/>
      <c r="S63" s="56"/>
      <c r="T63" s="56"/>
      <c r="U63" s="56"/>
      <c r="V63" s="56"/>
      <c r="W63" s="56"/>
      <c r="X63" s="56"/>
      <c r="Y63" s="56"/>
      <c r="Z63" s="56"/>
    </row>
    <row r="64" spans="1:26" ht="14.25" customHeight="1">
      <c r="A64" s="85" t="s">
        <v>16</v>
      </c>
      <c r="B64" s="105">
        <v>0</v>
      </c>
      <c r="C64" s="89" t="s">
        <v>221</v>
      </c>
      <c r="D64" s="82"/>
      <c r="E64" s="85"/>
      <c r="F64" s="86">
        <f>ROUND(B64*364,2)</f>
        <v>0</v>
      </c>
      <c r="G64" s="84"/>
      <c r="H64" s="56"/>
      <c r="I64" s="56"/>
      <c r="J64" s="56"/>
      <c r="K64" s="56"/>
      <c r="L64" s="56"/>
      <c r="M64" s="56"/>
      <c r="N64" s="56"/>
      <c r="O64" s="56"/>
      <c r="P64" s="56"/>
      <c r="Q64" s="56"/>
      <c r="R64" s="56"/>
      <c r="S64" s="56"/>
      <c r="T64" s="56"/>
      <c r="U64" s="56"/>
      <c r="V64" s="56"/>
      <c r="W64" s="56"/>
      <c r="X64" s="56"/>
      <c r="Y64" s="56"/>
      <c r="Z64" s="56"/>
    </row>
    <row r="65" spans="1:26" ht="14.25" customHeight="1">
      <c r="A65" s="85"/>
      <c r="B65" s="101"/>
      <c r="C65" s="85"/>
      <c r="D65" s="82"/>
      <c r="E65" s="85"/>
      <c r="F65" s="86"/>
      <c r="G65" s="84"/>
      <c r="H65" s="59"/>
      <c r="I65" s="56"/>
      <c r="J65" s="56"/>
      <c r="K65" s="56"/>
      <c r="L65" s="56"/>
      <c r="M65" s="56"/>
      <c r="N65" s="56"/>
      <c r="O65" s="56"/>
      <c r="P65" s="56"/>
      <c r="Q65" s="56"/>
      <c r="R65" s="56"/>
      <c r="S65" s="56"/>
      <c r="T65" s="56"/>
      <c r="U65" s="56"/>
      <c r="V65" s="56"/>
      <c r="W65" s="56"/>
      <c r="X65" s="56"/>
      <c r="Y65" s="56"/>
      <c r="Z65" s="56"/>
    </row>
    <row r="66" spans="1:26" ht="14.25" customHeight="1">
      <c r="A66" s="83" t="s">
        <v>100</v>
      </c>
      <c r="B66" s="101"/>
      <c r="C66" s="82"/>
      <c r="D66" s="107" t="s">
        <v>225</v>
      </c>
      <c r="E66" s="88">
        <f>+F63+F64</f>
        <v>0</v>
      </c>
      <c r="F66" s="91" t="s">
        <v>222</v>
      </c>
      <c r="G66" s="82"/>
      <c r="H66" s="56"/>
      <c r="I66" s="56"/>
      <c r="J66" s="56"/>
      <c r="K66" s="56"/>
      <c r="L66" s="56"/>
      <c r="M66" s="56"/>
      <c r="N66" s="56"/>
      <c r="O66" s="56"/>
      <c r="P66" s="56"/>
      <c r="Q66" s="56"/>
      <c r="R66" s="56"/>
      <c r="S66" s="56"/>
      <c r="T66" s="56"/>
      <c r="U66" s="56"/>
      <c r="V66" s="56"/>
      <c r="W66" s="56"/>
      <c r="X66" s="56"/>
      <c r="Y66" s="56"/>
      <c r="Z66" s="56"/>
    </row>
    <row r="67" spans="1:26" ht="14.25" customHeight="1">
      <c r="A67" s="85"/>
      <c r="B67" s="101"/>
      <c r="C67" s="85"/>
      <c r="D67" s="82"/>
      <c r="E67" s="85"/>
      <c r="F67" s="86"/>
      <c r="G67" s="84"/>
      <c r="H67" s="59"/>
      <c r="I67" s="56"/>
      <c r="J67" s="56"/>
      <c r="K67" s="56"/>
      <c r="L67" s="56"/>
      <c r="M67" s="56"/>
      <c r="N67" s="56"/>
      <c r="O67" s="56"/>
      <c r="P67" s="56"/>
      <c r="Q67" s="56"/>
      <c r="R67" s="56"/>
      <c r="S67" s="56"/>
      <c r="T67" s="56"/>
      <c r="U67" s="56"/>
      <c r="V67" s="56"/>
      <c r="W67" s="56"/>
      <c r="X67" s="56"/>
      <c r="Y67" s="56"/>
      <c r="Z67" s="56"/>
    </row>
    <row r="68" spans="1:26" ht="14.25" customHeight="1">
      <c r="A68" s="91" t="s">
        <v>226</v>
      </c>
      <c r="B68" s="101"/>
      <c r="C68" s="82"/>
      <c r="D68" s="82"/>
      <c r="E68" s="152">
        <f>+E60+E66</f>
        <v>0</v>
      </c>
      <c r="F68" s="153"/>
      <c r="G68" s="83" t="s">
        <v>227</v>
      </c>
      <c r="M68" s="56"/>
      <c r="N68" s="56"/>
      <c r="O68" s="56"/>
      <c r="P68" s="56"/>
      <c r="Q68" s="56"/>
      <c r="R68" s="56"/>
      <c r="S68" s="56"/>
      <c r="T68" s="56"/>
      <c r="U68" s="56"/>
      <c r="V68" s="56"/>
      <c r="W68" s="56"/>
      <c r="X68" s="56"/>
      <c r="Y68" s="56"/>
      <c r="Z68" s="56"/>
    </row>
    <row r="69" spans="1:26" ht="14.25" customHeight="1">
      <c r="A69"/>
      <c r="B69" s="101"/>
      <c r="C69"/>
      <c r="D69"/>
      <c r="E69" s="150" t="s">
        <v>57</v>
      </c>
      <c r="F69" s="151"/>
      <c r="G69"/>
      <c r="L69" s="58"/>
      <c r="M69" s="56"/>
      <c r="N69" s="56"/>
      <c r="O69" s="56"/>
      <c r="P69" s="56"/>
      <c r="Q69" s="56"/>
      <c r="R69" s="56"/>
      <c r="S69" s="56"/>
      <c r="T69" s="56"/>
      <c r="U69" s="56"/>
      <c r="V69" s="56"/>
      <c r="W69" s="56"/>
      <c r="X69" s="56"/>
      <c r="Y69" s="56"/>
      <c r="Z69" s="56"/>
    </row>
    <row r="70" spans="1:26" ht="14.25" customHeight="1">
      <c r="A70"/>
      <c r="B70" s="101"/>
      <c r="C70"/>
      <c r="D70"/>
      <c r="E70" s="92"/>
      <c r="F70" s="92"/>
      <c r="G70"/>
      <c r="L70" s="58"/>
      <c r="M70" s="56"/>
      <c r="N70" s="56"/>
      <c r="O70" s="56"/>
      <c r="P70" s="56"/>
      <c r="Q70" s="56"/>
      <c r="R70" s="56"/>
      <c r="S70" s="56"/>
      <c r="T70" s="56"/>
      <c r="U70" s="56"/>
      <c r="V70" s="56"/>
      <c r="W70" s="56"/>
      <c r="X70" s="56"/>
      <c r="Y70" s="56"/>
      <c r="Z70" s="56"/>
    </row>
    <row r="71" spans="1:26" ht="14.25" customHeight="1">
      <c r="A71" s="106" t="s">
        <v>348</v>
      </c>
      <c r="B71" s="101"/>
      <c r="C71" s="82"/>
      <c r="D71" s="82"/>
      <c r="E71" s="82"/>
      <c r="F71" s="82"/>
      <c r="G71" s="82"/>
      <c r="H71" s="56"/>
      <c r="I71" s="56"/>
      <c r="J71" s="56"/>
      <c r="K71" s="56"/>
      <c r="L71" s="56"/>
      <c r="M71" s="56"/>
      <c r="N71" s="56"/>
      <c r="O71" s="56"/>
      <c r="P71" s="56"/>
      <c r="Q71" s="56"/>
      <c r="R71" s="56"/>
      <c r="S71" s="56"/>
      <c r="T71" s="56"/>
      <c r="U71" s="56"/>
      <c r="V71" s="56"/>
      <c r="W71" s="56"/>
      <c r="X71" s="56"/>
      <c r="Y71" s="56"/>
      <c r="Z71" s="56"/>
    </row>
    <row r="72" spans="1:26" ht="14.25" customHeight="1">
      <c r="A72" s="83" t="s">
        <v>14</v>
      </c>
      <c r="B72" s="101"/>
      <c r="C72" s="82"/>
      <c r="D72" s="82"/>
      <c r="E72" s="82"/>
      <c r="F72" s="82"/>
      <c r="G72" s="84"/>
      <c r="H72" s="56"/>
      <c r="I72" s="56"/>
      <c r="J72" s="56"/>
      <c r="K72" s="56"/>
      <c r="L72" s="56"/>
      <c r="M72" s="56"/>
      <c r="N72" s="56"/>
      <c r="O72" s="56"/>
      <c r="P72" s="56"/>
      <c r="Q72" s="56"/>
      <c r="R72" s="56"/>
      <c r="S72" s="56"/>
      <c r="T72" s="56"/>
      <c r="U72" s="56"/>
      <c r="V72" s="56"/>
      <c r="W72" s="56"/>
      <c r="X72" s="56"/>
      <c r="Y72" s="56"/>
      <c r="Z72" s="56"/>
    </row>
    <row r="73" spans="1:26" ht="14.25" customHeight="1">
      <c r="A73" s="85" t="s">
        <v>15</v>
      </c>
      <c r="B73" s="105">
        <v>0</v>
      </c>
      <c r="C73" s="89" t="s">
        <v>228</v>
      </c>
      <c r="D73" s="82"/>
      <c r="E73" s="85"/>
      <c r="F73" s="86">
        <f>ROUND(B73*6278,2)</f>
        <v>0</v>
      </c>
      <c r="G73" s="84"/>
      <c r="H73" s="56"/>
      <c r="I73" s="56"/>
      <c r="J73" s="56"/>
      <c r="K73" s="56"/>
      <c r="L73" s="56"/>
      <c r="M73" s="56"/>
      <c r="N73" s="56"/>
      <c r="O73" s="56"/>
      <c r="P73" s="56"/>
      <c r="Q73" s="56"/>
      <c r="R73" s="56"/>
      <c r="S73" s="56"/>
      <c r="T73" s="56"/>
      <c r="U73" s="56"/>
      <c r="V73" s="56"/>
      <c r="W73" s="56"/>
      <c r="X73" s="56"/>
      <c r="Y73" s="56"/>
      <c r="Z73" s="56"/>
    </row>
    <row r="74" spans="1:26" ht="14.25" customHeight="1">
      <c r="A74" s="85" t="s">
        <v>16</v>
      </c>
      <c r="B74" s="105">
        <v>0</v>
      </c>
      <c r="C74" s="89" t="s">
        <v>229</v>
      </c>
      <c r="D74" s="82"/>
      <c r="E74" s="85"/>
      <c r="F74" s="86">
        <f>ROUND(B74*364,2)</f>
        <v>0</v>
      </c>
      <c r="G74" s="84"/>
      <c r="H74" s="56"/>
      <c r="I74" s="56"/>
      <c r="J74" s="56"/>
      <c r="K74" s="56"/>
      <c r="L74" s="56"/>
      <c r="M74" s="56"/>
      <c r="N74" s="56"/>
      <c r="O74" s="56"/>
      <c r="P74" s="56"/>
      <c r="Q74" s="56"/>
      <c r="R74" s="56"/>
      <c r="S74" s="56"/>
      <c r="T74" s="56"/>
      <c r="U74" s="56"/>
      <c r="V74" s="56"/>
      <c r="W74" s="56"/>
      <c r="X74" s="56"/>
      <c r="Y74" s="56"/>
      <c r="Z74" s="56"/>
    </row>
    <row r="75" spans="1:26" ht="14.25" customHeight="1">
      <c r="A75" s="85"/>
      <c r="B75" s="101"/>
      <c r="C75" s="85"/>
      <c r="D75" s="82"/>
      <c r="E75" s="85"/>
      <c r="F75" s="86"/>
      <c r="G75" s="84"/>
      <c r="H75" s="59"/>
      <c r="I75" s="56"/>
      <c r="J75" s="56"/>
      <c r="K75" s="56"/>
      <c r="L75" s="56"/>
      <c r="M75" s="56"/>
      <c r="N75" s="56"/>
      <c r="O75" s="56"/>
      <c r="P75" s="56"/>
      <c r="Q75" s="56"/>
      <c r="R75" s="56"/>
      <c r="S75" s="56"/>
      <c r="T75" s="56"/>
      <c r="U75" s="56"/>
      <c r="V75" s="56"/>
      <c r="W75" s="56"/>
      <c r="X75" s="56"/>
      <c r="Y75" s="56"/>
      <c r="Z75" s="56"/>
    </row>
    <row r="76" spans="1:26" ht="14.25" customHeight="1">
      <c r="A76" s="83" t="s">
        <v>58</v>
      </c>
      <c r="B76" s="101"/>
      <c r="C76" s="82"/>
      <c r="D76" s="107" t="s">
        <v>231</v>
      </c>
      <c r="E76" s="88">
        <f>+F73+F74</f>
        <v>0</v>
      </c>
      <c r="F76" s="91" t="s">
        <v>230</v>
      </c>
      <c r="G76" s="82"/>
      <c r="H76" s="56"/>
      <c r="I76" s="56"/>
      <c r="J76" s="56"/>
      <c r="K76" s="56"/>
      <c r="L76" s="56"/>
      <c r="M76" s="56"/>
      <c r="N76" s="56"/>
      <c r="O76" s="56"/>
      <c r="P76" s="56"/>
      <c r="Q76" s="56"/>
      <c r="R76" s="56"/>
      <c r="S76" s="56"/>
      <c r="T76" s="56"/>
      <c r="U76" s="56"/>
      <c r="V76" s="56"/>
      <c r="W76" s="56"/>
      <c r="X76" s="56"/>
      <c r="Y76" s="56"/>
      <c r="Z76" s="56"/>
    </row>
    <row r="77" spans="1:26" ht="14.25" customHeight="1">
      <c r="A77" s="85"/>
      <c r="B77" s="101"/>
      <c r="C77" s="85"/>
      <c r="D77" s="82"/>
      <c r="E77" s="85"/>
      <c r="F77" s="86"/>
      <c r="G77" s="84"/>
      <c r="H77" s="59"/>
      <c r="I77" s="56"/>
      <c r="J77" s="56"/>
      <c r="K77" s="56"/>
      <c r="L77" s="56"/>
      <c r="M77" s="56"/>
      <c r="N77" s="56"/>
      <c r="O77" s="56"/>
      <c r="P77" s="56"/>
      <c r="Q77" s="56"/>
      <c r="R77" s="56"/>
      <c r="S77" s="56"/>
      <c r="T77" s="56"/>
      <c r="U77" s="56"/>
      <c r="V77" s="56"/>
      <c r="W77" s="56"/>
      <c r="X77" s="56"/>
      <c r="Y77" s="56"/>
      <c r="Z77" s="56"/>
    </row>
    <row r="78" spans="1:26" ht="14.25" customHeight="1">
      <c r="A78" s="83" t="s">
        <v>94</v>
      </c>
      <c r="B78" s="101"/>
      <c r="C78" s="82"/>
      <c r="D78" s="82"/>
      <c r="E78" s="82"/>
      <c r="F78" s="82"/>
      <c r="G78" s="84"/>
      <c r="H78" s="56"/>
      <c r="I78" s="56"/>
      <c r="J78" s="56"/>
      <c r="K78" s="56"/>
      <c r="L78" s="56"/>
      <c r="M78" s="56"/>
      <c r="N78" s="56"/>
      <c r="O78" s="56"/>
      <c r="P78" s="56"/>
      <c r="Q78" s="56"/>
      <c r="R78" s="56"/>
      <c r="S78" s="56"/>
      <c r="T78" s="56"/>
      <c r="U78" s="56"/>
      <c r="V78" s="56"/>
      <c r="W78" s="56"/>
      <c r="X78" s="56"/>
      <c r="Y78" s="56"/>
      <c r="Z78" s="56"/>
    </row>
    <row r="79" spans="1:26" ht="14.25" customHeight="1">
      <c r="A79" s="85" t="s">
        <v>66</v>
      </c>
      <c r="B79" s="105">
        <v>0</v>
      </c>
      <c r="C79" s="89" t="s">
        <v>232</v>
      </c>
      <c r="D79" s="82"/>
      <c r="E79" s="85"/>
      <c r="F79" s="86">
        <f>ROUND(B79*5324,2)</f>
        <v>0</v>
      </c>
      <c r="G79" s="84"/>
      <c r="H79" s="56"/>
      <c r="I79" s="56"/>
      <c r="J79" s="56"/>
      <c r="K79" s="56"/>
      <c r="L79" s="56"/>
      <c r="M79" s="56"/>
      <c r="N79" s="56"/>
      <c r="O79" s="56"/>
      <c r="P79" s="56"/>
      <c r="Q79" s="56"/>
      <c r="R79" s="56"/>
      <c r="S79" s="56"/>
      <c r="T79" s="56"/>
      <c r="U79" s="56"/>
      <c r="V79" s="56"/>
      <c r="W79" s="56"/>
      <c r="X79" s="56"/>
      <c r="Y79" s="56"/>
      <c r="Z79" s="56"/>
    </row>
    <row r="80" spans="1:26" ht="14.25" customHeight="1">
      <c r="A80" s="85" t="s">
        <v>16</v>
      </c>
      <c r="B80" s="105">
        <v>0</v>
      </c>
      <c r="C80" s="89" t="s">
        <v>233</v>
      </c>
      <c r="D80" s="82"/>
      <c r="E80" s="85"/>
      <c r="F80" s="86">
        <f>ROUND(B80*364,2)</f>
        <v>0</v>
      </c>
      <c r="G80" s="84"/>
      <c r="H80" s="56"/>
      <c r="I80" s="56"/>
      <c r="J80" s="56"/>
      <c r="K80" s="56"/>
      <c r="L80" s="56"/>
      <c r="M80" s="56"/>
      <c r="N80" s="56"/>
      <c r="O80" s="56"/>
      <c r="P80" s="56"/>
      <c r="Q80" s="56"/>
      <c r="R80" s="56"/>
      <c r="S80" s="56"/>
      <c r="T80" s="56"/>
      <c r="U80" s="56"/>
      <c r="V80" s="56"/>
      <c r="W80" s="56"/>
      <c r="X80" s="56"/>
      <c r="Y80" s="56"/>
      <c r="Z80" s="56"/>
    </row>
    <row r="81" spans="1:26" ht="14.25" customHeight="1">
      <c r="A81" s="85"/>
      <c r="B81" s="101"/>
      <c r="C81" s="85"/>
      <c r="D81" s="82"/>
      <c r="E81" s="85"/>
      <c r="F81" s="86"/>
      <c r="G81" s="84"/>
      <c r="H81" s="59"/>
      <c r="I81" s="56"/>
      <c r="J81" s="56"/>
      <c r="K81" s="56"/>
      <c r="L81" s="56"/>
      <c r="M81" s="56"/>
      <c r="N81" s="56"/>
      <c r="O81" s="56"/>
      <c r="P81" s="56"/>
      <c r="Q81" s="56"/>
      <c r="R81" s="56"/>
      <c r="S81" s="56"/>
      <c r="T81" s="56"/>
      <c r="U81" s="56"/>
      <c r="V81" s="56"/>
      <c r="W81" s="56"/>
      <c r="X81" s="56"/>
      <c r="Y81" s="56"/>
      <c r="Z81" s="56"/>
    </row>
    <row r="82" spans="1:26" ht="14.25" customHeight="1">
      <c r="A82" s="83" t="s">
        <v>101</v>
      </c>
      <c r="B82" s="101"/>
      <c r="C82" s="82"/>
      <c r="D82" s="107" t="s">
        <v>235</v>
      </c>
      <c r="E82" s="88">
        <f>+F79+F80</f>
        <v>0</v>
      </c>
      <c r="F82" s="91" t="s">
        <v>234</v>
      </c>
      <c r="G82" s="82"/>
      <c r="H82" s="56"/>
      <c r="I82" s="56"/>
      <c r="J82" s="56"/>
      <c r="K82" s="56"/>
      <c r="L82" s="56"/>
      <c r="M82" s="56"/>
      <c r="N82" s="56"/>
      <c r="O82" s="56"/>
      <c r="P82" s="56"/>
      <c r="Q82" s="56"/>
      <c r="R82" s="56"/>
      <c r="S82" s="56"/>
      <c r="T82" s="56"/>
      <c r="U82" s="56"/>
      <c r="V82" s="56"/>
      <c r="W82" s="56"/>
      <c r="X82" s="56"/>
      <c r="Y82" s="56"/>
      <c r="Z82" s="56"/>
    </row>
    <row r="83" spans="1:26" ht="14.25" customHeight="1">
      <c r="A83" s="85"/>
      <c r="B83" s="101"/>
      <c r="C83" s="85"/>
      <c r="D83" s="82"/>
      <c r="E83" s="85"/>
      <c r="F83" s="86"/>
      <c r="G83" s="84"/>
      <c r="H83" s="59"/>
      <c r="I83" s="56"/>
      <c r="J83" s="56"/>
      <c r="K83" s="56"/>
      <c r="L83" s="56"/>
      <c r="M83" s="56"/>
      <c r="N83" s="56"/>
      <c r="O83" s="56"/>
      <c r="P83" s="56"/>
      <c r="Q83" s="56"/>
      <c r="R83" s="56"/>
      <c r="S83" s="56"/>
      <c r="T83" s="56"/>
      <c r="U83" s="56"/>
      <c r="V83" s="56"/>
      <c r="W83" s="56"/>
      <c r="X83" s="56"/>
      <c r="Y83" s="56"/>
      <c r="Z83" s="56"/>
    </row>
    <row r="84" spans="1:26" ht="14.25" customHeight="1">
      <c r="A84" s="91" t="s">
        <v>236</v>
      </c>
      <c r="B84" s="101"/>
      <c r="C84" s="82"/>
      <c r="D84" s="82"/>
      <c r="E84" s="152">
        <f>+E76+E82</f>
        <v>0</v>
      </c>
      <c r="F84" s="153"/>
      <c r="G84" s="83" t="s">
        <v>237</v>
      </c>
      <c r="M84" s="56"/>
      <c r="N84" s="56"/>
      <c r="O84" s="56"/>
      <c r="P84" s="56"/>
      <c r="Q84" s="56"/>
      <c r="R84" s="56"/>
      <c r="S84" s="56"/>
      <c r="T84" s="56"/>
      <c r="U84" s="56"/>
      <c r="V84" s="56"/>
      <c r="W84" s="56"/>
      <c r="X84" s="56"/>
      <c r="Y84" s="56"/>
      <c r="Z84" s="56"/>
    </row>
    <row r="85" spans="1:26" ht="14.25" customHeight="1">
      <c r="A85"/>
      <c r="B85" s="101"/>
      <c r="C85"/>
      <c r="D85"/>
      <c r="E85" s="150" t="s">
        <v>70</v>
      </c>
      <c r="F85" s="151"/>
      <c r="G85"/>
      <c r="L85" s="58"/>
      <c r="M85" s="56"/>
      <c r="N85" s="56"/>
      <c r="O85" s="56"/>
      <c r="P85" s="56"/>
      <c r="Q85" s="56"/>
      <c r="R85" s="56"/>
      <c r="S85" s="56"/>
      <c r="T85" s="56"/>
      <c r="U85" s="56"/>
      <c r="V85" s="56"/>
      <c r="W85" s="56"/>
      <c r="X85" s="56"/>
      <c r="Y85" s="56"/>
      <c r="Z85" s="56"/>
    </row>
    <row r="86" spans="1:26" ht="14.25" customHeight="1">
      <c r="A86" s="85"/>
      <c r="B86" s="101"/>
      <c r="C86" s="85"/>
      <c r="D86" s="82"/>
      <c r="E86" s="85"/>
      <c r="F86" s="86"/>
      <c r="G86" s="84"/>
      <c r="H86" s="59"/>
      <c r="I86" s="56"/>
      <c r="J86" s="56"/>
      <c r="K86" s="56"/>
      <c r="L86" s="56"/>
      <c r="M86" s="56"/>
      <c r="N86" s="56"/>
      <c r="O86" s="56"/>
      <c r="P86" s="56"/>
      <c r="Q86" s="56"/>
      <c r="R86" s="56"/>
      <c r="S86" s="56"/>
      <c r="T86" s="56"/>
      <c r="U86" s="56"/>
      <c r="V86" s="56"/>
      <c r="W86" s="56"/>
      <c r="X86" s="56"/>
      <c r="Y86" s="56"/>
      <c r="Z86" s="56"/>
    </row>
    <row r="87" spans="1:26" ht="14.25" customHeight="1">
      <c r="A87" s="83" t="s">
        <v>71</v>
      </c>
      <c r="B87" s="101"/>
      <c r="C87"/>
      <c r="D87"/>
      <c r="E87"/>
      <c r="F87"/>
      <c r="G87"/>
      <c r="M87" s="56"/>
      <c r="N87" s="56"/>
      <c r="O87" s="56"/>
      <c r="P87" s="56"/>
      <c r="Q87" s="56"/>
      <c r="R87" s="56"/>
      <c r="S87" s="56"/>
      <c r="T87" s="56"/>
      <c r="U87" s="56"/>
      <c r="V87" s="56"/>
      <c r="W87" s="56"/>
      <c r="X87" s="56"/>
      <c r="Y87" s="56"/>
      <c r="Z87" s="56"/>
    </row>
    <row r="88" spans="1:26" ht="14.25" customHeight="1">
      <c r="A88" s="83"/>
      <c r="B88" s="101"/>
      <c r="C88"/>
      <c r="D88"/>
      <c r="E88"/>
      <c r="F88"/>
      <c r="G88"/>
      <c r="M88" s="56"/>
      <c r="N88" s="56"/>
      <c r="O88" s="56"/>
      <c r="P88" s="56"/>
      <c r="Q88" s="56"/>
      <c r="R88" s="56"/>
      <c r="S88" s="56"/>
      <c r="T88" s="56"/>
      <c r="U88" s="56"/>
      <c r="V88" s="56"/>
      <c r="W88" s="56"/>
      <c r="X88" s="56"/>
      <c r="Y88" s="56"/>
      <c r="Z88" s="56"/>
    </row>
    <row r="89" spans="1:26" ht="14.25" customHeight="1">
      <c r="A89" s="83" t="s">
        <v>14</v>
      </c>
      <c r="B89" s="101"/>
      <c r="C89" s="82"/>
      <c r="D89" s="82"/>
      <c r="E89" s="82"/>
      <c r="F89" s="82"/>
      <c r="G89" s="84"/>
      <c r="H89" s="56"/>
      <c r="I89" s="56"/>
      <c r="J89" s="56"/>
      <c r="K89" s="56"/>
      <c r="L89" s="56"/>
      <c r="M89" s="56"/>
      <c r="N89" s="56"/>
      <c r="O89" s="56"/>
      <c r="P89" s="56"/>
      <c r="Q89" s="56"/>
      <c r="R89" s="56"/>
      <c r="S89" s="56"/>
      <c r="T89" s="56"/>
      <c r="U89" s="56"/>
      <c r="V89" s="56"/>
      <c r="W89" s="56"/>
      <c r="X89" s="56"/>
      <c r="Y89" s="56"/>
      <c r="Z89" s="56"/>
    </row>
    <row r="90" spans="1:26" ht="14.25" customHeight="1">
      <c r="A90" s="85" t="s">
        <v>72</v>
      </c>
      <c r="B90" s="101"/>
      <c r="C90" s="85" t="s">
        <v>102</v>
      </c>
      <c r="D90" s="82"/>
      <c r="E90" s="85"/>
      <c r="F90" s="86">
        <f>+F9+F25+F41+F57+F73</f>
        <v>0</v>
      </c>
      <c r="G90" s="84"/>
      <c r="H90" s="59"/>
      <c r="I90" s="56"/>
      <c r="J90" s="56"/>
      <c r="K90" s="56"/>
      <c r="L90" s="56"/>
      <c r="M90" s="56"/>
      <c r="N90" s="56"/>
      <c r="O90" s="56"/>
      <c r="P90" s="56"/>
      <c r="Q90" s="56"/>
      <c r="R90" s="56"/>
      <c r="S90" s="56"/>
      <c r="T90" s="56"/>
      <c r="U90" s="56"/>
      <c r="V90" s="56"/>
      <c r="W90" s="56"/>
      <c r="X90" s="56"/>
      <c r="Y90" s="56"/>
      <c r="Z90" s="56"/>
    </row>
    <row r="91" spans="1:26" ht="14.25" customHeight="1">
      <c r="A91" s="85" t="s">
        <v>73</v>
      </c>
      <c r="B91" s="82"/>
      <c r="C91" s="85" t="s">
        <v>103</v>
      </c>
      <c r="D91" s="82"/>
      <c r="E91" s="85"/>
      <c r="F91" s="86">
        <f>+F10+F26+F42+F58+F74</f>
        <v>0</v>
      </c>
      <c r="G91" s="84"/>
      <c r="H91" s="59"/>
      <c r="I91" s="56"/>
      <c r="J91" s="56"/>
      <c r="K91" s="56"/>
      <c r="L91" s="56"/>
      <c r="M91" s="56"/>
      <c r="N91" s="56"/>
      <c r="O91" s="56"/>
      <c r="P91" s="56"/>
      <c r="Q91" s="56"/>
      <c r="R91" s="56"/>
      <c r="S91" s="56"/>
      <c r="T91" s="56"/>
      <c r="U91" s="56"/>
      <c r="V91" s="56"/>
      <c r="W91" s="56"/>
      <c r="X91" s="56"/>
      <c r="Y91" s="56"/>
      <c r="Z91" s="56"/>
    </row>
    <row r="92" spans="1:26" ht="14.25" customHeight="1">
      <c r="A92" s="85"/>
      <c r="B92" s="82"/>
      <c r="C92" s="85"/>
      <c r="D92" s="82"/>
      <c r="E92" s="85"/>
      <c r="F92" s="86"/>
      <c r="G92" s="84"/>
      <c r="H92" s="59"/>
      <c r="I92" s="56"/>
      <c r="J92" s="56"/>
      <c r="K92" s="56"/>
      <c r="L92" s="56"/>
      <c r="M92" s="56"/>
      <c r="N92" s="56"/>
      <c r="O92" s="56"/>
      <c r="P92" s="56"/>
      <c r="Q92" s="56"/>
      <c r="R92" s="56"/>
      <c r="S92" s="56"/>
      <c r="T92" s="56"/>
      <c r="U92" s="56"/>
      <c r="V92" s="56"/>
      <c r="W92" s="56"/>
      <c r="X92" s="56"/>
      <c r="Y92" s="56"/>
      <c r="Z92" s="56"/>
    </row>
    <row r="93" spans="1:26" ht="14.25" customHeight="1">
      <c r="A93" s="83" t="s">
        <v>238</v>
      </c>
      <c r="B93" s="82"/>
      <c r="C93" s="82"/>
      <c r="D93" s="87"/>
      <c r="E93" s="88">
        <f>+F90+F91</f>
        <v>0</v>
      </c>
      <c r="F93" s="83"/>
      <c r="G93" s="82"/>
      <c r="H93" s="56"/>
      <c r="I93" s="64"/>
      <c r="J93" s="56"/>
      <c r="K93" s="56"/>
      <c r="L93" s="56"/>
      <c r="M93" s="56"/>
      <c r="N93" s="56"/>
      <c r="O93" s="56"/>
      <c r="P93" s="56"/>
      <c r="Q93" s="56"/>
      <c r="R93" s="56"/>
      <c r="S93" s="56"/>
      <c r="T93" s="56"/>
      <c r="U93" s="56"/>
      <c r="V93" s="56"/>
      <c r="W93" s="56"/>
      <c r="X93" s="56"/>
      <c r="Y93" s="56"/>
      <c r="Z93" s="56"/>
    </row>
    <row r="94" spans="1:26" ht="14.25" customHeight="1">
      <c r="A94" s="85"/>
      <c r="B94" s="82"/>
      <c r="C94" s="85"/>
      <c r="D94" s="82"/>
      <c r="E94" s="85"/>
      <c r="F94" s="86"/>
      <c r="G94" s="84"/>
      <c r="H94" s="59"/>
      <c r="I94" s="56"/>
      <c r="J94" s="56"/>
      <c r="K94" s="56"/>
      <c r="L94" s="56"/>
      <c r="M94" s="56"/>
      <c r="N94" s="56"/>
      <c r="O94" s="56"/>
      <c r="P94" s="56"/>
      <c r="Q94" s="56"/>
      <c r="R94" s="56"/>
      <c r="S94" s="56"/>
      <c r="T94" s="56"/>
      <c r="U94" s="56"/>
      <c r="V94" s="56"/>
      <c r="W94" s="56"/>
      <c r="X94" s="56"/>
      <c r="Y94" s="56"/>
      <c r="Z94" s="56"/>
    </row>
    <row r="95" spans="1:26" ht="14.25" customHeight="1">
      <c r="A95" s="83" t="s">
        <v>94</v>
      </c>
      <c r="B95" s="82"/>
      <c r="C95" s="82"/>
      <c r="D95" s="82"/>
      <c r="E95" s="82"/>
      <c r="F95" s="82"/>
      <c r="G95" s="84"/>
      <c r="H95" s="56"/>
      <c r="I95" s="56"/>
      <c r="J95" s="56"/>
      <c r="K95" s="56"/>
      <c r="L95" s="56"/>
      <c r="M95" s="56"/>
      <c r="N95" s="56"/>
      <c r="O95" s="56"/>
      <c r="P95" s="56"/>
      <c r="Q95" s="56"/>
      <c r="R95" s="56"/>
      <c r="S95" s="56"/>
      <c r="T95" s="56"/>
      <c r="U95" s="56"/>
      <c r="V95" s="56"/>
      <c r="W95" s="56"/>
      <c r="X95" s="56"/>
      <c r="Y95" s="56"/>
      <c r="Z95" s="56"/>
    </row>
    <row r="96" spans="1:26" ht="14.25" customHeight="1">
      <c r="A96" s="85" t="s">
        <v>72</v>
      </c>
      <c r="B96" s="82"/>
      <c r="C96" s="85" t="s">
        <v>102</v>
      </c>
      <c r="D96" s="82"/>
      <c r="E96" s="85"/>
      <c r="F96" s="86">
        <f>+F15+F31+F47+F63+F79</f>
        <v>0</v>
      </c>
      <c r="G96" s="84"/>
      <c r="H96" s="59"/>
      <c r="I96" s="56"/>
      <c r="J96" s="56"/>
      <c r="K96" s="56"/>
      <c r="L96" s="56"/>
      <c r="M96" s="56"/>
      <c r="N96" s="56"/>
      <c r="O96" s="56"/>
      <c r="P96" s="56"/>
      <c r="Q96" s="56"/>
      <c r="R96" s="56"/>
      <c r="S96" s="56"/>
      <c r="T96" s="56"/>
      <c r="U96" s="56"/>
      <c r="V96" s="56"/>
      <c r="W96" s="56"/>
      <c r="X96" s="56"/>
      <c r="Y96" s="56"/>
      <c r="Z96" s="56"/>
    </row>
    <row r="97" spans="1:26" ht="14.25" customHeight="1">
      <c r="A97" s="85" t="s">
        <v>73</v>
      </c>
      <c r="B97" s="82"/>
      <c r="C97" s="85" t="s">
        <v>103</v>
      </c>
      <c r="D97" s="82"/>
      <c r="E97" s="85"/>
      <c r="F97" s="86">
        <f>+F16+F32+F48+F64+F80</f>
        <v>0</v>
      </c>
      <c r="G97" s="84"/>
      <c r="H97" s="59"/>
      <c r="I97" s="56"/>
      <c r="J97" s="56"/>
      <c r="K97" s="56"/>
      <c r="L97" s="56"/>
      <c r="M97" s="56"/>
      <c r="N97" s="56"/>
      <c r="O97" s="56"/>
      <c r="P97" s="56"/>
      <c r="Q97" s="56"/>
      <c r="R97" s="56"/>
      <c r="S97" s="56"/>
      <c r="T97" s="56"/>
      <c r="U97" s="56"/>
      <c r="V97" s="56"/>
      <c r="W97" s="56"/>
      <c r="X97" s="56"/>
      <c r="Y97" s="56"/>
      <c r="Z97" s="56"/>
    </row>
    <row r="98" spans="1:26" ht="14.25" customHeight="1">
      <c r="A98" s="85"/>
      <c r="B98" s="82"/>
      <c r="C98" s="85"/>
      <c r="D98" s="82"/>
      <c r="E98" s="85"/>
      <c r="F98" s="86"/>
      <c r="G98" s="84"/>
      <c r="H98" s="59"/>
      <c r="I98" s="56"/>
      <c r="J98" s="56"/>
      <c r="K98" s="56"/>
      <c r="L98" s="56"/>
      <c r="M98" s="56"/>
      <c r="N98" s="56"/>
      <c r="O98" s="56"/>
      <c r="P98" s="56"/>
      <c r="Q98" s="56"/>
      <c r="R98" s="56"/>
      <c r="S98" s="56"/>
      <c r="T98" s="56"/>
      <c r="U98" s="56"/>
      <c r="V98" s="56"/>
      <c r="W98" s="56"/>
      <c r="X98" s="56"/>
      <c r="Y98" s="56"/>
      <c r="Z98" s="56"/>
    </row>
    <row r="99" spans="1:26" ht="14.25" customHeight="1">
      <c r="A99" s="83" t="s">
        <v>239</v>
      </c>
      <c r="B99" s="82"/>
      <c r="C99" s="82"/>
      <c r="D99" s="87"/>
      <c r="E99" s="88">
        <f>+F96+F97</f>
        <v>0</v>
      </c>
      <c r="F99" s="83"/>
      <c r="G99" s="82"/>
      <c r="H99" s="56"/>
      <c r="I99" s="64"/>
      <c r="J99" s="56"/>
      <c r="K99" s="56"/>
      <c r="L99" s="56"/>
      <c r="M99" s="56"/>
      <c r="N99" s="56"/>
      <c r="O99" s="56"/>
      <c r="P99" s="56"/>
      <c r="Q99" s="56"/>
      <c r="R99" s="56"/>
      <c r="S99" s="56"/>
      <c r="T99" s="56"/>
      <c r="U99" s="56"/>
      <c r="V99" s="56"/>
      <c r="W99" s="56"/>
      <c r="X99" s="56"/>
      <c r="Y99" s="56"/>
      <c r="Z99" s="56"/>
    </row>
    <row r="100" spans="1:26" ht="14.25" customHeight="1">
      <c r="A100" s="85"/>
      <c r="B100" s="82"/>
      <c r="C100" s="85"/>
      <c r="D100" s="82"/>
      <c r="E100" s="85"/>
      <c r="F100" s="86"/>
      <c r="G100" s="84"/>
      <c r="H100" s="59"/>
      <c r="I100" s="56"/>
      <c r="J100" s="56"/>
      <c r="K100" s="56"/>
      <c r="L100" s="56"/>
      <c r="M100" s="56"/>
      <c r="N100" s="56"/>
      <c r="O100" s="56"/>
      <c r="P100" s="56"/>
      <c r="Q100" s="56"/>
      <c r="R100" s="56"/>
      <c r="S100" s="56"/>
      <c r="T100" s="56"/>
      <c r="U100" s="56"/>
      <c r="V100" s="56"/>
      <c r="W100" s="56"/>
      <c r="X100" s="56"/>
      <c r="Y100" s="56"/>
      <c r="Z100" s="56"/>
    </row>
    <row r="101" spans="1:26" ht="14.25" customHeight="1">
      <c r="A101" s="83" t="s">
        <v>240</v>
      </c>
      <c r="B101" s="82"/>
      <c r="C101" s="82"/>
      <c r="D101" s="82"/>
      <c r="E101" s="135">
        <f>+E93+E99</f>
        <v>0</v>
      </c>
      <c r="F101" s="136"/>
      <c r="G101" s="83"/>
      <c r="I101" s="64"/>
      <c r="M101" s="56"/>
      <c r="N101" s="56"/>
      <c r="O101" s="56"/>
      <c r="P101" s="56"/>
      <c r="Q101" s="56"/>
      <c r="R101" s="56"/>
      <c r="S101" s="56"/>
      <c r="T101" s="56"/>
      <c r="U101" s="56"/>
      <c r="V101" s="56"/>
      <c r="W101" s="56"/>
      <c r="X101" s="56"/>
      <c r="Y101" s="56"/>
      <c r="Z101" s="56"/>
    </row>
    <row r="102" spans="1:26" ht="14.25" customHeight="1">
      <c r="A102"/>
      <c r="B102"/>
      <c r="C102"/>
      <c r="D102"/>
      <c r="E102" s="124"/>
      <c r="F102" s="125"/>
      <c r="G102"/>
      <c r="L102" s="58"/>
      <c r="M102" s="56"/>
      <c r="N102" s="56"/>
      <c r="O102" s="56"/>
      <c r="P102" s="56"/>
      <c r="Q102" s="56"/>
      <c r="R102" s="56"/>
      <c r="S102" s="56"/>
      <c r="T102" s="56"/>
      <c r="U102" s="56"/>
      <c r="V102" s="56"/>
      <c r="W102" s="56"/>
      <c r="X102" s="56"/>
      <c r="Y102" s="56"/>
      <c r="Z102" s="56"/>
    </row>
    <row r="103" spans="1:26" ht="14.25" customHeight="1">
      <c r="A103" s="102" t="s">
        <v>78</v>
      </c>
      <c r="B103" s="103"/>
      <c r="C103" s="103"/>
      <c r="D103" s="103"/>
      <c r="E103" s="104"/>
      <c r="F103" s="104"/>
      <c r="G103" s="103"/>
      <c r="L103" s="58"/>
      <c r="M103" s="56"/>
      <c r="N103" s="56"/>
      <c r="O103" s="56"/>
      <c r="P103" s="56"/>
      <c r="Q103" s="56"/>
      <c r="R103" s="56"/>
      <c r="S103" s="56"/>
      <c r="T103" s="56"/>
      <c r="U103" s="56"/>
      <c r="V103" s="56"/>
      <c r="W103" s="56"/>
      <c r="X103" s="56"/>
      <c r="Y103" s="56"/>
      <c r="Z103" s="56"/>
    </row>
    <row r="104" spans="1:26" ht="52.5" customHeight="1">
      <c r="A104" s="148" t="s">
        <v>370</v>
      </c>
      <c r="B104" s="149"/>
      <c r="C104" s="149"/>
      <c r="D104" s="149"/>
      <c r="E104" s="149"/>
      <c r="F104" s="149"/>
      <c r="G104" s="149"/>
      <c r="L104" s="58"/>
      <c r="M104" s="56"/>
      <c r="N104" s="56"/>
      <c r="O104" s="56"/>
      <c r="P104" s="56"/>
      <c r="Q104" s="56"/>
      <c r="R104" s="56"/>
      <c r="S104" s="56"/>
      <c r="T104" s="56"/>
      <c r="U104" s="56"/>
      <c r="V104" s="56"/>
      <c r="W104" s="56"/>
      <c r="X104" s="56"/>
      <c r="Y104" s="56"/>
      <c r="Z104" s="56"/>
    </row>
    <row r="105" spans="1:26" ht="14.25" customHeight="1">
      <c r="E105" s="63"/>
      <c r="F105" s="63"/>
      <c r="L105" s="58"/>
      <c r="M105" s="56"/>
      <c r="N105" s="56"/>
      <c r="O105" s="56"/>
      <c r="P105" s="56"/>
      <c r="Q105" s="56"/>
      <c r="R105" s="56"/>
      <c r="S105" s="56"/>
      <c r="T105" s="56"/>
      <c r="U105" s="56"/>
      <c r="V105" s="56"/>
      <c r="W105" s="56"/>
      <c r="X105" s="56"/>
      <c r="Y105" s="56"/>
      <c r="Z105" s="56"/>
    </row>
    <row r="106" spans="1:26" ht="14.25" customHeight="1">
      <c r="E106" s="63"/>
      <c r="F106" s="63"/>
      <c r="L106" s="58"/>
      <c r="M106" s="56"/>
      <c r="N106" s="56"/>
      <c r="O106" s="56"/>
      <c r="P106" s="56"/>
      <c r="Q106" s="56"/>
      <c r="R106" s="56"/>
      <c r="S106" s="56"/>
      <c r="T106" s="56"/>
      <c r="U106" s="56"/>
      <c r="V106" s="56"/>
      <c r="W106" s="56"/>
      <c r="X106" s="56"/>
      <c r="Y106" s="56"/>
      <c r="Z106" s="56"/>
    </row>
    <row r="107" spans="1:26" ht="14.25" customHeight="1">
      <c r="E107" s="63"/>
      <c r="F107" s="63"/>
      <c r="L107" s="58"/>
      <c r="M107" s="56"/>
      <c r="N107" s="56"/>
      <c r="O107" s="56"/>
      <c r="P107" s="56"/>
      <c r="Q107" s="56"/>
      <c r="R107" s="56"/>
      <c r="S107" s="56"/>
      <c r="T107" s="56"/>
      <c r="U107" s="56"/>
      <c r="V107" s="56"/>
      <c r="W107" s="56"/>
      <c r="X107" s="56"/>
      <c r="Y107" s="56"/>
      <c r="Z107" s="56"/>
    </row>
    <row r="108" spans="1:26" ht="14.25" customHeight="1">
      <c r="A108" s="65" t="s">
        <v>79</v>
      </c>
      <c r="B108" s="67"/>
      <c r="C108" s="67"/>
      <c r="D108" s="67"/>
      <c r="E108" s="67"/>
      <c r="F108" s="67"/>
      <c r="G108" s="67"/>
      <c r="H108" s="56"/>
      <c r="I108" s="56"/>
      <c r="J108" s="56"/>
      <c r="K108" s="56"/>
      <c r="L108" s="56"/>
      <c r="M108" s="56"/>
      <c r="N108" s="56"/>
      <c r="O108" s="56"/>
      <c r="P108" s="56"/>
      <c r="Q108" s="56"/>
      <c r="R108" s="56"/>
      <c r="S108" s="56"/>
      <c r="T108" s="56"/>
      <c r="U108" s="56"/>
      <c r="V108" s="56"/>
      <c r="W108" s="56"/>
      <c r="X108" s="56"/>
      <c r="Y108" s="56"/>
      <c r="Z108" s="56"/>
    </row>
    <row r="109" spans="1:26" ht="14.25" customHeight="1">
      <c r="A109" s="68" t="s">
        <v>80</v>
      </c>
      <c r="B109" s="70"/>
      <c r="C109" s="70"/>
      <c r="D109" s="70"/>
      <c r="E109" s="71" t="s">
        <v>81</v>
      </c>
      <c r="F109" s="70"/>
      <c r="G109" s="70"/>
      <c r="H109" s="56"/>
      <c r="I109" s="56"/>
      <c r="J109" s="56"/>
      <c r="K109" s="56"/>
      <c r="L109" s="56"/>
      <c r="M109" s="56"/>
      <c r="N109" s="56"/>
      <c r="O109" s="56"/>
      <c r="P109" s="56"/>
      <c r="Q109" s="56"/>
      <c r="R109" s="56"/>
      <c r="S109" s="56"/>
      <c r="T109" s="56"/>
      <c r="U109" s="56"/>
      <c r="V109" s="56"/>
      <c r="W109" s="56"/>
      <c r="X109" s="56"/>
      <c r="Y109" s="56"/>
      <c r="Z109" s="56"/>
    </row>
    <row r="110" spans="1:26" ht="14.25" customHeight="1">
      <c r="A110" s="72"/>
      <c r="B110" s="67"/>
      <c r="C110" s="67"/>
      <c r="D110" s="67"/>
      <c r="E110" s="67"/>
      <c r="F110" s="67"/>
      <c r="G110" s="67"/>
      <c r="H110" s="56"/>
      <c r="I110" s="56"/>
      <c r="J110" s="56"/>
      <c r="K110" s="56"/>
      <c r="L110" s="56"/>
      <c r="M110" s="56"/>
      <c r="N110" s="56"/>
      <c r="O110" s="56"/>
      <c r="P110" s="56"/>
      <c r="Q110" s="56"/>
      <c r="R110" s="56"/>
      <c r="S110" s="56"/>
      <c r="T110" s="56"/>
      <c r="U110" s="56"/>
      <c r="V110" s="56"/>
      <c r="W110" s="56"/>
      <c r="X110" s="56"/>
      <c r="Y110" s="56"/>
      <c r="Z110" s="56"/>
    </row>
    <row r="111" spans="1:26" ht="14.25" customHeight="1">
      <c r="A111" s="68" t="s">
        <v>82</v>
      </c>
      <c r="B111" s="70"/>
      <c r="C111" s="70"/>
      <c r="D111" s="70"/>
      <c r="E111" s="70"/>
      <c r="F111" s="70"/>
      <c r="G111" s="70"/>
      <c r="H111" s="56"/>
      <c r="I111" s="56"/>
      <c r="J111" s="56"/>
      <c r="K111" s="56"/>
      <c r="L111" s="56"/>
      <c r="M111" s="56"/>
      <c r="N111" s="56"/>
      <c r="O111" s="56"/>
      <c r="P111" s="56"/>
      <c r="Q111" s="56"/>
      <c r="R111" s="56"/>
      <c r="S111" s="56"/>
      <c r="T111" s="56"/>
      <c r="U111" s="56"/>
      <c r="V111" s="56"/>
      <c r="W111" s="56"/>
      <c r="X111" s="56"/>
      <c r="Y111" s="56"/>
      <c r="Z111" s="56"/>
    </row>
    <row r="112" spans="1:26" ht="14.25" customHeight="1">
      <c r="A112" s="68" t="s">
        <v>83</v>
      </c>
      <c r="B112" s="100"/>
      <c r="C112" s="74"/>
      <c r="D112" s="74"/>
      <c r="E112" s="74"/>
      <c r="F112" s="74"/>
      <c r="G112" s="74"/>
      <c r="H112" s="56"/>
      <c r="I112" s="56"/>
      <c r="J112" s="56"/>
      <c r="K112" s="56"/>
      <c r="L112" s="56"/>
      <c r="M112" s="56"/>
      <c r="N112" s="56"/>
      <c r="O112" s="56"/>
      <c r="P112" s="56"/>
      <c r="Q112" s="56"/>
      <c r="R112" s="56"/>
      <c r="S112" s="56"/>
      <c r="T112" s="56"/>
      <c r="U112" s="56"/>
      <c r="V112" s="56"/>
      <c r="W112" s="56"/>
      <c r="X112" s="56"/>
      <c r="Y112" s="56"/>
      <c r="Z112" s="56"/>
    </row>
    <row r="113" spans="1:26" ht="14.25" customHeight="1">
      <c r="A113" s="68" t="s">
        <v>84</v>
      </c>
      <c r="B113" s="100"/>
      <c r="C113" s="74"/>
      <c r="D113" s="74"/>
      <c r="E113" s="74"/>
      <c r="F113" s="74"/>
      <c r="G113" s="74"/>
      <c r="H113" s="56"/>
      <c r="I113" s="56"/>
      <c r="J113" s="56"/>
      <c r="K113" s="56"/>
      <c r="L113" s="56"/>
      <c r="M113" s="56"/>
      <c r="N113" s="56"/>
      <c r="O113" s="56"/>
      <c r="P113" s="56"/>
      <c r="Q113" s="56"/>
      <c r="R113" s="56"/>
      <c r="S113" s="56"/>
      <c r="T113" s="56"/>
      <c r="U113" s="56"/>
      <c r="V113" s="56"/>
      <c r="W113" s="56"/>
      <c r="X113" s="56"/>
      <c r="Y113" s="56"/>
      <c r="Z113" s="56"/>
    </row>
    <row r="114" spans="1:26" ht="30.75" customHeight="1">
      <c r="A114" s="75" t="s">
        <v>85</v>
      </c>
      <c r="B114" s="74"/>
      <c r="C114" s="74"/>
      <c r="D114" s="74"/>
      <c r="E114" s="74"/>
      <c r="F114" s="74"/>
      <c r="G114" s="74"/>
      <c r="H114" s="56"/>
      <c r="I114" s="56"/>
      <c r="J114" s="56"/>
      <c r="K114" s="56"/>
      <c r="L114" s="56"/>
      <c r="M114" s="56"/>
      <c r="N114" s="56"/>
      <c r="O114" s="56"/>
      <c r="P114" s="56"/>
      <c r="Q114" s="56"/>
      <c r="R114" s="56"/>
      <c r="S114" s="56"/>
      <c r="T114" s="56"/>
      <c r="U114" s="56"/>
      <c r="V114" s="56"/>
      <c r="W114" s="56"/>
      <c r="X114" s="56"/>
      <c r="Y114" s="56"/>
      <c r="Z114" s="56"/>
    </row>
    <row r="115" spans="1:26" ht="14.25" customHeight="1">
      <c r="A115" s="68" t="s">
        <v>86</v>
      </c>
      <c r="B115" s="70"/>
      <c r="C115" s="70"/>
      <c r="D115" s="68" t="s">
        <v>87</v>
      </c>
      <c r="E115" s="70"/>
      <c r="F115" s="70"/>
      <c r="G115" s="70"/>
      <c r="H115" s="56"/>
      <c r="I115" s="56"/>
      <c r="J115" s="56"/>
      <c r="K115" s="56"/>
      <c r="L115" s="56"/>
      <c r="M115" s="56"/>
      <c r="N115" s="56"/>
      <c r="O115" s="56"/>
      <c r="P115" s="56"/>
      <c r="Q115" s="56"/>
      <c r="R115" s="56"/>
      <c r="S115" s="56"/>
      <c r="T115" s="56"/>
      <c r="U115" s="56"/>
      <c r="V115" s="56"/>
      <c r="W115" s="56"/>
      <c r="X115" s="56"/>
      <c r="Y115" s="56"/>
      <c r="Z115" s="56"/>
    </row>
    <row r="116" spans="1:26" ht="14.25" customHeight="1">
      <c r="A116" s="68" t="s">
        <v>88</v>
      </c>
      <c r="B116" s="129"/>
      <c r="C116" s="130"/>
      <c r="D116" s="71" t="s">
        <v>89</v>
      </c>
      <c r="E116" s="129"/>
      <c r="F116" s="130"/>
      <c r="G116" s="70"/>
      <c r="H116" s="56"/>
      <c r="I116" s="56"/>
      <c r="J116" s="56"/>
      <c r="K116" s="56"/>
      <c r="L116" s="56"/>
      <c r="M116" s="56"/>
      <c r="N116" s="56"/>
      <c r="O116" s="56"/>
      <c r="P116" s="56"/>
      <c r="Q116" s="56"/>
      <c r="R116" s="56"/>
      <c r="S116" s="56"/>
      <c r="T116" s="56"/>
      <c r="U116" s="56"/>
      <c r="V116" s="56"/>
      <c r="W116" s="56"/>
      <c r="X116" s="56"/>
      <c r="Y116" s="56"/>
      <c r="Z116" s="56"/>
    </row>
    <row r="117" spans="1:26" ht="14.25" customHeight="1">
      <c r="A117" s="77" t="s">
        <v>90</v>
      </c>
      <c r="B117" s="70"/>
      <c r="C117" s="70"/>
      <c r="D117" s="70"/>
      <c r="E117" s="70"/>
      <c r="F117" s="70"/>
      <c r="G117" s="70"/>
      <c r="H117" s="56"/>
      <c r="I117" s="56"/>
      <c r="J117" s="56"/>
      <c r="K117" s="56"/>
      <c r="L117" s="56"/>
      <c r="M117" s="56"/>
      <c r="N117" s="56"/>
      <c r="O117" s="56"/>
      <c r="P117" s="56"/>
      <c r="Q117" s="56"/>
      <c r="R117" s="56"/>
      <c r="S117" s="56"/>
      <c r="T117" s="56"/>
      <c r="U117" s="56"/>
      <c r="V117" s="56"/>
      <c r="W117" s="56"/>
      <c r="X117" s="56"/>
      <c r="Y117" s="56"/>
      <c r="Z117" s="56"/>
    </row>
    <row r="118" spans="1:26" ht="14.2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4.2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4.2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4.2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4.2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4.2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4.2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4.2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4.2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4.2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4.2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4.2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4.2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4.2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4.2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4.2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4.2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4.2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4.2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4.2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4.2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4.2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4.2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4.2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4.2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4.2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4.2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4.2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4.2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4.2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4.2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4.2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4.2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4.2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4.2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4.2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4.2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4.2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4.2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4.2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4.2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4.2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4.2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4.2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4.2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4.2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4.2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4.2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4.2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4.2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4.2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4.2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4.2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4.2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4.2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4.2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4.2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4.2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4.2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4.2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4.2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4.2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4.2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4.2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4.2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4.2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4.2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4.2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4.2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4.2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4.2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4.2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4.2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4.2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4.2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4.2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4.2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4.2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4.2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4.2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4.2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4.2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4.2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4.2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4.2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4.2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4.2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4.2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4.2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4.2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4.2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4.2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4.2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4.2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4.2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4.2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4.2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4.2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4.2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4.2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4.2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4.2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4.2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4.2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4.2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4.2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4.2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4.2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4.2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4.2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4.2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4.2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4.2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4.2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4.2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4.2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4.2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4.2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4.2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4.2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4.2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4.2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4.2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4.2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4.2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4.2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4.2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4.2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4.2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4.2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4.2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4.2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4.2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4.2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4.2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4.2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4.2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4.2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4.2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4.2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4.2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4.2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4.2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4.2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4.2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4.2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4.2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4.2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4.2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4.2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4.2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4.2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4.2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4.2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4.2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4.2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4.2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4.2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4.2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4.2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4.2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4.2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4.2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4.2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4.2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4.2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4.2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4.2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4.2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4.2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4.2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4.2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4.2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4.2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4.2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4.2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4.2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4.2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4.2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4.2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4.2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4.2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4.2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4.2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4.2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4.2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4.2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4.2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4.2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4.2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4.2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4.2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4.2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4.2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4.2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4.2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4.2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4.2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4.2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4.2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4.2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4.2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4.2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4.2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4.2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4.2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4.2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4.2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4.2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4.2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4.2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4.2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4.2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4.2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4.2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4.2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4.2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4.2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4.2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4.2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4.2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4.2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4.2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4.2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4.2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4.2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4.2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4.2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4.2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4.2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4.2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4.2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4.2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4.2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4.2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4.2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4.2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4.2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4.2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4.2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4.2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4.2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4.2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4.2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4.2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4.2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4.2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4.2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4.2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4.2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4.2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4.2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4.2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4.2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4.2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4.2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4.2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4.2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4.2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4.2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4.2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4.2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4.2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4.2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4.2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4.2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4.2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4.2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4.2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4.2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4.2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4.2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4.2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4.2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4.2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4.2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4.2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4.2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4.2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4.2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4.2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4.2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4.2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4.2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4.2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4.2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4.2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4.2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4.2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4.2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4.2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4.2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4.2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4.2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4.2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4.2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4.2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4.2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4.2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4.2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4.2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4.2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4.2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4.2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4.2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4.2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4.2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4.2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4.2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4.2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4.2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4.2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4.2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4.2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4.2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4.2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4.2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4.2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4.2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4.2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4.2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4.2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4.2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4.2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4.2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4.2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4.2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4.2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4.2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4.2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4.2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4.2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4.2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4.2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4.2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4.2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4.2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4.2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4.2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4.2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4.2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4.2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4.2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4.2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4.2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4.2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4.2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4.2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4.2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4.2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4.2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4.2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4.2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4.2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4.2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4.2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4.2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4.2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4.2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4.2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4.2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4.2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4.2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4.2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4.2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4.2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4.2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4.2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4.2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4.2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4.2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4.2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4.2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4.2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4.2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4.2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4.2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4.2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4.2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4.2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4.2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4.2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4.2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4.2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4.2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4.2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4.2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4.2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4.2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4.2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4.2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4.2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4.2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4.2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4.2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4.2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4.2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4.2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4.2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4.2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4.2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4.2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4.2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4.2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4.2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4.2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4.2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4.2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4.2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4.2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4.2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4.2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4.2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4.2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4.2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4.2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4.2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4.2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4.2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4.2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4.2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4.2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4.2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4.2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4.2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4.2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4.2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4.2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4.2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4.2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4.2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4.2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4.2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4.2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4.2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4.2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4.2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4.2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4.2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4.2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4.2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4.2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4.2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4.2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4.2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4.2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4.2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4.2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4.2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4.2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4.2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4.2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4.2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4.2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4.2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4.2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4.2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4.2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4.2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4.2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4.2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4.2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4.2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4.2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4.2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4.2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4.2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4.2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4.2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4.2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4.2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4.2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4.2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4.2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4.2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4.2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4.2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4.2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4.2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4.2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4.2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4.2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4.2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4.2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4.2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4.2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4.2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4.2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4.2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4.2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4.2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4.2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4.2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4.2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4.2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4.2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4.2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4.2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4.2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4.2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4.2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4.2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4.2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4.2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4.2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4.2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4.2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4.2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4.2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4.2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4.2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4.2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4.2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4.2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4.2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4.2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4.2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4.2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4.2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4.2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4.2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4.2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4.2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4.2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4.2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4.2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4.2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4.2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4.2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4.2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4.2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4.2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4.2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4.2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4.2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4.2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4.2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4.2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4.2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4.2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4.2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4.2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4.2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4.2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4.2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4.2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4.2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4.2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4.2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4.2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4.2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4.2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4.2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4.2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4.2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4.2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4.2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4.2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4.2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4.2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4.2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4.2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4.2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4.2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4.2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4.2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4.2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4.2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4.2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4.2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4.2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4.2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4.2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4.2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4.2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4.2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4.2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4.2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4.2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4.2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4.2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4.2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4.2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4.2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4.2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4.2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4.2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4.2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4.2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4.2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4.2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4.2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4.2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4.2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4.2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4.2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4.2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4.2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4.2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4.2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4.2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4.2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4.2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4.2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4.2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4.2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4.2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4.2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4.2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4.2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4.2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4.2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4.2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4.2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4.2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4.2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4.2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4.2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4.2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4.2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4.2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4.2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4.2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4.2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4.2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4.2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4.2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4.2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4.2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4.2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4.2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4.2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4.2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4.2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4.2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4.2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4.2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4.2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4.2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4.2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4.2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4.2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4.2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4.2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4.2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4.2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4.2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4.2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4.2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4.2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4.2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4.2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4.2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4.2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4.2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4.2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4.2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4.2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4.2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4.2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4.2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4.2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4.2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4.2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4.2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4.2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4.2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4.2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4.2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4.2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4.2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4.2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4.2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4.2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4.2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4.2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4.2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4.2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4.2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4.2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4.2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4.2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4.2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4.2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4.2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4.2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4.2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4.2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4.2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4.2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4.2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4.2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4.2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4.2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4.2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4.2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4.2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4.2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4.2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4.2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4.2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4.2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4.2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4.2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4.2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4.2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4.2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4.2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4.2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4.2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4.2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4.2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4.2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4.2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4.2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4.2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4.2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4.2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4.2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4.2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4.2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4.2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4.2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4.2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4.2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4.2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4.2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4.2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4.2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4.2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4.2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4.2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4.2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4.2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4.2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4.2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4.2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4.2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4.2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4.2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4.2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4.2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4.2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4.2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4.2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4.2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4.2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4.2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4.2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4.2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4.2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4.2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4.2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4.2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4.2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4.2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4.2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4.2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4.2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4.2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4.2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4.2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4.2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4.2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4.2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4.2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4.2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4.2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4.2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4.2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4.2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4.2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4.2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4.2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4.2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4.2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4.2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4.2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4.2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4.2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4.2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4.2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4.2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4.2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4.2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4.2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4.2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4.2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4.2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4.2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4.2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4.2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4.2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4.2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4.2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4.2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4.2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4.2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4.2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4.2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4.2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4.2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4.2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4.2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4.2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4.2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4.2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4.2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4.2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4.2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4.2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4.2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4.2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4.2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4.2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4.2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4.2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4.2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4.2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4.2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4.2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4.2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4.2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4.2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4.2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4.2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4.2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4.2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4.2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4.2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4.2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4.2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4.2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4.2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4.2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4.2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4.2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4.2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4.2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4.2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4.2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4.2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4.2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4.2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4.2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4.2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4.2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4.2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sheetData>
  <sheetProtection algorithmName="SHA-512" hashValue="XWQW2h3tm4xIpcueBqeEuvIlqU8vV6q76DGKSYIta/jvq6rlvfmIlAgHLyZmtqsJZh/S6nVtrL28YbeBGFpcDQ==" saltValue="ajuqT+L2SUdkTehPSu9BBA==" spinCount="100000" sheet="1" objects="1" scenarios="1"/>
  <mergeCells count="18">
    <mergeCell ref="E53:F53"/>
    <mergeCell ref="B116:C116"/>
    <mergeCell ref="E116:F116"/>
    <mergeCell ref="E68:F68"/>
    <mergeCell ref="E69:F69"/>
    <mergeCell ref="E84:F84"/>
    <mergeCell ref="E85:F85"/>
    <mergeCell ref="E101:F101"/>
    <mergeCell ref="E102:F102"/>
    <mergeCell ref="A104:G104"/>
    <mergeCell ref="E36:F36"/>
    <mergeCell ref="E37:F37"/>
    <mergeCell ref="A1:G1"/>
    <mergeCell ref="A2:G2"/>
    <mergeCell ref="E52:F52"/>
    <mergeCell ref="A3:G5"/>
    <mergeCell ref="E20:F20"/>
    <mergeCell ref="E21:F21"/>
  </mergeCells>
  <pageMargins left="0.2" right="0.2" top="0.5" bottom="0.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BCEE-67D9-4D60-BD5D-E02BF3C35B90}">
  <dimension ref="A1:Z1001"/>
  <sheetViews>
    <sheetView zoomScaleNormal="100" workbookViewId="0">
      <selection activeCell="B32" sqref="B32"/>
    </sheetView>
  </sheetViews>
  <sheetFormatPr defaultColWidth="14.42578125" defaultRowHeight="15" customHeight="1"/>
  <cols>
    <col min="1" max="1" width="33.7109375" style="2" customWidth="1"/>
    <col min="2" max="2" width="11.42578125" style="2" customWidth="1"/>
    <col min="3" max="3" width="14.5703125" style="2" customWidth="1"/>
    <col min="4" max="4" width="12.28515625" style="2" customWidth="1"/>
    <col min="5" max="5" width="14" style="2" customWidth="1"/>
    <col min="6" max="6" width="13.42578125" style="2" customWidth="1"/>
    <col min="7" max="7" width="5.28515625" style="2" customWidth="1"/>
    <col min="8" max="8" width="9.28515625" style="2" customWidth="1"/>
    <col min="9" max="9" width="12.7109375" style="2" customWidth="1"/>
    <col min="10" max="26" width="9.28515625" style="2" customWidth="1"/>
    <col min="27" max="16384" width="14.42578125" style="2"/>
  </cols>
  <sheetData>
    <row r="1" spans="1:26" ht="14.25" customHeight="1" thickBot="1">
      <c r="A1" s="154" t="s">
        <v>360</v>
      </c>
      <c r="B1" s="138"/>
      <c r="C1" s="138"/>
      <c r="D1" s="138"/>
      <c r="E1" s="139"/>
      <c r="F1" s="139"/>
      <c r="G1" s="139"/>
      <c r="H1" s="56"/>
      <c r="I1" s="56"/>
      <c r="J1" s="56"/>
      <c r="K1" s="56"/>
      <c r="L1" s="56"/>
      <c r="M1" s="56"/>
      <c r="N1" s="56"/>
      <c r="O1" s="56"/>
      <c r="P1" s="56"/>
      <c r="Q1" s="56"/>
      <c r="R1" s="56"/>
      <c r="S1" s="56"/>
      <c r="T1" s="56"/>
      <c r="U1" s="56"/>
      <c r="V1" s="56"/>
      <c r="W1" s="56"/>
      <c r="X1" s="56"/>
      <c r="Y1" s="56"/>
      <c r="Z1" s="56"/>
    </row>
    <row r="2" spans="1:26" ht="48.75" customHeight="1" thickBot="1">
      <c r="A2" s="116" t="s">
        <v>369</v>
      </c>
      <c r="B2" s="117"/>
      <c r="C2" s="117"/>
      <c r="D2" s="117"/>
      <c r="E2" s="117"/>
      <c r="F2" s="117"/>
      <c r="G2" s="118"/>
      <c r="H2" s="56"/>
      <c r="I2" s="56"/>
      <c r="J2" s="56"/>
      <c r="K2" s="56"/>
      <c r="L2" s="56"/>
      <c r="M2" s="56"/>
      <c r="N2" s="56"/>
      <c r="O2" s="56"/>
      <c r="P2" s="56"/>
      <c r="Q2" s="56"/>
      <c r="R2" s="56"/>
      <c r="S2" s="56"/>
      <c r="T2" s="56"/>
      <c r="U2" s="56"/>
      <c r="V2" s="56"/>
      <c r="W2" s="56"/>
      <c r="X2" s="56"/>
      <c r="Y2" s="56"/>
      <c r="Z2" s="56"/>
    </row>
    <row r="3" spans="1:26" ht="14.25" customHeight="1">
      <c r="A3" s="140" t="s">
        <v>13</v>
      </c>
      <c r="B3" s="141"/>
      <c r="C3" s="141"/>
      <c r="D3" s="141"/>
      <c r="E3" s="141"/>
      <c r="F3" s="141"/>
      <c r="G3" s="142"/>
      <c r="H3" s="56"/>
      <c r="I3" s="56"/>
      <c r="J3" s="56"/>
      <c r="K3" s="56"/>
      <c r="L3" s="56"/>
      <c r="M3" s="56"/>
      <c r="N3" s="56"/>
      <c r="O3" s="56"/>
      <c r="P3" s="56"/>
      <c r="Q3" s="56"/>
      <c r="R3" s="56"/>
      <c r="S3" s="56"/>
      <c r="T3" s="56"/>
      <c r="U3" s="56"/>
      <c r="V3" s="56"/>
      <c r="W3" s="56"/>
      <c r="X3" s="56"/>
      <c r="Y3" s="56"/>
      <c r="Z3" s="56"/>
    </row>
    <row r="4" spans="1:26" ht="14.25" customHeight="1">
      <c r="A4" s="143"/>
      <c r="B4" s="144"/>
      <c r="C4" s="144"/>
      <c r="D4" s="144"/>
      <c r="E4" s="144"/>
      <c r="F4" s="144"/>
      <c r="G4" s="145"/>
      <c r="H4" s="56"/>
      <c r="I4" s="56"/>
      <c r="J4" s="56"/>
      <c r="K4" s="56"/>
      <c r="L4" s="56"/>
      <c r="M4" s="56"/>
      <c r="N4" s="56"/>
      <c r="O4" s="56"/>
      <c r="P4" s="56"/>
      <c r="Q4" s="56"/>
      <c r="R4" s="56"/>
      <c r="S4" s="56"/>
      <c r="T4" s="56"/>
      <c r="U4" s="56"/>
      <c r="V4" s="56"/>
      <c r="W4" s="56"/>
      <c r="X4" s="56"/>
      <c r="Y4" s="56"/>
      <c r="Z4" s="56"/>
    </row>
    <row r="5" spans="1:26" ht="34.5" customHeight="1" thickBot="1">
      <c r="A5" s="146"/>
      <c r="B5" s="139"/>
      <c r="C5" s="139"/>
      <c r="D5" s="139"/>
      <c r="E5" s="139"/>
      <c r="F5" s="139"/>
      <c r="G5" s="147"/>
      <c r="H5" s="56"/>
      <c r="I5" s="56"/>
      <c r="J5" s="56"/>
      <c r="K5" s="56"/>
      <c r="L5" s="56"/>
      <c r="M5" s="56"/>
      <c r="N5" s="56"/>
      <c r="O5" s="56"/>
      <c r="P5" s="56"/>
      <c r="Q5" s="56"/>
      <c r="R5" s="56"/>
      <c r="S5" s="56"/>
      <c r="T5" s="56"/>
      <c r="U5" s="56"/>
      <c r="V5" s="56"/>
      <c r="W5" s="56"/>
      <c r="X5" s="56"/>
      <c r="Y5" s="56"/>
      <c r="Z5" s="56"/>
    </row>
    <row r="6" spans="1:26" ht="14.25" customHeight="1">
      <c r="A6" s="109"/>
      <c r="B6" s="109"/>
      <c r="C6" s="109"/>
      <c r="D6" s="109"/>
      <c r="E6" s="109"/>
      <c r="F6" s="109"/>
      <c r="G6" s="109"/>
      <c r="H6" s="56"/>
      <c r="I6" s="56"/>
      <c r="J6" s="56"/>
      <c r="K6" s="56"/>
      <c r="L6" s="56"/>
      <c r="M6" s="56"/>
      <c r="N6" s="56"/>
      <c r="O6" s="56"/>
      <c r="P6" s="56"/>
      <c r="Q6" s="56"/>
      <c r="R6" s="56"/>
      <c r="S6" s="56"/>
      <c r="T6" s="56"/>
      <c r="U6" s="56"/>
      <c r="V6" s="56"/>
      <c r="W6" s="56"/>
      <c r="X6" s="56"/>
      <c r="Y6" s="56"/>
      <c r="Z6" s="56"/>
    </row>
    <row r="7" spans="1:26" ht="14.25" customHeight="1">
      <c r="A7" s="80" t="s">
        <v>354</v>
      </c>
      <c r="B7" s="82"/>
      <c r="C7" s="82"/>
      <c r="D7" s="82"/>
      <c r="E7" s="82"/>
      <c r="F7" s="82"/>
      <c r="G7" s="82"/>
      <c r="H7" s="56"/>
      <c r="I7" s="56"/>
      <c r="J7" s="56"/>
      <c r="K7" s="56"/>
      <c r="L7" s="56"/>
      <c r="M7" s="56"/>
      <c r="N7" s="56"/>
      <c r="O7" s="56"/>
      <c r="P7" s="56"/>
      <c r="Q7" s="56"/>
      <c r="R7" s="56"/>
      <c r="S7" s="56"/>
      <c r="T7" s="56"/>
      <c r="U7" s="56"/>
      <c r="V7" s="56"/>
      <c r="W7" s="56"/>
      <c r="X7" s="56"/>
      <c r="Y7" s="56"/>
      <c r="Z7" s="56"/>
    </row>
    <row r="8" spans="1:26" ht="14.25" customHeight="1">
      <c r="A8" s="83" t="s">
        <v>14</v>
      </c>
      <c r="B8" s="82"/>
      <c r="C8" s="82"/>
      <c r="D8" s="82"/>
      <c r="E8" s="82"/>
      <c r="F8" s="82"/>
      <c r="G8" s="84"/>
      <c r="H8" s="56"/>
      <c r="I8" s="56"/>
      <c r="J8" s="56"/>
      <c r="K8" s="56"/>
      <c r="L8" s="56"/>
      <c r="M8" s="56"/>
      <c r="N8" s="56"/>
      <c r="O8" s="56"/>
      <c r="P8" s="56"/>
      <c r="Q8" s="56"/>
      <c r="R8" s="56"/>
      <c r="S8" s="56"/>
      <c r="T8" s="56"/>
      <c r="U8" s="56"/>
      <c r="V8" s="56"/>
      <c r="W8" s="56"/>
      <c r="X8" s="56"/>
      <c r="Y8" s="56"/>
      <c r="Z8" s="56"/>
    </row>
    <row r="9" spans="1:26" ht="14.25" customHeight="1" thickBot="1">
      <c r="A9" s="85" t="s">
        <v>15</v>
      </c>
      <c r="B9" s="99">
        <v>0</v>
      </c>
      <c r="C9" s="89" t="s">
        <v>245</v>
      </c>
      <c r="D9" s="82"/>
      <c r="E9" s="85"/>
      <c r="F9" s="86">
        <f>ROUND(B9*230,2)</f>
        <v>0</v>
      </c>
      <c r="G9" s="84"/>
      <c r="H9" s="56"/>
      <c r="I9" s="56"/>
      <c r="J9" s="56"/>
      <c r="K9" s="56"/>
      <c r="L9" s="56"/>
      <c r="M9" s="56"/>
      <c r="N9" s="56"/>
      <c r="O9" s="56"/>
      <c r="P9" s="56"/>
      <c r="Q9" s="56"/>
      <c r="R9" s="56"/>
      <c r="S9" s="56"/>
      <c r="T9" s="56"/>
      <c r="U9" s="56"/>
      <c r="V9" s="56"/>
      <c r="W9" s="56"/>
      <c r="X9" s="56"/>
      <c r="Y9" s="56"/>
      <c r="Z9" s="56"/>
    </row>
    <row r="10" spans="1:26" ht="14.25" customHeight="1" thickBot="1">
      <c r="A10" s="85" t="s">
        <v>16</v>
      </c>
      <c r="B10" s="99">
        <v>0</v>
      </c>
      <c r="C10" s="89" t="s">
        <v>246</v>
      </c>
      <c r="D10" s="82"/>
      <c r="E10" s="85"/>
      <c r="F10" s="86">
        <f>ROUND(B10*30,2)</f>
        <v>0</v>
      </c>
      <c r="G10" s="84"/>
      <c r="H10" s="56"/>
      <c r="I10" s="56"/>
      <c r="J10" s="56"/>
      <c r="K10" s="56"/>
      <c r="L10" s="56"/>
      <c r="M10" s="56"/>
      <c r="N10" s="56"/>
      <c r="O10" s="56"/>
      <c r="P10" s="56"/>
      <c r="Q10" s="56"/>
      <c r="R10" s="56"/>
      <c r="S10" s="56"/>
      <c r="T10" s="56"/>
      <c r="U10" s="56"/>
      <c r="V10" s="56"/>
      <c r="W10" s="56"/>
      <c r="X10" s="56"/>
      <c r="Y10" s="56"/>
      <c r="Z10" s="56"/>
    </row>
    <row r="11" spans="1:26" ht="14.25" customHeight="1">
      <c r="A11" s="85"/>
      <c r="B11" s="82"/>
      <c r="C11" s="85"/>
      <c r="D11" s="82"/>
      <c r="E11" s="85"/>
      <c r="F11" s="86"/>
      <c r="G11" s="84"/>
      <c r="H11" s="56"/>
      <c r="I11" s="56"/>
      <c r="J11" s="56"/>
      <c r="K11" s="56"/>
      <c r="L11" s="56"/>
      <c r="M11" s="56"/>
      <c r="N11" s="56"/>
      <c r="O11" s="56"/>
      <c r="P11" s="56"/>
      <c r="Q11" s="56"/>
      <c r="R11" s="56"/>
      <c r="S11" s="56"/>
      <c r="T11" s="56"/>
      <c r="U11" s="56"/>
      <c r="V11" s="56"/>
      <c r="W11" s="56"/>
      <c r="X11" s="56"/>
      <c r="Y11" s="56"/>
      <c r="Z11" s="56"/>
    </row>
    <row r="12" spans="1:26" ht="14.25" customHeight="1" thickBot="1">
      <c r="A12" s="83" t="s">
        <v>17</v>
      </c>
      <c r="B12" s="82"/>
      <c r="C12" s="82"/>
      <c r="D12" s="87" t="s">
        <v>18</v>
      </c>
      <c r="E12" s="88">
        <f>+F9+F10</f>
        <v>0</v>
      </c>
      <c r="F12" s="83" t="s">
        <v>19</v>
      </c>
      <c r="G12" s="82"/>
      <c r="H12" s="56"/>
      <c r="I12" s="56"/>
      <c r="J12" s="56"/>
      <c r="K12" s="56"/>
      <c r="L12" s="56"/>
      <c r="M12" s="56"/>
      <c r="N12" s="56"/>
      <c r="O12" s="56"/>
      <c r="P12" s="56"/>
      <c r="Q12" s="56"/>
      <c r="R12" s="56"/>
      <c r="S12" s="56"/>
      <c r="T12" s="56"/>
      <c r="U12" s="56"/>
      <c r="V12" s="56"/>
      <c r="W12" s="56"/>
      <c r="X12" s="56"/>
      <c r="Y12" s="56"/>
      <c r="Z12" s="56"/>
    </row>
    <row r="13" spans="1:26" ht="14.25" customHeight="1">
      <c r="A13" s="85"/>
      <c r="B13" s="82"/>
      <c r="C13" s="85"/>
      <c r="D13" s="82"/>
      <c r="E13" s="85"/>
      <c r="F13" s="86"/>
      <c r="G13" s="84"/>
      <c r="H13" s="56"/>
      <c r="I13" s="56"/>
      <c r="J13" s="56"/>
      <c r="K13" s="56"/>
      <c r="L13" s="56"/>
      <c r="M13" s="56"/>
      <c r="N13" s="56"/>
      <c r="O13" s="56"/>
      <c r="P13" s="56"/>
      <c r="Q13" s="56"/>
      <c r="R13" s="56"/>
      <c r="S13" s="56"/>
      <c r="T13" s="56"/>
      <c r="U13" s="56"/>
      <c r="V13" s="56"/>
      <c r="W13" s="56"/>
      <c r="X13" s="56"/>
      <c r="Y13" s="56"/>
      <c r="Z13" s="56"/>
    </row>
    <row r="14" spans="1:26" ht="14.25" customHeight="1">
      <c r="A14" s="83" t="s">
        <v>20</v>
      </c>
      <c r="B14" s="82"/>
      <c r="C14" s="82"/>
      <c r="D14" s="82"/>
      <c r="E14" s="82"/>
      <c r="F14" s="82"/>
      <c r="G14" s="84"/>
      <c r="H14" s="56"/>
      <c r="I14" s="56"/>
      <c r="J14" s="56"/>
      <c r="K14" s="56"/>
      <c r="L14" s="56"/>
      <c r="M14" s="56"/>
      <c r="N14" s="56"/>
      <c r="O14" s="56"/>
      <c r="P14" s="56"/>
      <c r="Q14" s="56"/>
      <c r="R14" s="56"/>
      <c r="S14" s="56"/>
      <c r="T14" s="56"/>
      <c r="U14" s="56"/>
      <c r="V14" s="56"/>
      <c r="W14" s="56"/>
      <c r="X14" s="56"/>
      <c r="Y14" s="56"/>
      <c r="Z14" s="56"/>
    </row>
    <row r="15" spans="1:26" ht="14.25" customHeight="1" thickBot="1">
      <c r="A15" s="85" t="s">
        <v>15</v>
      </c>
      <c r="B15" s="99">
        <v>0</v>
      </c>
      <c r="C15" s="89" t="s">
        <v>247</v>
      </c>
      <c r="D15" s="82"/>
      <c r="E15" s="85"/>
      <c r="F15" s="86">
        <f>ROUND(B15*600,2)</f>
        <v>0</v>
      </c>
      <c r="G15" s="84"/>
      <c r="H15" s="56"/>
      <c r="I15" s="56"/>
      <c r="J15" s="56"/>
      <c r="K15" s="56"/>
      <c r="L15" s="56"/>
      <c r="M15" s="56"/>
      <c r="N15" s="56"/>
      <c r="O15" s="56"/>
      <c r="P15" s="56"/>
      <c r="Q15" s="56"/>
      <c r="R15" s="56"/>
      <c r="S15" s="56"/>
      <c r="T15" s="56"/>
      <c r="U15" s="56"/>
      <c r="V15" s="56"/>
      <c r="W15" s="56"/>
      <c r="X15" s="56"/>
      <c r="Y15" s="56"/>
      <c r="Z15" s="56"/>
    </row>
    <row r="16" spans="1:26" ht="14.25" customHeight="1" thickBot="1">
      <c r="A16" s="85" t="s">
        <v>16</v>
      </c>
      <c r="B16" s="99">
        <v>0</v>
      </c>
      <c r="C16" s="89" t="s">
        <v>248</v>
      </c>
      <c r="D16" s="82"/>
      <c r="E16" s="85"/>
      <c r="F16" s="86">
        <f>ROUND(B16*50,2)</f>
        <v>0</v>
      </c>
      <c r="G16" s="84"/>
      <c r="H16" s="56"/>
      <c r="I16" s="56"/>
      <c r="J16" s="56"/>
      <c r="K16" s="56"/>
      <c r="L16" s="56"/>
      <c r="M16" s="56"/>
      <c r="N16" s="56"/>
      <c r="O16" s="56"/>
      <c r="P16" s="56"/>
      <c r="Q16" s="56"/>
      <c r="R16" s="56"/>
      <c r="S16" s="56"/>
      <c r="T16" s="56"/>
      <c r="U16" s="56"/>
      <c r="V16" s="56"/>
      <c r="W16" s="56"/>
      <c r="X16" s="56"/>
      <c r="Y16" s="56"/>
      <c r="Z16" s="56"/>
    </row>
    <row r="17" spans="1:26" ht="14.25" customHeight="1">
      <c r="A17" s="85"/>
      <c r="B17" s="82"/>
      <c r="C17" s="85"/>
      <c r="D17" s="82"/>
      <c r="E17" s="85"/>
      <c r="F17" s="86"/>
      <c r="G17" s="84"/>
      <c r="H17" s="56"/>
      <c r="I17" s="56"/>
      <c r="J17" s="56"/>
      <c r="K17" s="56"/>
      <c r="L17" s="56"/>
      <c r="M17" s="56"/>
      <c r="N17" s="56"/>
      <c r="O17" s="56"/>
      <c r="P17" s="56"/>
      <c r="Q17" s="56"/>
      <c r="R17" s="56"/>
      <c r="S17" s="56"/>
      <c r="T17" s="56"/>
      <c r="U17" s="56"/>
      <c r="V17" s="56"/>
      <c r="W17" s="56"/>
      <c r="X17" s="56"/>
      <c r="Y17" s="56"/>
      <c r="Z17" s="56"/>
    </row>
    <row r="18" spans="1:26" ht="14.25" customHeight="1" thickBot="1">
      <c r="A18" s="83" t="s">
        <v>21</v>
      </c>
      <c r="B18" s="82"/>
      <c r="C18" s="82"/>
      <c r="D18" s="87" t="s">
        <v>22</v>
      </c>
      <c r="E18" s="88">
        <f>+F15+F16</f>
        <v>0</v>
      </c>
      <c r="F18" s="83" t="s">
        <v>23</v>
      </c>
      <c r="G18" s="82"/>
      <c r="H18" s="56"/>
      <c r="I18" s="56"/>
      <c r="J18" s="56"/>
      <c r="K18" s="56"/>
      <c r="L18" s="56"/>
      <c r="M18" s="56"/>
      <c r="N18" s="56"/>
      <c r="O18" s="56"/>
      <c r="P18" s="56"/>
      <c r="Q18" s="56"/>
      <c r="R18" s="56"/>
      <c r="S18" s="56"/>
      <c r="T18" s="56"/>
      <c r="U18" s="56"/>
      <c r="V18" s="56"/>
      <c r="W18" s="56"/>
      <c r="X18" s="56"/>
      <c r="Y18" s="56"/>
      <c r="Z18" s="56"/>
    </row>
    <row r="19" spans="1:26" ht="14.25" customHeight="1">
      <c r="A19" s="85"/>
      <c r="B19" s="82"/>
      <c r="C19" s="85"/>
      <c r="D19" s="82"/>
      <c r="E19" s="85"/>
      <c r="F19" s="86"/>
      <c r="G19" s="84"/>
      <c r="H19" s="56"/>
      <c r="I19" s="56"/>
      <c r="J19" s="56"/>
      <c r="K19" s="56"/>
      <c r="L19" s="56"/>
      <c r="M19" s="56"/>
      <c r="N19" s="56"/>
      <c r="O19" s="56"/>
      <c r="P19" s="56"/>
      <c r="Q19" s="56"/>
      <c r="R19" s="56"/>
      <c r="S19" s="56"/>
      <c r="T19" s="56"/>
      <c r="U19" s="56"/>
      <c r="V19" s="56"/>
      <c r="W19" s="56"/>
      <c r="X19" s="56"/>
      <c r="Y19" s="56"/>
      <c r="Z19" s="56"/>
    </row>
    <row r="20" spans="1:26" ht="14.25" customHeight="1">
      <c r="A20" s="83" t="s">
        <v>104</v>
      </c>
      <c r="B20" s="101"/>
      <c r="C20" s="82"/>
      <c r="D20" s="82"/>
      <c r="E20" s="82"/>
      <c r="F20" s="82"/>
      <c r="G20" s="84"/>
      <c r="H20" s="56"/>
      <c r="I20" s="56"/>
      <c r="J20" s="56"/>
      <c r="K20" s="56"/>
      <c r="L20" s="56"/>
      <c r="M20" s="56"/>
      <c r="N20" s="56"/>
      <c r="O20" s="56"/>
      <c r="P20" s="56"/>
      <c r="Q20" s="56"/>
      <c r="R20" s="56"/>
      <c r="S20" s="56"/>
      <c r="T20" s="56"/>
      <c r="U20" s="56"/>
      <c r="V20" s="56"/>
      <c r="W20" s="56"/>
      <c r="X20" s="56"/>
      <c r="Y20" s="56"/>
      <c r="Z20" s="56"/>
    </row>
    <row r="21" spans="1:26" ht="14.25" customHeight="1" thickBot="1">
      <c r="A21" s="85" t="s">
        <v>15</v>
      </c>
      <c r="B21" s="99">
        <v>0</v>
      </c>
      <c r="C21" s="89" t="s">
        <v>249</v>
      </c>
      <c r="D21" s="82"/>
      <c r="E21" s="85"/>
      <c r="F21" s="86">
        <f>ROUND(B21*350,2)</f>
        <v>0</v>
      </c>
      <c r="G21" s="84"/>
      <c r="H21" s="56"/>
      <c r="I21" s="56"/>
      <c r="J21" s="56"/>
      <c r="K21" s="56"/>
      <c r="L21" s="56"/>
      <c r="M21" s="56"/>
      <c r="N21" s="56"/>
      <c r="O21" s="56"/>
      <c r="P21" s="56"/>
      <c r="Q21" s="56"/>
      <c r="R21" s="56"/>
      <c r="S21" s="56"/>
      <c r="T21" s="56"/>
      <c r="U21" s="56"/>
      <c r="V21" s="56"/>
      <c r="W21" s="56"/>
      <c r="X21" s="56"/>
      <c r="Y21" s="56"/>
      <c r="Z21" s="56"/>
    </row>
    <row r="22" spans="1:26" ht="14.25" customHeight="1" thickBot="1">
      <c r="A22" s="85" t="s">
        <v>16</v>
      </c>
      <c r="B22" s="99">
        <v>0</v>
      </c>
      <c r="C22" s="89" t="s">
        <v>250</v>
      </c>
      <c r="D22" s="82"/>
      <c r="E22" s="85"/>
      <c r="F22" s="86">
        <f>ROUND(B22*40,2)</f>
        <v>0</v>
      </c>
      <c r="G22" s="84"/>
      <c r="H22" s="56"/>
      <c r="I22" s="56"/>
      <c r="J22" s="56"/>
      <c r="K22" s="56"/>
      <c r="L22" s="56"/>
      <c r="M22" s="56"/>
      <c r="N22" s="56"/>
      <c r="O22" s="56"/>
      <c r="P22" s="56"/>
      <c r="Q22" s="56"/>
      <c r="R22" s="56"/>
      <c r="S22" s="56"/>
      <c r="T22" s="56"/>
      <c r="U22" s="56"/>
      <c r="V22" s="56"/>
      <c r="W22" s="56"/>
      <c r="X22" s="56"/>
      <c r="Y22" s="56"/>
      <c r="Z22" s="56"/>
    </row>
    <row r="23" spans="1:26" ht="14.25" customHeight="1">
      <c r="A23" s="85"/>
      <c r="B23" s="101"/>
      <c r="C23" s="85"/>
      <c r="D23" s="82"/>
      <c r="E23" s="85"/>
      <c r="F23" s="86"/>
      <c r="G23" s="84"/>
      <c r="H23" s="56"/>
      <c r="I23" s="56"/>
      <c r="J23" s="56"/>
      <c r="K23" s="56"/>
      <c r="L23" s="56"/>
      <c r="M23" s="56"/>
      <c r="N23" s="56"/>
      <c r="O23" s="56"/>
      <c r="P23" s="56"/>
      <c r="Q23" s="56"/>
      <c r="R23" s="56"/>
      <c r="S23" s="56"/>
      <c r="T23" s="56"/>
      <c r="U23" s="56"/>
      <c r="V23" s="56"/>
      <c r="W23" s="56"/>
      <c r="X23" s="56"/>
      <c r="Y23" s="56"/>
      <c r="Z23" s="56"/>
    </row>
    <row r="24" spans="1:26" ht="14.25" customHeight="1" thickBot="1">
      <c r="A24" s="83" t="s">
        <v>108</v>
      </c>
      <c r="B24" s="101"/>
      <c r="C24" s="82"/>
      <c r="D24" s="87" t="s">
        <v>24</v>
      </c>
      <c r="E24" s="88">
        <f>+F21+F22</f>
        <v>0</v>
      </c>
      <c r="F24" s="83" t="s">
        <v>25</v>
      </c>
      <c r="G24" s="82"/>
      <c r="H24" s="56"/>
      <c r="I24" s="56"/>
      <c r="J24" s="56"/>
      <c r="K24" s="56"/>
      <c r="L24" s="56"/>
      <c r="M24" s="56"/>
      <c r="N24" s="56"/>
      <c r="O24" s="56"/>
      <c r="P24" s="56"/>
      <c r="Q24" s="56"/>
      <c r="R24" s="56"/>
      <c r="S24" s="56"/>
      <c r="T24" s="56"/>
      <c r="U24" s="56"/>
      <c r="V24" s="56"/>
      <c r="W24" s="56"/>
      <c r="X24" s="56"/>
      <c r="Y24" s="56"/>
      <c r="Z24" s="56"/>
    </row>
    <row r="25" spans="1:26" ht="14.25" customHeight="1" thickBot="1">
      <c r="A25" s="85"/>
      <c r="B25" s="101"/>
      <c r="C25" s="85"/>
      <c r="D25" s="82"/>
      <c r="E25" s="85"/>
      <c r="F25" s="86"/>
      <c r="G25" s="84"/>
      <c r="H25" s="56"/>
      <c r="I25" s="56"/>
      <c r="J25" s="56"/>
      <c r="K25" s="56"/>
      <c r="L25" s="56"/>
      <c r="M25" s="56"/>
      <c r="N25" s="56"/>
      <c r="O25" s="56"/>
      <c r="P25" s="56"/>
      <c r="Q25" s="56"/>
      <c r="R25" s="56"/>
      <c r="S25" s="56"/>
      <c r="T25" s="56"/>
      <c r="U25" s="56"/>
      <c r="V25" s="56"/>
      <c r="W25" s="56"/>
      <c r="X25" s="56"/>
      <c r="Y25" s="56"/>
      <c r="Z25" s="56"/>
    </row>
    <row r="26" spans="1:26" ht="14.25" customHeight="1">
      <c r="A26" s="85"/>
      <c r="B26" s="101"/>
      <c r="C26" s="85"/>
      <c r="D26" s="82"/>
      <c r="E26" s="150" t="s">
        <v>27</v>
      </c>
      <c r="F26" s="151"/>
      <c r="G26" s="84"/>
      <c r="H26" s="56"/>
      <c r="I26" s="56"/>
      <c r="J26" s="56"/>
      <c r="K26" s="56"/>
      <c r="L26" s="56"/>
      <c r="M26" s="56"/>
      <c r="N26" s="56"/>
      <c r="O26" s="56"/>
      <c r="P26" s="56"/>
      <c r="Q26" s="56"/>
      <c r="R26" s="56"/>
      <c r="S26" s="56"/>
      <c r="T26" s="56"/>
      <c r="U26" s="56"/>
      <c r="V26" s="56"/>
      <c r="W26" s="56"/>
      <c r="X26" s="56"/>
      <c r="Y26" s="56"/>
      <c r="Z26" s="56"/>
    </row>
    <row r="27" spans="1:26" ht="14.25" customHeight="1" thickBot="1">
      <c r="A27" s="83" t="s">
        <v>107</v>
      </c>
      <c r="B27" s="101"/>
      <c r="C27" s="82"/>
      <c r="D27" s="82"/>
      <c r="E27" s="152">
        <f>+E12+E18+E24</f>
        <v>0</v>
      </c>
      <c r="F27" s="153"/>
      <c r="G27" s="83" t="s">
        <v>26</v>
      </c>
      <c r="M27" s="56"/>
      <c r="N27" s="56"/>
      <c r="O27" s="56"/>
      <c r="P27" s="56"/>
      <c r="Q27" s="56"/>
      <c r="R27" s="56"/>
      <c r="S27" s="56"/>
      <c r="T27" s="56"/>
      <c r="U27" s="56"/>
      <c r="V27" s="56"/>
      <c r="W27" s="56"/>
      <c r="X27" s="56"/>
      <c r="Y27" s="56"/>
      <c r="Z27" s="56"/>
    </row>
    <row r="28" spans="1:26" ht="14.25" customHeight="1">
      <c r="A28"/>
      <c r="B28" s="101"/>
      <c r="C28"/>
      <c r="D28"/>
      <c r="E28"/>
      <c r="F28"/>
      <c r="G28"/>
      <c r="L28" s="58"/>
      <c r="M28" s="56"/>
      <c r="N28" s="56"/>
      <c r="O28" s="56"/>
      <c r="P28" s="56"/>
      <c r="Q28" s="56"/>
      <c r="R28" s="56"/>
      <c r="S28" s="56"/>
      <c r="T28" s="56"/>
      <c r="U28" s="56"/>
      <c r="V28" s="56"/>
      <c r="W28" s="56"/>
      <c r="X28" s="56"/>
      <c r="Y28" s="56"/>
      <c r="Z28" s="56"/>
    </row>
    <row r="29" spans="1:26" ht="14.25" customHeight="1">
      <c r="A29" s="85"/>
      <c r="B29" s="101"/>
      <c r="C29" s="85"/>
      <c r="D29" s="82"/>
      <c r="E29" s="85"/>
      <c r="F29" s="86"/>
      <c r="G29" s="84"/>
      <c r="H29" s="56"/>
      <c r="I29" s="56"/>
      <c r="J29" s="56"/>
      <c r="K29" s="56"/>
      <c r="L29" s="56"/>
      <c r="M29" s="56"/>
      <c r="N29" s="56"/>
      <c r="O29" s="56"/>
      <c r="P29" s="56"/>
      <c r="Q29" s="56"/>
      <c r="R29" s="56"/>
      <c r="S29" s="56"/>
      <c r="T29" s="56"/>
      <c r="U29" s="56"/>
      <c r="V29" s="56"/>
      <c r="W29" s="56"/>
      <c r="X29" s="56"/>
      <c r="Y29" s="56"/>
      <c r="Z29" s="56"/>
    </row>
    <row r="30" spans="1:26" ht="14.25" customHeight="1">
      <c r="A30" s="106" t="s">
        <v>357</v>
      </c>
      <c r="B30" s="101"/>
      <c r="C30" s="82"/>
      <c r="D30" s="82"/>
      <c r="E30" s="82"/>
      <c r="F30" s="82"/>
      <c r="G30" s="82"/>
      <c r="H30" s="56"/>
      <c r="I30" s="56"/>
      <c r="J30" s="56"/>
      <c r="K30" s="56"/>
      <c r="L30" s="56"/>
      <c r="M30" s="56"/>
      <c r="N30" s="56"/>
      <c r="O30" s="56"/>
      <c r="P30" s="56"/>
      <c r="Q30" s="56"/>
      <c r="R30" s="56"/>
      <c r="S30" s="56"/>
      <c r="T30" s="56"/>
      <c r="U30" s="56"/>
      <c r="V30" s="56"/>
      <c r="W30" s="56"/>
      <c r="X30" s="56"/>
      <c r="Y30" s="56"/>
      <c r="Z30" s="56"/>
    </row>
    <row r="31" spans="1:26" ht="14.25" customHeight="1">
      <c r="A31" s="83" t="s">
        <v>14</v>
      </c>
      <c r="B31" s="101"/>
      <c r="C31" s="82"/>
      <c r="D31" s="82"/>
      <c r="E31" s="82"/>
      <c r="F31" s="82"/>
      <c r="G31" s="84"/>
      <c r="H31" s="56"/>
      <c r="I31" s="56"/>
      <c r="J31" s="56"/>
      <c r="K31" s="56"/>
      <c r="L31" s="56"/>
      <c r="M31" s="56"/>
      <c r="N31" s="56"/>
      <c r="O31" s="56"/>
      <c r="P31" s="56"/>
      <c r="Q31" s="56"/>
      <c r="R31" s="56"/>
      <c r="S31" s="56"/>
      <c r="T31" s="56"/>
      <c r="U31" s="56"/>
      <c r="V31" s="56"/>
      <c r="W31" s="56"/>
      <c r="X31" s="56"/>
      <c r="Y31" s="56"/>
      <c r="Z31" s="56"/>
    </row>
    <row r="32" spans="1:26" ht="14.25" customHeight="1" thickBot="1">
      <c r="A32" s="85" t="s">
        <v>15</v>
      </c>
      <c r="B32" s="108">
        <v>0</v>
      </c>
      <c r="C32" s="89" t="s">
        <v>251</v>
      </c>
      <c r="D32" s="82"/>
      <c r="E32" s="85"/>
      <c r="F32" s="86">
        <f>ROUND(B32*230,2)</f>
        <v>0</v>
      </c>
      <c r="G32" s="84"/>
      <c r="H32" s="56"/>
      <c r="I32" s="56"/>
      <c r="J32" s="56"/>
      <c r="K32" s="56"/>
      <c r="L32" s="56"/>
      <c r="M32" s="56"/>
      <c r="N32" s="56"/>
      <c r="O32" s="56"/>
      <c r="P32" s="56"/>
      <c r="Q32" s="56"/>
      <c r="R32" s="56"/>
      <c r="S32" s="56"/>
      <c r="T32" s="56"/>
      <c r="U32" s="56"/>
      <c r="V32" s="56"/>
      <c r="W32" s="56"/>
      <c r="X32" s="56"/>
      <c r="Y32" s="56"/>
      <c r="Z32" s="56"/>
    </row>
    <row r="33" spans="1:26" ht="14.25" customHeight="1" thickBot="1">
      <c r="A33" s="85" t="s">
        <v>16</v>
      </c>
      <c r="B33" s="108">
        <v>0</v>
      </c>
      <c r="C33" s="89" t="s">
        <v>252</v>
      </c>
      <c r="D33" s="82"/>
      <c r="E33" s="85"/>
      <c r="F33" s="86">
        <f>ROUND(B33*30,2)</f>
        <v>0</v>
      </c>
      <c r="G33" s="84"/>
      <c r="H33" s="56"/>
      <c r="I33" s="56"/>
      <c r="J33" s="56"/>
      <c r="K33" s="56"/>
      <c r="L33" s="56"/>
      <c r="M33" s="56"/>
      <c r="N33" s="56"/>
      <c r="O33" s="56"/>
      <c r="P33" s="56"/>
      <c r="Q33" s="56"/>
      <c r="R33" s="56"/>
      <c r="S33" s="56"/>
      <c r="T33" s="56"/>
      <c r="U33" s="56"/>
      <c r="V33" s="56"/>
      <c r="W33" s="56"/>
      <c r="X33" s="56"/>
      <c r="Y33" s="56"/>
      <c r="Z33" s="56"/>
    </row>
    <row r="34" spans="1:26" ht="14.25" customHeight="1">
      <c r="A34" s="85"/>
      <c r="B34" s="101"/>
      <c r="C34" s="85"/>
      <c r="D34" s="82"/>
      <c r="E34" s="85"/>
      <c r="F34" s="86"/>
      <c r="G34" s="84"/>
      <c r="H34" s="56"/>
      <c r="I34" s="56"/>
      <c r="J34" s="56"/>
      <c r="K34" s="56"/>
      <c r="L34" s="56"/>
      <c r="M34" s="56"/>
      <c r="N34" s="56"/>
      <c r="O34" s="56"/>
      <c r="P34" s="56"/>
      <c r="Q34" s="56"/>
      <c r="R34" s="56"/>
      <c r="S34" s="56"/>
      <c r="T34" s="56"/>
      <c r="U34" s="56"/>
      <c r="V34" s="56"/>
      <c r="W34" s="56"/>
      <c r="X34" s="56"/>
      <c r="Y34" s="56"/>
      <c r="Z34" s="56"/>
    </row>
    <row r="35" spans="1:26" ht="14.25" customHeight="1" thickBot="1">
      <c r="A35" s="83" t="s">
        <v>28</v>
      </c>
      <c r="B35" s="101"/>
      <c r="C35" s="82"/>
      <c r="D35" s="87" t="s">
        <v>29</v>
      </c>
      <c r="E35" s="88">
        <f>+F32+F33</f>
        <v>0</v>
      </c>
      <c r="F35" s="83" t="s">
        <v>30</v>
      </c>
      <c r="G35" s="82"/>
      <c r="H35" s="56"/>
      <c r="I35" s="56"/>
      <c r="J35" s="56"/>
      <c r="K35" s="56"/>
      <c r="L35" s="56"/>
      <c r="M35" s="56"/>
      <c r="N35" s="56"/>
      <c r="O35" s="56"/>
      <c r="P35" s="56"/>
      <c r="Q35" s="56"/>
      <c r="R35" s="56"/>
      <c r="S35" s="56"/>
      <c r="T35" s="56"/>
      <c r="U35" s="56"/>
      <c r="V35" s="56"/>
      <c r="W35" s="56"/>
      <c r="X35" s="56"/>
      <c r="Y35" s="56"/>
      <c r="Z35" s="56"/>
    </row>
    <row r="36" spans="1:26" ht="14.25" customHeight="1">
      <c r="A36" s="85"/>
      <c r="B36" s="101"/>
      <c r="C36" s="85"/>
      <c r="D36" s="82"/>
      <c r="E36" s="85"/>
      <c r="F36" s="86"/>
      <c r="G36" s="84"/>
      <c r="H36" s="56"/>
      <c r="I36" s="56"/>
      <c r="J36" s="56"/>
      <c r="K36" s="56"/>
      <c r="L36" s="56"/>
      <c r="M36" s="56"/>
      <c r="N36" s="56"/>
      <c r="O36" s="56"/>
      <c r="P36" s="56"/>
      <c r="Q36" s="56"/>
      <c r="R36" s="56"/>
      <c r="S36" s="56"/>
      <c r="T36" s="56"/>
      <c r="U36" s="56"/>
      <c r="V36" s="56"/>
      <c r="W36" s="56"/>
      <c r="X36" s="56"/>
      <c r="Y36" s="56"/>
      <c r="Z36" s="56"/>
    </row>
    <row r="37" spans="1:26" ht="14.25" customHeight="1">
      <c r="A37" s="83" t="s">
        <v>20</v>
      </c>
      <c r="B37" s="101"/>
      <c r="C37" s="82"/>
      <c r="D37" s="82"/>
      <c r="E37" s="82"/>
      <c r="F37" s="82"/>
      <c r="G37" s="84"/>
      <c r="H37" s="56"/>
      <c r="I37" s="56"/>
      <c r="J37" s="56"/>
      <c r="K37" s="56"/>
      <c r="L37" s="56"/>
      <c r="M37" s="56"/>
      <c r="N37" s="56"/>
      <c r="O37" s="56"/>
      <c r="P37" s="56"/>
      <c r="Q37" s="56"/>
      <c r="R37" s="56"/>
      <c r="S37" s="56"/>
      <c r="T37" s="56"/>
      <c r="U37" s="56"/>
      <c r="V37" s="56"/>
      <c r="W37" s="56"/>
      <c r="X37" s="56"/>
      <c r="Y37" s="56"/>
      <c r="Z37" s="56"/>
    </row>
    <row r="38" spans="1:26" ht="14.25" customHeight="1" thickBot="1">
      <c r="A38" s="85" t="s">
        <v>15</v>
      </c>
      <c r="B38" s="99">
        <v>0</v>
      </c>
      <c r="C38" s="89" t="s">
        <v>253</v>
      </c>
      <c r="D38" s="82"/>
      <c r="E38" s="85"/>
      <c r="F38" s="86">
        <f>ROUND(B38*600,2)</f>
        <v>0</v>
      </c>
      <c r="G38" s="84"/>
      <c r="H38" s="56"/>
      <c r="I38" s="56"/>
      <c r="J38" s="56"/>
      <c r="K38" s="56"/>
      <c r="L38" s="56"/>
      <c r="M38" s="56"/>
      <c r="N38" s="56"/>
      <c r="O38" s="56"/>
      <c r="P38" s="56"/>
      <c r="Q38" s="56"/>
      <c r="R38" s="56"/>
      <c r="S38" s="56"/>
      <c r="T38" s="56"/>
      <c r="U38" s="56"/>
      <c r="V38" s="56"/>
      <c r="W38" s="56"/>
      <c r="X38" s="56"/>
      <c r="Y38" s="56"/>
      <c r="Z38" s="56"/>
    </row>
    <row r="39" spans="1:26" ht="14.25" customHeight="1" thickBot="1">
      <c r="A39" s="85" t="s">
        <v>16</v>
      </c>
      <c r="B39" s="99">
        <v>0</v>
      </c>
      <c r="C39" s="89" t="s">
        <v>254</v>
      </c>
      <c r="D39" s="82"/>
      <c r="E39" s="85"/>
      <c r="F39" s="86">
        <f>ROUND(B39*50,2)</f>
        <v>0</v>
      </c>
      <c r="G39" s="84"/>
      <c r="H39" s="56"/>
      <c r="I39" s="56"/>
      <c r="J39" s="56"/>
      <c r="K39" s="56"/>
      <c r="L39" s="56"/>
      <c r="M39" s="56"/>
      <c r="N39" s="56"/>
      <c r="O39" s="56"/>
      <c r="P39" s="56"/>
      <c r="Q39" s="56"/>
      <c r="R39" s="56"/>
      <c r="S39" s="56"/>
      <c r="T39" s="56"/>
      <c r="U39" s="56"/>
      <c r="V39" s="56"/>
      <c r="W39" s="56"/>
      <c r="X39" s="56"/>
      <c r="Y39" s="56"/>
      <c r="Z39" s="56"/>
    </row>
    <row r="40" spans="1:26" ht="14.25" customHeight="1">
      <c r="A40" s="85"/>
      <c r="B40" s="101"/>
      <c r="C40" s="85"/>
      <c r="D40" s="82"/>
      <c r="E40" s="85"/>
      <c r="F40" s="86"/>
      <c r="G40" s="84"/>
      <c r="H40" s="56"/>
      <c r="I40" s="56"/>
      <c r="J40" s="56"/>
      <c r="K40" s="56"/>
      <c r="L40" s="56"/>
      <c r="M40" s="56"/>
      <c r="N40" s="56"/>
      <c r="O40" s="56"/>
      <c r="P40" s="56"/>
      <c r="Q40" s="56"/>
      <c r="R40" s="56"/>
      <c r="S40" s="56"/>
      <c r="T40" s="56"/>
      <c r="U40" s="56"/>
      <c r="V40" s="56"/>
      <c r="W40" s="56"/>
      <c r="X40" s="56"/>
      <c r="Y40" s="56"/>
      <c r="Z40" s="56"/>
    </row>
    <row r="41" spans="1:26" ht="14.25" customHeight="1" thickBot="1">
      <c r="A41" s="83" t="s">
        <v>31</v>
      </c>
      <c r="B41" s="101"/>
      <c r="C41" s="82"/>
      <c r="D41" s="87" t="s">
        <v>32</v>
      </c>
      <c r="E41" s="88">
        <f>+F38+F39</f>
        <v>0</v>
      </c>
      <c r="F41" s="83" t="s">
        <v>33</v>
      </c>
      <c r="G41" s="82"/>
      <c r="H41" s="56"/>
      <c r="I41" s="56"/>
      <c r="J41" s="56"/>
      <c r="K41" s="56"/>
      <c r="L41" s="56"/>
      <c r="M41" s="56"/>
      <c r="N41" s="56"/>
      <c r="O41" s="56"/>
      <c r="P41" s="56"/>
      <c r="Q41" s="56"/>
      <c r="R41" s="56"/>
      <c r="S41" s="56"/>
      <c r="T41" s="56"/>
      <c r="U41" s="56"/>
      <c r="V41" s="56"/>
      <c r="W41" s="56"/>
      <c r="X41" s="56"/>
      <c r="Y41" s="56"/>
      <c r="Z41" s="56"/>
    </row>
    <row r="42" spans="1:26" ht="14.25" customHeight="1">
      <c r="A42" s="85"/>
      <c r="B42" s="101"/>
      <c r="C42" s="85"/>
      <c r="D42" s="82"/>
      <c r="E42" s="85"/>
      <c r="F42" s="86"/>
      <c r="G42" s="84"/>
      <c r="H42" s="56"/>
      <c r="I42" s="56"/>
      <c r="J42" s="56"/>
      <c r="K42" s="56"/>
      <c r="L42" s="56"/>
      <c r="M42" s="56"/>
      <c r="N42" s="56"/>
      <c r="O42" s="56"/>
      <c r="P42" s="56"/>
      <c r="Q42" s="56"/>
      <c r="R42" s="56"/>
      <c r="S42" s="56"/>
      <c r="T42" s="56"/>
      <c r="U42" s="56"/>
      <c r="V42" s="56"/>
      <c r="W42" s="56"/>
      <c r="X42" s="56"/>
      <c r="Y42" s="56"/>
      <c r="Z42" s="56"/>
    </row>
    <row r="43" spans="1:26" ht="14.25" customHeight="1">
      <c r="A43" s="83" t="s">
        <v>104</v>
      </c>
      <c r="B43" s="101"/>
      <c r="C43" s="82"/>
      <c r="D43" s="82"/>
      <c r="E43" s="82"/>
      <c r="F43" s="82"/>
      <c r="G43" s="84"/>
      <c r="H43" s="56"/>
      <c r="I43" s="56"/>
      <c r="J43" s="56"/>
      <c r="K43" s="56"/>
      <c r="L43" s="56"/>
      <c r="M43" s="56"/>
      <c r="N43" s="56"/>
      <c r="O43" s="56"/>
      <c r="P43" s="56"/>
      <c r="Q43" s="56"/>
      <c r="R43" s="56"/>
      <c r="S43" s="56"/>
      <c r="T43" s="56"/>
      <c r="U43" s="56"/>
      <c r="V43" s="56"/>
      <c r="W43" s="56"/>
      <c r="X43" s="56"/>
      <c r="Y43" s="56"/>
      <c r="Z43" s="56"/>
    </row>
    <row r="44" spans="1:26" ht="14.25" customHeight="1" thickBot="1">
      <c r="A44" s="85" t="s">
        <v>15</v>
      </c>
      <c r="B44" s="99">
        <v>0</v>
      </c>
      <c r="C44" s="89" t="s">
        <v>255</v>
      </c>
      <c r="D44" s="82"/>
      <c r="E44" s="85"/>
      <c r="F44" s="86">
        <f>ROUND(B21*350,2)</f>
        <v>0</v>
      </c>
      <c r="G44" s="84"/>
      <c r="H44" s="56"/>
      <c r="I44" s="56"/>
      <c r="J44" s="56"/>
      <c r="K44" s="56"/>
      <c r="L44" s="56"/>
      <c r="M44" s="56"/>
      <c r="N44" s="56"/>
      <c r="O44" s="56"/>
      <c r="P44" s="56"/>
      <c r="Q44" s="56"/>
      <c r="R44" s="56"/>
      <c r="S44" s="56"/>
      <c r="T44" s="56"/>
      <c r="U44" s="56"/>
      <c r="V44" s="56"/>
      <c r="W44" s="56"/>
      <c r="X44" s="56"/>
      <c r="Y44" s="56"/>
      <c r="Z44" s="56"/>
    </row>
    <row r="45" spans="1:26" ht="14.25" customHeight="1" thickBot="1">
      <c r="A45" s="85" t="s">
        <v>16</v>
      </c>
      <c r="B45" s="99">
        <v>0</v>
      </c>
      <c r="C45" s="89" t="s">
        <v>256</v>
      </c>
      <c r="D45" s="82"/>
      <c r="E45" s="85"/>
      <c r="F45" s="86">
        <f>ROUND(B22*40,2)</f>
        <v>0</v>
      </c>
      <c r="G45" s="84"/>
      <c r="H45" s="56"/>
      <c r="I45" s="56"/>
      <c r="J45" s="56"/>
      <c r="K45" s="56"/>
      <c r="L45" s="56"/>
      <c r="M45" s="56"/>
      <c r="N45" s="56"/>
      <c r="O45" s="56"/>
      <c r="P45" s="56"/>
      <c r="Q45" s="56"/>
      <c r="R45" s="56"/>
      <c r="S45" s="56"/>
      <c r="T45" s="56"/>
      <c r="U45" s="56"/>
      <c r="V45" s="56"/>
      <c r="W45" s="56"/>
      <c r="X45" s="56"/>
      <c r="Y45" s="56"/>
      <c r="Z45" s="56"/>
    </row>
    <row r="46" spans="1:26" ht="14.25" customHeight="1">
      <c r="A46" s="85"/>
      <c r="B46" s="82"/>
      <c r="C46" s="85"/>
      <c r="D46" s="82"/>
      <c r="E46" s="85"/>
      <c r="F46" s="86"/>
      <c r="G46" s="84"/>
      <c r="H46" s="56"/>
      <c r="I46" s="56"/>
      <c r="J46" s="56"/>
      <c r="K46" s="56"/>
      <c r="L46" s="56"/>
      <c r="M46" s="56"/>
      <c r="N46" s="56"/>
      <c r="O46" s="56"/>
      <c r="P46" s="56"/>
      <c r="Q46" s="56"/>
      <c r="R46" s="56"/>
      <c r="S46" s="56"/>
      <c r="T46" s="56"/>
      <c r="U46" s="56"/>
      <c r="V46" s="56"/>
      <c r="W46" s="56"/>
      <c r="X46" s="56"/>
      <c r="Y46" s="56"/>
      <c r="Z46" s="56"/>
    </row>
    <row r="47" spans="1:26" ht="14.25" customHeight="1" thickBot="1">
      <c r="A47" s="83" t="s">
        <v>105</v>
      </c>
      <c r="B47" s="82"/>
      <c r="C47" s="82"/>
      <c r="D47" s="87" t="s">
        <v>34</v>
      </c>
      <c r="E47" s="88">
        <f>+F44+F45</f>
        <v>0</v>
      </c>
      <c r="F47" s="83" t="s">
        <v>35</v>
      </c>
      <c r="G47" s="82"/>
      <c r="H47" s="56"/>
      <c r="I47" s="56"/>
      <c r="J47" s="56"/>
      <c r="K47" s="56"/>
      <c r="L47" s="56"/>
      <c r="M47" s="56"/>
      <c r="N47" s="56"/>
      <c r="O47" s="56"/>
      <c r="P47" s="56"/>
      <c r="Q47" s="56"/>
      <c r="R47" s="56"/>
      <c r="S47" s="56"/>
      <c r="T47" s="56"/>
      <c r="U47" s="56"/>
      <c r="V47" s="56"/>
      <c r="W47" s="56"/>
      <c r="X47" s="56"/>
      <c r="Y47" s="56"/>
      <c r="Z47" s="56"/>
    </row>
    <row r="48" spans="1:26" ht="14.25" customHeight="1">
      <c r="A48" s="85"/>
      <c r="B48" s="82"/>
      <c r="C48" s="85"/>
      <c r="D48" s="82"/>
      <c r="E48" s="85"/>
      <c r="F48" s="86"/>
      <c r="G48" s="84"/>
      <c r="H48" s="59"/>
      <c r="I48" s="56"/>
      <c r="J48" s="56"/>
      <c r="K48" s="56"/>
      <c r="L48" s="56"/>
      <c r="M48" s="56"/>
      <c r="N48" s="56"/>
      <c r="O48" s="56"/>
      <c r="P48" s="56"/>
      <c r="Q48" s="56"/>
      <c r="R48" s="56"/>
      <c r="S48" s="56"/>
      <c r="T48" s="56"/>
      <c r="U48" s="56"/>
      <c r="V48" s="56"/>
      <c r="W48" s="56"/>
      <c r="X48" s="56"/>
      <c r="Y48" s="56"/>
      <c r="Z48" s="56"/>
    </row>
    <row r="49" spans="1:26" ht="14.25" customHeight="1" thickBot="1">
      <c r="A49" s="83" t="s">
        <v>106</v>
      </c>
      <c r="B49" s="82"/>
      <c r="C49" s="82"/>
      <c r="D49" s="82"/>
      <c r="E49" s="152">
        <f>+E35+E41+E47</f>
        <v>0</v>
      </c>
      <c r="F49" s="153"/>
      <c r="G49" s="83" t="s">
        <v>36</v>
      </c>
      <c r="M49" s="56"/>
      <c r="N49" s="56"/>
      <c r="O49" s="56"/>
      <c r="P49" s="56"/>
      <c r="Q49" s="56"/>
      <c r="R49" s="56"/>
      <c r="S49" s="56"/>
      <c r="T49" s="56"/>
      <c r="U49" s="56"/>
      <c r="V49" s="56"/>
      <c r="W49" s="56"/>
      <c r="X49" s="56"/>
      <c r="Y49" s="56"/>
      <c r="Z49" s="56"/>
    </row>
    <row r="50" spans="1:26" ht="14.25" customHeight="1">
      <c r="A50"/>
      <c r="B50"/>
      <c r="C50"/>
      <c r="D50"/>
      <c r="E50" s="150" t="s">
        <v>37</v>
      </c>
      <c r="F50" s="151"/>
      <c r="G50"/>
      <c r="L50" s="58"/>
      <c r="M50" s="56"/>
      <c r="N50" s="56"/>
      <c r="O50" s="56"/>
      <c r="P50" s="56"/>
      <c r="Q50" s="56"/>
      <c r="R50" s="56"/>
      <c r="S50" s="56"/>
      <c r="T50" s="56"/>
      <c r="U50" s="56"/>
      <c r="V50" s="56"/>
      <c r="W50" s="56"/>
      <c r="X50" s="56"/>
      <c r="Y50" s="56"/>
      <c r="Z50" s="56"/>
    </row>
    <row r="51" spans="1:26" ht="14.25" customHeight="1">
      <c r="A51" s="85"/>
      <c r="B51" s="101"/>
      <c r="C51" s="85"/>
      <c r="D51" s="82"/>
      <c r="E51" s="85"/>
      <c r="F51" s="86"/>
      <c r="G51" s="84"/>
      <c r="H51" s="59"/>
      <c r="I51" s="56"/>
      <c r="J51" s="56"/>
      <c r="K51" s="56"/>
      <c r="L51" s="56"/>
      <c r="M51" s="56"/>
      <c r="N51" s="56"/>
      <c r="O51" s="56"/>
      <c r="P51" s="56"/>
      <c r="Q51" s="56"/>
      <c r="R51" s="56"/>
      <c r="S51" s="56"/>
      <c r="T51" s="56"/>
      <c r="U51" s="56"/>
      <c r="V51" s="56"/>
      <c r="W51" s="56"/>
      <c r="X51" s="56"/>
      <c r="Y51" s="56"/>
      <c r="Z51" s="56"/>
    </row>
    <row r="52" spans="1:26" ht="14.25" customHeight="1">
      <c r="A52" s="106" t="s">
        <v>346</v>
      </c>
      <c r="B52" s="101"/>
      <c r="C52" s="82"/>
      <c r="D52" s="82"/>
      <c r="E52" s="82"/>
      <c r="F52" s="82"/>
      <c r="G52" s="82"/>
      <c r="H52" s="56"/>
      <c r="I52" s="56"/>
      <c r="J52" s="56"/>
      <c r="K52" s="56"/>
      <c r="L52" s="56"/>
      <c r="M52" s="56"/>
      <c r="N52" s="56"/>
      <c r="O52" s="56"/>
      <c r="P52" s="56"/>
      <c r="Q52" s="56"/>
      <c r="R52" s="56"/>
      <c r="S52" s="56"/>
      <c r="T52" s="56"/>
      <c r="U52" s="56"/>
      <c r="V52" s="56"/>
      <c r="W52" s="56"/>
      <c r="X52" s="56"/>
      <c r="Y52" s="56"/>
      <c r="Z52" s="56"/>
    </row>
    <row r="53" spans="1:26" ht="14.25" customHeight="1">
      <c r="A53" s="83" t="s">
        <v>14</v>
      </c>
      <c r="B53" s="101"/>
      <c r="C53" s="82"/>
      <c r="D53" s="82"/>
      <c r="E53" s="82"/>
      <c r="F53" s="82"/>
      <c r="G53" s="84"/>
      <c r="H53" s="56"/>
      <c r="I53" s="56"/>
      <c r="J53" s="56"/>
      <c r="K53" s="56"/>
      <c r="L53" s="56"/>
      <c r="M53" s="56"/>
      <c r="N53" s="56"/>
      <c r="O53" s="56"/>
      <c r="P53" s="56"/>
      <c r="Q53" s="56"/>
      <c r="R53" s="56"/>
      <c r="S53" s="56"/>
      <c r="T53" s="56"/>
      <c r="U53" s="56"/>
      <c r="V53" s="56"/>
      <c r="W53" s="56"/>
      <c r="X53" s="56"/>
      <c r="Y53" s="56"/>
      <c r="Z53" s="56"/>
    </row>
    <row r="54" spans="1:26" ht="14.25" customHeight="1" thickBot="1">
      <c r="A54" s="85" t="s">
        <v>15</v>
      </c>
      <c r="B54" s="99">
        <v>0</v>
      </c>
      <c r="C54" s="89" t="s">
        <v>257</v>
      </c>
      <c r="D54" s="82"/>
      <c r="E54" s="85"/>
      <c r="F54" s="86">
        <f>ROUND(B54*230,2)</f>
        <v>0</v>
      </c>
      <c r="G54" s="84"/>
      <c r="H54" s="56"/>
      <c r="I54" s="56"/>
      <c r="J54" s="56"/>
      <c r="K54" s="56"/>
      <c r="L54" s="56"/>
      <c r="M54" s="56"/>
      <c r="N54" s="56"/>
      <c r="O54" s="56"/>
      <c r="P54" s="56"/>
      <c r="Q54" s="56"/>
      <c r="R54" s="56"/>
      <c r="S54" s="56"/>
      <c r="T54" s="56"/>
      <c r="U54" s="56"/>
      <c r="V54" s="56"/>
      <c r="W54" s="56"/>
      <c r="X54" s="56"/>
      <c r="Y54" s="56"/>
      <c r="Z54" s="56"/>
    </row>
    <row r="55" spans="1:26" ht="14.25" customHeight="1" thickBot="1">
      <c r="A55" s="85" t="s">
        <v>16</v>
      </c>
      <c r="B55" s="99">
        <v>0</v>
      </c>
      <c r="C55" s="85" t="s">
        <v>258</v>
      </c>
      <c r="D55" s="82"/>
      <c r="E55" s="85"/>
      <c r="F55" s="86">
        <f>ROUND(B55*30,2)</f>
        <v>0</v>
      </c>
      <c r="G55" s="84"/>
      <c r="H55" s="56"/>
      <c r="I55" s="56"/>
      <c r="J55" s="56"/>
      <c r="K55" s="56"/>
      <c r="L55" s="56"/>
      <c r="M55" s="56"/>
      <c r="N55" s="56"/>
      <c r="O55" s="56"/>
      <c r="P55" s="56"/>
      <c r="Q55" s="56"/>
      <c r="R55" s="56"/>
      <c r="S55" s="56"/>
      <c r="T55" s="56"/>
      <c r="U55" s="56"/>
      <c r="V55" s="56"/>
      <c r="W55" s="56"/>
      <c r="X55" s="56"/>
      <c r="Y55" s="56"/>
      <c r="Z55" s="56"/>
    </row>
    <row r="56" spans="1:26" ht="14.25" customHeight="1">
      <c r="A56" s="85"/>
      <c r="B56" s="101"/>
      <c r="C56" s="85"/>
      <c r="D56" s="82"/>
      <c r="E56" s="85"/>
      <c r="F56" s="86"/>
      <c r="G56" s="84"/>
      <c r="H56" s="59"/>
      <c r="I56" s="56"/>
      <c r="J56" s="56"/>
      <c r="K56" s="56"/>
      <c r="L56" s="56"/>
      <c r="M56" s="56"/>
      <c r="N56" s="56"/>
      <c r="O56" s="56"/>
      <c r="P56" s="56"/>
      <c r="Q56" s="56"/>
      <c r="R56" s="56"/>
      <c r="S56" s="56"/>
      <c r="T56" s="56"/>
      <c r="U56" s="56"/>
      <c r="V56" s="56"/>
      <c r="W56" s="56"/>
      <c r="X56" s="56"/>
      <c r="Y56" s="56"/>
      <c r="Z56" s="56"/>
    </row>
    <row r="57" spans="1:26" ht="14.25" customHeight="1" thickBot="1">
      <c r="A57" s="83" t="s">
        <v>38</v>
      </c>
      <c r="B57" s="101"/>
      <c r="C57" s="82"/>
      <c r="D57" s="87" t="s">
        <v>39</v>
      </c>
      <c r="E57" s="88">
        <f>+F54+F55</f>
        <v>0</v>
      </c>
      <c r="F57" s="83" t="s">
        <v>40</v>
      </c>
      <c r="G57" s="82"/>
      <c r="H57" s="56"/>
      <c r="I57" s="56"/>
      <c r="J57" s="56"/>
      <c r="K57" s="56"/>
      <c r="L57" s="56"/>
      <c r="M57" s="56"/>
      <c r="N57" s="56"/>
      <c r="O57" s="56"/>
      <c r="P57" s="56"/>
      <c r="Q57" s="56"/>
      <c r="R57" s="56"/>
      <c r="S57" s="56"/>
      <c r="T57" s="56"/>
      <c r="U57" s="56"/>
      <c r="V57" s="56"/>
      <c r="W57" s="56"/>
      <c r="X57" s="56"/>
      <c r="Y57" s="56"/>
      <c r="Z57" s="56"/>
    </row>
    <row r="58" spans="1:26" ht="14.25" customHeight="1">
      <c r="A58" s="85"/>
      <c r="B58" s="101"/>
      <c r="C58" s="85"/>
      <c r="D58" s="82"/>
      <c r="E58" s="85"/>
      <c r="F58" s="86"/>
      <c r="G58" s="84"/>
      <c r="H58" s="59"/>
      <c r="I58" s="56"/>
      <c r="J58" s="56"/>
      <c r="K58" s="56"/>
      <c r="L58" s="56"/>
      <c r="M58" s="56"/>
      <c r="N58" s="56"/>
      <c r="O58" s="56"/>
      <c r="P58" s="56"/>
      <c r="Q58" s="56"/>
      <c r="R58" s="56"/>
      <c r="S58" s="56"/>
      <c r="T58" s="56"/>
      <c r="U58" s="56"/>
      <c r="V58" s="56"/>
      <c r="W58" s="56"/>
      <c r="X58" s="56"/>
      <c r="Y58" s="56"/>
      <c r="Z58" s="56"/>
    </row>
    <row r="59" spans="1:26" ht="14.25" customHeight="1">
      <c r="A59" s="83" t="s">
        <v>20</v>
      </c>
      <c r="B59" s="101"/>
      <c r="C59" s="82"/>
      <c r="D59" s="82"/>
      <c r="E59" s="82"/>
      <c r="F59" s="82"/>
      <c r="G59" s="84"/>
      <c r="H59" s="56"/>
      <c r="I59" s="56"/>
      <c r="J59" s="56"/>
      <c r="K59" s="56"/>
      <c r="L59" s="56"/>
      <c r="M59" s="56"/>
      <c r="N59" s="56"/>
      <c r="O59" s="56"/>
      <c r="P59" s="56"/>
      <c r="Q59" s="56"/>
      <c r="R59" s="56"/>
      <c r="S59" s="56"/>
      <c r="T59" s="56"/>
      <c r="U59" s="56"/>
      <c r="V59" s="56"/>
      <c r="W59" s="56"/>
      <c r="X59" s="56"/>
      <c r="Y59" s="56"/>
      <c r="Z59" s="56"/>
    </row>
    <row r="60" spans="1:26" ht="14.25" customHeight="1" thickBot="1">
      <c r="A60" s="85" t="s">
        <v>15</v>
      </c>
      <c r="B60" s="99">
        <v>0</v>
      </c>
      <c r="C60" s="85" t="s">
        <v>259</v>
      </c>
      <c r="D60" s="82"/>
      <c r="E60" s="85"/>
      <c r="F60" s="86">
        <f>ROUND(B60*600,2)</f>
        <v>0</v>
      </c>
      <c r="G60" s="84"/>
      <c r="H60" s="56"/>
      <c r="I60" s="56"/>
      <c r="J60" s="56"/>
      <c r="K60" s="56"/>
      <c r="L60" s="56"/>
      <c r="M60" s="56"/>
      <c r="N60" s="56"/>
      <c r="O60" s="56"/>
      <c r="P60" s="56"/>
      <c r="Q60" s="56"/>
      <c r="R60" s="56"/>
      <c r="S60" s="56"/>
      <c r="T60" s="56"/>
      <c r="U60" s="56"/>
      <c r="V60" s="56"/>
      <c r="W60" s="56"/>
      <c r="X60" s="56"/>
      <c r="Y60" s="56"/>
      <c r="Z60" s="56"/>
    </row>
    <row r="61" spans="1:26" ht="14.25" customHeight="1" thickBot="1">
      <c r="A61" s="85" t="s">
        <v>16</v>
      </c>
      <c r="B61" s="99">
        <v>0</v>
      </c>
      <c r="C61" s="85" t="s">
        <v>260</v>
      </c>
      <c r="D61" s="82"/>
      <c r="E61" s="85"/>
      <c r="F61" s="86">
        <f>ROUND(B61*50,2)</f>
        <v>0</v>
      </c>
      <c r="G61" s="84"/>
      <c r="H61" s="56"/>
      <c r="I61" s="56"/>
      <c r="J61" s="56"/>
      <c r="K61" s="56"/>
      <c r="L61" s="56"/>
      <c r="M61" s="56"/>
      <c r="N61" s="56"/>
      <c r="O61" s="56"/>
      <c r="P61" s="56"/>
      <c r="Q61" s="56"/>
      <c r="R61" s="56"/>
      <c r="S61" s="56"/>
      <c r="T61" s="56"/>
      <c r="U61" s="56"/>
      <c r="V61" s="56"/>
      <c r="W61" s="56"/>
      <c r="X61" s="56"/>
      <c r="Y61" s="56"/>
      <c r="Z61" s="56"/>
    </row>
    <row r="62" spans="1:26" ht="14.25" customHeight="1">
      <c r="A62" s="85"/>
      <c r="B62" s="101"/>
      <c r="C62" s="85"/>
      <c r="D62" s="82"/>
      <c r="E62" s="85"/>
      <c r="F62" s="86"/>
      <c r="G62" s="84"/>
      <c r="H62" s="56"/>
      <c r="I62" s="56"/>
      <c r="J62" s="56"/>
      <c r="K62" s="56"/>
      <c r="L62" s="56"/>
      <c r="M62" s="56"/>
      <c r="N62" s="56"/>
      <c r="O62" s="56"/>
      <c r="P62" s="56"/>
      <c r="Q62" s="56"/>
      <c r="R62" s="56"/>
      <c r="S62" s="56"/>
      <c r="T62" s="56"/>
      <c r="U62" s="56"/>
      <c r="V62" s="56"/>
      <c r="W62" s="56"/>
      <c r="X62" s="56"/>
      <c r="Y62" s="56"/>
      <c r="Z62" s="56"/>
    </row>
    <row r="63" spans="1:26" ht="14.25" customHeight="1" thickBot="1">
      <c r="A63" s="83" t="s">
        <v>41</v>
      </c>
      <c r="B63" s="101"/>
      <c r="C63" s="82"/>
      <c r="D63" s="87" t="s">
        <v>42</v>
      </c>
      <c r="E63" s="88">
        <f>+F60+F61</f>
        <v>0</v>
      </c>
      <c r="F63" s="83" t="s">
        <v>43</v>
      </c>
      <c r="G63" s="82"/>
      <c r="H63" s="56"/>
      <c r="I63" s="56"/>
      <c r="J63" s="56"/>
      <c r="K63" s="56"/>
      <c r="L63" s="56"/>
      <c r="M63" s="56"/>
      <c r="N63" s="56"/>
      <c r="O63" s="56"/>
      <c r="P63" s="56"/>
      <c r="Q63" s="56"/>
      <c r="R63" s="56"/>
      <c r="S63" s="56"/>
      <c r="T63" s="56"/>
      <c r="U63" s="56"/>
      <c r="V63" s="56"/>
      <c r="W63" s="56"/>
      <c r="X63" s="56"/>
      <c r="Y63" s="56"/>
      <c r="Z63" s="56"/>
    </row>
    <row r="64" spans="1:26" ht="14.25" customHeight="1">
      <c r="A64" s="85"/>
      <c r="B64" s="101"/>
      <c r="C64" s="85"/>
      <c r="D64" s="82"/>
      <c r="E64" s="85"/>
      <c r="F64" s="86"/>
      <c r="G64" s="84"/>
      <c r="H64" s="59"/>
      <c r="I64" s="56"/>
      <c r="J64" s="56"/>
      <c r="K64" s="56"/>
      <c r="L64" s="56"/>
      <c r="M64" s="56"/>
      <c r="N64" s="56"/>
      <c r="O64" s="56"/>
      <c r="P64" s="56"/>
      <c r="Q64" s="56"/>
      <c r="R64" s="56"/>
      <c r="S64" s="56"/>
      <c r="T64" s="56"/>
      <c r="U64" s="56"/>
      <c r="V64" s="56"/>
      <c r="W64" s="56"/>
      <c r="X64" s="56"/>
      <c r="Y64" s="56"/>
      <c r="Z64" s="56"/>
    </row>
    <row r="65" spans="1:26" ht="14.25" customHeight="1">
      <c r="A65" s="91" t="s">
        <v>104</v>
      </c>
      <c r="B65" s="101"/>
      <c r="C65" s="82"/>
      <c r="D65" s="82"/>
      <c r="E65" s="82"/>
      <c r="F65" s="82"/>
      <c r="G65" s="84"/>
      <c r="H65" s="56"/>
      <c r="I65" s="56"/>
      <c r="J65" s="56"/>
      <c r="K65" s="56"/>
      <c r="L65" s="56"/>
      <c r="M65" s="56"/>
      <c r="N65" s="56"/>
      <c r="O65" s="56"/>
      <c r="P65" s="56"/>
      <c r="Q65" s="56"/>
      <c r="R65" s="56"/>
      <c r="S65" s="56"/>
      <c r="T65" s="56"/>
      <c r="U65" s="56"/>
      <c r="V65" s="56"/>
      <c r="W65" s="56"/>
      <c r="X65" s="56"/>
      <c r="Y65" s="56"/>
      <c r="Z65" s="56"/>
    </row>
    <row r="66" spans="1:26" ht="14.25" customHeight="1" thickBot="1">
      <c r="A66" s="85" t="s">
        <v>15</v>
      </c>
      <c r="B66" s="99">
        <v>0</v>
      </c>
      <c r="C66" s="85" t="s">
        <v>261</v>
      </c>
      <c r="D66" s="82"/>
      <c r="E66" s="85"/>
      <c r="F66" s="86">
        <f>ROUND(B66*350,2)</f>
        <v>0</v>
      </c>
      <c r="G66" s="84"/>
      <c r="H66" s="56"/>
      <c r="I66" s="56"/>
      <c r="J66" s="56"/>
      <c r="K66" s="56"/>
      <c r="L66" s="56"/>
      <c r="M66" s="56"/>
      <c r="N66" s="56"/>
      <c r="O66" s="56"/>
      <c r="P66" s="56"/>
      <c r="Q66" s="56"/>
      <c r="R66" s="56"/>
      <c r="S66" s="56"/>
      <c r="T66" s="56"/>
      <c r="U66" s="56"/>
      <c r="V66" s="56"/>
      <c r="W66" s="56"/>
      <c r="X66" s="56"/>
      <c r="Y66" s="56"/>
      <c r="Z66" s="56"/>
    </row>
    <row r="67" spans="1:26" ht="14.25" customHeight="1" thickBot="1">
      <c r="A67" s="85" t="s">
        <v>16</v>
      </c>
      <c r="B67" s="99">
        <v>0</v>
      </c>
      <c r="C67" s="85" t="s">
        <v>262</v>
      </c>
      <c r="D67" s="82"/>
      <c r="E67" s="85"/>
      <c r="F67" s="86">
        <f>ROUND(B67*40,2)</f>
        <v>0</v>
      </c>
      <c r="G67" s="84"/>
      <c r="H67" s="56"/>
      <c r="I67" s="56"/>
      <c r="J67" s="56"/>
      <c r="K67" s="56"/>
      <c r="L67" s="56"/>
      <c r="M67" s="56"/>
      <c r="N67" s="56"/>
      <c r="O67" s="56"/>
      <c r="P67" s="56"/>
      <c r="Q67" s="56"/>
      <c r="R67" s="56"/>
      <c r="S67" s="56"/>
      <c r="T67" s="56"/>
      <c r="U67" s="56"/>
      <c r="V67" s="56"/>
      <c r="W67" s="56"/>
      <c r="X67" s="56"/>
      <c r="Y67" s="56"/>
      <c r="Z67" s="56"/>
    </row>
    <row r="68" spans="1:26" ht="14.25" customHeight="1">
      <c r="A68" s="85"/>
      <c r="B68" s="101"/>
      <c r="C68" s="85"/>
      <c r="D68" s="82"/>
      <c r="E68" s="85"/>
      <c r="F68" s="86"/>
      <c r="G68" s="84"/>
      <c r="H68" s="59"/>
      <c r="I68" s="56"/>
      <c r="J68" s="56"/>
      <c r="K68" s="56"/>
      <c r="L68" s="56"/>
      <c r="M68" s="56"/>
      <c r="N68" s="56"/>
      <c r="O68" s="56"/>
      <c r="P68" s="56"/>
      <c r="Q68" s="56"/>
      <c r="R68" s="56"/>
      <c r="S68" s="56"/>
      <c r="T68" s="56"/>
      <c r="U68" s="56"/>
      <c r="V68" s="56"/>
      <c r="W68" s="56"/>
      <c r="X68" s="56"/>
      <c r="Y68" s="56"/>
      <c r="Z68" s="56"/>
    </row>
    <row r="69" spans="1:26" ht="14.25" customHeight="1" thickBot="1">
      <c r="A69" s="91" t="s">
        <v>109</v>
      </c>
      <c r="B69" s="101"/>
      <c r="C69" s="82"/>
      <c r="D69" s="87" t="s">
        <v>44</v>
      </c>
      <c r="E69" s="88">
        <f>+F66+F67</f>
        <v>0</v>
      </c>
      <c r="F69" s="83" t="s">
        <v>45</v>
      </c>
      <c r="G69" s="82"/>
      <c r="H69" s="56"/>
      <c r="I69" s="56"/>
      <c r="J69" s="56"/>
      <c r="K69" s="56"/>
      <c r="L69" s="56"/>
      <c r="M69" s="56"/>
      <c r="N69" s="56"/>
      <c r="O69" s="56"/>
      <c r="P69" s="56"/>
      <c r="Q69" s="56"/>
      <c r="R69" s="56"/>
      <c r="S69" s="56"/>
      <c r="T69" s="56"/>
      <c r="U69" s="56"/>
      <c r="V69" s="56"/>
      <c r="W69" s="56"/>
      <c r="X69" s="56"/>
      <c r="Y69" s="56"/>
      <c r="Z69" s="56"/>
    </row>
    <row r="70" spans="1:26" ht="14.25" customHeight="1">
      <c r="A70" s="85"/>
      <c r="B70" s="101"/>
      <c r="C70" s="85"/>
      <c r="D70" s="82"/>
      <c r="E70" s="85"/>
      <c r="F70" s="86"/>
      <c r="G70" s="84"/>
      <c r="H70" s="59"/>
      <c r="I70" s="56"/>
      <c r="J70" s="56"/>
      <c r="K70" s="56"/>
      <c r="L70" s="56"/>
      <c r="M70" s="56"/>
      <c r="N70" s="56"/>
      <c r="O70" s="56"/>
      <c r="P70" s="56"/>
      <c r="Q70" s="56"/>
      <c r="R70" s="56"/>
      <c r="S70" s="56"/>
      <c r="T70" s="56"/>
      <c r="U70" s="56"/>
      <c r="V70" s="56"/>
      <c r="W70" s="56"/>
      <c r="X70" s="56"/>
      <c r="Y70" s="56"/>
      <c r="Z70" s="56"/>
    </row>
    <row r="71" spans="1:26" ht="14.25" customHeight="1" thickBot="1">
      <c r="A71" s="91" t="s">
        <v>110</v>
      </c>
      <c r="B71" s="101"/>
      <c r="C71" s="82"/>
      <c r="D71" s="82"/>
      <c r="E71" s="152">
        <f>+E57+E63+E69</f>
        <v>0</v>
      </c>
      <c r="F71" s="153"/>
      <c r="G71" s="83" t="s">
        <v>46</v>
      </c>
      <c r="M71" s="56"/>
      <c r="N71" s="56"/>
      <c r="O71" s="56"/>
      <c r="P71" s="56"/>
      <c r="Q71" s="56"/>
      <c r="R71" s="56"/>
      <c r="S71" s="56"/>
      <c r="T71" s="56"/>
      <c r="U71" s="56"/>
      <c r="V71" s="56"/>
      <c r="W71" s="56"/>
      <c r="X71" s="56"/>
      <c r="Y71" s="56"/>
      <c r="Z71" s="56"/>
    </row>
    <row r="72" spans="1:26" ht="14.25" customHeight="1">
      <c r="A72"/>
      <c r="B72" s="101"/>
      <c r="C72"/>
      <c r="D72"/>
      <c r="E72" s="150" t="s">
        <v>47</v>
      </c>
      <c r="F72" s="151"/>
      <c r="G72"/>
      <c r="L72" s="58"/>
      <c r="M72" s="56"/>
      <c r="N72" s="56"/>
      <c r="O72" s="56"/>
      <c r="P72" s="56"/>
      <c r="Q72" s="56"/>
      <c r="R72" s="56"/>
      <c r="S72" s="56"/>
      <c r="T72" s="56"/>
      <c r="U72" s="56"/>
      <c r="V72" s="56"/>
      <c r="W72" s="56"/>
      <c r="X72" s="56"/>
      <c r="Y72" s="56"/>
      <c r="Z72" s="56"/>
    </row>
    <row r="73" spans="1:26" ht="14.25" customHeight="1">
      <c r="A73" s="85"/>
      <c r="B73" s="101"/>
      <c r="C73" s="85"/>
      <c r="D73" s="82"/>
      <c r="E73" s="85"/>
      <c r="F73" s="86"/>
      <c r="G73" s="82"/>
      <c r="H73" s="59"/>
      <c r="I73" s="56"/>
      <c r="J73" s="56"/>
      <c r="K73" s="56"/>
      <c r="L73" s="56"/>
      <c r="M73" s="56"/>
      <c r="N73" s="56"/>
      <c r="O73" s="56"/>
      <c r="P73" s="56"/>
      <c r="Q73" s="56"/>
      <c r="R73" s="56"/>
      <c r="S73" s="56"/>
      <c r="T73" s="56"/>
      <c r="U73" s="56"/>
      <c r="V73" s="56"/>
      <c r="W73" s="56"/>
      <c r="X73" s="56"/>
      <c r="Y73" s="56"/>
      <c r="Z73" s="56"/>
    </row>
    <row r="74" spans="1:26" ht="14.25" customHeight="1">
      <c r="A74" s="106" t="s">
        <v>347</v>
      </c>
      <c r="B74" s="101"/>
      <c r="C74" s="82"/>
      <c r="D74" s="82"/>
      <c r="E74" s="82"/>
      <c r="F74" s="82"/>
      <c r="G74" s="82"/>
      <c r="H74" s="56"/>
      <c r="I74" s="56"/>
      <c r="J74" s="56"/>
      <c r="K74" s="56"/>
      <c r="L74" s="56"/>
      <c r="M74" s="56"/>
      <c r="N74" s="56"/>
      <c r="O74" s="56"/>
      <c r="P74" s="56"/>
      <c r="Q74" s="56"/>
      <c r="R74" s="56"/>
      <c r="S74" s="56"/>
      <c r="T74" s="56"/>
      <c r="U74" s="56"/>
      <c r="V74" s="56"/>
      <c r="W74" s="56"/>
      <c r="X74" s="56"/>
      <c r="Y74" s="56"/>
      <c r="Z74" s="56"/>
    </row>
    <row r="75" spans="1:26" ht="14.25" customHeight="1">
      <c r="A75" s="83" t="s">
        <v>14</v>
      </c>
      <c r="B75" s="101"/>
      <c r="C75" s="82"/>
      <c r="D75" s="82"/>
      <c r="E75" s="82"/>
      <c r="F75" s="82"/>
      <c r="G75" s="84"/>
      <c r="H75" s="56"/>
      <c r="I75" s="56"/>
      <c r="J75" s="56"/>
      <c r="K75" s="56"/>
      <c r="L75" s="56"/>
      <c r="M75" s="56"/>
      <c r="N75" s="56"/>
      <c r="O75" s="56"/>
      <c r="P75" s="56"/>
      <c r="Q75" s="56"/>
      <c r="R75" s="56"/>
      <c r="S75" s="56"/>
      <c r="T75" s="56"/>
      <c r="U75" s="56"/>
      <c r="V75" s="56"/>
      <c r="W75" s="56"/>
      <c r="X75" s="56"/>
      <c r="Y75" s="56"/>
      <c r="Z75" s="56"/>
    </row>
    <row r="76" spans="1:26" ht="14.25" customHeight="1" thickBot="1">
      <c r="A76" s="85" t="s">
        <v>15</v>
      </c>
      <c r="B76" s="99">
        <v>0</v>
      </c>
      <c r="C76" s="89" t="s">
        <v>263</v>
      </c>
      <c r="D76" s="82"/>
      <c r="E76" s="85"/>
      <c r="F76" s="86">
        <f>ROUND(B76*230,2)</f>
        <v>0</v>
      </c>
      <c r="G76" s="84"/>
      <c r="H76" s="56"/>
      <c r="I76" s="56"/>
      <c r="J76" s="56"/>
      <c r="K76" s="56"/>
      <c r="L76" s="56"/>
      <c r="M76" s="56"/>
      <c r="N76" s="56"/>
      <c r="O76" s="56"/>
      <c r="P76" s="56"/>
      <c r="Q76" s="56"/>
      <c r="R76" s="56"/>
      <c r="S76" s="56"/>
      <c r="T76" s="56"/>
      <c r="U76" s="56"/>
      <c r="V76" s="56"/>
      <c r="W76" s="56"/>
      <c r="X76" s="56"/>
      <c r="Y76" s="56"/>
      <c r="Z76" s="56"/>
    </row>
    <row r="77" spans="1:26" ht="14.25" customHeight="1" thickBot="1">
      <c r="A77" s="85" t="s">
        <v>16</v>
      </c>
      <c r="B77" s="99">
        <v>0</v>
      </c>
      <c r="C77" s="85" t="s">
        <v>264</v>
      </c>
      <c r="D77" s="82"/>
      <c r="E77" s="85"/>
      <c r="F77" s="86">
        <f>ROUND(B77*30,2)</f>
        <v>0</v>
      </c>
      <c r="G77" s="84"/>
      <c r="H77" s="56"/>
      <c r="I77" s="56"/>
      <c r="J77" s="56"/>
      <c r="K77" s="56"/>
      <c r="L77" s="56"/>
      <c r="M77" s="56"/>
      <c r="N77" s="56"/>
      <c r="O77" s="56"/>
      <c r="P77" s="56"/>
      <c r="Q77" s="56"/>
      <c r="R77" s="56"/>
      <c r="S77" s="56"/>
      <c r="T77" s="56"/>
      <c r="U77" s="56"/>
      <c r="V77" s="56"/>
      <c r="W77" s="56"/>
      <c r="X77" s="56"/>
      <c r="Y77" s="56"/>
      <c r="Z77" s="56"/>
    </row>
    <row r="78" spans="1:26" ht="14.25" customHeight="1">
      <c r="A78" s="85"/>
      <c r="B78" s="101"/>
      <c r="C78" s="85"/>
      <c r="D78" s="82"/>
      <c r="E78" s="85"/>
      <c r="F78" s="86"/>
      <c r="G78" s="84"/>
      <c r="H78" s="59"/>
      <c r="I78" s="56"/>
      <c r="J78" s="56"/>
      <c r="K78" s="56"/>
      <c r="L78" s="56"/>
      <c r="M78" s="56"/>
      <c r="N78" s="56"/>
      <c r="O78" s="56"/>
      <c r="P78" s="56"/>
      <c r="Q78" s="56"/>
      <c r="R78" s="56"/>
      <c r="S78" s="56"/>
      <c r="T78" s="56"/>
      <c r="U78" s="56"/>
      <c r="V78" s="56"/>
      <c r="W78" s="56"/>
      <c r="X78" s="56"/>
      <c r="Y78" s="56"/>
      <c r="Z78" s="56"/>
    </row>
    <row r="79" spans="1:26" ht="14.25" customHeight="1" thickBot="1">
      <c r="A79" s="83" t="s">
        <v>48</v>
      </c>
      <c r="B79" s="101"/>
      <c r="C79" s="82"/>
      <c r="D79" s="87" t="s">
        <v>49</v>
      </c>
      <c r="E79" s="88">
        <f>+F76+F77</f>
        <v>0</v>
      </c>
      <c r="F79" s="83" t="s">
        <v>50</v>
      </c>
      <c r="G79" s="82"/>
      <c r="H79" s="56"/>
      <c r="I79" s="56"/>
      <c r="J79" s="56"/>
      <c r="K79" s="56"/>
      <c r="L79" s="56"/>
      <c r="M79" s="56"/>
      <c r="N79" s="56"/>
      <c r="O79" s="56"/>
      <c r="P79" s="56"/>
      <c r="Q79" s="56"/>
      <c r="R79" s="56"/>
      <c r="S79" s="56"/>
      <c r="T79" s="56"/>
      <c r="U79" s="56"/>
      <c r="V79" s="56"/>
      <c r="W79" s="56"/>
      <c r="X79" s="56"/>
      <c r="Y79" s="56"/>
      <c r="Z79" s="56"/>
    </row>
    <row r="80" spans="1:26" ht="14.25" customHeight="1">
      <c r="A80" s="85"/>
      <c r="B80" s="101"/>
      <c r="C80" s="85"/>
      <c r="D80" s="82"/>
      <c r="E80" s="85"/>
      <c r="F80" s="86"/>
      <c r="G80" s="84"/>
      <c r="H80" s="59"/>
      <c r="I80" s="56"/>
      <c r="J80" s="56"/>
      <c r="K80" s="56"/>
      <c r="L80" s="56"/>
      <c r="M80" s="56"/>
      <c r="N80" s="56"/>
      <c r="O80" s="56"/>
      <c r="P80" s="56"/>
      <c r="Q80" s="56"/>
      <c r="R80" s="56"/>
      <c r="S80" s="56"/>
      <c r="T80" s="56"/>
      <c r="U80" s="56"/>
      <c r="V80" s="56"/>
      <c r="W80" s="56"/>
      <c r="X80" s="56"/>
      <c r="Y80" s="56"/>
      <c r="Z80" s="56"/>
    </row>
    <row r="81" spans="1:26" ht="14.25" customHeight="1">
      <c r="A81" s="83" t="s">
        <v>20</v>
      </c>
      <c r="B81" s="101"/>
      <c r="C81" s="82"/>
      <c r="D81" s="82"/>
      <c r="E81" s="82"/>
      <c r="F81" s="82"/>
      <c r="G81" s="84"/>
      <c r="H81" s="56"/>
      <c r="I81" s="56"/>
      <c r="J81" s="56"/>
      <c r="K81" s="56"/>
      <c r="L81" s="56"/>
      <c r="M81" s="56"/>
      <c r="N81" s="56"/>
      <c r="O81" s="56"/>
      <c r="P81" s="56"/>
      <c r="Q81" s="56"/>
      <c r="R81" s="56"/>
      <c r="S81" s="56"/>
      <c r="T81" s="56"/>
      <c r="U81" s="56"/>
      <c r="V81" s="56"/>
      <c r="W81" s="56"/>
      <c r="X81" s="56"/>
      <c r="Y81" s="56"/>
      <c r="Z81" s="56"/>
    </row>
    <row r="82" spans="1:26" ht="14.25" customHeight="1" thickBot="1">
      <c r="A82" s="85" t="s">
        <v>15</v>
      </c>
      <c r="B82" s="99">
        <v>0</v>
      </c>
      <c r="C82" s="85" t="s">
        <v>265</v>
      </c>
      <c r="D82" s="82"/>
      <c r="E82" s="85"/>
      <c r="F82" s="86">
        <f>ROUND(B82*600,2)</f>
        <v>0</v>
      </c>
      <c r="G82" s="84"/>
      <c r="H82" s="56"/>
      <c r="I82" s="56"/>
      <c r="J82" s="56"/>
      <c r="K82" s="56"/>
      <c r="L82" s="56"/>
      <c r="M82" s="56"/>
      <c r="N82" s="56"/>
      <c r="O82" s="56"/>
      <c r="P82" s="56"/>
      <c r="Q82" s="56"/>
      <c r="R82" s="56"/>
      <c r="S82" s="56"/>
      <c r="T82" s="56"/>
      <c r="U82" s="56"/>
      <c r="V82" s="56"/>
      <c r="W82" s="56"/>
      <c r="X82" s="56"/>
      <c r="Y82" s="56"/>
      <c r="Z82" s="56"/>
    </row>
    <row r="83" spans="1:26" ht="14.25" customHeight="1" thickBot="1">
      <c r="A83" s="85" t="s">
        <v>16</v>
      </c>
      <c r="B83" s="99">
        <v>0</v>
      </c>
      <c r="C83" s="85" t="s">
        <v>266</v>
      </c>
      <c r="D83" s="82"/>
      <c r="E83" s="85"/>
      <c r="F83" s="86">
        <f>ROUND(B83*50,2)</f>
        <v>0</v>
      </c>
      <c r="G83" s="84"/>
      <c r="H83" s="56"/>
      <c r="I83" s="56"/>
      <c r="J83" s="56"/>
      <c r="K83" s="56"/>
      <c r="L83" s="56"/>
      <c r="M83" s="56"/>
      <c r="N83" s="56"/>
      <c r="O83" s="56"/>
      <c r="P83" s="56"/>
      <c r="Q83" s="56"/>
      <c r="R83" s="56"/>
      <c r="S83" s="56"/>
      <c r="T83" s="56"/>
      <c r="U83" s="56"/>
      <c r="V83" s="56"/>
      <c r="W83" s="56"/>
      <c r="X83" s="56"/>
      <c r="Y83" s="56"/>
      <c r="Z83" s="56"/>
    </row>
    <row r="84" spans="1:26" ht="14.25" customHeight="1">
      <c r="A84" s="85"/>
      <c r="B84" s="101"/>
      <c r="C84" s="85"/>
      <c r="D84" s="82"/>
      <c r="E84" s="85"/>
      <c r="F84" s="86"/>
      <c r="G84" s="84"/>
      <c r="H84" s="59"/>
      <c r="I84" s="56"/>
      <c r="J84" s="56"/>
      <c r="K84" s="56"/>
      <c r="L84" s="56"/>
      <c r="M84" s="56"/>
      <c r="N84" s="56"/>
      <c r="O84" s="56"/>
      <c r="P84" s="56"/>
      <c r="Q84" s="56"/>
      <c r="R84" s="56"/>
      <c r="S84" s="56"/>
      <c r="T84" s="56"/>
      <c r="U84" s="56"/>
      <c r="V84" s="56"/>
      <c r="W84" s="56"/>
      <c r="X84" s="56"/>
      <c r="Y84" s="56"/>
      <c r="Z84" s="56"/>
    </row>
    <row r="85" spans="1:26" ht="14.25" customHeight="1" thickBot="1">
      <c r="A85" s="83" t="s">
        <v>51</v>
      </c>
      <c r="B85" s="101"/>
      <c r="C85" s="82"/>
      <c r="D85" s="87" t="s">
        <v>52</v>
      </c>
      <c r="E85" s="88">
        <f>+F82+F83</f>
        <v>0</v>
      </c>
      <c r="F85" s="83" t="s">
        <v>53</v>
      </c>
      <c r="G85" s="82"/>
      <c r="H85" s="56"/>
      <c r="I85" s="56"/>
      <c r="J85" s="56"/>
      <c r="K85" s="56"/>
      <c r="L85" s="56"/>
      <c r="M85" s="56"/>
      <c r="N85" s="56"/>
      <c r="O85" s="56"/>
      <c r="P85" s="56"/>
      <c r="Q85" s="56"/>
      <c r="R85" s="56"/>
      <c r="S85" s="56"/>
      <c r="T85" s="56"/>
      <c r="U85" s="56"/>
      <c r="V85" s="56"/>
      <c r="W85" s="56"/>
      <c r="X85" s="56"/>
      <c r="Y85" s="56"/>
      <c r="Z85" s="56"/>
    </row>
    <row r="86" spans="1:26" ht="14.25" customHeight="1">
      <c r="A86" s="85"/>
      <c r="B86" s="101"/>
      <c r="C86" s="85"/>
      <c r="D86" s="82"/>
      <c r="E86" s="85"/>
      <c r="F86" s="86"/>
      <c r="G86" s="84"/>
      <c r="H86" s="59"/>
      <c r="I86" s="56"/>
      <c r="J86" s="56"/>
      <c r="K86" s="56"/>
      <c r="L86" s="56"/>
      <c r="M86" s="56"/>
      <c r="N86" s="56"/>
      <c r="O86" s="56"/>
      <c r="P86" s="56"/>
      <c r="Q86" s="56"/>
      <c r="R86" s="56"/>
      <c r="S86" s="56"/>
      <c r="T86" s="56"/>
      <c r="U86" s="56"/>
      <c r="V86" s="56"/>
      <c r="W86" s="56"/>
      <c r="X86" s="56"/>
      <c r="Y86" s="56"/>
      <c r="Z86" s="56"/>
    </row>
    <row r="87" spans="1:26" ht="14.25" customHeight="1">
      <c r="A87" s="91" t="s">
        <v>104</v>
      </c>
      <c r="B87" s="101"/>
      <c r="C87" s="82"/>
      <c r="D87" s="82"/>
      <c r="E87" s="82"/>
      <c r="F87" s="82"/>
      <c r="G87" s="84"/>
      <c r="H87" s="56"/>
      <c r="I87" s="56"/>
      <c r="J87" s="56"/>
      <c r="K87" s="56"/>
      <c r="L87" s="56"/>
      <c r="M87" s="56"/>
      <c r="N87" s="56"/>
      <c r="O87" s="56"/>
      <c r="P87" s="56"/>
      <c r="Q87" s="56"/>
      <c r="R87" s="56"/>
      <c r="S87" s="56"/>
      <c r="T87" s="56"/>
      <c r="U87" s="56"/>
      <c r="V87" s="56"/>
      <c r="W87" s="56"/>
      <c r="X87" s="56"/>
      <c r="Y87" s="56"/>
      <c r="Z87" s="56"/>
    </row>
    <row r="88" spans="1:26" ht="14.25" customHeight="1" thickBot="1">
      <c r="A88" s="85" t="s">
        <v>15</v>
      </c>
      <c r="B88" s="99">
        <v>0</v>
      </c>
      <c r="C88" s="85" t="s">
        <v>267</v>
      </c>
      <c r="D88" s="82"/>
      <c r="E88" s="85"/>
      <c r="F88" s="86">
        <f>ROUND(B88*350,2)</f>
        <v>0</v>
      </c>
      <c r="G88" s="84"/>
      <c r="H88" s="56"/>
      <c r="I88" s="56"/>
      <c r="J88" s="56"/>
      <c r="K88" s="56"/>
      <c r="L88" s="56"/>
      <c r="M88" s="56"/>
      <c r="N88" s="56"/>
      <c r="O88" s="56"/>
      <c r="P88" s="56"/>
      <c r="Q88" s="56"/>
      <c r="R88" s="56"/>
      <c r="S88" s="56"/>
      <c r="T88" s="56"/>
      <c r="U88" s="56"/>
      <c r="V88" s="56"/>
      <c r="W88" s="56"/>
      <c r="X88" s="56"/>
      <c r="Y88" s="56"/>
      <c r="Z88" s="56"/>
    </row>
    <row r="89" spans="1:26" ht="14.25" customHeight="1" thickBot="1">
      <c r="A89" s="85" t="s">
        <v>16</v>
      </c>
      <c r="B89" s="99">
        <v>0</v>
      </c>
      <c r="C89" s="85" t="s">
        <v>268</v>
      </c>
      <c r="D89" s="82"/>
      <c r="E89" s="85"/>
      <c r="F89" s="86">
        <f>ROUND(B89*40,2)</f>
        <v>0</v>
      </c>
      <c r="G89" s="84"/>
      <c r="H89" s="56"/>
      <c r="I89" s="56"/>
      <c r="J89" s="56"/>
      <c r="K89" s="56"/>
      <c r="L89" s="56"/>
      <c r="M89" s="56"/>
      <c r="N89" s="56"/>
      <c r="O89" s="56"/>
      <c r="P89" s="56"/>
      <c r="Q89" s="56"/>
      <c r="R89" s="56"/>
      <c r="S89" s="56"/>
      <c r="T89" s="56"/>
      <c r="U89" s="56"/>
      <c r="V89" s="56"/>
      <c r="W89" s="56"/>
      <c r="X89" s="56"/>
      <c r="Y89" s="56"/>
      <c r="Z89" s="56"/>
    </row>
    <row r="90" spans="1:26" ht="14.25" customHeight="1">
      <c r="A90" s="85"/>
      <c r="B90" s="101"/>
      <c r="C90" s="85"/>
      <c r="D90" s="82"/>
      <c r="E90" s="85"/>
      <c r="F90" s="86"/>
      <c r="G90" s="84"/>
      <c r="H90" s="59"/>
      <c r="I90" s="56"/>
      <c r="J90" s="56"/>
      <c r="K90" s="56"/>
      <c r="L90" s="56"/>
      <c r="M90" s="56"/>
      <c r="N90" s="56"/>
      <c r="O90" s="56"/>
      <c r="P90" s="56"/>
      <c r="Q90" s="56"/>
      <c r="R90" s="56"/>
      <c r="S90" s="56"/>
      <c r="T90" s="56"/>
      <c r="U90" s="56"/>
      <c r="V90" s="56"/>
      <c r="W90" s="56"/>
      <c r="X90" s="56"/>
      <c r="Y90" s="56"/>
      <c r="Z90" s="56"/>
    </row>
    <row r="91" spans="1:26" ht="14.25" customHeight="1" thickBot="1">
      <c r="A91" s="91" t="s">
        <v>111</v>
      </c>
      <c r="B91" s="101"/>
      <c r="C91" s="82"/>
      <c r="D91" s="87" t="s">
        <v>54</v>
      </c>
      <c r="E91" s="88">
        <f>+F88+F89</f>
        <v>0</v>
      </c>
      <c r="F91" s="83" t="s">
        <v>55</v>
      </c>
      <c r="G91" s="82"/>
      <c r="H91" s="56"/>
      <c r="I91" s="56"/>
      <c r="J91" s="56"/>
      <c r="K91" s="56"/>
      <c r="L91" s="56"/>
      <c r="M91" s="56"/>
      <c r="N91" s="56"/>
      <c r="O91" s="56"/>
      <c r="P91" s="56"/>
      <c r="Q91" s="56"/>
      <c r="R91" s="56"/>
      <c r="S91" s="56"/>
      <c r="T91" s="56"/>
      <c r="U91" s="56"/>
      <c r="V91" s="56"/>
      <c r="W91" s="56"/>
      <c r="X91" s="56"/>
      <c r="Y91" s="56"/>
      <c r="Z91" s="56"/>
    </row>
    <row r="92" spans="1:26" ht="14.25" customHeight="1">
      <c r="A92" s="85"/>
      <c r="B92" s="101"/>
      <c r="C92" s="85"/>
      <c r="D92" s="82"/>
      <c r="E92" s="85"/>
      <c r="F92" s="86"/>
      <c r="G92" s="84"/>
      <c r="H92" s="59"/>
      <c r="I92" s="56"/>
      <c r="J92" s="56"/>
      <c r="K92" s="56"/>
      <c r="L92" s="56"/>
      <c r="M92" s="56"/>
      <c r="N92" s="56"/>
      <c r="O92" s="56"/>
      <c r="P92" s="56"/>
      <c r="Q92" s="56"/>
      <c r="R92" s="56"/>
      <c r="S92" s="56"/>
      <c r="T92" s="56"/>
      <c r="U92" s="56"/>
      <c r="V92" s="56"/>
      <c r="W92" s="56"/>
      <c r="X92" s="56"/>
      <c r="Y92" s="56"/>
      <c r="Z92" s="56"/>
    </row>
    <row r="93" spans="1:26" ht="14.25" customHeight="1" thickBot="1">
      <c r="A93" s="91" t="s">
        <v>112</v>
      </c>
      <c r="B93" s="101"/>
      <c r="C93" s="82"/>
      <c r="D93" s="82"/>
      <c r="E93" s="152">
        <f>+E79+E85+E91</f>
        <v>0</v>
      </c>
      <c r="F93" s="153"/>
      <c r="G93" s="83" t="s">
        <v>56</v>
      </c>
      <c r="M93" s="56"/>
      <c r="N93" s="56"/>
      <c r="O93" s="56"/>
      <c r="P93" s="56"/>
      <c r="Q93" s="56"/>
      <c r="R93" s="56"/>
      <c r="S93" s="56"/>
      <c r="T93" s="56"/>
      <c r="U93" s="56"/>
      <c r="V93" s="56"/>
      <c r="W93" s="56"/>
      <c r="X93" s="56"/>
      <c r="Y93" s="56"/>
      <c r="Z93" s="56"/>
    </row>
    <row r="94" spans="1:26" ht="14.25" customHeight="1">
      <c r="A94"/>
      <c r="B94" s="101"/>
      <c r="C94"/>
      <c r="D94"/>
      <c r="E94" s="150" t="s">
        <v>57</v>
      </c>
      <c r="F94" s="151"/>
      <c r="G94"/>
      <c r="L94" s="58"/>
      <c r="M94" s="56"/>
      <c r="N94" s="56"/>
      <c r="O94" s="56"/>
      <c r="P94" s="56"/>
      <c r="Q94" s="56"/>
      <c r="R94" s="56"/>
      <c r="S94" s="56"/>
      <c r="T94" s="56"/>
      <c r="U94" s="56"/>
      <c r="V94" s="56"/>
      <c r="W94" s="56"/>
      <c r="X94" s="56"/>
      <c r="Y94" s="56"/>
      <c r="Z94" s="56"/>
    </row>
    <row r="95" spans="1:26" ht="14.25" customHeight="1">
      <c r="A95"/>
      <c r="B95" s="101"/>
      <c r="C95"/>
      <c r="D95"/>
      <c r="E95" s="92"/>
      <c r="F95" s="92"/>
      <c r="G95"/>
      <c r="L95" s="58"/>
      <c r="M95" s="56"/>
      <c r="N95" s="56"/>
      <c r="O95" s="56"/>
      <c r="P95" s="56"/>
      <c r="Q95" s="56"/>
      <c r="R95" s="56"/>
      <c r="S95" s="56"/>
      <c r="T95" s="56"/>
      <c r="U95" s="56"/>
      <c r="V95" s="56"/>
      <c r="W95" s="56"/>
      <c r="X95" s="56"/>
      <c r="Y95" s="56"/>
      <c r="Z95" s="56"/>
    </row>
    <row r="96" spans="1:26" ht="14.25" customHeight="1">
      <c r="A96" s="106" t="s">
        <v>348</v>
      </c>
      <c r="B96" s="101"/>
      <c r="C96" s="82"/>
      <c r="D96" s="82"/>
      <c r="E96" s="82"/>
      <c r="F96" s="82"/>
      <c r="G96" s="82"/>
      <c r="H96" s="56"/>
      <c r="I96" s="56"/>
      <c r="J96" s="56"/>
      <c r="K96" s="56"/>
      <c r="L96" s="56"/>
      <c r="M96" s="56"/>
      <c r="N96" s="56"/>
      <c r="O96" s="56"/>
      <c r="P96" s="56"/>
      <c r="Q96" s="56"/>
      <c r="R96" s="56"/>
      <c r="S96" s="56"/>
      <c r="T96" s="56"/>
      <c r="U96" s="56"/>
      <c r="V96" s="56"/>
      <c r="W96" s="56"/>
      <c r="X96" s="56"/>
      <c r="Y96" s="56"/>
      <c r="Z96" s="56"/>
    </row>
    <row r="97" spans="1:26" ht="14.25" customHeight="1">
      <c r="A97" s="83" t="s">
        <v>14</v>
      </c>
      <c r="B97" s="101"/>
      <c r="C97" s="82"/>
      <c r="D97" s="82"/>
      <c r="E97" s="82"/>
      <c r="F97" s="82"/>
      <c r="G97" s="84"/>
      <c r="H97" s="56"/>
      <c r="I97" s="56"/>
      <c r="J97" s="56"/>
      <c r="K97" s="56"/>
      <c r="L97" s="56"/>
      <c r="M97" s="56"/>
      <c r="N97" s="56"/>
      <c r="O97" s="56"/>
      <c r="P97" s="56"/>
      <c r="Q97" s="56"/>
      <c r="R97" s="56"/>
      <c r="S97" s="56"/>
      <c r="T97" s="56"/>
      <c r="U97" s="56"/>
      <c r="V97" s="56"/>
      <c r="W97" s="56"/>
      <c r="X97" s="56"/>
      <c r="Y97" s="56"/>
      <c r="Z97" s="56"/>
    </row>
    <row r="98" spans="1:26" ht="14.25" customHeight="1" thickBot="1">
      <c r="A98" s="85" t="s">
        <v>15</v>
      </c>
      <c r="B98" s="99">
        <v>0</v>
      </c>
      <c r="C98" s="85" t="s">
        <v>269</v>
      </c>
      <c r="D98" s="82"/>
      <c r="E98" s="85"/>
      <c r="F98" s="86">
        <f>ROUND(B98*230,2)</f>
        <v>0</v>
      </c>
      <c r="G98" s="84"/>
      <c r="H98" s="56"/>
      <c r="I98" s="56"/>
      <c r="J98" s="56"/>
      <c r="K98" s="56"/>
      <c r="L98" s="56"/>
      <c r="M98" s="56"/>
      <c r="N98" s="56"/>
      <c r="O98" s="56"/>
      <c r="P98" s="56"/>
      <c r="Q98" s="56"/>
      <c r="R98" s="56"/>
      <c r="S98" s="56"/>
      <c r="T98" s="56"/>
      <c r="U98" s="56"/>
      <c r="V98" s="56"/>
      <c r="W98" s="56"/>
      <c r="X98" s="56"/>
      <c r="Y98" s="56"/>
      <c r="Z98" s="56"/>
    </row>
    <row r="99" spans="1:26" ht="14.25" customHeight="1" thickBot="1">
      <c r="A99" s="85" t="s">
        <v>16</v>
      </c>
      <c r="B99" s="99">
        <v>0</v>
      </c>
      <c r="C99" s="85" t="s">
        <v>270</v>
      </c>
      <c r="D99" s="82"/>
      <c r="E99" s="85"/>
      <c r="F99" s="86">
        <f>ROUND(B99*30,2)</f>
        <v>0</v>
      </c>
      <c r="G99" s="84"/>
      <c r="H99" s="56"/>
      <c r="I99" s="56"/>
      <c r="J99" s="56"/>
      <c r="K99" s="56"/>
      <c r="L99" s="56"/>
      <c r="M99" s="56"/>
      <c r="N99" s="56"/>
      <c r="O99" s="56"/>
      <c r="P99" s="56"/>
      <c r="Q99" s="56"/>
      <c r="R99" s="56"/>
      <c r="S99" s="56"/>
      <c r="T99" s="56"/>
      <c r="U99" s="56"/>
      <c r="V99" s="56"/>
      <c r="W99" s="56"/>
      <c r="X99" s="56"/>
      <c r="Y99" s="56"/>
      <c r="Z99" s="56"/>
    </row>
    <row r="100" spans="1:26" ht="14.25" customHeight="1">
      <c r="A100" s="85"/>
      <c r="B100" s="101"/>
      <c r="C100" s="85"/>
      <c r="D100" s="82"/>
      <c r="E100" s="85"/>
      <c r="F100" s="86"/>
      <c r="G100" s="84"/>
      <c r="H100" s="59"/>
      <c r="I100" s="56"/>
      <c r="J100" s="56"/>
      <c r="K100" s="56"/>
      <c r="L100" s="56"/>
      <c r="M100" s="56"/>
      <c r="N100" s="56"/>
      <c r="O100" s="56"/>
      <c r="P100" s="56"/>
      <c r="Q100" s="56"/>
      <c r="R100" s="56"/>
      <c r="S100" s="56"/>
      <c r="T100" s="56"/>
      <c r="U100" s="56"/>
      <c r="V100" s="56"/>
      <c r="W100" s="56"/>
      <c r="X100" s="56"/>
      <c r="Y100" s="56"/>
      <c r="Z100" s="56"/>
    </row>
    <row r="101" spans="1:26" ht="14.25" customHeight="1" thickBot="1">
      <c r="A101" s="83" t="s">
        <v>58</v>
      </c>
      <c r="B101" s="101"/>
      <c r="C101" s="82"/>
      <c r="D101" s="87" t="s">
        <v>59</v>
      </c>
      <c r="E101" s="88">
        <f>+F98+F99</f>
        <v>0</v>
      </c>
      <c r="F101" s="83" t="s">
        <v>60</v>
      </c>
      <c r="G101" s="82"/>
      <c r="H101" s="56"/>
      <c r="I101" s="56"/>
      <c r="J101" s="56"/>
      <c r="K101" s="56"/>
      <c r="L101" s="56"/>
      <c r="M101" s="56"/>
      <c r="N101" s="56"/>
      <c r="O101" s="56"/>
      <c r="P101" s="56"/>
      <c r="Q101" s="56"/>
      <c r="R101" s="56"/>
      <c r="S101" s="56"/>
      <c r="T101" s="56"/>
      <c r="U101" s="56"/>
      <c r="V101" s="56"/>
      <c r="W101" s="56"/>
      <c r="X101" s="56"/>
      <c r="Y101" s="56"/>
      <c r="Z101" s="56"/>
    </row>
    <row r="102" spans="1:26" ht="14.25" customHeight="1">
      <c r="A102" s="85"/>
      <c r="B102" s="101"/>
      <c r="C102" s="85"/>
      <c r="D102" s="82"/>
      <c r="E102" s="85"/>
      <c r="F102" s="86"/>
      <c r="G102" s="84"/>
      <c r="H102" s="59"/>
      <c r="I102" s="56"/>
      <c r="J102" s="56"/>
      <c r="K102" s="56"/>
      <c r="L102" s="56"/>
      <c r="M102" s="56"/>
      <c r="N102" s="56"/>
      <c r="O102" s="56"/>
      <c r="P102" s="56"/>
      <c r="Q102" s="56"/>
      <c r="R102" s="56"/>
      <c r="S102" s="56"/>
      <c r="T102" s="56"/>
      <c r="U102" s="56"/>
      <c r="V102" s="56"/>
      <c r="W102" s="56"/>
      <c r="X102" s="56"/>
      <c r="Y102" s="56"/>
      <c r="Z102" s="56"/>
    </row>
    <row r="103" spans="1:26" ht="14.25" customHeight="1">
      <c r="A103" s="83" t="s">
        <v>20</v>
      </c>
      <c r="B103" s="101"/>
      <c r="C103" s="82"/>
      <c r="D103" s="82"/>
      <c r="E103" s="82"/>
      <c r="F103" s="82"/>
      <c r="G103" s="84"/>
      <c r="H103" s="56"/>
      <c r="I103" s="56"/>
      <c r="J103" s="56"/>
      <c r="K103" s="56"/>
      <c r="L103" s="56"/>
      <c r="M103" s="56"/>
      <c r="N103" s="56"/>
      <c r="O103" s="56"/>
      <c r="P103" s="56"/>
      <c r="Q103" s="56"/>
      <c r="R103" s="56"/>
      <c r="S103" s="56"/>
      <c r="T103" s="56"/>
      <c r="U103" s="56"/>
      <c r="V103" s="56"/>
      <c r="W103" s="56"/>
      <c r="X103" s="56"/>
      <c r="Y103" s="56"/>
      <c r="Z103" s="56"/>
    </row>
    <row r="104" spans="1:26" ht="14.25" customHeight="1" thickBot="1">
      <c r="A104" s="85" t="s">
        <v>61</v>
      </c>
      <c r="B104" s="99">
        <v>0</v>
      </c>
      <c r="C104" s="85" t="s">
        <v>271</v>
      </c>
      <c r="D104" s="82"/>
      <c r="E104" s="85"/>
      <c r="F104" s="86">
        <f>ROUND(B104*600,2)</f>
        <v>0</v>
      </c>
      <c r="G104" s="84"/>
      <c r="H104" s="56"/>
      <c r="I104" s="56"/>
      <c r="J104" s="56"/>
      <c r="K104" s="56"/>
      <c r="L104" s="56"/>
      <c r="M104" s="56"/>
      <c r="N104" s="56"/>
      <c r="O104" s="56"/>
      <c r="P104" s="56"/>
      <c r="Q104" s="56"/>
      <c r="R104" s="56"/>
      <c r="S104" s="56"/>
      <c r="T104" s="56"/>
      <c r="U104" s="56"/>
      <c r="V104" s="56"/>
      <c r="W104" s="56"/>
      <c r="X104" s="56"/>
      <c r="Y104" s="56"/>
      <c r="Z104" s="56"/>
    </row>
    <row r="105" spans="1:26" ht="14.25" customHeight="1" thickBot="1">
      <c r="A105" s="85" t="s">
        <v>62</v>
      </c>
      <c r="B105" s="99">
        <v>0</v>
      </c>
      <c r="C105" s="85" t="s">
        <v>272</v>
      </c>
      <c r="D105" s="82"/>
      <c r="E105" s="85"/>
      <c r="F105" s="86">
        <f>ROUND(B105*50,2)</f>
        <v>0</v>
      </c>
      <c r="G105" s="84"/>
      <c r="H105" s="56"/>
      <c r="I105" s="56"/>
      <c r="J105" s="56"/>
      <c r="K105" s="56"/>
      <c r="L105" s="56"/>
      <c r="M105" s="56"/>
      <c r="N105" s="56"/>
      <c r="O105" s="56"/>
      <c r="P105" s="56"/>
      <c r="Q105" s="56"/>
      <c r="R105" s="56"/>
      <c r="S105" s="56"/>
      <c r="T105" s="56"/>
      <c r="U105" s="56"/>
      <c r="V105" s="56"/>
      <c r="W105" s="56"/>
      <c r="X105" s="56"/>
      <c r="Y105" s="56"/>
      <c r="Z105" s="56"/>
    </row>
    <row r="106" spans="1:26" ht="14.25" customHeight="1">
      <c r="A106" s="85"/>
      <c r="B106" s="101"/>
      <c r="C106" s="85"/>
      <c r="D106" s="82"/>
      <c r="E106" s="85"/>
      <c r="F106" s="86"/>
      <c r="G106" s="84"/>
      <c r="H106" s="59"/>
      <c r="I106" s="56"/>
      <c r="J106" s="56"/>
      <c r="K106" s="56"/>
      <c r="L106" s="56"/>
      <c r="M106" s="56"/>
      <c r="N106" s="56"/>
      <c r="O106" s="56"/>
      <c r="P106" s="56"/>
      <c r="Q106" s="56"/>
      <c r="R106" s="56"/>
      <c r="S106" s="56"/>
      <c r="T106" s="56"/>
      <c r="U106" s="56"/>
      <c r="V106" s="56"/>
      <c r="W106" s="56"/>
      <c r="X106" s="56"/>
      <c r="Y106" s="56"/>
      <c r="Z106" s="56"/>
    </row>
    <row r="107" spans="1:26" ht="14.25" customHeight="1" thickBot="1">
      <c r="A107" s="83" t="s">
        <v>63</v>
      </c>
      <c r="B107" s="101"/>
      <c r="C107" s="82"/>
      <c r="D107" s="87" t="s">
        <v>64</v>
      </c>
      <c r="E107" s="88">
        <f>+F104+F105</f>
        <v>0</v>
      </c>
      <c r="F107" s="83" t="s">
        <v>65</v>
      </c>
      <c r="G107" s="82"/>
      <c r="H107" s="56"/>
      <c r="I107" s="56"/>
      <c r="J107" s="56"/>
      <c r="K107" s="56"/>
      <c r="L107" s="56"/>
      <c r="M107" s="56"/>
      <c r="N107" s="56"/>
      <c r="O107" s="56"/>
      <c r="P107" s="56"/>
      <c r="Q107" s="56"/>
      <c r="R107" s="56"/>
      <c r="S107" s="56"/>
      <c r="T107" s="56"/>
      <c r="U107" s="56"/>
      <c r="V107" s="56"/>
      <c r="W107" s="56"/>
      <c r="X107" s="56"/>
      <c r="Y107" s="56"/>
      <c r="Z107" s="56"/>
    </row>
    <row r="108" spans="1:26" ht="14.25" customHeight="1">
      <c r="A108" s="85"/>
      <c r="B108" s="101"/>
      <c r="C108" s="85"/>
      <c r="D108" s="82"/>
      <c r="E108" s="85"/>
      <c r="F108" s="86"/>
      <c r="G108" s="84"/>
      <c r="H108" s="59"/>
      <c r="I108" s="56"/>
      <c r="J108" s="56"/>
      <c r="K108" s="56"/>
      <c r="L108" s="56"/>
      <c r="M108" s="56"/>
      <c r="N108" s="56"/>
      <c r="O108" s="56"/>
      <c r="P108" s="56"/>
      <c r="Q108" s="56"/>
      <c r="R108" s="56"/>
      <c r="S108" s="56"/>
      <c r="T108" s="56"/>
      <c r="U108" s="56"/>
      <c r="V108" s="56"/>
      <c r="W108" s="56"/>
      <c r="X108" s="56"/>
      <c r="Y108" s="56"/>
      <c r="Z108" s="56"/>
    </row>
    <row r="109" spans="1:26" ht="14.25" customHeight="1">
      <c r="A109" s="91" t="s">
        <v>104</v>
      </c>
      <c r="B109" s="101"/>
      <c r="C109" s="82"/>
      <c r="D109" s="82"/>
      <c r="E109" s="82"/>
      <c r="F109" s="82"/>
      <c r="G109" s="84"/>
      <c r="H109" s="56"/>
      <c r="I109" s="56"/>
      <c r="J109" s="56"/>
      <c r="K109" s="56"/>
      <c r="L109" s="56"/>
      <c r="M109" s="56"/>
      <c r="N109" s="56"/>
      <c r="O109" s="56"/>
      <c r="P109" s="56"/>
      <c r="Q109" s="56"/>
      <c r="R109" s="56"/>
      <c r="S109" s="56"/>
      <c r="T109" s="56"/>
      <c r="U109" s="56"/>
      <c r="V109" s="56"/>
      <c r="W109" s="56"/>
      <c r="X109" s="56"/>
      <c r="Y109" s="56"/>
      <c r="Z109" s="56"/>
    </row>
    <row r="110" spans="1:26" ht="14.25" customHeight="1" thickBot="1">
      <c r="A110" s="85" t="s">
        <v>66</v>
      </c>
      <c r="B110" s="99">
        <v>0</v>
      </c>
      <c r="C110" s="85" t="s">
        <v>273</v>
      </c>
      <c r="D110" s="82"/>
      <c r="E110" s="85"/>
      <c r="F110" s="86">
        <f>ROUND(B110*1350,2)</f>
        <v>0</v>
      </c>
      <c r="G110" s="84"/>
      <c r="H110" s="56"/>
      <c r="I110" s="56"/>
      <c r="J110" s="56"/>
      <c r="K110" s="56"/>
      <c r="L110" s="56"/>
      <c r="M110" s="56"/>
      <c r="N110" s="56"/>
      <c r="O110" s="56"/>
      <c r="P110" s="56"/>
      <c r="Q110" s="56"/>
      <c r="R110" s="56"/>
      <c r="S110" s="56"/>
      <c r="T110" s="56"/>
      <c r="U110" s="56"/>
      <c r="V110" s="56"/>
      <c r="W110" s="56"/>
      <c r="X110" s="56"/>
      <c r="Y110" s="56"/>
      <c r="Z110" s="56"/>
    </row>
    <row r="111" spans="1:26" ht="14.25" customHeight="1" thickBot="1">
      <c r="A111" s="85" t="s">
        <v>16</v>
      </c>
      <c r="B111" s="99">
        <v>0</v>
      </c>
      <c r="C111" s="85" t="s">
        <v>274</v>
      </c>
      <c r="D111" s="82"/>
      <c r="E111" s="85"/>
      <c r="F111" s="86">
        <f>ROUND(B111*40,2)</f>
        <v>0</v>
      </c>
      <c r="G111" s="84"/>
      <c r="H111" s="56"/>
      <c r="I111" s="56"/>
      <c r="J111" s="56"/>
      <c r="K111" s="56"/>
      <c r="L111" s="56"/>
      <c r="M111" s="56"/>
      <c r="N111" s="56"/>
      <c r="O111" s="56"/>
      <c r="P111" s="56"/>
      <c r="Q111" s="56"/>
      <c r="R111" s="56"/>
      <c r="S111" s="56"/>
      <c r="T111" s="56"/>
      <c r="U111" s="56"/>
      <c r="V111" s="56"/>
      <c r="W111" s="56"/>
      <c r="X111" s="56"/>
      <c r="Y111" s="56"/>
      <c r="Z111" s="56"/>
    </row>
    <row r="112" spans="1:26" ht="14.25" customHeight="1">
      <c r="A112" s="85"/>
      <c r="B112" s="101"/>
      <c r="C112" s="85"/>
      <c r="D112" s="82"/>
      <c r="E112" s="85"/>
      <c r="F112" s="86"/>
      <c r="G112" s="84"/>
      <c r="H112" s="59"/>
      <c r="I112" s="56"/>
      <c r="J112" s="56"/>
      <c r="K112" s="56"/>
      <c r="L112" s="56"/>
      <c r="M112" s="56"/>
      <c r="N112" s="56"/>
      <c r="O112" s="56"/>
      <c r="P112" s="56"/>
      <c r="Q112" s="56"/>
      <c r="R112" s="56"/>
      <c r="S112" s="56"/>
      <c r="T112" s="56"/>
      <c r="U112" s="56"/>
      <c r="V112" s="56"/>
      <c r="W112" s="56"/>
      <c r="X112" s="56"/>
      <c r="Y112" s="56"/>
      <c r="Z112" s="56"/>
    </row>
    <row r="113" spans="1:26" ht="14.25" customHeight="1" thickBot="1">
      <c r="A113" s="91" t="s">
        <v>113</v>
      </c>
      <c r="B113" s="101"/>
      <c r="C113" s="82"/>
      <c r="D113" s="87" t="s">
        <v>67</v>
      </c>
      <c r="E113" s="88">
        <f>+F110+F111</f>
        <v>0</v>
      </c>
      <c r="F113" s="83" t="s">
        <v>68</v>
      </c>
      <c r="G113" s="82"/>
      <c r="H113" s="56"/>
      <c r="I113" s="56"/>
      <c r="J113" s="56"/>
      <c r="K113" s="56"/>
      <c r="L113" s="56"/>
      <c r="M113" s="56"/>
      <c r="N113" s="56"/>
      <c r="O113" s="56"/>
      <c r="P113" s="56"/>
      <c r="Q113" s="56"/>
      <c r="R113" s="56"/>
      <c r="S113" s="56"/>
      <c r="T113" s="56"/>
      <c r="U113" s="56"/>
      <c r="V113" s="56"/>
      <c r="W113" s="56"/>
      <c r="X113" s="56"/>
      <c r="Y113" s="56"/>
      <c r="Z113" s="56"/>
    </row>
    <row r="114" spans="1:26" ht="14.25" customHeight="1">
      <c r="A114" s="85"/>
      <c r="B114" s="101"/>
      <c r="C114" s="85"/>
      <c r="D114" s="82"/>
      <c r="E114" s="85"/>
      <c r="F114" s="86"/>
      <c r="G114" s="84"/>
      <c r="H114" s="59"/>
      <c r="I114" s="56"/>
      <c r="J114" s="56"/>
      <c r="K114" s="56"/>
      <c r="L114" s="56"/>
      <c r="M114" s="56"/>
      <c r="N114" s="56"/>
      <c r="O114" s="56"/>
      <c r="P114" s="56"/>
      <c r="Q114" s="56"/>
      <c r="R114" s="56"/>
      <c r="S114" s="56"/>
      <c r="T114" s="56"/>
      <c r="U114" s="56"/>
      <c r="V114" s="56"/>
      <c r="W114" s="56"/>
      <c r="X114" s="56"/>
      <c r="Y114" s="56"/>
      <c r="Z114" s="56"/>
    </row>
    <row r="115" spans="1:26" ht="14.25" customHeight="1" thickBot="1">
      <c r="A115" s="91" t="s">
        <v>114</v>
      </c>
      <c r="B115" s="101"/>
      <c r="C115" s="82"/>
      <c r="D115" s="82"/>
      <c r="E115" s="152">
        <f>+E101+E107+E113</f>
        <v>0</v>
      </c>
      <c r="F115" s="153"/>
      <c r="G115" s="83" t="s">
        <v>69</v>
      </c>
      <c r="M115" s="56"/>
      <c r="N115" s="56"/>
      <c r="O115" s="56"/>
      <c r="P115" s="56"/>
      <c r="Q115" s="56"/>
      <c r="R115" s="56"/>
      <c r="S115" s="56"/>
      <c r="T115" s="56"/>
      <c r="U115" s="56"/>
      <c r="V115" s="56"/>
      <c r="W115" s="56"/>
      <c r="X115" s="56"/>
      <c r="Y115" s="56"/>
      <c r="Z115" s="56"/>
    </row>
    <row r="116" spans="1:26" ht="14.25" customHeight="1">
      <c r="A116"/>
      <c r="B116" s="101"/>
      <c r="C116"/>
      <c r="D116"/>
      <c r="E116" s="150" t="s">
        <v>70</v>
      </c>
      <c r="F116" s="151"/>
      <c r="G116"/>
      <c r="L116" s="58"/>
      <c r="M116" s="56"/>
      <c r="N116" s="56"/>
      <c r="O116" s="56"/>
      <c r="P116" s="56"/>
      <c r="Q116" s="56"/>
      <c r="R116" s="56"/>
      <c r="S116" s="56"/>
      <c r="T116" s="56"/>
      <c r="U116" s="56"/>
      <c r="V116" s="56"/>
      <c r="W116" s="56"/>
      <c r="X116" s="56"/>
      <c r="Y116" s="56"/>
      <c r="Z116" s="56"/>
    </row>
    <row r="117" spans="1:26" ht="14.25" customHeight="1">
      <c r="A117" s="85"/>
      <c r="B117" s="101"/>
      <c r="C117" s="85"/>
      <c r="D117" s="82"/>
      <c r="E117" s="85"/>
      <c r="F117" s="86"/>
      <c r="G117" s="84"/>
      <c r="H117" s="59"/>
      <c r="I117" s="56"/>
      <c r="J117" s="56"/>
      <c r="K117" s="56"/>
      <c r="L117" s="56"/>
      <c r="M117" s="56"/>
      <c r="N117" s="56"/>
      <c r="O117" s="56"/>
      <c r="P117" s="56"/>
      <c r="Q117" s="56"/>
      <c r="R117" s="56"/>
      <c r="S117" s="56"/>
      <c r="T117" s="56"/>
      <c r="U117" s="56"/>
      <c r="V117" s="56"/>
      <c r="W117" s="56"/>
      <c r="X117" s="56"/>
      <c r="Y117" s="56"/>
      <c r="Z117" s="56"/>
    </row>
    <row r="118" spans="1:26" ht="14.25" customHeight="1">
      <c r="A118" s="83" t="s">
        <v>71</v>
      </c>
      <c r="B118" s="101"/>
      <c r="C118"/>
      <c r="D118"/>
      <c r="E118"/>
      <c r="F118"/>
      <c r="G118"/>
      <c r="M118" s="56"/>
      <c r="N118" s="56"/>
      <c r="O118" s="56"/>
      <c r="P118" s="56"/>
      <c r="Q118" s="56"/>
      <c r="R118" s="56"/>
      <c r="S118" s="56"/>
      <c r="T118" s="56"/>
      <c r="U118" s="56"/>
      <c r="V118" s="56"/>
      <c r="W118" s="56"/>
      <c r="X118" s="56"/>
      <c r="Y118" s="56"/>
      <c r="Z118" s="56"/>
    </row>
    <row r="119" spans="1:26" ht="14.25" customHeight="1">
      <c r="A119" s="83" t="s">
        <v>14</v>
      </c>
      <c r="B119" s="101"/>
      <c r="C119" s="82"/>
      <c r="D119" s="82"/>
      <c r="E119" s="82"/>
      <c r="F119" s="82"/>
      <c r="G119" s="84"/>
      <c r="H119" s="56"/>
      <c r="I119" s="56"/>
      <c r="J119" s="56"/>
      <c r="K119" s="56"/>
      <c r="L119" s="56"/>
      <c r="M119" s="56"/>
      <c r="N119" s="56"/>
      <c r="O119" s="56"/>
      <c r="P119" s="56"/>
      <c r="Q119" s="56"/>
      <c r="R119" s="56"/>
      <c r="S119" s="56"/>
      <c r="T119" s="56"/>
      <c r="U119" s="56"/>
      <c r="V119" s="56"/>
      <c r="W119" s="56"/>
      <c r="X119" s="56"/>
      <c r="Y119" s="56"/>
      <c r="Z119" s="56"/>
    </row>
    <row r="120" spans="1:26" ht="14.25" customHeight="1">
      <c r="A120" s="85" t="s">
        <v>72</v>
      </c>
      <c r="B120" s="101"/>
      <c r="C120" s="85" t="s">
        <v>275</v>
      </c>
      <c r="D120" s="82"/>
      <c r="E120" s="85"/>
      <c r="F120" s="86">
        <f>+F9+F32+F54+F76+F98</f>
        <v>0</v>
      </c>
      <c r="G120" s="84"/>
      <c r="H120" s="59"/>
      <c r="I120" s="56"/>
      <c r="J120" s="56"/>
      <c r="K120" s="56"/>
      <c r="L120" s="56"/>
      <c r="M120" s="56"/>
      <c r="N120" s="56"/>
      <c r="O120" s="56"/>
      <c r="P120" s="56"/>
      <c r="Q120" s="56"/>
      <c r="R120" s="56"/>
      <c r="S120" s="56"/>
      <c r="T120" s="56"/>
      <c r="U120" s="56"/>
      <c r="V120" s="56"/>
      <c r="W120" s="56"/>
      <c r="X120" s="56"/>
      <c r="Y120" s="56"/>
      <c r="Z120" s="56"/>
    </row>
    <row r="121" spans="1:26" ht="14.25" customHeight="1">
      <c r="A121" s="85" t="s">
        <v>73</v>
      </c>
      <c r="B121" s="82"/>
      <c r="C121" s="85" t="s">
        <v>276</v>
      </c>
      <c r="D121" s="82"/>
      <c r="E121" s="85"/>
      <c r="F121" s="86">
        <f>+F10+F33+F55+F77+F99</f>
        <v>0</v>
      </c>
      <c r="G121" s="84"/>
      <c r="H121" s="59"/>
      <c r="I121" s="56"/>
      <c r="J121" s="56"/>
      <c r="K121" s="56"/>
      <c r="L121" s="56"/>
      <c r="M121" s="56"/>
      <c r="N121" s="56"/>
      <c r="O121" s="56"/>
      <c r="P121" s="56"/>
      <c r="Q121" s="56"/>
      <c r="R121" s="56"/>
      <c r="S121" s="56"/>
      <c r="T121" s="56"/>
      <c r="U121" s="56"/>
      <c r="V121" s="56"/>
      <c r="W121" s="56"/>
      <c r="X121" s="56"/>
      <c r="Y121" s="56"/>
      <c r="Z121" s="56"/>
    </row>
    <row r="122" spans="1:26" ht="14.25" customHeight="1">
      <c r="A122" s="85"/>
      <c r="B122" s="82"/>
      <c r="C122" s="85"/>
      <c r="D122" s="82"/>
      <c r="E122" s="85"/>
      <c r="F122" s="86"/>
      <c r="G122" s="84"/>
      <c r="H122" s="59"/>
      <c r="I122" s="56"/>
      <c r="J122" s="56"/>
      <c r="K122" s="56"/>
      <c r="L122" s="56"/>
      <c r="M122" s="56"/>
      <c r="N122" s="56"/>
      <c r="O122" s="56"/>
      <c r="P122" s="56"/>
      <c r="Q122" s="56"/>
      <c r="R122" s="56"/>
      <c r="S122" s="56"/>
      <c r="T122" s="56"/>
      <c r="U122" s="56"/>
      <c r="V122" s="56"/>
      <c r="W122" s="56"/>
      <c r="X122" s="56"/>
      <c r="Y122" s="56"/>
      <c r="Z122" s="56"/>
    </row>
    <row r="123" spans="1:26" ht="14.25" customHeight="1" thickBot="1">
      <c r="A123" s="83" t="s">
        <v>74</v>
      </c>
      <c r="B123" s="82"/>
      <c r="C123" s="82"/>
      <c r="D123" s="87"/>
      <c r="E123" s="88">
        <f>+F120+F121</f>
        <v>0</v>
      </c>
      <c r="F123" s="83"/>
      <c r="G123" s="82"/>
      <c r="H123" s="56"/>
      <c r="I123" s="64"/>
      <c r="J123" s="56"/>
      <c r="K123" s="56"/>
      <c r="L123" s="56"/>
      <c r="M123" s="56"/>
      <c r="N123" s="56"/>
      <c r="O123" s="56"/>
      <c r="P123" s="56"/>
      <c r="Q123" s="56"/>
      <c r="R123" s="56"/>
      <c r="S123" s="56"/>
      <c r="T123" s="56"/>
      <c r="U123" s="56"/>
      <c r="V123" s="56"/>
      <c r="W123" s="56"/>
      <c r="X123" s="56"/>
      <c r="Y123" s="56"/>
      <c r="Z123" s="56"/>
    </row>
    <row r="124" spans="1:26" ht="14.25" customHeight="1">
      <c r="A124" s="85"/>
      <c r="B124" s="82"/>
      <c r="C124" s="85"/>
      <c r="D124" s="82"/>
      <c r="E124" s="85"/>
      <c r="F124" s="86"/>
      <c r="G124" s="84"/>
      <c r="H124" s="59"/>
      <c r="I124" s="56"/>
      <c r="J124" s="56"/>
      <c r="K124" s="56"/>
      <c r="L124" s="56"/>
      <c r="M124" s="56"/>
      <c r="N124" s="56"/>
      <c r="O124" s="56"/>
      <c r="P124" s="56"/>
      <c r="Q124" s="56"/>
      <c r="R124" s="56"/>
      <c r="S124" s="56"/>
      <c r="T124" s="56"/>
      <c r="U124" s="56"/>
      <c r="V124" s="56"/>
      <c r="W124" s="56"/>
      <c r="X124" s="56"/>
      <c r="Y124" s="56"/>
      <c r="Z124" s="56"/>
    </row>
    <row r="125" spans="1:26" ht="14.25" customHeight="1">
      <c r="A125" s="83" t="s">
        <v>20</v>
      </c>
      <c r="B125" s="82"/>
      <c r="C125" s="82"/>
      <c r="D125" s="82"/>
      <c r="E125" s="82"/>
      <c r="F125" s="82"/>
      <c r="G125" s="84"/>
      <c r="H125" s="56"/>
      <c r="I125" s="56"/>
      <c r="J125" s="56"/>
      <c r="K125" s="56"/>
      <c r="L125" s="56"/>
      <c r="M125" s="56"/>
      <c r="N125" s="56"/>
      <c r="O125" s="56"/>
      <c r="P125" s="56"/>
      <c r="Q125" s="56"/>
      <c r="R125" s="56"/>
      <c r="S125" s="56"/>
      <c r="T125" s="56"/>
      <c r="U125" s="56"/>
      <c r="V125" s="56"/>
      <c r="W125" s="56"/>
      <c r="X125" s="56"/>
      <c r="Y125" s="56"/>
      <c r="Z125" s="56"/>
    </row>
    <row r="126" spans="1:26" ht="14.25" customHeight="1">
      <c r="A126" s="85" t="s">
        <v>75</v>
      </c>
      <c r="B126" s="82"/>
      <c r="C126" s="85" t="s">
        <v>277</v>
      </c>
      <c r="D126" s="82"/>
      <c r="E126" s="85"/>
      <c r="F126" s="86">
        <f>SUM(F15,F38,F60,F82,F104)</f>
        <v>0</v>
      </c>
      <c r="G126" s="84"/>
      <c r="H126" s="59"/>
      <c r="I126" s="56"/>
      <c r="J126" s="56"/>
      <c r="K126" s="56"/>
      <c r="L126" s="56"/>
      <c r="M126" s="56"/>
      <c r="N126" s="56"/>
      <c r="O126" s="56"/>
      <c r="P126" s="56"/>
      <c r="Q126" s="56"/>
      <c r="R126" s="56"/>
      <c r="S126" s="56"/>
      <c r="T126" s="56"/>
      <c r="U126" s="56"/>
      <c r="V126" s="56"/>
      <c r="W126" s="56"/>
      <c r="X126" s="56"/>
      <c r="Y126" s="56"/>
      <c r="Z126" s="56"/>
    </row>
    <row r="127" spans="1:26" ht="14.25" customHeight="1">
      <c r="A127" s="85" t="s">
        <v>73</v>
      </c>
      <c r="B127" s="82"/>
      <c r="C127" s="85" t="s">
        <v>278</v>
      </c>
      <c r="D127" s="82"/>
      <c r="E127" s="85"/>
      <c r="F127" s="86">
        <f>SUM(F16,F39,F61,F83,F105)</f>
        <v>0</v>
      </c>
      <c r="G127" s="84"/>
      <c r="H127" s="59"/>
      <c r="I127" s="56"/>
      <c r="J127" s="56"/>
      <c r="K127" s="56"/>
      <c r="L127" s="56"/>
      <c r="M127" s="56"/>
      <c r="N127" s="56"/>
      <c r="O127" s="56"/>
      <c r="P127" s="56"/>
      <c r="Q127" s="56"/>
      <c r="R127" s="56"/>
      <c r="S127" s="56"/>
      <c r="T127" s="56"/>
      <c r="U127" s="56"/>
      <c r="V127" s="56"/>
      <c r="W127" s="56"/>
      <c r="X127" s="56"/>
      <c r="Y127" s="56"/>
      <c r="Z127" s="56"/>
    </row>
    <row r="128" spans="1:26" ht="14.25" customHeight="1">
      <c r="A128" s="85"/>
      <c r="B128" s="82"/>
      <c r="C128" s="85"/>
      <c r="D128" s="82"/>
      <c r="E128" s="85"/>
      <c r="F128" s="86"/>
      <c r="G128" s="84"/>
      <c r="H128" s="59"/>
      <c r="I128" s="56"/>
      <c r="J128" s="56"/>
      <c r="K128" s="56"/>
      <c r="L128" s="56"/>
      <c r="M128" s="56"/>
      <c r="N128" s="56"/>
      <c r="O128" s="56"/>
      <c r="P128" s="56"/>
      <c r="Q128" s="56"/>
      <c r="R128" s="56"/>
      <c r="S128" s="56"/>
      <c r="T128" s="56"/>
      <c r="U128" s="56"/>
      <c r="V128" s="56"/>
      <c r="W128" s="56"/>
      <c r="X128" s="56"/>
      <c r="Y128" s="56"/>
      <c r="Z128" s="56"/>
    </row>
    <row r="129" spans="1:26" ht="14.25" customHeight="1" thickBot="1">
      <c r="A129" s="83" t="s">
        <v>76</v>
      </c>
      <c r="B129" s="82"/>
      <c r="C129" s="82"/>
      <c r="D129" s="87"/>
      <c r="E129" s="88">
        <f>+F126+F127</f>
        <v>0</v>
      </c>
      <c r="F129" s="83"/>
      <c r="G129" s="82"/>
      <c r="H129" s="56"/>
      <c r="I129" s="64"/>
      <c r="J129" s="56"/>
      <c r="K129" s="56"/>
      <c r="L129" s="56"/>
      <c r="M129" s="56"/>
      <c r="N129" s="56"/>
      <c r="O129" s="56"/>
      <c r="P129" s="56"/>
      <c r="Q129" s="56"/>
      <c r="R129" s="56"/>
      <c r="S129" s="56"/>
      <c r="T129" s="56"/>
      <c r="U129" s="56"/>
      <c r="V129" s="56"/>
      <c r="W129" s="56"/>
      <c r="X129" s="56"/>
      <c r="Y129" s="56"/>
      <c r="Z129" s="56"/>
    </row>
    <row r="130" spans="1:26" ht="14.25" customHeight="1">
      <c r="A130" s="85"/>
      <c r="B130" s="82"/>
      <c r="C130" s="85"/>
      <c r="D130" s="82"/>
      <c r="E130" s="85"/>
      <c r="F130" s="86"/>
      <c r="G130" s="84"/>
      <c r="H130" s="59"/>
      <c r="I130" s="56"/>
      <c r="J130" s="56"/>
      <c r="K130" s="56"/>
      <c r="L130" s="56"/>
      <c r="M130" s="56"/>
      <c r="N130" s="56"/>
      <c r="O130" s="56"/>
      <c r="P130" s="56"/>
      <c r="Q130" s="56"/>
      <c r="R130" s="56"/>
      <c r="S130" s="56"/>
      <c r="T130" s="56"/>
      <c r="U130" s="56"/>
      <c r="V130" s="56"/>
      <c r="W130" s="56"/>
      <c r="X130" s="56"/>
      <c r="Y130" s="56"/>
      <c r="Z130" s="56"/>
    </row>
    <row r="131" spans="1:26" ht="14.25" customHeight="1">
      <c r="A131" s="91" t="s">
        <v>104</v>
      </c>
      <c r="B131" s="82"/>
      <c r="C131" s="82"/>
      <c r="D131" s="82"/>
      <c r="E131" s="82"/>
      <c r="F131" s="82"/>
      <c r="G131" s="84"/>
      <c r="H131" s="56"/>
      <c r="I131" s="56"/>
      <c r="J131" s="56"/>
      <c r="K131" s="56"/>
      <c r="L131" s="56"/>
      <c r="M131" s="56"/>
      <c r="N131" s="56"/>
      <c r="O131" s="56"/>
      <c r="P131" s="56"/>
      <c r="Q131" s="56"/>
      <c r="R131" s="56"/>
      <c r="S131" s="56"/>
      <c r="T131" s="56"/>
      <c r="U131" s="56"/>
      <c r="V131" s="56"/>
      <c r="W131" s="56"/>
      <c r="X131" s="56"/>
      <c r="Y131" s="56"/>
      <c r="Z131" s="56"/>
    </row>
    <row r="132" spans="1:26" ht="14.25" customHeight="1">
      <c r="A132" s="85" t="s">
        <v>72</v>
      </c>
      <c r="B132" s="82"/>
      <c r="C132" s="85" t="s">
        <v>244</v>
      </c>
      <c r="D132" s="82"/>
      <c r="E132" s="85"/>
      <c r="F132" s="86">
        <f>+F21+F44+F66+F88+F110</f>
        <v>0</v>
      </c>
      <c r="G132" s="84"/>
      <c r="H132" s="59"/>
      <c r="I132" s="56"/>
      <c r="J132" s="56"/>
      <c r="K132" s="56"/>
      <c r="L132" s="56"/>
      <c r="M132" s="56"/>
      <c r="N132" s="56"/>
      <c r="O132" s="56"/>
      <c r="P132" s="56"/>
      <c r="Q132" s="56"/>
      <c r="R132" s="56"/>
      <c r="S132" s="56"/>
      <c r="T132" s="56"/>
      <c r="U132" s="56"/>
      <c r="V132" s="56"/>
      <c r="W132" s="56"/>
      <c r="X132" s="56"/>
      <c r="Y132" s="56"/>
      <c r="Z132" s="56"/>
    </row>
    <row r="133" spans="1:26" ht="14.25" customHeight="1">
      <c r="A133" s="85" t="s">
        <v>73</v>
      </c>
      <c r="B133" s="82"/>
      <c r="C133" s="85" t="s">
        <v>279</v>
      </c>
      <c r="D133" s="82"/>
      <c r="E133" s="85"/>
      <c r="F133" s="86">
        <f>+F22+F45+F67+F89+F111</f>
        <v>0</v>
      </c>
      <c r="G133" s="84"/>
      <c r="H133" s="59"/>
      <c r="I133" s="56"/>
      <c r="J133" s="56"/>
      <c r="K133" s="56"/>
      <c r="L133" s="56"/>
      <c r="M133" s="56"/>
      <c r="N133" s="56"/>
      <c r="O133" s="56"/>
      <c r="P133" s="56"/>
      <c r="Q133" s="56"/>
      <c r="R133" s="56"/>
      <c r="S133" s="56"/>
      <c r="T133" s="56"/>
      <c r="U133" s="56"/>
      <c r="V133" s="56"/>
      <c r="W133" s="56"/>
      <c r="X133" s="56"/>
      <c r="Y133" s="56"/>
      <c r="Z133" s="56"/>
    </row>
    <row r="134" spans="1:26" ht="14.25" customHeight="1">
      <c r="A134" s="85"/>
      <c r="B134" s="82"/>
      <c r="C134" s="85"/>
      <c r="D134" s="82"/>
      <c r="E134" s="85"/>
      <c r="F134" s="86"/>
      <c r="G134" s="84"/>
      <c r="H134" s="59"/>
      <c r="I134" s="56"/>
      <c r="J134" s="56"/>
      <c r="K134" s="56"/>
      <c r="L134" s="56"/>
      <c r="M134" s="56"/>
      <c r="N134" s="56"/>
      <c r="O134" s="56"/>
      <c r="P134" s="56"/>
      <c r="Q134" s="56"/>
      <c r="R134" s="56"/>
      <c r="S134" s="56"/>
      <c r="T134" s="56"/>
      <c r="U134" s="56"/>
      <c r="V134" s="56"/>
      <c r="W134" s="56"/>
      <c r="X134" s="56"/>
      <c r="Y134" s="56"/>
      <c r="Z134" s="56"/>
    </row>
    <row r="135" spans="1:26" ht="14.25" customHeight="1" thickBot="1">
      <c r="A135" s="91" t="s">
        <v>115</v>
      </c>
      <c r="B135" s="82"/>
      <c r="C135" s="82"/>
      <c r="D135" s="87"/>
      <c r="E135" s="88">
        <f>+F132+F133</f>
        <v>0</v>
      </c>
      <c r="F135" s="83"/>
      <c r="G135" s="82"/>
      <c r="H135" s="56"/>
      <c r="I135" s="64"/>
      <c r="J135" s="56"/>
      <c r="K135" s="56"/>
      <c r="L135" s="56"/>
      <c r="M135" s="56"/>
      <c r="N135" s="56"/>
      <c r="O135" s="56"/>
      <c r="P135" s="56"/>
      <c r="Q135" s="56"/>
      <c r="R135" s="56"/>
      <c r="S135" s="56"/>
      <c r="T135" s="56"/>
      <c r="U135" s="56"/>
      <c r="V135" s="56"/>
      <c r="W135" s="56"/>
      <c r="X135" s="56"/>
      <c r="Y135" s="56"/>
      <c r="Z135" s="56"/>
    </row>
    <row r="136" spans="1:26" ht="14.25" customHeight="1" thickBot="1">
      <c r="A136" s="85"/>
      <c r="B136" s="82"/>
      <c r="C136" s="85"/>
      <c r="D136" s="82"/>
      <c r="E136" s="85"/>
      <c r="F136" s="86"/>
      <c r="G136" s="84"/>
      <c r="H136" s="59"/>
      <c r="I136" s="56"/>
      <c r="J136" s="56"/>
      <c r="K136" s="56"/>
      <c r="L136" s="56"/>
      <c r="M136" s="56"/>
      <c r="N136" s="56"/>
      <c r="O136" s="56"/>
      <c r="P136" s="56"/>
      <c r="Q136" s="56"/>
      <c r="R136" s="56"/>
      <c r="S136" s="56"/>
      <c r="T136" s="56"/>
      <c r="U136" s="56"/>
      <c r="V136" s="56"/>
      <c r="W136" s="56"/>
      <c r="X136" s="56"/>
      <c r="Y136" s="56"/>
      <c r="Z136" s="56"/>
    </row>
    <row r="137" spans="1:26" ht="14.25" customHeight="1" thickBot="1">
      <c r="A137" s="83" t="s">
        <v>77</v>
      </c>
      <c r="B137" s="82"/>
      <c r="C137" s="82"/>
      <c r="D137" s="82"/>
      <c r="E137" s="135">
        <f>+E123+E129+E135</f>
        <v>0</v>
      </c>
      <c r="F137" s="136"/>
      <c r="G137" s="83"/>
      <c r="I137" s="64"/>
      <c r="M137" s="56"/>
      <c r="N137" s="56"/>
      <c r="O137" s="56"/>
      <c r="P137" s="56"/>
      <c r="Q137" s="56"/>
      <c r="R137" s="56"/>
      <c r="S137" s="56"/>
      <c r="T137" s="56"/>
      <c r="U137" s="56"/>
      <c r="V137" s="56"/>
      <c r="W137" s="56"/>
      <c r="X137" s="56"/>
      <c r="Y137" s="56"/>
      <c r="Z137" s="56"/>
    </row>
    <row r="138" spans="1:26" ht="14.25" customHeight="1">
      <c r="A138"/>
      <c r="B138"/>
      <c r="C138"/>
      <c r="D138"/>
      <c r="E138" s="124"/>
      <c r="F138" s="125"/>
      <c r="G138"/>
      <c r="L138" s="58"/>
      <c r="M138" s="56"/>
      <c r="N138" s="56"/>
      <c r="O138" s="56"/>
      <c r="P138" s="56"/>
      <c r="Q138" s="56"/>
      <c r="R138" s="56"/>
      <c r="S138" s="56"/>
      <c r="T138" s="56"/>
      <c r="U138" s="56"/>
      <c r="V138" s="56"/>
      <c r="W138" s="56"/>
      <c r="X138" s="56"/>
      <c r="Y138" s="56"/>
      <c r="Z138" s="56"/>
    </row>
    <row r="139" spans="1:26" ht="14.25" customHeight="1">
      <c r="A139" s="102" t="s">
        <v>78</v>
      </c>
      <c r="B139" s="103"/>
      <c r="C139" s="103"/>
      <c r="D139" s="103"/>
      <c r="E139" s="104"/>
      <c r="F139" s="104"/>
      <c r="G139" s="103"/>
      <c r="L139" s="58"/>
      <c r="M139" s="56"/>
      <c r="N139" s="56"/>
      <c r="O139" s="56"/>
      <c r="P139" s="56"/>
      <c r="Q139" s="56"/>
      <c r="R139" s="56"/>
      <c r="S139" s="56"/>
      <c r="T139" s="56"/>
      <c r="U139" s="56"/>
      <c r="V139" s="56"/>
      <c r="W139" s="56"/>
      <c r="X139" s="56"/>
      <c r="Y139" s="56"/>
      <c r="Z139" s="56"/>
    </row>
    <row r="140" spans="1:26" ht="64.5" customHeight="1">
      <c r="A140" s="148" t="s">
        <v>370</v>
      </c>
      <c r="B140" s="149"/>
      <c r="C140" s="149"/>
      <c r="D140" s="149"/>
      <c r="E140" s="149"/>
      <c r="F140" s="149"/>
      <c r="G140" s="149"/>
      <c r="L140" s="58"/>
      <c r="M140" s="56"/>
      <c r="N140" s="56"/>
      <c r="O140" s="56"/>
      <c r="P140" s="56"/>
      <c r="Q140" s="56"/>
      <c r="R140" s="56"/>
      <c r="S140" s="56"/>
      <c r="T140" s="56"/>
      <c r="U140" s="56"/>
      <c r="V140" s="56"/>
      <c r="W140" s="56"/>
      <c r="X140" s="56"/>
      <c r="Y140" s="56"/>
      <c r="Z140" s="56"/>
    </row>
    <row r="141" spans="1:26" ht="14.25" customHeight="1">
      <c r="E141" s="63"/>
      <c r="F141" s="63"/>
      <c r="L141" s="58"/>
      <c r="M141" s="56"/>
      <c r="N141" s="56"/>
      <c r="O141" s="56"/>
      <c r="P141" s="56"/>
      <c r="Q141" s="56"/>
      <c r="R141" s="56"/>
      <c r="S141" s="56"/>
      <c r="T141" s="56"/>
      <c r="U141" s="56"/>
      <c r="V141" s="56"/>
      <c r="W141" s="56"/>
      <c r="X141" s="56"/>
      <c r="Y141" s="56"/>
      <c r="Z141" s="56"/>
    </row>
    <row r="142" spans="1:26" ht="14.25" customHeight="1">
      <c r="E142" s="63"/>
      <c r="F142" s="63"/>
      <c r="L142" s="58"/>
      <c r="M142" s="56"/>
      <c r="N142" s="56"/>
      <c r="O142" s="56"/>
      <c r="P142" s="56"/>
      <c r="Q142" s="56"/>
      <c r="R142" s="56"/>
      <c r="S142" s="56"/>
      <c r="T142" s="56"/>
      <c r="U142" s="56"/>
      <c r="V142" s="56"/>
      <c r="W142" s="56"/>
      <c r="X142" s="56"/>
      <c r="Y142" s="56"/>
      <c r="Z142" s="56"/>
    </row>
    <row r="143" spans="1:26" ht="14.25" customHeight="1">
      <c r="E143" s="63"/>
      <c r="F143" s="63"/>
      <c r="L143" s="58"/>
      <c r="M143" s="56"/>
      <c r="N143" s="56"/>
      <c r="O143" s="56"/>
      <c r="P143" s="56"/>
      <c r="Q143" s="56"/>
      <c r="R143" s="56"/>
      <c r="S143" s="56"/>
      <c r="T143" s="56"/>
      <c r="U143" s="56"/>
      <c r="V143" s="56"/>
      <c r="W143" s="56"/>
      <c r="X143" s="56"/>
      <c r="Y143" s="56"/>
      <c r="Z143" s="56"/>
    </row>
    <row r="144" spans="1:26" ht="14.25" customHeight="1">
      <c r="A144" s="65" t="s">
        <v>79</v>
      </c>
      <c r="B144" s="67"/>
      <c r="C144" s="67"/>
      <c r="D144" s="67"/>
      <c r="E144" s="67"/>
      <c r="F144" s="67"/>
      <c r="G144" s="67"/>
      <c r="H144" s="56"/>
      <c r="I144" s="56"/>
      <c r="J144" s="56"/>
      <c r="K144" s="56"/>
      <c r="L144" s="56"/>
      <c r="M144" s="56"/>
      <c r="N144" s="56"/>
      <c r="O144" s="56"/>
      <c r="P144" s="56"/>
      <c r="Q144" s="56"/>
      <c r="R144" s="56"/>
      <c r="S144" s="56"/>
      <c r="T144" s="56"/>
      <c r="U144" s="56"/>
      <c r="V144" s="56"/>
      <c r="W144" s="56"/>
      <c r="X144" s="56"/>
      <c r="Y144" s="56"/>
      <c r="Z144" s="56"/>
    </row>
    <row r="145" spans="1:26" ht="14.25" customHeight="1">
      <c r="A145" s="68" t="s">
        <v>80</v>
      </c>
      <c r="B145" s="70"/>
      <c r="C145" s="70"/>
      <c r="D145" s="70"/>
      <c r="E145" s="71" t="s">
        <v>81</v>
      </c>
      <c r="F145" s="70"/>
      <c r="G145" s="70"/>
      <c r="H145" s="56"/>
      <c r="I145" s="56"/>
      <c r="J145" s="56"/>
      <c r="K145" s="56"/>
      <c r="L145" s="56"/>
      <c r="M145" s="56"/>
      <c r="N145" s="56"/>
      <c r="O145" s="56"/>
      <c r="P145" s="56"/>
      <c r="Q145" s="56"/>
      <c r="R145" s="56"/>
      <c r="S145" s="56"/>
      <c r="T145" s="56"/>
      <c r="U145" s="56"/>
      <c r="V145" s="56"/>
      <c r="W145" s="56"/>
      <c r="X145" s="56"/>
      <c r="Y145" s="56"/>
      <c r="Z145" s="56"/>
    </row>
    <row r="146" spans="1:26" ht="14.25" customHeight="1">
      <c r="A146" s="72"/>
      <c r="B146" s="67"/>
      <c r="C146" s="67"/>
      <c r="D146" s="67"/>
      <c r="E146" s="67"/>
      <c r="F146" s="67"/>
      <c r="G146" s="67"/>
      <c r="H146" s="56"/>
      <c r="I146" s="56"/>
      <c r="J146" s="56"/>
      <c r="K146" s="56"/>
      <c r="L146" s="56"/>
      <c r="M146" s="56"/>
      <c r="N146" s="56"/>
      <c r="O146" s="56"/>
      <c r="P146" s="56"/>
      <c r="Q146" s="56"/>
      <c r="R146" s="56"/>
      <c r="S146" s="56"/>
      <c r="T146" s="56"/>
      <c r="U146" s="56"/>
      <c r="V146" s="56"/>
      <c r="W146" s="56"/>
      <c r="X146" s="56"/>
      <c r="Y146" s="56"/>
      <c r="Z146" s="56"/>
    </row>
    <row r="147" spans="1:26" ht="14.25" customHeight="1">
      <c r="A147" s="68" t="s">
        <v>82</v>
      </c>
      <c r="B147" s="70"/>
      <c r="C147" s="70"/>
      <c r="D147" s="70"/>
      <c r="E147" s="70"/>
      <c r="F147" s="70"/>
      <c r="G147" s="70"/>
      <c r="H147" s="56"/>
      <c r="I147" s="56"/>
      <c r="J147" s="56"/>
      <c r="K147" s="56"/>
      <c r="L147" s="56"/>
      <c r="M147" s="56"/>
      <c r="N147" s="56"/>
      <c r="O147" s="56"/>
      <c r="P147" s="56"/>
      <c r="Q147" s="56"/>
      <c r="R147" s="56"/>
      <c r="S147" s="56"/>
      <c r="T147" s="56"/>
      <c r="U147" s="56"/>
      <c r="V147" s="56"/>
      <c r="W147" s="56"/>
      <c r="X147" s="56"/>
      <c r="Y147" s="56"/>
      <c r="Z147" s="56"/>
    </row>
    <row r="148" spans="1:26" ht="14.25" customHeight="1">
      <c r="A148" s="68" t="s">
        <v>83</v>
      </c>
      <c r="B148" s="100"/>
      <c r="C148" s="74"/>
      <c r="D148" s="74"/>
      <c r="E148" s="74"/>
      <c r="F148" s="74"/>
      <c r="G148" s="74"/>
      <c r="H148" s="56"/>
      <c r="I148" s="56"/>
      <c r="J148" s="56"/>
      <c r="K148" s="56"/>
      <c r="L148" s="56"/>
      <c r="M148" s="56"/>
      <c r="N148" s="56"/>
      <c r="O148" s="56"/>
      <c r="P148" s="56"/>
      <c r="Q148" s="56"/>
      <c r="R148" s="56"/>
      <c r="S148" s="56"/>
      <c r="T148" s="56"/>
      <c r="U148" s="56"/>
      <c r="V148" s="56"/>
      <c r="W148" s="56"/>
      <c r="X148" s="56"/>
      <c r="Y148" s="56"/>
      <c r="Z148" s="56"/>
    </row>
    <row r="149" spans="1:26" ht="14.25" customHeight="1">
      <c r="A149" s="68" t="s">
        <v>84</v>
      </c>
      <c r="B149" s="100"/>
      <c r="C149" s="74"/>
      <c r="D149" s="74"/>
      <c r="E149" s="74"/>
      <c r="F149" s="74"/>
      <c r="G149" s="74"/>
      <c r="H149" s="56"/>
      <c r="I149" s="56"/>
      <c r="J149" s="56"/>
      <c r="K149" s="56"/>
      <c r="L149" s="56"/>
      <c r="M149" s="56"/>
      <c r="N149" s="56"/>
      <c r="O149" s="56"/>
      <c r="P149" s="56"/>
      <c r="Q149" s="56"/>
      <c r="R149" s="56"/>
      <c r="S149" s="56"/>
      <c r="T149" s="56"/>
      <c r="U149" s="56"/>
      <c r="V149" s="56"/>
      <c r="W149" s="56"/>
      <c r="X149" s="56"/>
      <c r="Y149" s="56"/>
      <c r="Z149" s="56"/>
    </row>
    <row r="150" spans="1:26" ht="30.75" customHeight="1">
      <c r="A150" s="75" t="s">
        <v>85</v>
      </c>
      <c r="B150" s="74"/>
      <c r="C150" s="74"/>
      <c r="D150" s="74"/>
      <c r="E150" s="74"/>
      <c r="F150" s="74"/>
      <c r="G150" s="74"/>
      <c r="H150" s="56"/>
      <c r="I150" s="56"/>
      <c r="J150" s="56"/>
      <c r="K150" s="56"/>
      <c r="L150" s="56"/>
      <c r="M150" s="56"/>
      <c r="N150" s="56"/>
      <c r="O150" s="56"/>
      <c r="P150" s="56"/>
      <c r="Q150" s="56"/>
      <c r="R150" s="56"/>
      <c r="S150" s="56"/>
      <c r="T150" s="56"/>
      <c r="U150" s="56"/>
      <c r="V150" s="56"/>
      <c r="W150" s="56"/>
      <c r="X150" s="56"/>
      <c r="Y150" s="56"/>
      <c r="Z150" s="56"/>
    </row>
    <row r="151" spans="1:26" ht="14.25" customHeight="1">
      <c r="A151" s="68" t="s">
        <v>86</v>
      </c>
      <c r="B151" s="70"/>
      <c r="C151" s="70"/>
      <c r="D151" s="68" t="s">
        <v>87</v>
      </c>
      <c r="E151" s="70"/>
      <c r="F151" s="70"/>
      <c r="G151" s="70"/>
      <c r="H151" s="56"/>
      <c r="I151" s="56"/>
      <c r="J151" s="56"/>
      <c r="K151" s="56"/>
      <c r="L151" s="56"/>
      <c r="M151" s="56"/>
      <c r="N151" s="56"/>
      <c r="O151" s="56"/>
      <c r="P151" s="56"/>
      <c r="Q151" s="56"/>
      <c r="R151" s="56"/>
      <c r="S151" s="56"/>
      <c r="T151" s="56"/>
      <c r="U151" s="56"/>
      <c r="V151" s="56"/>
      <c r="W151" s="56"/>
      <c r="X151" s="56"/>
      <c r="Y151" s="56"/>
      <c r="Z151" s="56"/>
    </row>
    <row r="152" spans="1:26" ht="14.25" customHeight="1">
      <c r="A152" s="68" t="s">
        <v>88</v>
      </c>
      <c r="B152" s="129"/>
      <c r="C152" s="130"/>
      <c r="D152" s="71" t="s">
        <v>89</v>
      </c>
      <c r="E152" s="129"/>
      <c r="F152" s="130"/>
      <c r="G152" s="70"/>
      <c r="H152" s="56"/>
      <c r="I152" s="56"/>
      <c r="J152" s="56"/>
      <c r="K152" s="56"/>
      <c r="L152" s="56"/>
      <c r="M152" s="56"/>
      <c r="N152" s="56"/>
      <c r="O152" s="56"/>
      <c r="P152" s="56"/>
      <c r="Q152" s="56"/>
      <c r="R152" s="56"/>
      <c r="S152" s="56"/>
      <c r="T152" s="56"/>
      <c r="U152" s="56"/>
      <c r="V152" s="56"/>
      <c r="W152" s="56"/>
      <c r="X152" s="56"/>
      <c r="Y152" s="56"/>
      <c r="Z152" s="56"/>
    </row>
    <row r="153" spans="1:26" ht="14.25" customHeight="1">
      <c r="A153" s="77" t="s">
        <v>90</v>
      </c>
      <c r="B153" s="70"/>
      <c r="C153" s="70"/>
      <c r="D153" s="70"/>
      <c r="E153" s="70"/>
      <c r="F153" s="70"/>
      <c r="G153" s="70"/>
      <c r="H153" s="56"/>
      <c r="I153" s="56"/>
      <c r="J153" s="56"/>
      <c r="K153" s="56"/>
      <c r="L153" s="56"/>
      <c r="M153" s="56"/>
      <c r="N153" s="56"/>
      <c r="O153" s="56"/>
      <c r="P153" s="56"/>
      <c r="Q153" s="56"/>
      <c r="R153" s="56"/>
      <c r="S153" s="56"/>
      <c r="T153" s="56"/>
      <c r="U153" s="56"/>
      <c r="V153" s="56"/>
      <c r="W153" s="56"/>
      <c r="X153" s="56"/>
      <c r="Y153" s="56"/>
      <c r="Z153" s="56"/>
    </row>
    <row r="154" spans="1:26" ht="14.2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4.2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4.2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4.2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4.2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4.2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4.2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4.2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4.2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4.2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4.2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4.2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4.2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4.2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4.2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4.2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4.2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4.2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4.2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4.2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4.2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4.2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4.2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4.2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4.2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4.2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4.2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4.2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4.2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4.2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4.2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4.2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4.2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4.2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4.2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4.2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4.2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4.2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4.2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4.2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4.2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4.2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4.2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4.2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4.2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4.2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4.2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4.2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4.2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4.2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4.2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4.2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4.2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4.2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4.2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4.2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4.2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4.2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4.2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4.2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4.2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4.2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4.2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4.2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4.2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4.2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4.2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4.2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4.2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4.2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4.2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4.2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4.2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4.2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4.2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4.2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4.2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4.2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4.2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4.2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4.2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4.2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4.2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4.2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4.2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4.2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4.2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4.2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4.2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4.2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4.2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4.2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4.2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4.2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4.2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4.2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4.2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4.2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4.2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4.2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4.2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4.2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4.2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4.2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4.2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4.2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4.2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4.2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4.2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4.2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4.2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4.2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4.2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4.2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4.2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4.2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4.2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4.2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4.2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4.2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4.2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4.2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4.2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4.2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4.2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4.2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4.2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4.2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4.2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4.2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4.2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4.2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4.2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4.2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4.2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4.2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4.2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4.2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4.2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4.2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4.2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4.2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4.2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4.2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4.2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4.2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4.2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4.2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4.2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4.2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4.2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4.2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4.2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4.2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4.2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4.2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4.2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4.2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4.2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4.2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4.2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4.2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4.2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4.2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4.2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4.2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4.2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4.2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4.2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4.2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4.2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4.2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4.2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4.2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4.2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4.2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4.2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4.2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4.2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4.2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4.2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4.2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4.2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4.2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4.2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4.2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4.2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4.2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4.2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4.2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4.2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4.2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4.2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4.2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4.2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4.2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4.2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4.2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4.2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4.2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4.2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4.2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4.2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4.2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4.2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4.2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4.2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4.2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4.2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4.2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4.2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4.2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4.2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4.2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4.2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4.2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4.2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4.2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4.2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4.2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4.2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4.2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4.2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4.2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4.2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4.2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4.2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4.2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4.2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4.2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4.2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4.2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4.2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4.2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4.2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4.2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4.2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4.2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4.2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4.2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4.2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4.2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4.2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4.2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4.2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4.2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4.2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4.2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4.2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4.2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4.2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4.2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4.2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4.2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4.2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4.2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4.2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4.2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4.2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4.2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4.2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4.2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4.2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4.2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4.2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4.2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4.2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4.2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4.2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4.2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4.2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4.2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4.2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4.2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4.2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4.2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4.2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4.2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4.2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4.2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4.2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4.2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4.2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4.2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4.2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4.2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4.2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4.2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4.2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4.2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4.2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4.2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4.2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4.2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4.2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4.2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4.2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4.2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4.2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4.2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4.2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4.2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4.2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4.2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4.2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4.2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4.2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4.2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4.2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4.2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4.2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4.2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4.2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4.2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4.2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4.2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4.2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4.2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4.2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4.2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4.2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4.2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4.2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4.2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4.2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4.2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4.2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4.2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4.2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4.2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4.2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4.2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4.2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4.2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4.2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4.2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4.2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4.2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4.2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4.2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4.2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4.2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4.2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4.2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4.2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4.2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4.2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4.2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4.2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4.2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4.2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4.2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4.2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4.2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4.2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4.2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4.2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4.2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4.2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4.2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4.2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4.2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4.2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4.2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4.2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4.2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4.2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4.2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4.2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4.2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4.2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4.2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4.2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4.2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4.2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4.2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4.2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4.2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4.2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4.2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4.2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4.2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4.2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4.2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4.2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4.2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4.2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4.2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4.2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4.2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4.2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4.2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4.2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4.2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4.2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4.2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4.2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4.2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4.2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4.2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4.2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4.2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4.2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4.2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4.2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4.2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4.2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4.2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4.2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4.2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4.2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4.2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4.2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4.2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4.2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4.2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4.2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4.2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4.2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4.2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4.2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4.2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4.2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4.2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4.2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4.2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4.2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4.2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4.2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4.2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4.2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4.2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4.2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4.2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4.2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4.2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4.2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4.2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4.2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4.2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4.2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4.2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4.2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4.2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4.2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4.2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4.2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4.2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4.2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4.2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4.2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4.2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4.2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4.2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4.2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4.2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4.2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4.2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4.2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4.2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4.2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4.2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4.2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4.2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4.2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4.2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4.2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4.2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4.2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4.2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4.2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4.2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4.2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4.2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4.2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4.2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4.2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4.2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4.2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4.2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4.2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4.2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4.2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4.2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4.2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4.2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4.2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4.2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4.2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4.2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4.2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4.2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4.2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4.2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4.2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4.2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4.2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4.2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4.2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4.2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4.2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4.2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4.2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4.2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4.2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4.2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4.2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4.2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4.2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4.2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4.2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4.2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4.2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4.2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4.2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4.2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4.2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4.2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4.2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4.2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4.2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4.2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4.2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4.2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4.2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4.2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4.2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4.2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4.2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4.2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4.2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4.2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4.2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4.2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4.2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4.2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4.2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4.2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4.2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4.2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4.2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4.2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4.2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4.2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4.2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4.2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4.2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4.2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4.2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4.2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4.2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4.2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4.2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4.2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4.2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4.2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4.2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4.2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4.2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4.2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4.2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4.2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4.2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4.2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4.2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4.2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4.2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4.2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4.2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4.2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4.2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4.2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4.2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4.2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4.2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4.2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4.2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4.2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4.2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4.2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4.2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4.2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4.2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4.2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4.2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4.2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4.2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4.2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4.2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4.2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4.2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4.2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4.2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4.2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4.2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4.2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4.2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4.2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4.2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4.2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4.2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4.2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4.2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4.2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4.2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4.2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4.2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4.2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4.2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4.2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4.2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4.2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4.2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4.2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4.2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4.2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4.2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4.2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4.2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4.2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4.2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4.2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4.2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4.2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4.2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4.2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4.2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4.2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4.2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4.2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4.2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4.2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4.2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4.2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4.2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4.2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4.2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4.2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4.2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4.2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4.2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4.2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4.2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4.2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4.2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4.2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4.2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4.2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4.2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4.2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4.2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4.2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4.2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4.2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4.2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4.2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4.2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4.2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4.2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4.2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4.2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4.2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4.2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4.2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4.2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4.2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4.2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4.2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4.2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4.2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4.2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4.2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4.2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4.2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4.2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4.2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4.2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4.2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4.2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4.2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4.2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4.2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4.2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4.2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4.2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4.2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4.2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4.2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4.2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4.2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4.2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4.2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4.2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4.2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4.2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4.2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4.2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4.2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4.2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4.2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4.2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4.2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4.2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4.2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4.2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4.2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4.2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4.2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4.2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4.2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4.2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4.2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4.2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4.2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4.2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4.2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4.2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4.2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4.2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4.2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4.2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4.2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4.2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4.2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4.2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4.2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4.2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4.2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4.2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4.2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4.2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4.2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4.2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4.2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4.2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4.2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4.2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4.2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4.2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4.2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4.2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4.2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4.2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4.2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4.2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4.2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4.2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4.2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4.2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4.2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4.2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4.2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4.2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4.2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4.2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4.2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4.2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4.2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4.2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4.2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4.2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4.2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4.2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4.2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4.2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4.2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4.2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4.2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4.2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4.2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4.2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4.2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4.2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4.2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4.2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4.2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4.2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4.2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4.2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4.2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4.2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4.2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4.2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4.2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4.2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4.2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4.2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4.2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4.2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4.2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4.2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4.2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4.2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4.2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4.2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4.2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4.2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4.2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4.2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4.2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4.2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4.2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4.2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4.2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4.2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4.2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4.2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4.2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4.2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4.2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4.2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4.2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4.2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4.2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4.2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4.2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4.2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4.2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4.2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4.2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4.2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4.2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4.2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4.2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4.2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4.2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4.2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4.2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4.2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4.2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4.2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4.2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4.2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4.2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4.2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4.2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4.2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4.2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4.2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4.2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4.2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4.2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4.2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4.2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4.2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4.2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spans="1:26" ht="14.2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row r="1001" spans="1:26" ht="14.25" customHeight="1">
      <c r="A1001" s="56"/>
      <c r="B1001" s="56"/>
      <c r="C1001" s="56"/>
      <c r="D1001" s="56"/>
      <c r="E1001" s="56"/>
      <c r="F1001" s="56"/>
      <c r="G1001" s="56"/>
      <c r="H1001" s="56"/>
      <c r="I1001" s="56"/>
      <c r="J1001" s="56"/>
      <c r="K1001" s="56"/>
      <c r="L1001" s="56"/>
      <c r="M1001" s="56"/>
      <c r="N1001" s="56"/>
      <c r="O1001" s="56"/>
      <c r="P1001" s="56"/>
      <c r="Q1001" s="56"/>
      <c r="R1001" s="56"/>
      <c r="S1001" s="56"/>
      <c r="T1001" s="56"/>
      <c r="U1001" s="56"/>
      <c r="V1001" s="56"/>
      <c r="W1001" s="56"/>
      <c r="X1001" s="56"/>
      <c r="Y1001" s="56"/>
      <c r="Z1001" s="56"/>
    </row>
  </sheetData>
  <sheetProtection algorithmName="SHA-512" hashValue="IHjfIMrJGrm4VwgAkOS+6vYGaYrE90oTZc2aqtJOkQlbSOTpeCWYkMc1h5+7j8GaxqL2TsS3Q2V+Ge2oE0s2jA==" saltValue="7sbn8wayNZ8FFb2IzXcyZQ==" spinCount="100000" sheet="1" objects="1" scenarios="1"/>
  <mergeCells count="18">
    <mergeCell ref="A140:G140"/>
    <mergeCell ref="B152:C152"/>
    <mergeCell ref="E152:F152"/>
    <mergeCell ref="E72:F72"/>
    <mergeCell ref="E93:F93"/>
    <mergeCell ref="E94:F94"/>
    <mergeCell ref="E115:F115"/>
    <mergeCell ref="E116:F116"/>
    <mergeCell ref="E137:F137"/>
    <mergeCell ref="E49:F49"/>
    <mergeCell ref="E50:F50"/>
    <mergeCell ref="A1:G1"/>
    <mergeCell ref="A2:G2"/>
    <mergeCell ref="E138:F138"/>
    <mergeCell ref="E71:F71"/>
    <mergeCell ref="A3:G5"/>
    <mergeCell ref="E27:F27"/>
    <mergeCell ref="E26:F26"/>
  </mergeCells>
  <pageMargins left="0.2" right="0.2" top="0.5" bottom="0.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11B9-0000-4766-86AE-9969E2BC97C5}">
  <dimension ref="A1:Z1000"/>
  <sheetViews>
    <sheetView workbookViewId="0">
      <selection activeCell="B9" sqref="B9"/>
    </sheetView>
  </sheetViews>
  <sheetFormatPr defaultColWidth="14.42578125" defaultRowHeight="15" customHeight="1"/>
  <cols>
    <col min="1" max="1" width="33.7109375" style="2" customWidth="1"/>
    <col min="2" max="2" width="11.42578125" style="2" customWidth="1"/>
    <col min="3" max="3" width="12.7109375" style="2" customWidth="1"/>
    <col min="4" max="4" width="12.28515625" style="2" customWidth="1"/>
    <col min="5" max="5" width="14" style="2" customWidth="1"/>
    <col min="6" max="6" width="13.42578125" style="2" customWidth="1"/>
    <col min="7" max="7" width="5.28515625" style="2" customWidth="1"/>
    <col min="8" max="8" width="9.28515625" style="2" customWidth="1"/>
    <col min="9" max="9" width="12.7109375" style="2" customWidth="1"/>
    <col min="10" max="26" width="9.28515625" style="2" customWidth="1"/>
    <col min="27" max="16384" width="14.42578125" style="2"/>
  </cols>
  <sheetData>
    <row r="1" spans="1:26" ht="16.5" customHeight="1" thickBot="1">
      <c r="A1" s="154" t="s">
        <v>360</v>
      </c>
      <c r="B1" s="138"/>
      <c r="C1" s="138"/>
      <c r="D1" s="138"/>
      <c r="E1" s="139"/>
      <c r="F1" s="139"/>
      <c r="G1" s="139"/>
      <c r="H1" s="56"/>
      <c r="I1" s="56"/>
      <c r="J1" s="56"/>
      <c r="K1" s="56"/>
      <c r="L1" s="56"/>
      <c r="M1" s="56"/>
      <c r="N1" s="56"/>
      <c r="O1" s="56"/>
      <c r="P1" s="56"/>
      <c r="Q1" s="56"/>
      <c r="R1" s="56"/>
      <c r="S1" s="56"/>
      <c r="T1" s="56"/>
      <c r="U1" s="56"/>
      <c r="V1" s="56"/>
      <c r="W1" s="56"/>
      <c r="X1" s="56"/>
      <c r="Y1" s="56"/>
      <c r="Z1" s="56"/>
    </row>
    <row r="2" spans="1:26" ht="54.75" customHeight="1" thickBot="1">
      <c r="A2" s="116" t="s">
        <v>368</v>
      </c>
      <c r="B2" s="117"/>
      <c r="C2" s="117"/>
      <c r="D2" s="117"/>
      <c r="E2" s="117"/>
      <c r="F2" s="117"/>
      <c r="G2" s="118"/>
      <c r="H2" s="56"/>
      <c r="I2" s="56"/>
      <c r="J2" s="56"/>
      <c r="K2" s="56"/>
      <c r="L2" s="56"/>
      <c r="M2" s="56"/>
      <c r="N2" s="56"/>
      <c r="O2" s="56"/>
      <c r="P2" s="56"/>
      <c r="Q2" s="56"/>
      <c r="R2" s="56"/>
      <c r="S2" s="56"/>
      <c r="T2" s="56"/>
      <c r="U2" s="56"/>
      <c r="V2" s="56"/>
      <c r="W2" s="56"/>
      <c r="X2" s="56"/>
      <c r="Y2" s="56"/>
      <c r="Z2" s="56"/>
    </row>
    <row r="3" spans="1:26" ht="14.25" customHeight="1">
      <c r="A3" s="140" t="s">
        <v>13</v>
      </c>
      <c r="B3" s="141"/>
      <c r="C3" s="141"/>
      <c r="D3" s="141"/>
      <c r="E3" s="141"/>
      <c r="F3" s="141"/>
      <c r="G3" s="142"/>
      <c r="H3" s="56"/>
      <c r="I3" s="56"/>
      <c r="J3" s="56"/>
      <c r="K3" s="56"/>
      <c r="L3" s="56"/>
      <c r="M3" s="56"/>
      <c r="N3" s="56"/>
      <c r="O3" s="56"/>
      <c r="P3" s="56"/>
      <c r="Q3" s="56"/>
      <c r="R3" s="56"/>
      <c r="S3" s="56"/>
      <c r="T3" s="56"/>
      <c r="U3" s="56"/>
      <c r="V3" s="56"/>
      <c r="W3" s="56"/>
      <c r="X3" s="56"/>
      <c r="Y3" s="56"/>
      <c r="Z3" s="56"/>
    </row>
    <row r="4" spans="1:26" ht="14.25" customHeight="1">
      <c r="A4" s="143"/>
      <c r="B4" s="144"/>
      <c r="C4" s="144"/>
      <c r="D4" s="144"/>
      <c r="E4" s="144"/>
      <c r="F4" s="144"/>
      <c r="G4" s="145"/>
      <c r="H4" s="56"/>
      <c r="I4" s="56"/>
      <c r="J4" s="56"/>
      <c r="K4" s="56"/>
      <c r="L4" s="56"/>
      <c r="M4" s="56"/>
      <c r="N4" s="56"/>
      <c r="O4" s="56"/>
      <c r="P4" s="56"/>
      <c r="Q4" s="56"/>
      <c r="R4" s="56"/>
      <c r="S4" s="56"/>
      <c r="T4" s="56"/>
      <c r="U4" s="56"/>
      <c r="V4" s="56"/>
      <c r="W4" s="56"/>
      <c r="X4" s="56"/>
      <c r="Y4" s="56"/>
      <c r="Z4" s="56"/>
    </row>
    <row r="5" spans="1:26" ht="31.5" customHeight="1" thickBot="1">
      <c r="A5" s="146"/>
      <c r="B5" s="139"/>
      <c r="C5" s="139"/>
      <c r="D5" s="139"/>
      <c r="E5" s="139"/>
      <c r="F5" s="139"/>
      <c r="G5" s="147"/>
      <c r="H5" s="56"/>
      <c r="I5" s="56"/>
      <c r="J5" s="56"/>
      <c r="K5" s="56"/>
      <c r="L5" s="56"/>
      <c r="M5" s="56"/>
      <c r="N5" s="56"/>
      <c r="O5" s="56"/>
      <c r="P5" s="56"/>
      <c r="Q5" s="56"/>
      <c r="R5" s="56"/>
      <c r="S5" s="56"/>
      <c r="T5" s="56"/>
      <c r="U5" s="56"/>
      <c r="V5" s="56"/>
      <c r="W5" s="56"/>
      <c r="X5" s="56"/>
      <c r="Y5" s="56"/>
      <c r="Z5" s="56"/>
    </row>
    <row r="6" spans="1:26" ht="14.25" customHeight="1">
      <c r="A6" s="109"/>
      <c r="B6" s="109"/>
      <c r="C6" s="109"/>
      <c r="D6" s="109"/>
      <c r="E6" s="109"/>
      <c r="F6" s="109"/>
      <c r="G6" s="109"/>
      <c r="H6" s="56"/>
      <c r="I6" s="56"/>
      <c r="J6" s="56"/>
      <c r="K6" s="56"/>
      <c r="L6" s="56"/>
      <c r="M6" s="56"/>
      <c r="N6" s="56"/>
      <c r="O6" s="56"/>
      <c r="P6" s="56"/>
      <c r="Q6" s="56"/>
      <c r="R6" s="56"/>
      <c r="S6" s="56"/>
      <c r="T6" s="56"/>
      <c r="U6" s="56"/>
      <c r="V6" s="56"/>
      <c r="W6" s="56"/>
      <c r="X6" s="56"/>
      <c r="Y6" s="56"/>
      <c r="Z6" s="56"/>
    </row>
    <row r="7" spans="1:26" ht="14.25" customHeight="1">
      <c r="A7" s="80" t="s">
        <v>354</v>
      </c>
      <c r="B7" s="82"/>
      <c r="C7" s="82"/>
      <c r="D7" s="82"/>
      <c r="E7" s="82"/>
      <c r="F7" s="82"/>
      <c r="G7" s="82"/>
      <c r="H7" s="56"/>
      <c r="I7" s="56"/>
      <c r="J7" s="56"/>
      <c r="K7" s="56"/>
      <c r="L7" s="56"/>
      <c r="M7" s="56"/>
      <c r="N7" s="56"/>
      <c r="O7" s="56"/>
      <c r="P7" s="56"/>
      <c r="Q7" s="56"/>
      <c r="R7" s="56"/>
      <c r="S7" s="56"/>
      <c r="T7" s="56"/>
      <c r="U7" s="56"/>
      <c r="V7" s="56"/>
      <c r="W7" s="56"/>
      <c r="X7" s="56"/>
      <c r="Y7" s="56"/>
      <c r="Z7" s="56"/>
    </row>
    <row r="8" spans="1:26" ht="14.25" customHeight="1">
      <c r="A8" s="83" t="s">
        <v>14</v>
      </c>
      <c r="B8" s="82"/>
      <c r="C8" s="82"/>
      <c r="D8" s="82"/>
      <c r="E8" s="82"/>
      <c r="F8" s="82"/>
      <c r="G8" s="84"/>
      <c r="H8" s="56"/>
      <c r="I8" s="56"/>
      <c r="J8" s="56"/>
      <c r="K8" s="56"/>
      <c r="L8" s="56"/>
      <c r="M8" s="56"/>
      <c r="N8" s="56"/>
      <c r="O8" s="56"/>
      <c r="P8" s="56"/>
      <c r="Q8" s="56"/>
      <c r="R8" s="56"/>
      <c r="S8" s="56"/>
      <c r="T8" s="56"/>
      <c r="U8" s="56"/>
      <c r="V8" s="56"/>
      <c r="W8" s="56"/>
      <c r="X8" s="56"/>
      <c r="Y8" s="56"/>
      <c r="Z8" s="56"/>
    </row>
    <row r="9" spans="1:26" ht="14.25" customHeight="1" thickBot="1">
      <c r="A9" s="85" t="s">
        <v>15</v>
      </c>
      <c r="B9" s="99">
        <v>0</v>
      </c>
      <c r="C9" s="89" t="s">
        <v>280</v>
      </c>
      <c r="D9" s="82"/>
      <c r="E9" s="85"/>
      <c r="F9" s="86">
        <f>ROUND(B9*273,2)</f>
        <v>0</v>
      </c>
      <c r="G9" s="84"/>
      <c r="H9" s="56"/>
      <c r="I9" s="56"/>
      <c r="J9" s="56"/>
      <c r="K9" s="56"/>
      <c r="L9" s="56"/>
      <c r="M9" s="56"/>
      <c r="N9" s="56"/>
      <c r="O9" s="56"/>
      <c r="P9" s="56"/>
      <c r="Q9" s="56"/>
      <c r="R9" s="56"/>
      <c r="S9" s="56"/>
      <c r="T9" s="56"/>
      <c r="U9" s="56"/>
      <c r="V9" s="56"/>
      <c r="W9" s="56"/>
      <c r="X9" s="56"/>
      <c r="Y9" s="56"/>
      <c r="Z9" s="56"/>
    </row>
    <row r="10" spans="1:26" ht="14.25" customHeight="1" thickBot="1">
      <c r="A10" s="85" t="s">
        <v>16</v>
      </c>
      <c r="B10" s="99">
        <v>0</v>
      </c>
      <c r="C10" s="89" t="s">
        <v>281</v>
      </c>
      <c r="D10" s="82"/>
      <c r="E10" s="85"/>
      <c r="F10" s="86">
        <f>ROUND(B10*8,2)</f>
        <v>0</v>
      </c>
      <c r="G10" s="84"/>
      <c r="H10" s="56"/>
      <c r="I10" s="56"/>
      <c r="J10" s="56"/>
      <c r="K10" s="56"/>
      <c r="L10" s="56"/>
      <c r="M10" s="56"/>
      <c r="N10" s="56"/>
      <c r="O10" s="56"/>
      <c r="P10" s="56"/>
      <c r="Q10" s="56"/>
      <c r="R10" s="56"/>
      <c r="S10" s="56"/>
      <c r="T10" s="56"/>
      <c r="U10" s="56"/>
      <c r="V10" s="56"/>
      <c r="W10" s="56"/>
      <c r="X10" s="56"/>
      <c r="Y10" s="56"/>
      <c r="Z10" s="56"/>
    </row>
    <row r="11" spans="1:26" ht="14.25" customHeight="1">
      <c r="A11" s="85"/>
      <c r="B11" s="82"/>
      <c r="C11" s="85"/>
      <c r="D11" s="82"/>
      <c r="E11" s="85"/>
      <c r="F11" s="86"/>
      <c r="G11" s="84"/>
      <c r="H11" s="56"/>
      <c r="I11" s="56"/>
      <c r="J11" s="56"/>
      <c r="K11" s="56"/>
      <c r="L11" s="56"/>
      <c r="M11" s="56"/>
      <c r="N11" s="56"/>
      <c r="O11" s="56"/>
      <c r="P11" s="56"/>
      <c r="Q11" s="56"/>
      <c r="R11" s="56"/>
      <c r="S11" s="56"/>
      <c r="T11" s="56"/>
      <c r="U11" s="56"/>
      <c r="V11" s="56"/>
      <c r="W11" s="56"/>
      <c r="X11" s="56"/>
      <c r="Y11" s="56"/>
      <c r="Z11" s="56"/>
    </row>
    <row r="12" spans="1:26" ht="14.25" customHeight="1" thickBot="1">
      <c r="A12" s="83" t="s">
        <v>17</v>
      </c>
      <c r="B12" s="82"/>
      <c r="C12" s="82"/>
      <c r="D12" s="87" t="s">
        <v>18</v>
      </c>
      <c r="E12" s="88">
        <f>+F9+F10</f>
        <v>0</v>
      </c>
      <c r="F12" s="83" t="s">
        <v>19</v>
      </c>
      <c r="G12" s="82"/>
      <c r="H12" s="56"/>
      <c r="I12" s="56"/>
      <c r="J12" s="56"/>
      <c r="K12" s="56"/>
      <c r="L12" s="56"/>
      <c r="M12" s="56"/>
      <c r="N12" s="56"/>
      <c r="O12" s="56"/>
      <c r="P12" s="56"/>
      <c r="Q12" s="56"/>
      <c r="R12" s="56"/>
      <c r="S12" s="56"/>
      <c r="T12" s="56"/>
      <c r="U12" s="56"/>
      <c r="V12" s="56"/>
      <c r="W12" s="56"/>
      <c r="X12" s="56"/>
      <c r="Y12" s="56"/>
      <c r="Z12" s="56"/>
    </row>
    <row r="13" spans="1:26" ht="14.25" customHeight="1">
      <c r="A13" s="85"/>
      <c r="B13" s="82"/>
      <c r="C13" s="85"/>
      <c r="D13" s="82"/>
      <c r="E13" s="85"/>
      <c r="F13" s="86"/>
      <c r="G13" s="84"/>
      <c r="H13" s="56"/>
      <c r="I13" s="56"/>
      <c r="J13" s="56"/>
      <c r="K13" s="56"/>
      <c r="L13" s="56"/>
      <c r="M13" s="56"/>
      <c r="N13" s="56"/>
      <c r="O13" s="56"/>
      <c r="P13" s="56"/>
      <c r="Q13" s="56"/>
      <c r="R13" s="56"/>
      <c r="S13" s="56"/>
      <c r="T13" s="56"/>
      <c r="U13" s="56"/>
      <c r="V13" s="56"/>
      <c r="W13" s="56"/>
      <c r="X13" s="56"/>
      <c r="Y13" s="56"/>
      <c r="Z13" s="56"/>
    </row>
    <row r="14" spans="1:26" ht="14.25" customHeight="1">
      <c r="A14" s="83" t="s">
        <v>20</v>
      </c>
      <c r="B14" s="82"/>
      <c r="C14" s="82"/>
      <c r="D14" s="82"/>
      <c r="E14" s="82"/>
      <c r="F14" s="82"/>
      <c r="G14" s="84"/>
      <c r="H14" s="56"/>
      <c r="I14" s="56"/>
      <c r="J14" s="56"/>
      <c r="K14" s="56"/>
      <c r="L14" s="56"/>
      <c r="M14" s="56"/>
      <c r="N14" s="56"/>
      <c r="O14" s="56"/>
      <c r="P14" s="56"/>
      <c r="Q14" s="56"/>
      <c r="R14" s="56"/>
      <c r="S14" s="56"/>
      <c r="T14" s="56"/>
      <c r="U14" s="56"/>
      <c r="V14" s="56"/>
      <c r="W14" s="56"/>
      <c r="X14" s="56"/>
      <c r="Y14" s="56"/>
      <c r="Z14" s="56"/>
    </row>
    <row r="15" spans="1:26" ht="14.25" customHeight="1" thickBot="1">
      <c r="A15" s="85" t="s">
        <v>15</v>
      </c>
      <c r="B15" s="99">
        <v>0</v>
      </c>
      <c r="C15" s="89" t="s">
        <v>282</v>
      </c>
      <c r="D15" s="82"/>
      <c r="E15" s="85"/>
      <c r="F15" s="86">
        <f>ROUND(B15*273,2)</f>
        <v>0</v>
      </c>
      <c r="G15" s="84"/>
      <c r="H15" s="56"/>
      <c r="I15" s="56"/>
      <c r="J15" s="56"/>
      <c r="K15" s="56"/>
      <c r="L15" s="56"/>
      <c r="M15" s="56"/>
      <c r="N15" s="56"/>
      <c r="O15" s="56"/>
      <c r="P15" s="56"/>
      <c r="Q15" s="56"/>
      <c r="R15" s="56"/>
      <c r="S15" s="56"/>
      <c r="T15" s="56"/>
      <c r="U15" s="56"/>
      <c r="V15" s="56"/>
      <c r="W15" s="56"/>
      <c r="X15" s="56"/>
      <c r="Y15" s="56"/>
      <c r="Z15" s="56"/>
    </row>
    <row r="16" spans="1:26" ht="14.25" customHeight="1" thickBot="1">
      <c r="A16" s="85" t="s">
        <v>16</v>
      </c>
      <c r="B16" s="99">
        <v>0</v>
      </c>
      <c r="C16" s="89" t="s">
        <v>283</v>
      </c>
      <c r="D16" s="82"/>
      <c r="E16" s="85"/>
      <c r="F16" s="86">
        <f>ROUND(B16*8,2)</f>
        <v>0</v>
      </c>
      <c r="G16" s="84"/>
      <c r="H16" s="56"/>
      <c r="I16" s="56"/>
      <c r="J16" s="56"/>
      <c r="K16" s="56"/>
      <c r="L16" s="56"/>
      <c r="M16" s="56"/>
      <c r="N16" s="56"/>
      <c r="O16" s="56"/>
      <c r="P16" s="56"/>
      <c r="Q16" s="56"/>
      <c r="R16" s="56"/>
      <c r="S16" s="56"/>
      <c r="T16" s="56"/>
      <c r="U16" s="56"/>
      <c r="V16" s="56"/>
      <c r="W16" s="56"/>
      <c r="X16" s="56"/>
      <c r="Y16" s="56"/>
      <c r="Z16" s="56"/>
    </row>
    <row r="17" spans="1:26" ht="14.25" customHeight="1">
      <c r="A17" s="85"/>
      <c r="B17" s="82"/>
      <c r="C17" s="85"/>
      <c r="D17" s="82"/>
      <c r="E17" s="85"/>
      <c r="F17" s="86"/>
      <c r="G17" s="84"/>
      <c r="H17" s="56"/>
      <c r="I17" s="56"/>
      <c r="J17" s="56"/>
      <c r="K17" s="56"/>
      <c r="L17" s="56"/>
      <c r="M17" s="56"/>
      <c r="N17" s="56"/>
      <c r="O17" s="56"/>
      <c r="P17" s="56"/>
      <c r="Q17" s="56"/>
      <c r="R17" s="56"/>
      <c r="S17" s="56"/>
      <c r="T17" s="56"/>
      <c r="U17" s="56"/>
      <c r="V17" s="56"/>
      <c r="W17" s="56"/>
      <c r="X17" s="56"/>
      <c r="Y17" s="56"/>
      <c r="Z17" s="56"/>
    </row>
    <row r="18" spans="1:26" ht="14.25" customHeight="1" thickBot="1">
      <c r="A18" s="83" t="s">
        <v>21</v>
      </c>
      <c r="B18" s="82"/>
      <c r="C18" s="82"/>
      <c r="D18" s="87" t="s">
        <v>22</v>
      </c>
      <c r="E18" s="88">
        <f>+F15+F16</f>
        <v>0</v>
      </c>
      <c r="F18" s="83" t="s">
        <v>23</v>
      </c>
      <c r="G18" s="82"/>
      <c r="H18" s="56"/>
      <c r="I18" s="56"/>
      <c r="J18" s="56"/>
      <c r="K18" s="56"/>
      <c r="L18" s="56"/>
      <c r="M18" s="56"/>
      <c r="N18" s="56"/>
      <c r="O18" s="56"/>
      <c r="P18" s="56"/>
      <c r="Q18" s="56"/>
      <c r="R18" s="56"/>
      <c r="S18" s="56"/>
      <c r="T18" s="56"/>
      <c r="U18" s="56"/>
      <c r="V18" s="56"/>
      <c r="W18" s="56"/>
      <c r="X18" s="56"/>
      <c r="Y18" s="56"/>
      <c r="Z18" s="56"/>
    </row>
    <row r="19" spans="1:26" ht="14.25" customHeight="1">
      <c r="A19" s="85"/>
      <c r="B19" s="82"/>
      <c r="C19" s="85"/>
      <c r="D19" s="82"/>
      <c r="E19" s="85"/>
      <c r="F19" s="86"/>
      <c r="G19" s="84"/>
      <c r="H19" s="56"/>
      <c r="I19" s="56"/>
      <c r="J19" s="56"/>
      <c r="K19" s="56"/>
      <c r="L19" s="56"/>
      <c r="M19" s="56"/>
      <c r="N19" s="56"/>
      <c r="O19" s="56"/>
      <c r="P19" s="56"/>
      <c r="Q19" s="56"/>
      <c r="R19" s="56"/>
      <c r="S19" s="56"/>
      <c r="T19" s="56"/>
      <c r="U19" s="56"/>
      <c r="V19" s="56"/>
      <c r="W19" s="56"/>
      <c r="X19" s="56"/>
      <c r="Y19" s="56"/>
      <c r="Z19" s="56"/>
    </row>
    <row r="20" spans="1:26" ht="14.25" customHeight="1">
      <c r="A20" s="83" t="s">
        <v>104</v>
      </c>
      <c r="B20" s="101"/>
      <c r="C20" s="82"/>
      <c r="D20" s="82"/>
      <c r="E20" s="82"/>
      <c r="F20" s="82"/>
      <c r="G20" s="84"/>
      <c r="H20" s="56"/>
      <c r="I20" s="56"/>
      <c r="J20" s="56"/>
      <c r="K20" s="56"/>
      <c r="L20" s="56"/>
      <c r="M20" s="56"/>
      <c r="N20" s="56"/>
      <c r="O20" s="56"/>
      <c r="P20" s="56"/>
      <c r="Q20" s="56"/>
      <c r="R20" s="56"/>
      <c r="S20" s="56"/>
      <c r="T20" s="56"/>
      <c r="U20" s="56"/>
      <c r="V20" s="56"/>
      <c r="W20" s="56"/>
      <c r="X20" s="56"/>
      <c r="Y20" s="56"/>
      <c r="Z20" s="56"/>
    </row>
    <row r="21" spans="1:26" ht="14.25" customHeight="1" thickBot="1">
      <c r="A21" s="85" t="s">
        <v>15</v>
      </c>
      <c r="B21" s="99">
        <v>0</v>
      </c>
      <c r="C21" s="89" t="s">
        <v>284</v>
      </c>
      <c r="D21" s="82"/>
      <c r="E21" s="85"/>
      <c r="F21" s="86">
        <f>ROUND(B21*2098,2)</f>
        <v>0</v>
      </c>
      <c r="G21" s="84"/>
      <c r="H21" s="56"/>
      <c r="I21" s="56"/>
      <c r="J21" s="56"/>
      <c r="K21" s="56"/>
      <c r="L21" s="56"/>
      <c r="M21" s="56"/>
      <c r="N21" s="56"/>
      <c r="O21" s="56"/>
      <c r="P21" s="56"/>
      <c r="Q21" s="56"/>
      <c r="R21" s="56"/>
      <c r="S21" s="56"/>
      <c r="T21" s="56"/>
      <c r="U21" s="56"/>
      <c r="V21" s="56"/>
      <c r="W21" s="56"/>
      <c r="X21" s="56"/>
      <c r="Y21" s="56"/>
      <c r="Z21" s="56"/>
    </row>
    <row r="22" spans="1:26" ht="14.25" customHeight="1" thickBot="1">
      <c r="A22" s="85" t="s">
        <v>16</v>
      </c>
      <c r="B22" s="99">
        <v>0</v>
      </c>
      <c r="C22" s="89" t="s">
        <v>285</v>
      </c>
      <c r="D22" s="82"/>
      <c r="E22" s="85"/>
      <c r="F22" s="86">
        <f>ROUND(B22*18,2)</f>
        <v>0</v>
      </c>
      <c r="G22" s="84"/>
      <c r="H22" s="56"/>
      <c r="I22" s="56"/>
      <c r="J22" s="56"/>
      <c r="K22" s="56"/>
      <c r="L22" s="56"/>
      <c r="M22" s="56"/>
      <c r="N22" s="56"/>
      <c r="O22" s="56"/>
      <c r="P22" s="56"/>
      <c r="Q22" s="56"/>
      <c r="R22" s="56"/>
      <c r="S22" s="56"/>
      <c r="T22" s="56"/>
      <c r="U22" s="56"/>
      <c r="V22" s="56"/>
      <c r="W22" s="56"/>
      <c r="X22" s="56"/>
      <c r="Y22" s="56"/>
      <c r="Z22" s="56"/>
    </row>
    <row r="23" spans="1:26" ht="14.25" customHeight="1">
      <c r="A23" s="85"/>
      <c r="B23" s="101"/>
      <c r="C23" s="85"/>
      <c r="D23" s="82"/>
      <c r="E23" s="85"/>
      <c r="F23" s="86"/>
      <c r="G23" s="84"/>
      <c r="H23" s="56"/>
      <c r="I23" s="56"/>
      <c r="J23" s="56"/>
      <c r="K23" s="56"/>
      <c r="L23" s="56"/>
      <c r="M23" s="56"/>
      <c r="N23" s="56"/>
      <c r="O23" s="56"/>
      <c r="P23" s="56"/>
      <c r="Q23" s="56"/>
      <c r="R23" s="56"/>
      <c r="S23" s="56"/>
      <c r="T23" s="56"/>
      <c r="U23" s="56"/>
      <c r="V23" s="56"/>
      <c r="W23" s="56"/>
      <c r="X23" s="56"/>
      <c r="Y23" s="56"/>
      <c r="Z23" s="56"/>
    </row>
    <row r="24" spans="1:26" ht="14.25" customHeight="1" thickBot="1">
      <c r="A24" s="83" t="s">
        <v>108</v>
      </c>
      <c r="B24" s="101"/>
      <c r="C24" s="82"/>
      <c r="D24" s="87" t="s">
        <v>24</v>
      </c>
      <c r="E24" s="88">
        <f>+F21+F22</f>
        <v>0</v>
      </c>
      <c r="F24" s="83" t="s">
        <v>25</v>
      </c>
      <c r="G24" s="82"/>
      <c r="H24" s="56"/>
      <c r="I24" s="56"/>
      <c r="J24" s="56"/>
      <c r="K24" s="56"/>
      <c r="L24" s="56"/>
      <c r="M24" s="56"/>
      <c r="N24" s="56"/>
      <c r="O24" s="56"/>
      <c r="P24" s="56"/>
      <c r="Q24" s="56"/>
      <c r="R24" s="56"/>
      <c r="S24" s="56"/>
      <c r="T24" s="56"/>
      <c r="U24" s="56"/>
      <c r="V24" s="56"/>
      <c r="W24" s="56"/>
      <c r="X24" s="56"/>
      <c r="Y24" s="56"/>
      <c r="Z24" s="56"/>
    </row>
    <row r="25" spans="1:26" ht="14.25" customHeight="1">
      <c r="A25" s="85"/>
      <c r="B25" s="101"/>
      <c r="C25" s="85"/>
      <c r="D25" s="82"/>
      <c r="E25" s="85"/>
      <c r="F25" s="86"/>
      <c r="G25" s="84"/>
      <c r="H25" s="56"/>
      <c r="I25" s="56"/>
      <c r="J25" s="56"/>
      <c r="K25" s="56"/>
      <c r="L25" s="56"/>
      <c r="M25" s="56"/>
      <c r="N25" s="56"/>
      <c r="O25" s="56"/>
      <c r="P25" s="56"/>
      <c r="Q25" s="56"/>
      <c r="R25" s="56"/>
      <c r="S25" s="56"/>
      <c r="T25" s="56"/>
      <c r="U25" s="56"/>
      <c r="V25" s="56"/>
      <c r="W25" s="56"/>
      <c r="X25" s="56"/>
      <c r="Y25" s="56"/>
      <c r="Z25" s="56"/>
    </row>
    <row r="26" spans="1:26" ht="14.25" customHeight="1" thickBot="1">
      <c r="A26" s="83" t="s">
        <v>107</v>
      </c>
      <c r="B26" s="101"/>
      <c r="C26" s="82"/>
      <c r="D26" s="82"/>
      <c r="E26" s="152">
        <f>+E12+E18+E24</f>
        <v>0</v>
      </c>
      <c r="F26" s="153"/>
      <c r="G26" s="83" t="s">
        <v>26</v>
      </c>
      <c r="M26" s="56"/>
      <c r="N26" s="56"/>
      <c r="O26" s="56"/>
      <c r="P26" s="56"/>
      <c r="Q26" s="56"/>
      <c r="R26" s="56"/>
      <c r="S26" s="56"/>
      <c r="T26" s="56"/>
      <c r="U26" s="56"/>
      <c r="V26" s="56"/>
      <c r="W26" s="56"/>
      <c r="X26" s="56"/>
      <c r="Y26" s="56"/>
      <c r="Z26" s="56"/>
    </row>
    <row r="27" spans="1:26" ht="14.25" customHeight="1">
      <c r="A27"/>
      <c r="B27" s="101"/>
      <c r="C27"/>
      <c r="D27"/>
      <c r="E27" s="150" t="s">
        <v>27</v>
      </c>
      <c r="F27" s="151"/>
      <c r="G27"/>
      <c r="L27" s="58"/>
      <c r="M27" s="56"/>
      <c r="N27" s="56"/>
      <c r="O27" s="56"/>
      <c r="P27" s="56"/>
      <c r="Q27" s="56"/>
      <c r="R27" s="56"/>
      <c r="S27" s="56"/>
      <c r="T27" s="56"/>
      <c r="U27" s="56"/>
      <c r="V27" s="56"/>
      <c r="W27" s="56"/>
      <c r="X27" s="56"/>
      <c r="Y27" s="56"/>
      <c r="Z27" s="56"/>
    </row>
    <row r="28" spans="1:26" ht="14.25" customHeight="1">
      <c r="A28" s="85"/>
      <c r="B28" s="101"/>
      <c r="C28" s="85"/>
      <c r="D28" s="82"/>
      <c r="E28" s="85"/>
      <c r="F28" s="86"/>
      <c r="G28" s="84"/>
      <c r="H28" s="56"/>
      <c r="I28" s="56"/>
      <c r="J28" s="56"/>
      <c r="K28" s="56"/>
      <c r="L28" s="56"/>
      <c r="M28" s="56"/>
      <c r="N28" s="56"/>
      <c r="O28" s="56"/>
      <c r="P28" s="56"/>
      <c r="Q28" s="56"/>
      <c r="R28" s="56"/>
      <c r="S28" s="56"/>
      <c r="T28" s="56"/>
      <c r="U28" s="56"/>
      <c r="V28" s="56"/>
      <c r="W28" s="56"/>
      <c r="X28" s="56"/>
      <c r="Y28" s="56"/>
      <c r="Z28" s="56"/>
    </row>
    <row r="29" spans="1:26" ht="14.25" customHeight="1">
      <c r="A29" s="80" t="s">
        <v>357</v>
      </c>
      <c r="B29" s="101"/>
      <c r="C29" s="82"/>
      <c r="D29" s="82"/>
      <c r="E29" s="82"/>
      <c r="F29" s="82"/>
      <c r="G29" s="82"/>
      <c r="H29" s="56"/>
      <c r="I29" s="56"/>
      <c r="J29" s="56"/>
      <c r="K29" s="56"/>
      <c r="L29" s="56"/>
      <c r="M29" s="56"/>
      <c r="N29" s="56"/>
      <c r="O29" s="56"/>
      <c r="P29" s="56"/>
      <c r="Q29" s="56"/>
      <c r="R29" s="56"/>
      <c r="S29" s="56"/>
      <c r="T29" s="56"/>
      <c r="U29" s="56"/>
      <c r="V29" s="56"/>
      <c r="W29" s="56"/>
      <c r="X29" s="56"/>
      <c r="Y29" s="56"/>
      <c r="Z29" s="56"/>
    </row>
    <row r="30" spans="1:26" ht="14.25" customHeight="1">
      <c r="A30" s="83" t="s">
        <v>14</v>
      </c>
      <c r="B30" s="101"/>
      <c r="C30" s="82"/>
      <c r="D30" s="82"/>
      <c r="E30" s="82"/>
      <c r="F30" s="82"/>
      <c r="G30" s="84"/>
      <c r="H30" s="56"/>
      <c r="I30" s="56"/>
      <c r="J30" s="56"/>
      <c r="K30" s="56"/>
      <c r="L30" s="56"/>
      <c r="M30" s="56"/>
      <c r="N30" s="56"/>
      <c r="O30" s="56"/>
      <c r="P30" s="56"/>
      <c r="Q30" s="56"/>
      <c r="R30" s="56"/>
      <c r="S30" s="56"/>
      <c r="T30" s="56"/>
      <c r="U30" s="56"/>
      <c r="V30" s="56"/>
      <c r="W30" s="56"/>
      <c r="X30" s="56"/>
      <c r="Y30" s="56"/>
      <c r="Z30" s="56"/>
    </row>
    <row r="31" spans="1:26" ht="14.25" customHeight="1" thickBot="1">
      <c r="A31" s="85" t="s">
        <v>15</v>
      </c>
      <c r="B31" s="99">
        <v>0</v>
      </c>
      <c r="C31" s="89" t="s">
        <v>286</v>
      </c>
      <c r="D31" s="82"/>
      <c r="E31" s="85"/>
      <c r="F31" s="86">
        <f>ROUND(B31*273,2)</f>
        <v>0</v>
      </c>
      <c r="G31" s="84"/>
      <c r="H31" s="56"/>
      <c r="I31" s="56"/>
      <c r="J31" s="56"/>
      <c r="K31" s="56"/>
      <c r="L31" s="56"/>
      <c r="M31" s="56"/>
      <c r="N31" s="56"/>
      <c r="O31" s="56"/>
      <c r="P31" s="56"/>
      <c r="Q31" s="56"/>
      <c r="R31" s="56"/>
      <c r="S31" s="56"/>
      <c r="T31" s="56"/>
      <c r="U31" s="56"/>
      <c r="V31" s="56"/>
      <c r="W31" s="56"/>
      <c r="X31" s="56"/>
      <c r="Y31" s="56"/>
      <c r="Z31" s="56"/>
    </row>
    <row r="32" spans="1:26" ht="14.25" customHeight="1" thickBot="1">
      <c r="A32" s="85" t="s">
        <v>16</v>
      </c>
      <c r="B32" s="99">
        <v>0</v>
      </c>
      <c r="C32" s="89" t="s">
        <v>287</v>
      </c>
      <c r="D32" s="82"/>
      <c r="E32" s="85"/>
      <c r="F32" s="86">
        <f>ROUND(B32*8,2)</f>
        <v>0</v>
      </c>
      <c r="G32" s="84"/>
      <c r="H32" s="56"/>
      <c r="I32" s="56"/>
      <c r="J32" s="56"/>
      <c r="K32" s="56"/>
      <c r="L32" s="56"/>
      <c r="M32" s="56"/>
      <c r="N32" s="56"/>
      <c r="O32" s="56"/>
      <c r="P32" s="56"/>
      <c r="Q32" s="56"/>
      <c r="R32" s="56"/>
      <c r="S32" s="56"/>
      <c r="T32" s="56"/>
      <c r="U32" s="56"/>
      <c r="V32" s="56"/>
      <c r="W32" s="56"/>
      <c r="X32" s="56"/>
      <c r="Y32" s="56"/>
      <c r="Z32" s="56"/>
    </row>
    <row r="33" spans="1:26" ht="14.25" customHeight="1">
      <c r="A33" s="85"/>
      <c r="B33" s="101"/>
      <c r="C33" s="85"/>
      <c r="D33" s="82"/>
      <c r="E33" s="85"/>
      <c r="F33" s="86"/>
      <c r="G33" s="84"/>
      <c r="H33" s="56"/>
      <c r="I33" s="56"/>
      <c r="J33" s="56"/>
      <c r="K33" s="56"/>
      <c r="L33" s="56"/>
      <c r="M33" s="56"/>
      <c r="N33" s="56"/>
      <c r="O33" s="56"/>
      <c r="P33" s="56"/>
      <c r="Q33" s="56"/>
      <c r="R33" s="56"/>
      <c r="S33" s="56"/>
      <c r="T33" s="56"/>
      <c r="U33" s="56"/>
      <c r="V33" s="56"/>
      <c r="W33" s="56"/>
      <c r="X33" s="56"/>
      <c r="Y33" s="56"/>
      <c r="Z33" s="56"/>
    </row>
    <row r="34" spans="1:26" ht="14.25" customHeight="1" thickBot="1">
      <c r="A34" s="83" t="s">
        <v>28</v>
      </c>
      <c r="B34" s="101"/>
      <c r="C34" s="82"/>
      <c r="D34" s="87" t="s">
        <v>29</v>
      </c>
      <c r="E34" s="88">
        <f>+F31+F32</f>
        <v>0</v>
      </c>
      <c r="F34" s="83" t="s">
        <v>30</v>
      </c>
      <c r="G34" s="82"/>
      <c r="H34" s="56"/>
      <c r="I34" s="56"/>
      <c r="J34" s="56"/>
      <c r="K34" s="56"/>
      <c r="L34" s="56"/>
      <c r="M34" s="56"/>
      <c r="N34" s="56"/>
      <c r="O34" s="56"/>
      <c r="P34" s="56"/>
      <c r="Q34" s="56"/>
      <c r="R34" s="56"/>
      <c r="S34" s="56"/>
      <c r="T34" s="56"/>
      <c r="U34" s="56"/>
      <c r="V34" s="56"/>
      <c r="W34" s="56"/>
      <c r="X34" s="56"/>
      <c r="Y34" s="56"/>
      <c r="Z34" s="56"/>
    </row>
    <row r="35" spans="1:26" ht="14.25" customHeight="1">
      <c r="A35" s="85"/>
      <c r="B35" s="101"/>
      <c r="C35" s="85"/>
      <c r="D35" s="82"/>
      <c r="E35" s="85"/>
      <c r="F35" s="86"/>
      <c r="G35" s="84"/>
      <c r="H35" s="56"/>
      <c r="I35" s="56"/>
      <c r="J35" s="56"/>
      <c r="K35" s="56"/>
      <c r="L35" s="56"/>
      <c r="M35" s="56"/>
      <c r="N35" s="56"/>
      <c r="O35" s="56"/>
      <c r="P35" s="56"/>
      <c r="Q35" s="56"/>
      <c r="R35" s="56"/>
      <c r="S35" s="56"/>
      <c r="T35" s="56"/>
      <c r="U35" s="56"/>
      <c r="V35" s="56"/>
      <c r="W35" s="56"/>
      <c r="X35" s="56"/>
      <c r="Y35" s="56"/>
      <c r="Z35" s="56"/>
    </row>
    <row r="36" spans="1:26" ht="14.25" customHeight="1">
      <c r="A36" s="83" t="s">
        <v>20</v>
      </c>
      <c r="B36" s="101"/>
      <c r="C36" s="82"/>
      <c r="D36" s="82"/>
      <c r="E36" s="82"/>
      <c r="F36" s="82"/>
      <c r="G36" s="84"/>
      <c r="H36" s="56"/>
      <c r="I36" s="56"/>
      <c r="J36" s="56"/>
      <c r="K36" s="56"/>
      <c r="L36" s="56"/>
      <c r="M36" s="56"/>
      <c r="N36" s="56"/>
      <c r="O36" s="56"/>
      <c r="P36" s="56"/>
      <c r="Q36" s="56"/>
      <c r="R36" s="56"/>
      <c r="S36" s="56"/>
      <c r="T36" s="56"/>
      <c r="U36" s="56"/>
      <c r="V36" s="56"/>
      <c r="W36" s="56"/>
      <c r="X36" s="56"/>
      <c r="Y36" s="56"/>
      <c r="Z36" s="56"/>
    </row>
    <row r="37" spans="1:26" ht="14.25" customHeight="1" thickBot="1">
      <c r="A37" s="85" t="s">
        <v>15</v>
      </c>
      <c r="B37" s="99">
        <v>0</v>
      </c>
      <c r="C37" s="89" t="s">
        <v>288</v>
      </c>
      <c r="D37" s="82"/>
      <c r="E37" s="85"/>
      <c r="F37" s="86">
        <f>ROUND(B37*273,2)</f>
        <v>0</v>
      </c>
      <c r="G37" s="84"/>
      <c r="H37" s="56"/>
      <c r="I37" s="56"/>
      <c r="J37" s="56"/>
      <c r="K37" s="56"/>
      <c r="L37" s="56"/>
      <c r="M37" s="56"/>
      <c r="N37" s="56"/>
      <c r="O37" s="56"/>
      <c r="P37" s="56"/>
      <c r="Q37" s="56"/>
      <c r="R37" s="56"/>
      <c r="S37" s="56"/>
      <c r="T37" s="56"/>
      <c r="U37" s="56"/>
      <c r="V37" s="56"/>
      <c r="W37" s="56"/>
      <c r="X37" s="56"/>
      <c r="Y37" s="56"/>
      <c r="Z37" s="56"/>
    </row>
    <row r="38" spans="1:26" ht="14.25" customHeight="1" thickBot="1">
      <c r="A38" s="85" t="s">
        <v>16</v>
      </c>
      <c r="B38" s="99">
        <v>0</v>
      </c>
      <c r="C38" s="89" t="s">
        <v>292</v>
      </c>
      <c r="D38" s="82"/>
      <c r="E38" s="85"/>
      <c r="F38" s="86">
        <f>ROUND(B38*8,2)</f>
        <v>0</v>
      </c>
      <c r="G38" s="84"/>
      <c r="H38" s="56"/>
      <c r="I38" s="56"/>
      <c r="J38" s="56"/>
      <c r="K38" s="56"/>
      <c r="L38" s="56"/>
      <c r="M38" s="56"/>
      <c r="N38" s="56"/>
      <c r="O38" s="56"/>
      <c r="P38" s="56"/>
      <c r="Q38" s="56"/>
      <c r="R38" s="56"/>
      <c r="S38" s="56"/>
      <c r="T38" s="56"/>
      <c r="U38" s="56"/>
      <c r="V38" s="56"/>
      <c r="W38" s="56"/>
      <c r="X38" s="56"/>
      <c r="Y38" s="56"/>
      <c r="Z38" s="56"/>
    </row>
    <row r="39" spans="1:26" ht="14.25" customHeight="1">
      <c r="A39" s="85"/>
      <c r="B39" s="101"/>
      <c r="C39" s="85"/>
      <c r="D39" s="82"/>
      <c r="E39" s="85"/>
      <c r="F39" s="86"/>
      <c r="G39" s="84"/>
      <c r="H39" s="56"/>
      <c r="I39" s="56"/>
      <c r="J39" s="56"/>
      <c r="K39" s="56"/>
      <c r="L39" s="56"/>
      <c r="M39" s="56"/>
      <c r="N39" s="56"/>
      <c r="O39" s="56"/>
      <c r="P39" s="56"/>
      <c r="Q39" s="56"/>
      <c r="R39" s="56"/>
      <c r="S39" s="56"/>
      <c r="T39" s="56"/>
      <c r="U39" s="56"/>
      <c r="V39" s="56"/>
      <c r="W39" s="56"/>
      <c r="X39" s="56"/>
      <c r="Y39" s="56"/>
      <c r="Z39" s="56"/>
    </row>
    <row r="40" spans="1:26" ht="14.25" customHeight="1" thickBot="1">
      <c r="A40" s="83" t="s">
        <v>31</v>
      </c>
      <c r="B40" s="101"/>
      <c r="C40" s="82"/>
      <c r="D40" s="87" t="s">
        <v>32</v>
      </c>
      <c r="E40" s="88">
        <f>+F37+F38</f>
        <v>0</v>
      </c>
      <c r="F40" s="83" t="s">
        <v>33</v>
      </c>
      <c r="G40" s="82"/>
      <c r="H40" s="56"/>
      <c r="I40" s="56"/>
      <c r="J40" s="56"/>
      <c r="K40" s="56"/>
      <c r="L40" s="56"/>
      <c r="M40" s="56"/>
      <c r="N40" s="56"/>
      <c r="O40" s="56"/>
      <c r="P40" s="56"/>
      <c r="Q40" s="56"/>
      <c r="R40" s="56"/>
      <c r="S40" s="56"/>
      <c r="T40" s="56"/>
      <c r="U40" s="56"/>
      <c r="V40" s="56"/>
      <c r="W40" s="56"/>
      <c r="X40" s="56"/>
      <c r="Y40" s="56"/>
      <c r="Z40" s="56"/>
    </row>
    <row r="41" spans="1:26" ht="14.25" customHeight="1">
      <c r="A41" s="85"/>
      <c r="B41" s="101"/>
      <c r="C41" s="85"/>
      <c r="D41" s="82"/>
      <c r="E41" s="85"/>
      <c r="F41" s="86"/>
      <c r="G41" s="84"/>
      <c r="H41" s="56"/>
      <c r="I41" s="56"/>
      <c r="J41" s="56"/>
      <c r="K41" s="56"/>
      <c r="L41" s="56"/>
      <c r="M41" s="56"/>
      <c r="N41" s="56"/>
      <c r="O41" s="56"/>
      <c r="P41" s="56"/>
      <c r="Q41" s="56"/>
      <c r="R41" s="56"/>
      <c r="S41" s="56"/>
      <c r="T41" s="56"/>
      <c r="U41" s="56"/>
      <c r="V41" s="56"/>
      <c r="W41" s="56"/>
      <c r="X41" s="56"/>
      <c r="Y41" s="56"/>
      <c r="Z41" s="56"/>
    </row>
    <row r="42" spans="1:26" ht="14.25" customHeight="1">
      <c r="A42" s="83" t="s">
        <v>104</v>
      </c>
      <c r="B42" s="101"/>
      <c r="C42" s="82"/>
      <c r="D42" s="82"/>
      <c r="E42" s="82"/>
      <c r="F42" s="82"/>
      <c r="G42" s="84"/>
      <c r="H42" s="56"/>
      <c r="I42" s="56"/>
      <c r="J42" s="56"/>
      <c r="K42" s="56"/>
      <c r="L42" s="56"/>
      <c r="M42" s="56"/>
      <c r="N42" s="56"/>
      <c r="O42" s="56"/>
      <c r="P42" s="56"/>
      <c r="Q42" s="56"/>
      <c r="R42" s="56"/>
      <c r="S42" s="56"/>
      <c r="T42" s="56"/>
      <c r="U42" s="56"/>
      <c r="V42" s="56"/>
      <c r="W42" s="56"/>
      <c r="X42" s="56"/>
      <c r="Y42" s="56"/>
      <c r="Z42" s="56"/>
    </row>
    <row r="43" spans="1:26" ht="14.25" customHeight="1" thickBot="1">
      <c r="A43" s="85" t="s">
        <v>15</v>
      </c>
      <c r="B43" s="99">
        <v>0</v>
      </c>
      <c r="C43" s="89" t="s">
        <v>289</v>
      </c>
      <c r="D43" s="82"/>
      <c r="E43" s="85"/>
      <c r="F43" s="86">
        <f>ROUND(B43*2098,2)</f>
        <v>0</v>
      </c>
      <c r="G43" s="84"/>
      <c r="H43" s="56"/>
      <c r="I43" s="56"/>
      <c r="J43" s="56"/>
      <c r="K43" s="56"/>
      <c r="L43" s="56"/>
      <c r="M43" s="56"/>
      <c r="N43" s="56"/>
      <c r="O43" s="56"/>
      <c r="P43" s="56"/>
      <c r="Q43" s="56"/>
      <c r="R43" s="56"/>
      <c r="S43" s="56"/>
      <c r="T43" s="56"/>
      <c r="U43" s="56"/>
      <c r="V43" s="56"/>
      <c r="W43" s="56"/>
      <c r="X43" s="56"/>
      <c r="Y43" s="56"/>
      <c r="Z43" s="56"/>
    </row>
    <row r="44" spans="1:26" ht="14.25" customHeight="1" thickBot="1">
      <c r="A44" s="85" t="s">
        <v>16</v>
      </c>
      <c r="B44" s="99">
        <v>0</v>
      </c>
      <c r="C44" s="89" t="s">
        <v>290</v>
      </c>
      <c r="D44" s="82"/>
      <c r="E44" s="85"/>
      <c r="F44" s="86">
        <f>ROUND(B22*18,2)</f>
        <v>0</v>
      </c>
      <c r="G44" s="84"/>
      <c r="H44" s="56"/>
      <c r="I44" s="56"/>
      <c r="J44" s="56"/>
      <c r="K44" s="56"/>
      <c r="L44" s="56"/>
      <c r="M44" s="56"/>
      <c r="N44" s="56"/>
      <c r="O44" s="56"/>
      <c r="P44" s="56"/>
      <c r="Q44" s="56"/>
      <c r="R44" s="56"/>
      <c r="S44" s="56"/>
      <c r="T44" s="56"/>
      <c r="U44" s="56"/>
      <c r="V44" s="56"/>
      <c r="W44" s="56"/>
      <c r="X44" s="56"/>
      <c r="Y44" s="56"/>
      <c r="Z44" s="56"/>
    </row>
    <row r="45" spans="1:26" ht="14.25" customHeight="1">
      <c r="A45" s="85"/>
      <c r="B45" s="82"/>
      <c r="C45" s="85"/>
      <c r="D45" s="82"/>
      <c r="E45" s="85"/>
      <c r="F45" s="86"/>
      <c r="G45" s="84"/>
      <c r="H45" s="56"/>
      <c r="I45" s="56"/>
      <c r="J45" s="56"/>
      <c r="K45" s="56"/>
      <c r="L45" s="56"/>
      <c r="M45" s="56"/>
      <c r="N45" s="56"/>
      <c r="O45" s="56"/>
      <c r="P45" s="56"/>
      <c r="Q45" s="56"/>
      <c r="R45" s="56"/>
      <c r="S45" s="56"/>
      <c r="T45" s="56"/>
      <c r="U45" s="56"/>
      <c r="V45" s="56"/>
      <c r="W45" s="56"/>
      <c r="X45" s="56"/>
      <c r="Y45" s="56"/>
      <c r="Z45" s="56"/>
    </row>
    <row r="46" spans="1:26" ht="14.25" customHeight="1" thickBot="1">
      <c r="A46" s="83" t="s">
        <v>105</v>
      </c>
      <c r="B46" s="82"/>
      <c r="C46" s="82"/>
      <c r="D46" s="87" t="s">
        <v>34</v>
      </c>
      <c r="E46" s="88">
        <f>+F43+F44</f>
        <v>0</v>
      </c>
      <c r="F46" s="83" t="s">
        <v>35</v>
      </c>
      <c r="G46" s="82"/>
      <c r="H46" s="56"/>
      <c r="I46" s="56"/>
      <c r="J46" s="56"/>
      <c r="K46" s="56"/>
      <c r="L46" s="56"/>
      <c r="M46" s="56"/>
      <c r="N46" s="56"/>
      <c r="O46" s="56"/>
      <c r="P46" s="56"/>
      <c r="Q46" s="56"/>
      <c r="R46" s="56"/>
      <c r="S46" s="56"/>
      <c r="T46" s="56"/>
      <c r="U46" s="56"/>
      <c r="V46" s="56"/>
      <c r="W46" s="56"/>
      <c r="X46" s="56"/>
      <c r="Y46" s="56"/>
      <c r="Z46" s="56"/>
    </row>
    <row r="47" spans="1:26" ht="14.25" customHeight="1">
      <c r="A47" s="85"/>
      <c r="B47" s="82"/>
      <c r="C47" s="85"/>
      <c r="D47" s="82"/>
      <c r="E47" s="85"/>
      <c r="F47" s="86"/>
      <c r="G47" s="84"/>
      <c r="H47" s="59"/>
      <c r="I47" s="56"/>
      <c r="J47" s="56"/>
      <c r="K47" s="56"/>
      <c r="L47" s="56"/>
      <c r="M47" s="56"/>
      <c r="N47" s="56"/>
      <c r="O47" s="56"/>
      <c r="P47" s="56"/>
      <c r="Q47" s="56"/>
      <c r="R47" s="56"/>
      <c r="S47" s="56"/>
      <c r="T47" s="56"/>
      <c r="U47" s="56"/>
      <c r="V47" s="56"/>
      <c r="W47" s="56"/>
      <c r="X47" s="56"/>
      <c r="Y47" s="56"/>
      <c r="Z47" s="56"/>
    </row>
    <row r="48" spans="1:26" ht="14.25" customHeight="1" thickBot="1">
      <c r="A48" s="83" t="s">
        <v>106</v>
      </c>
      <c r="B48" s="82"/>
      <c r="C48" s="82"/>
      <c r="D48" s="82"/>
      <c r="E48" s="152">
        <f>+E34+E40+E46</f>
        <v>0</v>
      </c>
      <c r="F48" s="153"/>
      <c r="G48" s="83" t="s">
        <v>36</v>
      </c>
      <c r="M48" s="56"/>
      <c r="N48" s="56"/>
      <c r="O48" s="56"/>
      <c r="P48" s="56"/>
      <c r="Q48" s="56"/>
      <c r="R48" s="56"/>
      <c r="S48" s="56"/>
      <c r="T48" s="56"/>
      <c r="U48" s="56"/>
      <c r="V48" s="56"/>
      <c r="W48" s="56"/>
      <c r="X48" s="56"/>
      <c r="Y48" s="56"/>
      <c r="Z48" s="56"/>
    </row>
    <row r="49" spans="1:26" ht="14.25" customHeight="1">
      <c r="A49"/>
      <c r="B49"/>
      <c r="C49"/>
      <c r="D49"/>
      <c r="E49" s="150" t="s">
        <v>37</v>
      </c>
      <c r="F49" s="151"/>
      <c r="G49"/>
      <c r="L49" s="58"/>
      <c r="M49" s="56"/>
      <c r="N49" s="56"/>
      <c r="O49" s="56"/>
      <c r="P49" s="56"/>
      <c r="Q49" s="56"/>
      <c r="R49" s="56"/>
      <c r="S49" s="56"/>
      <c r="T49" s="56"/>
      <c r="U49" s="56"/>
      <c r="V49" s="56"/>
      <c r="W49" s="56"/>
      <c r="X49" s="56"/>
      <c r="Y49" s="56"/>
      <c r="Z49" s="56"/>
    </row>
    <row r="50" spans="1:26" ht="14.25" customHeight="1">
      <c r="A50" s="85"/>
      <c r="B50" s="101"/>
      <c r="C50" s="85"/>
      <c r="D50" s="82"/>
      <c r="E50" s="85"/>
      <c r="F50" s="86"/>
      <c r="G50" s="84"/>
      <c r="H50" s="59"/>
      <c r="I50" s="56"/>
      <c r="J50" s="56"/>
      <c r="K50" s="56"/>
      <c r="L50" s="56"/>
      <c r="M50" s="56"/>
      <c r="N50" s="56"/>
      <c r="O50" s="56"/>
      <c r="P50" s="56"/>
      <c r="Q50" s="56"/>
      <c r="R50" s="56"/>
      <c r="S50" s="56"/>
      <c r="T50" s="56"/>
      <c r="U50" s="56"/>
      <c r="V50" s="56"/>
      <c r="W50" s="56"/>
      <c r="X50" s="56"/>
      <c r="Y50" s="56"/>
      <c r="Z50" s="56"/>
    </row>
    <row r="51" spans="1:26" ht="14.25" customHeight="1">
      <c r="A51" s="80" t="s">
        <v>353</v>
      </c>
      <c r="B51" s="101"/>
      <c r="C51" s="82"/>
      <c r="D51" s="82"/>
      <c r="E51" s="82"/>
      <c r="F51" s="82"/>
      <c r="G51" s="82"/>
      <c r="H51" s="56"/>
      <c r="I51" s="56"/>
      <c r="J51" s="56"/>
      <c r="K51" s="56"/>
      <c r="L51" s="56"/>
      <c r="M51" s="56"/>
      <c r="N51" s="56"/>
      <c r="O51" s="56"/>
      <c r="P51" s="56"/>
      <c r="Q51" s="56"/>
      <c r="R51" s="56"/>
      <c r="S51" s="56"/>
      <c r="T51" s="56"/>
      <c r="U51" s="56"/>
      <c r="V51" s="56"/>
      <c r="W51" s="56"/>
      <c r="X51" s="56"/>
      <c r="Y51" s="56"/>
      <c r="Z51" s="56"/>
    </row>
    <row r="52" spans="1:26" ht="14.25" customHeight="1">
      <c r="A52" s="83" t="s">
        <v>14</v>
      </c>
      <c r="B52" s="101"/>
      <c r="C52" s="82"/>
      <c r="D52" s="82"/>
      <c r="E52" s="82"/>
      <c r="F52" s="82"/>
      <c r="G52" s="84"/>
      <c r="H52" s="56"/>
      <c r="I52" s="56"/>
      <c r="J52" s="56"/>
      <c r="K52" s="56"/>
      <c r="L52" s="56"/>
      <c r="M52" s="56"/>
      <c r="N52" s="56"/>
      <c r="O52" s="56"/>
      <c r="P52" s="56"/>
      <c r="Q52" s="56"/>
      <c r="R52" s="56"/>
      <c r="S52" s="56"/>
      <c r="T52" s="56"/>
      <c r="U52" s="56"/>
      <c r="V52" s="56"/>
      <c r="W52" s="56"/>
      <c r="X52" s="56"/>
      <c r="Y52" s="56"/>
      <c r="Z52" s="56"/>
    </row>
    <row r="53" spans="1:26" ht="14.25" customHeight="1" thickBot="1">
      <c r="A53" s="85" t="s">
        <v>15</v>
      </c>
      <c r="B53" s="99">
        <v>0</v>
      </c>
      <c r="C53" s="89" t="s">
        <v>291</v>
      </c>
      <c r="D53" s="82"/>
      <c r="E53" s="85"/>
      <c r="F53" s="86">
        <f>ROUND(B53*273,2)</f>
        <v>0</v>
      </c>
      <c r="G53" s="84"/>
      <c r="H53" s="56"/>
      <c r="I53" s="56"/>
      <c r="J53" s="56"/>
      <c r="K53" s="56"/>
      <c r="L53" s="56"/>
      <c r="M53" s="56"/>
      <c r="N53" s="56"/>
      <c r="O53" s="56"/>
      <c r="P53" s="56"/>
      <c r="Q53" s="56"/>
      <c r="R53" s="56"/>
      <c r="S53" s="56"/>
      <c r="T53" s="56"/>
      <c r="U53" s="56"/>
      <c r="V53" s="56"/>
      <c r="W53" s="56"/>
      <c r="X53" s="56"/>
      <c r="Y53" s="56"/>
      <c r="Z53" s="56"/>
    </row>
    <row r="54" spans="1:26" ht="14.25" customHeight="1" thickBot="1">
      <c r="A54" s="85" t="s">
        <v>16</v>
      </c>
      <c r="B54" s="99">
        <v>0</v>
      </c>
      <c r="C54" s="85" t="s">
        <v>293</v>
      </c>
      <c r="D54" s="82"/>
      <c r="E54" s="85"/>
      <c r="F54" s="86">
        <f>ROUND(B54*8,2)</f>
        <v>0</v>
      </c>
      <c r="G54" s="84"/>
      <c r="H54" s="56"/>
      <c r="I54" s="56"/>
      <c r="J54" s="56"/>
      <c r="K54" s="56"/>
      <c r="L54" s="56"/>
      <c r="M54" s="56"/>
      <c r="N54" s="56"/>
      <c r="O54" s="56"/>
      <c r="P54" s="56"/>
      <c r="Q54" s="56"/>
      <c r="R54" s="56"/>
      <c r="S54" s="56"/>
      <c r="T54" s="56"/>
      <c r="U54" s="56"/>
      <c r="V54" s="56"/>
      <c r="W54" s="56"/>
      <c r="X54" s="56"/>
      <c r="Y54" s="56"/>
      <c r="Z54" s="56"/>
    </row>
    <row r="55" spans="1:26" ht="14.25" customHeight="1">
      <c r="A55" s="85"/>
      <c r="B55" s="101"/>
      <c r="C55" s="85"/>
      <c r="D55" s="82"/>
      <c r="E55" s="85"/>
      <c r="F55" s="86"/>
      <c r="G55" s="84"/>
      <c r="H55" s="59"/>
      <c r="I55" s="56"/>
      <c r="J55" s="56"/>
      <c r="K55" s="56"/>
      <c r="L55" s="56"/>
      <c r="M55" s="56"/>
      <c r="N55" s="56"/>
      <c r="O55" s="56"/>
      <c r="P55" s="56"/>
      <c r="Q55" s="56"/>
      <c r="R55" s="56"/>
      <c r="S55" s="56"/>
      <c r="T55" s="56"/>
      <c r="U55" s="56"/>
      <c r="V55" s="56"/>
      <c r="W55" s="56"/>
      <c r="X55" s="56"/>
      <c r="Y55" s="56"/>
      <c r="Z55" s="56"/>
    </row>
    <row r="56" spans="1:26" ht="14.25" customHeight="1" thickBot="1">
      <c r="A56" s="83" t="s">
        <v>38</v>
      </c>
      <c r="B56" s="101"/>
      <c r="C56" s="82"/>
      <c r="D56" s="87" t="s">
        <v>39</v>
      </c>
      <c r="E56" s="88">
        <f>+F53+F54</f>
        <v>0</v>
      </c>
      <c r="F56" s="83" t="s">
        <v>40</v>
      </c>
      <c r="G56" s="82"/>
      <c r="H56" s="56"/>
      <c r="I56" s="56"/>
      <c r="J56" s="56"/>
      <c r="K56" s="56"/>
      <c r="L56" s="56"/>
      <c r="M56" s="56"/>
      <c r="N56" s="56"/>
      <c r="O56" s="56"/>
      <c r="P56" s="56"/>
      <c r="Q56" s="56"/>
      <c r="R56" s="56"/>
      <c r="S56" s="56"/>
      <c r="T56" s="56"/>
      <c r="U56" s="56"/>
      <c r="V56" s="56"/>
      <c r="W56" s="56"/>
      <c r="X56" s="56"/>
      <c r="Y56" s="56"/>
      <c r="Z56" s="56"/>
    </row>
    <row r="57" spans="1:26" ht="14.25" customHeight="1">
      <c r="A57" s="85"/>
      <c r="B57" s="101"/>
      <c r="C57" s="85"/>
      <c r="D57" s="82"/>
      <c r="E57" s="85"/>
      <c r="F57" s="86"/>
      <c r="G57" s="84"/>
      <c r="H57" s="59"/>
      <c r="I57" s="56"/>
      <c r="J57" s="56"/>
      <c r="K57" s="56"/>
      <c r="L57" s="56"/>
      <c r="M57" s="56"/>
      <c r="N57" s="56"/>
      <c r="O57" s="56"/>
      <c r="P57" s="56"/>
      <c r="Q57" s="56"/>
      <c r="R57" s="56"/>
      <c r="S57" s="56"/>
      <c r="T57" s="56"/>
      <c r="U57" s="56"/>
      <c r="V57" s="56"/>
      <c r="W57" s="56"/>
      <c r="X57" s="56"/>
      <c r="Y57" s="56"/>
      <c r="Z57" s="56"/>
    </row>
    <row r="58" spans="1:26" ht="14.25" customHeight="1">
      <c r="A58" s="83" t="s">
        <v>20</v>
      </c>
      <c r="B58" s="101"/>
      <c r="C58" s="82"/>
      <c r="D58" s="82"/>
      <c r="E58" s="82"/>
      <c r="F58" s="82"/>
      <c r="G58" s="84"/>
      <c r="H58" s="56"/>
      <c r="I58" s="56"/>
      <c r="J58" s="56"/>
      <c r="K58" s="56"/>
      <c r="L58" s="56"/>
      <c r="M58" s="56"/>
      <c r="N58" s="56"/>
      <c r="O58" s="56"/>
      <c r="P58" s="56"/>
      <c r="Q58" s="56"/>
      <c r="R58" s="56"/>
      <c r="S58" s="56"/>
      <c r="T58" s="56"/>
      <c r="U58" s="56"/>
      <c r="V58" s="56"/>
      <c r="W58" s="56"/>
      <c r="X58" s="56"/>
      <c r="Y58" s="56"/>
      <c r="Z58" s="56"/>
    </row>
    <row r="59" spans="1:26" ht="14.25" customHeight="1" thickBot="1">
      <c r="A59" s="85" t="s">
        <v>15</v>
      </c>
      <c r="B59" s="99">
        <v>0</v>
      </c>
      <c r="C59" s="85" t="s">
        <v>242</v>
      </c>
      <c r="D59" s="82"/>
      <c r="E59" s="85"/>
      <c r="F59" s="86">
        <f>ROUND(B59*3000,2)</f>
        <v>0</v>
      </c>
      <c r="G59" s="84"/>
      <c r="H59" s="56"/>
      <c r="I59" s="56"/>
      <c r="J59" s="56"/>
      <c r="K59" s="56"/>
      <c r="L59" s="56"/>
      <c r="M59" s="56"/>
      <c r="N59" s="56"/>
      <c r="O59" s="56"/>
      <c r="P59" s="56"/>
      <c r="Q59" s="56"/>
      <c r="R59" s="56"/>
      <c r="S59" s="56"/>
      <c r="T59" s="56"/>
      <c r="U59" s="56"/>
      <c r="V59" s="56"/>
      <c r="W59" s="56"/>
      <c r="X59" s="56"/>
      <c r="Y59" s="56"/>
      <c r="Z59" s="56"/>
    </row>
    <row r="60" spans="1:26" ht="14.25" customHeight="1" thickBot="1">
      <c r="A60" s="85" t="s">
        <v>16</v>
      </c>
      <c r="B60" s="99">
        <v>0</v>
      </c>
      <c r="C60" s="85" t="s">
        <v>243</v>
      </c>
      <c r="D60" s="82"/>
      <c r="E60" s="85"/>
      <c r="F60" s="86">
        <f>ROUND(B60*250,2)</f>
        <v>0</v>
      </c>
      <c r="G60" s="84"/>
      <c r="H60" s="56"/>
      <c r="I60" s="56"/>
      <c r="J60" s="56"/>
      <c r="K60" s="56"/>
      <c r="L60" s="56"/>
      <c r="M60" s="56"/>
      <c r="N60" s="56"/>
      <c r="O60" s="56"/>
      <c r="P60" s="56"/>
      <c r="Q60" s="56"/>
      <c r="R60" s="56"/>
      <c r="S60" s="56"/>
      <c r="T60" s="56"/>
      <c r="U60" s="56"/>
      <c r="V60" s="56"/>
      <c r="W60" s="56"/>
      <c r="X60" s="56"/>
      <c r="Y60" s="56"/>
      <c r="Z60" s="56"/>
    </row>
    <row r="61" spans="1:26" ht="14.25" customHeight="1">
      <c r="A61" s="85"/>
      <c r="B61" s="101"/>
      <c r="C61" s="85"/>
      <c r="D61" s="82"/>
      <c r="E61" s="85"/>
      <c r="F61" s="86"/>
      <c r="G61" s="84"/>
      <c r="H61" s="56"/>
      <c r="I61" s="56"/>
      <c r="J61" s="56"/>
      <c r="K61" s="56"/>
      <c r="L61" s="56"/>
      <c r="M61" s="56"/>
      <c r="N61" s="56"/>
      <c r="O61" s="56"/>
      <c r="P61" s="56"/>
      <c r="Q61" s="56"/>
      <c r="R61" s="56"/>
      <c r="S61" s="56"/>
      <c r="T61" s="56"/>
      <c r="U61" s="56"/>
      <c r="V61" s="56"/>
      <c r="W61" s="56"/>
      <c r="X61" s="56"/>
      <c r="Y61" s="56"/>
      <c r="Z61" s="56"/>
    </row>
    <row r="62" spans="1:26" ht="14.25" customHeight="1" thickBot="1">
      <c r="A62" s="83" t="s">
        <v>41</v>
      </c>
      <c r="B62" s="101"/>
      <c r="C62" s="82"/>
      <c r="D62" s="87" t="s">
        <v>42</v>
      </c>
      <c r="E62" s="88">
        <f>+F59+F60</f>
        <v>0</v>
      </c>
      <c r="F62" s="83" t="s">
        <v>43</v>
      </c>
      <c r="G62" s="82"/>
      <c r="H62" s="56"/>
      <c r="I62" s="56"/>
      <c r="J62" s="56"/>
      <c r="K62" s="56"/>
      <c r="L62" s="56"/>
      <c r="M62" s="56"/>
      <c r="N62" s="56"/>
      <c r="O62" s="56"/>
      <c r="P62" s="56"/>
      <c r="Q62" s="56"/>
      <c r="R62" s="56"/>
      <c r="S62" s="56"/>
      <c r="T62" s="56"/>
      <c r="U62" s="56"/>
      <c r="V62" s="56"/>
      <c r="W62" s="56"/>
      <c r="X62" s="56"/>
      <c r="Y62" s="56"/>
      <c r="Z62" s="56"/>
    </row>
    <row r="63" spans="1:26" ht="14.25" customHeight="1">
      <c r="A63" s="85"/>
      <c r="B63" s="101"/>
      <c r="C63" s="85"/>
      <c r="D63" s="82"/>
      <c r="E63" s="85"/>
      <c r="F63" s="86"/>
      <c r="G63" s="84"/>
      <c r="H63" s="59"/>
      <c r="I63" s="56"/>
      <c r="J63" s="56"/>
      <c r="K63" s="56"/>
      <c r="L63" s="56"/>
      <c r="M63" s="56"/>
      <c r="N63" s="56"/>
      <c r="O63" s="56"/>
      <c r="P63" s="56"/>
      <c r="Q63" s="56"/>
      <c r="R63" s="56"/>
      <c r="S63" s="56"/>
      <c r="T63" s="56"/>
      <c r="U63" s="56"/>
      <c r="V63" s="56"/>
      <c r="W63" s="56"/>
      <c r="X63" s="56"/>
      <c r="Y63" s="56"/>
      <c r="Z63" s="56"/>
    </row>
    <row r="64" spans="1:26" ht="14.25" customHeight="1">
      <c r="A64" s="91" t="s">
        <v>104</v>
      </c>
      <c r="B64" s="101"/>
      <c r="C64" s="82"/>
      <c r="D64" s="82"/>
      <c r="E64" s="82"/>
      <c r="F64" s="82"/>
      <c r="G64" s="84"/>
      <c r="H64" s="56"/>
      <c r="I64" s="56"/>
      <c r="J64" s="56"/>
      <c r="K64" s="56"/>
      <c r="L64" s="56"/>
      <c r="M64" s="56"/>
      <c r="N64" s="56"/>
      <c r="O64" s="56"/>
      <c r="P64" s="56"/>
      <c r="Q64" s="56"/>
      <c r="R64" s="56"/>
      <c r="S64" s="56"/>
      <c r="T64" s="56"/>
      <c r="U64" s="56"/>
      <c r="V64" s="56"/>
      <c r="W64" s="56"/>
      <c r="X64" s="56"/>
      <c r="Y64" s="56"/>
      <c r="Z64" s="56"/>
    </row>
    <row r="65" spans="1:26" ht="14.25" customHeight="1" thickBot="1">
      <c r="A65" s="85" t="s">
        <v>15</v>
      </c>
      <c r="B65" s="99">
        <v>0</v>
      </c>
      <c r="C65" s="85" t="s">
        <v>294</v>
      </c>
      <c r="D65" s="82"/>
      <c r="E65" s="85"/>
      <c r="F65" s="86">
        <f>ROUND(B65*2098,2)</f>
        <v>0</v>
      </c>
      <c r="G65" s="84"/>
      <c r="H65" s="56"/>
      <c r="I65" s="56"/>
      <c r="J65" s="56"/>
      <c r="K65" s="56"/>
      <c r="L65" s="56"/>
      <c r="M65" s="56"/>
      <c r="N65" s="56"/>
      <c r="O65" s="56"/>
      <c r="P65" s="56"/>
      <c r="Q65" s="56"/>
      <c r="R65" s="56"/>
      <c r="S65" s="56"/>
      <c r="T65" s="56"/>
      <c r="U65" s="56"/>
      <c r="V65" s="56"/>
      <c r="W65" s="56"/>
      <c r="X65" s="56"/>
      <c r="Y65" s="56"/>
      <c r="Z65" s="56"/>
    </row>
    <row r="66" spans="1:26" ht="14.25" customHeight="1" thickBot="1">
      <c r="A66" s="85" t="s">
        <v>16</v>
      </c>
      <c r="B66" s="99">
        <v>0</v>
      </c>
      <c r="C66" s="85" t="s">
        <v>295</v>
      </c>
      <c r="D66" s="82"/>
      <c r="E66" s="85"/>
      <c r="F66" s="86">
        <f>ROUND(B66*18,2)</f>
        <v>0</v>
      </c>
      <c r="G66" s="84"/>
      <c r="H66" s="56"/>
      <c r="I66" s="56"/>
      <c r="J66" s="56"/>
      <c r="K66" s="56"/>
      <c r="L66" s="56"/>
      <c r="M66" s="56"/>
      <c r="N66" s="56"/>
      <c r="O66" s="56"/>
      <c r="P66" s="56"/>
      <c r="Q66" s="56"/>
      <c r="R66" s="56"/>
      <c r="S66" s="56"/>
      <c r="T66" s="56"/>
      <c r="U66" s="56"/>
      <c r="V66" s="56"/>
      <c r="W66" s="56"/>
      <c r="X66" s="56"/>
      <c r="Y66" s="56"/>
      <c r="Z66" s="56"/>
    </row>
    <row r="67" spans="1:26" ht="14.25" customHeight="1">
      <c r="A67" s="85"/>
      <c r="B67" s="101"/>
      <c r="C67" s="85"/>
      <c r="D67" s="82"/>
      <c r="E67" s="85"/>
      <c r="F67" s="86"/>
      <c r="G67" s="84"/>
      <c r="H67" s="59"/>
      <c r="I67" s="56"/>
      <c r="J67" s="56"/>
      <c r="K67" s="56"/>
      <c r="L67" s="56"/>
      <c r="M67" s="56"/>
      <c r="N67" s="56"/>
      <c r="O67" s="56"/>
      <c r="P67" s="56"/>
      <c r="Q67" s="56"/>
      <c r="R67" s="56"/>
      <c r="S67" s="56"/>
      <c r="T67" s="56"/>
      <c r="U67" s="56"/>
      <c r="V67" s="56"/>
      <c r="W67" s="56"/>
      <c r="X67" s="56"/>
      <c r="Y67" s="56"/>
      <c r="Z67" s="56"/>
    </row>
    <row r="68" spans="1:26" ht="14.25" customHeight="1" thickBot="1">
      <c r="A68" s="91" t="s">
        <v>109</v>
      </c>
      <c r="B68" s="101"/>
      <c r="C68" s="82"/>
      <c r="D68" s="87" t="s">
        <v>44</v>
      </c>
      <c r="E68" s="88">
        <f>+F65+F66</f>
        <v>0</v>
      </c>
      <c r="F68" s="83" t="s">
        <v>45</v>
      </c>
      <c r="G68" s="82"/>
      <c r="H68" s="56"/>
      <c r="I68" s="56"/>
      <c r="J68" s="56"/>
      <c r="K68" s="56"/>
      <c r="L68" s="56"/>
      <c r="M68" s="56"/>
      <c r="N68" s="56"/>
      <c r="O68" s="56"/>
      <c r="P68" s="56"/>
      <c r="Q68" s="56"/>
      <c r="R68" s="56"/>
      <c r="S68" s="56"/>
      <c r="T68" s="56"/>
      <c r="U68" s="56"/>
      <c r="V68" s="56"/>
      <c r="W68" s="56"/>
      <c r="X68" s="56"/>
      <c r="Y68" s="56"/>
      <c r="Z68" s="56"/>
    </row>
    <row r="69" spans="1:26" ht="14.25" customHeight="1">
      <c r="A69" s="85"/>
      <c r="B69" s="101"/>
      <c r="C69" s="85"/>
      <c r="D69" s="82"/>
      <c r="E69" s="85"/>
      <c r="F69" s="86"/>
      <c r="G69" s="84"/>
      <c r="H69" s="59"/>
      <c r="I69" s="56"/>
      <c r="J69" s="56"/>
      <c r="K69" s="56"/>
      <c r="L69" s="56"/>
      <c r="M69" s="56"/>
      <c r="N69" s="56"/>
      <c r="O69" s="56"/>
      <c r="P69" s="56"/>
      <c r="Q69" s="56"/>
      <c r="R69" s="56"/>
      <c r="S69" s="56"/>
      <c r="T69" s="56"/>
      <c r="U69" s="56"/>
      <c r="V69" s="56"/>
      <c r="W69" s="56"/>
      <c r="X69" s="56"/>
      <c r="Y69" s="56"/>
      <c r="Z69" s="56"/>
    </row>
    <row r="70" spans="1:26" ht="14.25" customHeight="1" thickBot="1">
      <c r="A70" s="91" t="s">
        <v>110</v>
      </c>
      <c r="B70" s="101"/>
      <c r="C70" s="82"/>
      <c r="D70" s="82"/>
      <c r="E70" s="152">
        <f>+E56+E62+E68</f>
        <v>0</v>
      </c>
      <c r="F70" s="153"/>
      <c r="G70" s="83" t="s">
        <v>46</v>
      </c>
      <c r="M70" s="56"/>
      <c r="N70" s="56"/>
      <c r="O70" s="56"/>
      <c r="P70" s="56"/>
      <c r="Q70" s="56"/>
      <c r="R70" s="56"/>
      <c r="S70" s="56"/>
      <c r="T70" s="56"/>
      <c r="U70" s="56"/>
      <c r="V70" s="56"/>
      <c r="W70" s="56"/>
      <c r="X70" s="56"/>
      <c r="Y70" s="56"/>
      <c r="Z70" s="56"/>
    </row>
    <row r="71" spans="1:26" ht="14.25" customHeight="1">
      <c r="A71"/>
      <c r="B71" s="101"/>
      <c r="C71"/>
      <c r="D71"/>
      <c r="E71" s="150" t="s">
        <v>47</v>
      </c>
      <c r="F71" s="151"/>
      <c r="G71"/>
      <c r="L71" s="58"/>
      <c r="M71" s="56"/>
      <c r="N71" s="56"/>
      <c r="O71" s="56"/>
      <c r="P71" s="56"/>
      <c r="Q71" s="56"/>
      <c r="R71" s="56"/>
      <c r="S71" s="56"/>
      <c r="T71" s="56"/>
      <c r="U71" s="56"/>
      <c r="V71" s="56"/>
      <c r="W71" s="56"/>
      <c r="X71" s="56"/>
      <c r="Y71" s="56"/>
      <c r="Z71" s="56"/>
    </row>
    <row r="72" spans="1:26" ht="14.25" customHeight="1">
      <c r="A72" s="85"/>
      <c r="B72" s="101"/>
      <c r="C72" s="85"/>
      <c r="D72" s="82"/>
      <c r="E72" s="85"/>
      <c r="F72" s="86"/>
      <c r="G72" s="82"/>
      <c r="H72" s="59"/>
      <c r="I72" s="56"/>
      <c r="J72" s="56"/>
      <c r="K72" s="56"/>
      <c r="L72" s="56"/>
      <c r="M72" s="56"/>
      <c r="N72" s="56"/>
      <c r="O72" s="56"/>
      <c r="P72" s="56"/>
      <c r="Q72" s="56"/>
      <c r="R72" s="56"/>
      <c r="S72" s="56"/>
      <c r="T72" s="56"/>
      <c r="U72" s="56"/>
      <c r="V72" s="56"/>
      <c r="W72" s="56"/>
      <c r="X72" s="56"/>
      <c r="Y72" s="56"/>
      <c r="Z72" s="56"/>
    </row>
    <row r="73" spans="1:26" ht="14.25" customHeight="1">
      <c r="A73" s="80" t="s">
        <v>356</v>
      </c>
      <c r="B73" s="101"/>
      <c r="C73" s="82"/>
      <c r="D73" s="82"/>
      <c r="E73" s="82"/>
      <c r="F73" s="82"/>
      <c r="G73" s="82"/>
      <c r="H73" s="56"/>
      <c r="I73" s="56"/>
      <c r="J73" s="56"/>
      <c r="K73" s="56"/>
      <c r="L73" s="56"/>
      <c r="M73" s="56"/>
      <c r="N73" s="56"/>
      <c r="O73" s="56"/>
      <c r="P73" s="56"/>
      <c r="Q73" s="56"/>
      <c r="R73" s="56"/>
      <c r="S73" s="56"/>
      <c r="T73" s="56"/>
      <c r="U73" s="56"/>
      <c r="V73" s="56"/>
      <c r="W73" s="56"/>
      <c r="X73" s="56"/>
      <c r="Y73" s="56"/>
      <c r="Z73" s="56"/>
    </row>
    <row r="74" spans="1:26" ht="14.25" customHeight="1">
      <c r="A74" s="83" t="s">
        <v>14</v>
      </c>
      <c r="B74" s="101"/>
      <c r="C74" s="82"/>
      <c r="D74" s="82"/>
      <c r="E74" s="82"/>
      <c r="F74" s="82"/>
      <c r="G74" s="84"/>
      <c r="H74" s="56"/>
      <c r="I74" s="56"/>
      <c r="J74" s="56"/>
      <c r="K74" s="56"/>
      <c r="L74" s="56"/>
      <c r="M74" s="56"/>
      <c r="N74" s="56"/>
      <c r="O74" s="56"/>
      <c r="P74" s="56"/>
      <c r="Q74" s="56"/>
      <c r="R74" s="56"/>
      <c r="S74" s="56"/>
      <c r="T74" s="56"/>
      <c r="U74" s="56"/>
      <c r="V74" s="56"/>
      <c r="W74" s="56"/>
      <c r="X74" s="56"/>
      <c r="Y74" s="56"/>
      <c r="Z74" s="56"/>
    </row>
    <row r="75" spans="1:26" ht="14.25" customHeight="1" thickBot="1">
      <c r="A75" s="85" t="s">
        <v>15</v>
      </c>
      <c r="B75" s="99">
        <v>0</v>
      </c>
      <c r="C75" s="89" t="s">
        <v>296</v>
      </c>
      <c r="D75" s="82"/>
      <c r="E75" s="85"/>
      <c r="F75" s="86">
        <f>ROUND(B75*273,2)</f>
        <v>0</v>
      </c>
      <c r="G75" s="84"/>
      <c r="H75" s="56"/>
      <c r="I75" s="56"/>
      <c r="J75" s="56"/>
      <c r="K75" s="56"/>
      <c r="L75" s="56"/>
      <c r="M75" s="56"/>
      <c r="N75" s="56"/>
      <c r="O75" s="56"/>
      <c r="P75" s="56"/>
      <c r="Q75" s="56"/>
      <c r="R75" s="56"/>
      <c r="S75" s="56"/>
      <c r="T75" s="56"/>
      <c r="U75" s="56"/>
      <c r="V75" s="56"/>
      <c r="W75" s="56"/>
      <c r="X75" s="56"/>
      <c r="Y75" s="56"/>
      <c r="Z75" s="56"/>
    </row>
    <row r="76" spans="1:26" ht="14.25" customHeight="1" thickBot="1">
      <c r="A76" s="85" t="s">
        <v>16</v>
      </c>
      <c r="B76" s="99">
        <v>0</v>
      </c>
      <c r="C76" s="85" t="s">
        <v>297</v>
      </c>
      <c r="D76" s="82"/>
      <c r="E76" s="85"/>
      <c r="F76" s="86">
        <f>ROUND(B76*8,2)</f>
        <v>0</v>
      </c>
      <c r="G76" s="84"/>
      <c r="H76" s="56"/>
      <c r="I76" s="56"/>
      <c r="J76" s="56"/>
      <c r="K76" s="56"/>
      <c r="L76" s="56"/>
      <c r="M76" s="56"/>
      <c r="N76" s="56"/>
      <c r="O76" s="56"/>
      <c r="P76" s="56"/>
      <c r="Q76" s="56"/>
      <c r="R76" s="56"/>
      <c r="S76" s="56"/>
      <c r="T76" s="56"/>
      <c r="U76" s="56"/>
      <c r="V76" s="56"/>
      <c r="W76" s="56"/>
      <c r="X76" s="56"/>
      <c r="Y76" s="56"/>
      <c r="Z76" s="56"/>
    </row>
    <row r="77" spans="1:26" ht="14.25" customHeight="1">
      <c r="A77" s="85"/>
      <c r="B77" s="101"/>
      <c r="C77" s="85"/>
      <c r="D77" s="82"/>
      <c r="E77" s="85"/>
      <c r="F77" s="86"/>
      <c r="G77" s="84"/>
      <c r="H77" s="59"/>
      <c r="I77" s="56"/>
      <c r="J77" s="56"/>
      <c r="K77" s="56"/>
      <c r="L77" s="56"/>
      <c r="M77" s="56"/>
      <c r="N77" s="56"/>
      <c r="O77" s="56"/>
      <c r="P77" s="56"/>
      <c r="Q77" s="56"/>
      <c r="R77" s="56"/>
      <c r="S77" s="56"/>
      <c r="T77" s="56"/>
      <c r="U77" s="56"/>
      <c r="V77" s="56"/>
      <c r="W77" s="56"/>
      <c r="X77" s="56"/>
      <c r="Y77" s="56"/>
      <c r="Z77" s="56"/>
    </row>
    <row r="78" spans="1:26" ht="14.25" customHeight="1" thickBot="1">
      <c r="A78" s="83" t="s">
        <v>48</v>
      </c>
      <c r="B78" s="101"/>
      <c r="C78" s="82"/>
      <c r="D78" s="87" t="s">
        <v>49</v>
      </c>
      <c r="E78" s="88">
        <f>+F75+F76</f>
        <v>0</v>
      </c>
      <c r="F78" s="83" t="s">
        <v>50</v>
      </c>
      <c r="G78" s="82"/>
      <c r="H78" s="56"/>
      <c r="I78" s="56"/>
      <c r="J78" s="56"/>
      <c r="K78" s="56"/>
      <c r="L78" s="56"/>
      <c r="M78" s="56"/>
      <c r="N78" s="56"/>
      <c r="O78" s="56"/>
      <c r="P78" s="56"/>
      <c r="Q78" s="56"/>
      <c r="R78" s="56"/>
      <c r="S78" s="56"/>
      <c r="T78" s="56"/>
      <c r="U78" s="56"/>
      <c r="V78" s="56"/>
      <c r="W78" s="56"/>
      <c r="X78" s="56"/>
      <c r="Y78" s="56"/>
      <c r="Z78" s="56"/>
    </row>
    <row r="79" spans="1:26" ht="14.25" customHeight="1">
      <c r="A79" s="85"/>
      <c r="B79" s="101"/>
      <c r="C79" s="85"/>
      <c r="D79" s="82"/>
      <c r="E79" s="85"/>
      <c r="F79" s="86"/>
      <c r="G79" s="84"/>
      <c r="H79" s="59"/>
      <c r="I79" s="56"/>
      <c r="J79" s="56"/>
      <c r="K79" s="56"/>
      <c r="L79" s="56"/>
      <c r="M79" s="56"/>
      <c r="N79" s="56"/>
      <c r="O79" s="56"/>
      <c r="P79" s="56"/>
      <c r="Q79" s="56"/>
      <c r="R79" s="56"/>
      <c r="S79" s="56"/>
      <c r="T79" s="56"/>
      <c r="U79" s="56"/>
      <c r="V79" s="56"/>
      <c r="W79" s="56"/>
      <c r="X79" s="56"/>
      <c r="Y79" s="56"/>
      <c r="Z79" s="56"/>
    </row>
    <row r="80" spans="1:26" ht="14.25" customHeight="1">
      <c r="A80" s="83" t="s">
        <v>20</v>
      </c>
      <c r="B80" s="101"/>
      <c r="C80" s="82"/>
      <c r="D80" s="82"/>
      <c r="E80" s="82"/>
      <c r="F80" s="82"/>
      <c r="G80" s="84"/>
      <c r="H80" s="56"/>
      <c r="I80" s="56"/>
      <c r="J80" s="56"/>
      <c r="K80" s="56"/>
      <c r="L80" s="56"/>
      <c r="M80" s="56"/>
      <c r="N80" s="56"/>
      <c r="O80" s="56"/>
      <c r="P80" s="56"/>
      <c r="Q80" s="56"/>
      <c r="R80" s="56"/>
      <c r="S80" s="56"/>
      <c r="T80" s="56"/>
      <c r="U80" s="56"/>
      <c r="V80" s="56"/>
      <c r="W80" s="56"/>
      <c r="X80" s="56"/>
      <c r="Y80" s="56"/>
      <c r="Z80" s="56"/>
    </row>
    <row r="81" spans="1:26" ht="14.25" customHeight="1" thickBot="1">
      <c r="A81" s="85" t="s">
        <v>15</v>
      </c>
      <c r="B81" s="99">
        <v>0</v>
      </c>
      <c r="C81" s="85" t="s">
        <v>298</v>
      </c>
      <c r="D81" s="82"/>
      <c r="E81" s="85"/>
      <c r="F81" s="86">
        <f>ROUND(B81*273,2)</f>
        <v>0</v>
      </c>
      <c r="G81" s="84"/>
      <c r="H81" s="56"/>
      <c r="I81" s="56"/>
      <c r="J81" s="56"/>
      <c r="K81" s="56"/>
      <c r="L81" s="56"/>
      <c r="M81" s="56"/>
      <c r="N81" s="56"/>
      <c r="O81" s="56"/>
      <c r="P81" s="56"/>
      <c r="Q81" s="56"/>
      <c r="R81" s="56"/>
      <c r="S81" s="56"/>
      <c r="T81" s="56"/>
      <c r="U81" s="56"/>
      <c r="V81" s="56"/>
      <c r="W81" s="56"/>
      <c r="X81" s="56"/>
      <c r="Y81" s="56"/>
      <c r="Z81" s="56"/>
    </row>
    <row r="82" spans="1:26" ht="14.25" customHeight="1" thickBot="1">
      <c r="A82" s="85" t="s">
        <v>16</v>
      </c>
      <c r="B82" s="99">
        <v>0</v>
      </c>
      <c r="C82" s="85" t="s">
        <v>299</v>
      </c>
      <c r="D82" s="82"/>
      <c r="E82" s="85"/>
      <c r="F82" s="86">
        <f>ROUND(B82*8,2)</f>
        <v>0</v>
      </c>
      <c r="G82" s="84"/>
      <c r="H82" s="56"/>
      <c r="I82" s="56"/>
      <c r="J82" s="56"/>
      <c r="K82" s="56"/>
      <c r="L82" s="56"/>
      <c r="M82" s="56"/>
      <c r="N82" s="56"/>
      <c r="O82" s="56"/>
      <c r="P82" s="56"/>
      <c r="Q82" s="56"/>
      <c r="R82" s="56"/>
      <c r="S82" s="56"/>
      <c r="T82" s="56"/>
      <c r="U82" s="56"/>
      <c r="V82" s="56"/>
      <c r="W82" s="56"/>
      <c r="X82" s="56"/>
      <c r="Y82" s="56"/>
      <c r="Z82" s="56"/>
    </row>
    <row r="83" spans="1:26" ht="14.25" customHeight="1">
      <c r="A83" s="85"/>
      <c r="B83" s="101"/>
      <c r="C83" s="85"/>
      <c r="D83" s="82"/>
      <c r="E83" s="85"/>
      <c r="F83" s="86"/>
      <c r="G83" s="84"/>
      <c r="H83" s="59"/>
      <c r="I83" s="56"/>
      <c r="J83" s="56"/>
      <c r="K83" s="56"/>
      <c r="L83" s="56"/>
      <c r="M83" s="56"/>
      <c r="N83" s="56"/>
      <c r="O83" s="56"/>
      <c r="P83" s="56"/>
      <c r="Q83" s="56"/>
      <c r="R83" s="56"/>
      <c r="S83" s="56"/>
      <c r="T83" s="56"/>
      <c r="U83" s="56"/>
      <c r="V83" s="56"/>
      <c r="W83" s="56"/>
      <c r="X83" s="56"/>
      <c r="Y83" s="56"/>
      <c r="Z83" s="56"/>
    </row>
    <row r="84" spans="1:26" ht="14.25" customHeight="1" thickBot="1">
      <c r="A84" s="83" t="s">
        <v>51</v>
      </c>
      <c r="B84" s="101"/>
      <c r="C84" s="82"/>
      <c r="D84" s="87" t="s">
        <v>52</v>
      </c>
      <c r="E84" s="88">
        <f>+F81+F82</f>
        <v>0</v>
      </c>
      <c r="F84" s="83" t="s">
        <v>53</v>
      </c>
      <c r="G84" s="82"/>
      <c r="H84" s="56"/>
      <c r="I84" s="56"/>
      <c r="J84" s="56"/>
      <c r="K84" s="56"/>
      <c r="L84" s="56"/>
      <c r="M84" s="56"/>
      <c r="N84" s="56"/>
      <c r="O84" s="56"/>
      <c r="P84" s="56"/>
      <c r="Q84" s="56"/>
      <c r="R84" s="56"/>
      <c r="S84" s="56"/>
      <c r="T84" s="56"/>
      <c r="U84" s="56"/>
      <c r="V84" s="56"/>
      <c r="W84" s="56"/>
      <c r="X84" s="56"/>
      <c r="Y84" s="56"/>
      <c r="Z84" s="56"/>
    </row>
    <row r="85" spans="1:26" ht="14.25" customHeight="1">
      <c r="A85" s="85"/>
      <c r="B85" s="101"/>
      <c r="C85" s="85"/>
      <c r="D85" s="82"/>
      <c r="E85" s="85"/>
      <c r="F85" s="86"/>
      <c r="G85" s="84"/>
      <c r="H85" s="59"/>
      <c r="I85" s="56"/>
      <c r="J85" s="56"/>
      <c r="K85" s="56"/>
      <c r="L85" s="56"/>
      <c r="M85" s="56"/>
      <c r="N85" s="56"/>
      <c r="O85" s="56"/>
      <c r="P85" s="56"/>
      <c r="Q85" s="56"/>
      <c r="R85" s="56"/>
      <c r="S85" s="56"/>
      <c r="T85" s="56"/>
      <c r="U85" s="56"/>
      <c r="V85" s="56"/>
      <c r="W85" s="56"/>
      <c r="X85" s="56"/>
      <c r="Y85" s="56"/>
      <c r="Z85" s="56"/>
    </row>
    <row r="86" spans="1:26" ht="14.25" customHeight="1">
      <c r="A86" s="91" t="s">
        <v>104</v>
      </c>
      <c r="B86" s="101"/>
      <c r="C86" s="82"/>
      <c r="D86" s="82"/>
      <c r="E86" s="82"/>
      <c r="F86" s="82"/>
      <c r="G86" s="84"/>
      <c r="H86" s="56"/>
      <c r="I86" s="56"/>
      <c r="J86" s="56"/>
      <c r="K86" s="56"/>
      <c r="L86" s="56"/>
      <c r="M86" s="56"/>
      <c r="N86" s="56"/>
      <c r="O86" s="56"/>
      <c r="P86" s="56"/>
      <c r="Q86" s="56"/>
      <c r="R86" s="56"/>
      <c r="S86" s="56"/>
      <c r="T86" s="56"/>
      <c r="U86" s="56"/>
      <c r="V86" s="56"/>
      <c r="W86" s="56"/>
      <c r="X86" s="56"/>
      <c r="Y86" s="56"/>
      <c r="Z86" s="56"/>
    </row>
    <row r="87" spans="1:26" ht="14.25" customHeight="1" thickBot="1">
      <c r="A87" s="85" t="s">
        <v>15</v>
      </c>
      <c r="B87" s="99">
        <v>0</v>
      </c>
      <c r="C87" s="85" t="s">
        <v>300</v>
      </c>
      <c r="D87" s="82"/>
      <c r="E87" s="85"/>
      <c r="F87" s="86">
        <f>ROUND(B87*2098,2)</f>
        <v>0</v>
      </c>
      <c r="G87" s="84"/>
      <c r="H87" s="56"/>
      <c r="I87" s="56"/>
      <c r="J87" s="56"/>
      <c r="K87" s="56"/>
      <c r="L87" s="56"/>
      <c r="M87" s="56"/>
      <c r="N87" s="56"/>
      <c r="O87" s="56"/>
      <c r="P87" s="56"/>
      <c r="Q87" s="56"/>
      <c r="R87" s="56"/>
      <c r="S87" s="56"/>
      <c r="T87" s="56"/>
      <c r="U87" s="56"/>
      <c r="V87" s="56"/>
      <c r="W87" s="56"/>
      <c r="X87" s="56"/>
      <c r="Y87" s="56"/>
      <c r="Z87" s="56"/>
    </row>
    <row r="88" spans="1:26" ht="14.25" customHeight="1" thickBot="1">
      <c r="A88" s="85" t="s">
        <v>16</v>
      </c>
      <c r="B88" s="99">
        <v>0</v>
      </c>
      <c r="C88" s="85" t="s">
        <v>301</v>
      </c>
      <c r="D88" s="82"/>
      <c r="E88" s="85"/>
      <c r="F88" s="86">
        <f>ROUND(B88*18,2)</f>
        <v>0</v>
      </c>
      <c r="G88" s="84"/>
      <c r="H88" s="56"/>
      <c r="I88" s="56"/>
      <c r="J88" s="56"/>
      <c r="K88" s="56"/>
      <c r="L88" s="56"/>
      <c r="M88" s="56"/>
      <c r="N88" s="56"/>
      <c r="O88" s="56"/>
      <c r="P88" s="56"/>
      <c r="Q88" s="56"/>
      <c r="R88" s="56"/>
      <c r="S88" s="56"/>
      <c r="T88" s="56"/>
      <c r="U88" s="56"/>
      <c r="V88" s="56"/>
      <c r="W88" s="56"/>
      <c r="X88" s="56"/>
      <c r="Y88" s="56"/>
      <c r="Z88" s="56"/>
    </row>
    <row r="89" spans="1:26" ht="14.25" customHeight="1">
      <c r="A89" s="85"/>
      <c r="B89" s="101"/>
      <c r="C89" s="85"/>
      <c r="D89" s="82"/>
      <c r="E89" s="85"/>
      <c r="F89" s="86"/>
      <c r="G89" s="84"/>
      <c r="H89" s="59"/>
      <c r="I89" s="56"/>
      <c r="J89" s="56"/>
      <c r="K89" s="56"/>
      <c r="L89" s="56"/>
      <c r="M89" s="56"/>
      <c r="N89" s="56"/>
      <c r="O89" s="56"/>
      <c r="P89" s="56"/>
      <c r="Q89" s="56"/>
      <c r="R89" s="56"/>
      <c r="S89" s="56"/>
      <c r="T89" s="56"/>
      <c r="U89" s="56"/>
      <c r="V89" s="56"/>
      <c r="W89" s="56"/>
      <c r="X89" s="56"/>
      <c r="Y89" s="56"/>
      <c r="Z89" s="56"/>
    </row>
    <row r="90" spans="1:26" ht="14.25" customHeight="1" thickBot="1">
      <c r="A90" s="91" t="s">
        <v>111</v>
      </c>
      <c r="B90" s="101"/>
      <c r="C90" s="82"/>
      <c r="D90" s="87" t="s">
        <v>54</v>
      </c>
      <c r="E90" s="88">
        <f>+F87+F88</f>
        <v>0</v>
      </c>
      <c r="F90" s="83" t="s">
        <v>55</v>
      </c>
      <c r="G90" s="82"/>
      <c r="H90" s="56"/>
      <c r="I90" s="56"/>
      <c r="J90" s="56"/>
      <c r="K90" s="56"/>
      <c r="L90" s="56"/>
      <c r="M90" s="56"/>
      <c r="N90" s="56"/>
      <c r="O90" s="56"/>
      <c r="P90" s="56"/>
      <c r="Q90" s="56"/>
      <c r="R90" s="56"/>
      <c r="S90" s="56"/>
      <c r="T90" s="56"/>
      <c r="U90" s="56"/>
      <c r="V90" s="56"/>
      <c r="W90" s="56"/>
      <c r="X90" s="56"/>
      <c r="Y90" s="56"/>
      <c r="Z90" s="56"/>
    </row>
    <row r="91" spans="1:26" ht="14.25" customHeight="1">
      <c r="A91" s="85"/>
      <c r="B91" s="101"/>
      <c r="C91" s="85"/>
      <c r="D91" s="82"/>
      <c r="E91" s="85"/>
      <c r="F91" s="86"/>
      <c r="G91" s="84"/>
      <c r="H91" s="59"/>
      <c r="I91" s="56"/>
      <c r="J91" s="56"/>
      <c r="K91" s="56"/>
      <c r="L91" s="56"/>
      <c r="M91" s="56"/>
      <c r="N91" s="56"/>
      <c r="O91" s="56"/>
      <c r="P91" s="56"/>
      <c r="Q91" s="56"/>
      <c r="R91" s="56"/>
      <c r="S91" s="56"/>
      <c r="T91" s="56"/>
      <c r="U91" s="56"/>
      <c r="V91" s="56"/>
      <c r="W91" s="56"/>
      <c r="X91" s="56"/>
      <c r="Y91" s="56"/>
      <c r="Z91" s="56"/>
    </row>
    <row r="92" spans="1:26" ht="14.25" customHeight="1" thickBot="1">
      <c r="A92" s="91" t="s">
        <v>112</v>
      </c>
      <c r="B92" s="101"/>
      <c r="C92" s="82"/>
      <c r="D92" s="82"/>
      <c r="E92" s="152">
        <f>+E78+E84+E90</f>
        <v>0</v>
      </c>
      <c r="F92" s="153"/>
      <c r="G92" s="83" t="s">
        <v>56</v>
      </c>
      <c r="M92" s="56"/>
      <c r="N92" s="56"/>
      <c r="O92" s="56"/>
      <c r="P92" s="56"/>
      <c r="Q92" s="56"/>
      <c r="R92" s="56"/>
      <c r="S92" s="56"/>
      <c r="T92" s="56"/>
      <c r="U92" s="56"/>
      <c r="V92" s="56"/>
      <c r="W92" s="56"/>
      <c r="X92" s="56"/>
      <c r="Y92" s="56"/>
      <c r="Z92" s="56"/>
    </row>
    <row r="93" spans="1:26" ht="14.25" customHeight="1">
      <c r="A93"/>
      <c r="B93" s="101"/>
      <c r="C93"/>
      <c r="D93"/>
      <c r="E93" s="150" t="s">
        <v>57</v>
      </c>
      <c r="F93" s="151"/>
      <c r="G93"/>
      <c r="L93" s="58"/>
      <c r="M93" s="56"/>
      <c r="N93" s="56"/>
      <c r="O93" s="56"/>
      <c r="P93" s="56"/>
      <c r="Q93" s="56"/>
      <c r="R93" s="56"/>
      <c r="S93" s="56"/>
      <c r="T93" s="56"/>
      <c r="U93" s="56"/>
      <c r="V93" s="56"/>
      <c r="W93" s="56"/>
      <c r="X93" s="56"/>
      <c r="Y93" s="56"/>
      <c r="Z93" s="56"/>
    </row>
    <row r="94" spans="1:26" ht="14.25" customHeight="1">
      <c r="A94"/>
      <c r="B94" s="101"/>
      <c r="C94"/>
      <c r="D94"/>
      <c r="E94" s="92"/>
      <c r="F94" s="92"/>
      <c r="G94"/>
      <c r="L94" s="58"/>
      <c r="M94" s="56"/>
      <c r="N94" s="56"/>
      <c r="O94" s="56"/>
      <c r="P94" s="56"/>
      <c r="Q94" s="56"/>
      <c r="R94" s="56"/>
      <c r="S94" s="56"/>
      <c r="T94" s="56"/>
      <c r="U94" s="56"/>
      <c r="V94" s="56"/>
      <c r="W94" s="56"/>
      <c r="X94" s="56"/>
      <c r="Y94" s="56"/>
      <c r="Z94" s="56"/>
    </row>
    <row r="95" spans="1:26" ht="14.25" customHeight="1">
      <c r="A95" s="80" t="s">
        <v>359</v>
      </c>
      <c r="B95" s="101"/>
      <c r="C95" s="82"/>
      <c r="D95" s="82"/>
      <c r="E95" s="82"/>
      <c r="F95" s="82"/>
      <c r="G95" s="82"/>
      <c r="H95" s="56"/>
      <c r="I95" s="56"/>
      <c r="J95" s="56"/>
      <c r="K95" s="56"/>
      <c r="L95" s="56"/>
      <c r="M95" s="56"/>
      <c r="N95" s="56"/>
      <c r="O95" s="56"/>
      <c r="P95" s="56"/>
      <c r="Q95" s="56"/>
      <c r="R95" s="56"/>
      <c r="S95" s="56"/>
      <c r="T95" s="56"/>
      <c r="U95" s="56"/>
      <c r="V95" s="56"/>
      <c r="W95" s="56"/>
      <c r="X95" s="56"/>
      <c r="Y95" s="56"/>
      <c r="Z95" s="56"/>
    </row>
    <row r="96" spans="1:26" ht="14.25" customHeight="1">
      <c r="A96" s="83" t="s">
        <v>14</v>
      </c>
      <c r="B96" s="101"/>
      <c r="C96" s="82"/>
      <c r="D96" s="82"/>
      <c r="E96" s="82"/>
      <c r="F96" s="82"/>
      <c r="G96" s="84"/>
      <c r="H96" s="56"/>
      <c r="I96" s="56"/>
      <c r="J96" s="56"/>
      <c r="K96" s="56"/>
      <c r="L96" s="56"/>
      <c r="M96" s="56"/>
      <c r="N96" s="56"/>
      <c r="O96" s="56"/>
      <c r="P96" s="56"/>
      <c r="Q96" s="56"/>
      <c r="R96" s="56"/>
      <c r="S96" s="56"/>
      <c r="T96" s="56"/>
      <c r="U96" s="56"/>
      <c r="V96" s="56"/>
      <c r="W96" s="56"/>
      <c r="X96" s="56"/>
      <c r="Y96" s="56"/>
      <c r="Z96" s="56"/>
    </row>
    <row r="97" spans="1:26" ht="14.25" customHeight="1" thickBot="1">
      <c r="A97" s="85" t="s">
        <v>15</v>
      </c>
      <c r="B97" s="99">
        <v>0</v>
      </c>
      <c r="C97" s="85" t="s">
        <v>302</v>
      </c>
      <c r="D97" s="82"/>
      <c r="E97" s="85"/>
      <c r="F97" s="86">
        <f>ROUND(B97*273,2)</f>
        <v>0</v>
      </c>
      <c r="G97" s="84"/>
      <c r="H97" s="56"/>
      <c r="I97" s="56"/>
      <c r="J97" s="56"/>
      <c r="K97" s="56"/>
      <c r="L97" s="56"/>
      <c r="M97" s="56"/>
      <c r="N97" s="56"/>
      <c r="O97" s="56"/>
      <c r="P97" s="56"/>
      <c r="Q97" s="56"/>
      <c r="R97" s="56"/>
      <c r="S97" s="56"/>
      <c r="T97" s="56"/>
      <c r="U97" s="56"/>
      <c r="V97" s="56"/>
      <c r="W97" s="56"/>
      <c r="X97" s="56"/>
      <c r="Y97" s="56"/>
      <c r="Z97" s="56"/>
    </row>
    <row r="98" spans="1:26" ht="14.25" customHeight="1" thickBot="1">
      <c r="A98" s="85" t="s">
        <v>16</v>
      </c>
      <c r="B98" s="99">
        <v>0</v>
      </c>
      <c r="C98" s="85" t="s">
        <v>303</v>
      </c>
      <c r="D98" s="82"/>
      <c r="E98" s="85"/>
      <c r="F98" s="86">
        <f>ROUND(B98*8,2)</f>
        <v>0</v>
      </c>
      <c r="G98" s="84"/>
      <c r="H98" s="56"/>
      <c r="I98" s="56"/>
      <c r="J98" s="56"/>
      <c r="K98" s="56"/>
      <c r="L98" s="56"/>
      <c r="M98" s="56"/>
      <c r="N98" s="56"/>
      <c r="O98" s="56"/>
      <c r="P98" s="56"/>
      <c r="Q98" s="56"/>
      <c r="R98" s="56"/>
      <c r="S98" s="56"/>
      <c r="T98" s="56"/>
      <c r="U98" s="56"/>
      <c r="V98" s="56"/>
      <c r="W98" s="56"/>
      <c r="X98" s="56"/>
      <c r="Y98" s="56"/>
      <c r="Z98" s="56"/>
    </row>
    <row r="99" spans="1:26" ht="14.25" customHeight="1">
      <c r="A99" s="85"/>
      <c r="B99" s="101"/>
      <c r="C99" s="85"/>
      <c r="D99" s="82"/>
      <c r="E99" s="85"/>
      <c r="F99" s="86"/>
      <c r="G99" s="84"/>
      <c r="H99" s="59"/>
      <c r="I99" s="56"/>
      <c r="J99" s="56"/>
      <c r="K99" s="56"/>
      <c r="L99" s="56"/>
      <c r="M99" s="56"/>
      <c r="N99" s="56"/>
      <c r="O99" s="56"/>
      <c r="P99" s="56"/>
      <c r="Q99" s="56"/>
      <c r="R99" s="56"/>
      <c r="S99" s="56"/>
      <c r="T99" s="56"/>
      <c r="U99" s="56"/>
      <c r="V99" s="56"/>
      <c r="W99" s="56"/>
      <c r="X99" s="56"/>
      <c r="Y99" s="56"/>
      <c r="Z99" s="56"/>
    </row>
    <row r="100" spans="1:26" ht="14.25" customHeight="1" thickBot="1">
      <c r="A100" s="83" t="s">
        <v>58</v>
      </c>
      <c r="B100" s="101"/>
      <c r="C100" s="82"/>
      <c r="D100" s="87" t="s">
        <v>59</v>
      </c>
      <c r="E100" s="88">
        <f>+F97+F98</f>
        <v>0</v>
      </c>
      <c r="F100" s="83" t="s">
        <v>60</v>
      </c>
      <c r="G100" s="82"/>
      <c r="H100" s="56"/>
      <c r="I100" s="56"/>
      <c r="J100" s="56"/>
      <c r="K100" s="56"/>
      <c r="L100" s="56"/>
      <c r="M100" s="56"/>
      <c r="N100" s="56"/>
      <c r="O100" s="56"/>
      <c r="P100" s="56"/>
      <c r="Q100" s="56"/>
      <c r="R100" s="56"/>
      <c r="S100" s="56"/>
      <c r="T100" s="56"/>
      <c r="U100" s="56"/>
      <c r="V100" s="56"/>
      <c r="W100" s="56"/>
      <c r="X100" s="56"/>
      <c r="Y100" s="56"/>
      <c r="Z100" s="56"/>
    </row>
    <row r="101" spans="1:26" ht="14.25" customHeight="1">
      <c r="A101" s="85"/>
      <c r="B101" s="101"/>
      <c r="C101" s="85"/>
      <c r="D101" s="82"/>
      <c r="E101" s="85"/>
      <c r="F101" s="86"/>
      <c r="G101" s="84"/>
      <c r="H101" s="59"/>
      <c r="I101" s="56"/>
      <c r="J101" s="56"/>
      <c r="K101" s="56"/>
      <c r="L101" s="56"/>
      <c r="M101" s="56"/>
      <c r="N101" s="56"/>
      <c r="O101" s="56"/>
      <c r="P101" s="56"/>
      <c r="Q101" s="56"/>
      <c r="R101" s="56"/>
      <c r="S101" s="56"/>
      <c r="T101" s="56"/>
      <c r="U101" s="56"/>
      <c r="V101" s="56"/>
      <c r="W101" s="56"/>
      <c r="X101" s="56"/>
      <c r="Y101" s="56"/>
      <c r="Z101" s="56"/>
    </row>
    <row r="102" spans="1:26" ht="14.25" customHeight="1">
      <c r="A102" s="83" t="s">
        <v>20</v>
      </c>
      <c r="B102" s="101"/>
      <c r="C102" s="82"/>
      <c r="D102" s="82"/>
      <c r="E102" s="82"/>
      <c r="F102" s="82"/>
      <c r="G102" s="84"/>
      <c r="H102" s="56"/>
      <c r="I102" s="56"/>
      <c r="J102" s="56"/>
      <c r="K102" s="56"/>
      <c r="L102" s="56"/>
      <c r="M102" s="56"/>
      <c r="N102" s="56"/>
      <c r="O102" s="56"/>
      <c r="P102" s="56"/>
      <c r="Q102" s="56"/>
      <c r="R102" s="56"/>
      <c r="S102" s="56"/>
      <c r="T102" s="56"/>
      <c r="U102" s="56"/>
      <c r="V102" s="56"/>
      <c r="W102" s="56"/>
      <c r="X102" s="56"/>
      <c r="Y102" s="56"/>
      <c r="Z102" s="56"/>
    </row>
    <row r="103" spans="1:26" ht="14.25" customHeight="1" thickBot="1">
      <c r="A103" s="85" t="s">
        <v>61</v>
      </c>
      <c r="B103" s="99">
        <v>0</v>
      </c>
      <c r="C103" s="85" t="s">
        <v>304</v>
      </c>
      <c r="D103" s="82"/>
      <c r="E103" s="85"/>
      <c r="F103" s="86">
        <f>ROUND(B103*273,2)</f>
        <v>0</v>
      </c>
      <c r="G103" s="84"/>
      <c r="H103" s="56"/>
      <c r="I103" s="56"/>
      <c r="J103" s="56"/>
      <c r="K103" s="56"/>
      <c r="L103" s="56"/>
      <c r="M103" s="56"/>
      <c r="N103" s="56"/>
      <c r="O103" s="56"/>
      <c r="P103" s="56"/>
      <c r="Q103" s="56"/>
      <c r="R103" s="56"/>
      <c r="S103" s="56"/>
      <c r="T103" s="56"/>
      <c r="U103" s="56"/>
      <c r="V103" s="56"/>
      <c r="W103" s="56"/>
      <c r="X103" s="56"/>
      <c r="Y103" s="56"/>
      <c r="Z103" s="56"/>
    </row>
    <row r="104" spans="1:26" ht="14.25" customHeight="1" thickBot="1">
      <c r="A104" s="85" t="s">
        <v>62</v>
      </c>
      <c r="B104" s="99">
        <v>0</v>
      </c>
      <c r="C104" s="85" t="s">
        <v>305</v>
      </c>
      <c r="D104" s="82"/>
      <c r="E104" s="85"/>
      <c r="F104" s="86">
        <f>ROUND(B104*8,2)</f>
        <v>0</v>
      </c>
      <c r="G104" s="84"/>
      <c r="H104" s="56"/>
      <c r="I104" s="56"/>
      <c r="J104" s="56"/>
      <c r="K104" s="56"/>
      <c r="L104" s="56"/>
      <c r="M104" s="56"/>
      <c r="N104" s="56"/>
      <c r="O104" s="56"/>
      <c r="P104" s="56"/>
      <c r="Q104" s="56"/>
      <c r="R104" s="56"/>
      <c r="S104" s="56"/>
      <c r="T104" s="56"/>
      <c r="U104" s="56"/>
      <c r="V104" s="56"/>
      <c r="W104" s="56"/>
      <c r="X104" s="56"/>
      <c r="Y104" s="56"/>
      <c r="Z104" s="56"/>
    </row>
    <row r="105" spans="1:26" ht="14.25" customHeight="1">
      <c r="A105" s="85"/>
      <c r="B105" s="101"/>
      <c r="C105" s="85"/>
      <c r="D105" s="82"/>
      <c r="E105" s="85"/>
      <c r="F105" s="86"/>
      <c r="G105" s="84"/>
      <c r="H105" s="59"/>
      <c r="I105" s="56"/>
      <c r="J105" s="56"/>
      <c r="K105" s="56"/>
      <c r="L105" s="56"/>
      <c r="M105" s="56"/>
      <c r="N105" s="56"/>
      <c r="O105" s="56"/>
      <c r="P105" s="56"/>
      <c r="Q105" s="56"/>
      <c r="R105" s="56"/>
      <c r="S105" s="56"/>
      <c r="T105" s="56"/>
      <c r="U105" s="56"/>
      <c r="V105" s="56"/>
      <c r="W105" s="56"/>
      <c r="X105" s="56"/>
      <c r="Y105" s="56"/>
      <c r="Z105" s="56"/>
    </row>
    <row r="106" spans="1:26" ht="14.25" customHeight="1" thickBot="1">
      <c r="A106" s="83" t="s">
        <v>63</v>
      </c>
      <c r="B106" s="101"/>
      <c r="C106" s="82"/>
      <c r="D106" s="87" t="s">
        <v>64</v>
      </c>
      <c r="E106" s="88">
        <f>+F103+F104</f>
        <v>0</v>
      </c>
      <c r="F106" s="83" t="s">
        <v>65</v>
      </c>
      <c r="G106" s="82"/>
      <c r="H106" s="56"/>
      <c r="I106" s="56"/>
      <c r="J106" s="56"/>
      <c r="K106" s="56"/>
      <c r="L106" s="56"/>
      <c r="M106" s="56"/>
      <c r="N106" s="56"/>
      <c r="O106" s="56"/>
      <c r="P106" s="56"/>
      <c r="Q106" s="56"/>
      <c r="R106" s="56"/>
      <c r="S106" s="56"/>
      <c r="T106" s="56"/>
      <c r="U106" s="56"/>
      <c r="V106" s="56"/>
      <c r="W106" s="56"/>
      <c r="X106" s="56"/>
      <c r="Y106" s="56"/>
      <c r="Z106" s="56"/>
    </row>
    <row r="107" spans="1:26" ht="14.25" customHeight="1">
      <c r="A107" s="85"/>
      <c r="B107" s="101"/>
      <c r="C107" s="85"/>
      <c r="D107" s="82"/>
      <c r="E107" s="85"/>
      <c r="F107" s="86"/>
      <c r="G107" s="84"/>
      <c r="H107" s="59"/>
      <c r="I107" s="56"/>
      <c r="J107" s="56"/>
      <c r="K107" s="56"/>
      <c r="L107" s="56"/>
      <c r="M107" s="56"/>
      <c r="N107" s="56"/>
      <c r="O107" s="56"/>
      <c r="P107" s="56"/>
      <c r="Q107" s="56"/>
      <c r="R107" s="56"/>
      <c r="S107" s="56"/>
      <c r="T107" s="56"/>
      <c r="U107" s="56"/>
      <c r="V107" s="56"/>
      <c r="W107" s="56"/>
      <c r="X107" s="56"/>
      <c r="Y107" s="56"/>
      <c r="Z107" s="56"/>
    </row>
    <row r="108" spans="1:26" ht="14.25" customHeight="1">
      <c r="A108" s="91" t="s">
        <v>104</v>
      </c>
      <c r="B108" s="101"/>
      <c r="C108" s="82"/>
      <c r="D108" s="82"/>
      <c r="E108" s="82"/>
      <c r="F108" s="82"/>
      <c r="G108" s="84"/>
      <c r="H108" s="56"/>
      <c r="I108" s="56"/>
      <c r="J108" s="56"/>
      <c r="K108" s="56"/>
      <c r="L108" s="56"/>
      <c r="M108" s="56"/>
      <c r="N108" s="56"/>
      <c r="O108" s="56"/>
      <c r="P108" s="56"/>
      <c r="Q108" s="56"/>
      <c r="R108" s="56"/>
      <c r="S108" s="56"/>
      <c r="T108" s="56"/>
      <c r="U108" s="56"/>
      <c r="V108" s="56"/>
      <c r="W108" s="56"/>
      <c r="X108" s="56"/>
      <c r="Y108" s="56"/>
      <c r="Z108" s="56"/>
    </row>
    <row r="109" spans="1:26" ht="14.25" customHeight="1" thickBot="1">
      <c r="A109" s="85" t="s">
        <v>66</v>
      </c>
      <c r="B109" s="99">
        <v>0</v>
      </c>
      <c r="C109" s="85" t="s">
        <v>306</v>
      </c>
      <c r="D109" s="82"/>
      <c r="E109" s="85"/>
      <c r="F109" s="86">
        <f>ROUND(B109*2098,2)</f>
        <v>0</v>
      </c>
      <c r="G109" s="84"/>
      <c r="H109" s="56"/>
      <c r="I109" s="56"/>
      <c r="J109" s="56"/>
      <c r="K109" s="56"/>
      <c r="L109" s="56"/>
      <c r="M109" s="56"/>
      <c r="N109" s="56"/>
      <c r="O109" s="56"/>
      <c r="P109" s="56"/>
      <c r="Q109" s="56"/>
      <c r="R109" s="56"/>
      <c r="S109" s="56"/>
      <c r="T109" s="56"/>
      <c r="U109" s="56"/>
      <c r="V109" s="56"/>
      <c r="W109" s="56"/>
      <c r="X109" s="56"/>
      <c r="Y109" s="56"/>
      <c r="Z109" s="56"/>
    </row>
    <row r="110" spans="1:26" ht="14.25" customHeight="1" thickBot="1">
      <c r="A110" s="85" t="s">
        <v>16</v>
      </c>
      <c r="B110" s="99">
        <v>0</v>
      </c>
      <c r="C110" s="85" t="s">
        <v>307</v>
      </c>
      <c r="D110" s="82"/>
      <c r="E110" s="85"/>
      <c r="F110" s="86">
        <f>ROUND(B110*18,2)</f>
        <v>0</v>
      </c>
      <c r="G110" s="84"/>
      <c r="H110" s="56"/>
      <c r="I110" s="56"/>
      <c r="J110" s="56"/>
      <c r="K110" s="56"/>
      <c r="L110" s="56"/>
      <c r="M110" s="56"/>
      <c r="N110" s="56"/>
      <c r="O110" s="56"/>
      <c r="P110" s="56"/>
      <c r="Q110" s="56"/>
      <c r="R110" s="56"/>
      <c r="S110" s="56"/>
      <c r="T110" s="56"/>
      <c r="U110" s="56"/>
      <c r="V110" s="56"/>
      <c r="W110" s="56"/>
      <c r="X110" s="56"/>
      <c r="Y110" s="56"/>
      <c r="Z110" s="56"/>
    </row>
    <row r="111" spans="1:26" ht="14.25" customHeight="1">
      <c r="A111" s="85"/>
      <c r="B111" s="101"/>
      <c r="C111" s="85"/>
      <c r="D111" s="82"/>
      <c r="E111" s="85"/>
      <c r="F111" s="86"/>
      <c r="G111" s="84"/>
      <c r="H111" s="59"/>
      <c r="I111" s="56"/>
      <c r="J111" s="56"/>
      <c r="K111" s="56"/>
      <c r="L111" s="56"/>
      <c r="M111" s="56"/>
      <c r="N111" s="56"/>
      <c r="O111" s="56"/>
      <c r="P111" s="56"/>
      <c r="Q111" s="56"/>
      <c r="R111" s="56"/>
      <c r="S111" s="56"/>
      <c r="T111" s="56"/>
      <c r="U111" s="56"/>
      <c r="V111" s="56"/>
      <c r="W111" s="56"/>
      <c r="X111" s="56"/>
      <c r="Y111" s="56"/>
      <c r="Z111" s="56"/>
    </row>
    <row r="112" spans="1:26" ht="14.25" customHeight="1" thickBot="1">
      <c r="A112" s="91" t="s">
        <v>113</v>
      </c>
      <c r="B112" s="101"/>
      <c r="C112" s="82"/>
      <c r="D112" s="87" t="s">
        <v>67</v>
      </c>
      <c r="E112" s="88">
        <f>+F109+F110</f>
        <v>0</v>
      </c>
      <c r="F112" s="83" t="s">
        <v>68</v>
      </c>
      <c r="G112" s="82"/>
      <c r="H112" s="56"/>
      <c r="I112" s="56"/>
      <c r="J112" s="56"/>
      <c r="K112" s="56"/>
      <c r="L112" s="56"/>
      <c r="M112" s="56"/>
      <c r="N112" s="56"/>
      <c r="O112" s="56"/>
      <c r="P112" s="56"/>
      <c r="Q112" s="56"/>
      <c r="R112" s="56"/>
      <c r="S112" s="56"/>
      <c r="T112" s="56"/>
      <c r="U112" s="56"/>
      <c r="V112" s="56"/>
      <c r="W112" s="56"/>
      <c r="X112" s="56"/>
      <c r="Y112" s="56"/>
      <c r="Z112" s="56"/>
    </row>
    <row r="113" spans="1:26" ht="14.25" customHeight="1">
      <c r="A113" s="85"/>
      <c r="B113" s="101"/>
      <c r="C113" s="85"/>
      <c r="D113" s="82"/>
      <c r="E113" s="85"/>
      <c r="F113" s="86"/>
      <c r="G113" s="84"/>
      <c r="H113" s="59"/>
      <c r="I113" s="56"/>
      <c r="J113" s="56"/>
      <c r="K113" s="56"/>
      <c r="L113" s="56"/>
      <c r="M113" s="56"/>
      <c r="N113" s="56"/>
      <c r="O113" s="56"/>
      <c r="P113" s="56"/>
      <c r="Q113" s="56"/>
      <c r="R113" s="56"/>
      <c r="S113" s="56"/>
      <c r="T113" s="56"/>
      <c r="U113" s="56"/>
      <c r="V113" s="56"/>
      <c r="W113" s="56"/>
      <c r="X113" s="56"/>
      <c r="Y113" s="56"/>
      <c r="Z113" s="56"/>
    </row>
    <row r="114" spans="1:26" ht="14.25" customHeight="1" thickBot="1">
      <c r="A114" s="91" t="s">
        <v>114</v>
      </c>
      <c r="B114" s="101"/>
      <c r="C114" s="82"/>
      <c r="D114" s="82"/>
      <c r="E114" s="152">
        <f>+E100+E106+E112</f>
        <v>0</v>
      </c>
      <c r="F114" s="153"/>
      <c r="G114" s="83" t="s">
        <v>69</v>
      </c>
      <c r="M114" s="56"/>
      <c r="N114" s="56"/>
      <c r="O114" s="56"/>
      <c r="P114" s="56"/>
      <c r="Q114" s="56"/>
      <c r="R114" s="56"/>
      <c r="S114" s="56"/>
      <c r="T114" s="56"/>
      <c r="U114" s="56"/>
      <c r="V114" s="56"/>
      <c r="W114" s="56"/>
      <c r="X114" s="56"/>
      <c r="Y114" s="56"/>
      <c r="Z114" s="56"/>
    </row>
    <row r="115" spans="1:26" ht="14.25" customHeight="1">
      <c r="A115"/>
      <c r="B115" s="101"/>
      <c r="C115"/>
      <c r="D115"/>
      <c r="E115" s="150" t="s">
        <v>70</v>
      </c>
      <c r="F115" s="151"/>
      <c r="G115"/>
      <c r="L115" s="58"/>
      <c r="M115" s="56"/>
      <c r="N115" s="56"/>
      <c r="O115" s="56"/>
      <c r="P115" s="56"/>
      <c r="Q115" s="56"/>
      <c r="R115" s="56"/>
      <c r="S115" s="56"/>
      <c r="T115" s="56"/>
      <c r="U115" s="56"/>
      <c r="V115" s="56"/>
      <c r="W115" s="56"/>
      <c r="X115" s="56"/>
      <c r="Y115" s="56"/>
      <c r="Z115" s="56"/>
    </row>
    <row r="116" spans="1:26" ht="14.25" customHeight="1">
      <c r="A116" s="85"/>
      <c r="B116" s="101"/>
      <c r="C116" s="85"/>
      <c r="D116" s="82"/>
      <c r="E116" s="85"/>
      <c r="F116" s="86"/>
      <c r="G116" s="84"/>
      <c r="H116" s="59"/>
      <c r="I116" s="56"/>
      <c r="J116" s="56"/>
      <c r="K116" s="56"/>
      <c r="L116" s="56"/>
      <c r="M116" s="56"/>
      <c r="N116" s="56"/>
      <c r="O116" s="56"/>
      <c r="P116" s="56"/>
      <c r="Q116" s="56"/>
      <c r="R116" s="56"/>
      <c r="S116" s="56"/>
      <c r="T116" s="56"/>
      <c r="U116" s="56"/>
      <c r="V116" s="56"/>
      <c r="W116" s="56"/>
      <c r="X116" s="56"/>
      <c r="Y116" s="56"/>
      <c r="Z116" s="56"/>
    </row>
    <row r="117" spans="1:26" ht="14.25" customHeight="1">
      <c r="A117" s="83" t="s">
        <v>71</v>
      </c>
      <c r="B117" s="101"/>
      <c r="C117"/>
      <c r="D117"/>
      <c r="E117"/>
      <c r="F117"/>
      <c r="G117"/>
      <c r="M117" s="56"/>
      <c r="N117" s="56"/>
      <c r="O117" s="56"/>
      <c r="P117" s="56"/>
      <c r="Q117" s="56"/>
      <c r="R117" s="56"/>
      <c r="S117" s="56"/>
      <c r="T117" s="56"/>
      <c r="U117" s="56"/>
      <c r="V117" s="56"/>
      <c r="W117" s="56"/>
      <c r="X117" s="56"/>
      <c r="Y117" s="56"/>
      <c r="Z117" s="56"/>
    </row>
    <row r="118" spans="1:26" ht="14.25" customHeight="1">
      <c r="A118" s="83" t="s">
        <v>14</v>
      </c>
      <c r="B118" s="101"/>
      <c r="C118" s="82"/>
      <c r="D118" s="82"/>
      <c r="E118" s="82"/>
      <c r="F118" s="82"/>
      <c r="G118" s="84"/>
      <c r="H118" s="56"/>
      <c r="I118" s="56"/>
      <c r="J118" s="56"/>
      <c r="K118" s="56"/>
      <c r="L118" s="56"/>
      <c r="M118" s="56"/>
      <c r="N118" s="56"/>
      <c r="O118" s="56"/>
      <c r="P118" s="56"/>
      <c r="Q118" s="56"/>
      <c r="R118" s="56"/>
      <c r="S118" s="56"/>
      <c r="T118" s="56"/>
      <c r="U118" s="56"/>
      <c r="V118" s="56"/>
      <c r="W118" s="56"/>
      <c r="X118" s="56"/>
      <c r="Y118" s="56"/>
      <c r="Z118" s="56"/>
    </row>
    <row r="119" spans="1:26" ht="14.25" customHeight="1">
      <c r="A119" s="85" t="s">
        <v>72</v>
      </c>
      <c r="B119" s="101"/>
      <c r="C119" s="85" t="s">
        <v>310</v>
      </c>
      <c r="D119" s="82"/>
      <c r="E119" s="85"/>
      <c r="F119" s="86">
        <f>+F9+F31+F53+F75+F97</f>
        <v>0</v>
      </c>
      <c r="G119" s="84"/>
      <c r="H119" s="59"/>
      <c r="I119" s="56"/>
      <c r="J119" s="56"/>
      <c r="K119" s="56"/>
      <c r="L119" s="56"/>
      <c r="M119" s="56"/>
      <c r="N119" s="56"/>
      <c r="O119" s="56"/>
      <c r="P119" s="56"/>
      <c r="Q119" s="56"/>
      <c r="R119" s="56"/>
      <c r="S119" s="56"/>
      <c r="T119" s="56"/>
      <c r="U119" s="56"/>
      <c r="V119" s="56"/>
      <c r="W119" s="56"/>
      <c r="X119" s="56"/>
      <c r="Y119" s="56"/>
      <c r="Z119" s="56"/>
    </row>
    <row r="120" spans="1:26" ht="14.25" customHeight="1">
      <c r="A120" s="85" t="s">
        <v>73</v>
      </c>
      <c r="B120" s="82"/>
      <c r="C120" s="85" t="s">
        <v>308</v>
      </c>
      <c r="D120" s="82"/>
      <c r="E120" s="85"/>
      <c r="F120" s="86">
        <f>+F10+F32+F54+F76+F98</f>
        <v>0</v>
      </c>
      <c r="G120" s="84"/>
      <c r="H120" s="59"/>
      <c r="I120" s="56"/>
      <c r="J120" s="56"/>
      <c r="K120" s="56"/>
      <c r="L120" s="56"/>
      <c r="M120" s="56"/>
      <c r="N120" s="56"/>
      <c r="O120" s="56"/>
      <c r="P120" s="56"/>
      <c r="Q120" s="56"/>
      <c r="R120" s="56"/>
      <c r="S120" s="56"/>
      <c r="T120" s="56"/>
      <c r="U120" s="56"/>
      <c r="V120" s="56"/>
      <c r="W120" s="56"/>
      <c r="X120" s="56"/>
      <c r="Y120" s="56"/>
      <c r="Z120" s="56"/>
    </row>
    <row r="121" spans="1:26" ht="14.25" customHeight="1">
      <c r="A121" s="85"/>
      <c r="B121" s="82"/>
      <c r="C121" s="85"/>
      <c r="D121" s="82"/>
      <c r="E121" s="85"/>
      <c r="F121" s="86"/>
      <c r="G121" s="84"/>
      <c r="H121" s="59"/>
      <c r="I121" s="56"/>
      <c r="J121" s="56"/>
      <c r="K121" s="56"/>
      <c r="L121" s="56"/>
      <c r="M121" s="56"/>
      <c r="N121" s="56"/>
      <c r="O121" s="56"/>
      <c r="P121" s="56"/>
      <c r="Q121" s="56"/>
      <c r="R121" s="56"/>
      <c r="S121" s="56"/>
      <c r="T121" s="56"/>
      <c r="U121" s="56"/>
      <c r="V121" s="56"/>
      <c r="W121" s="56"/>
      <c r="X121" s="56"/>
      <c r="Y121" s="56"/>
      <c r="Z121" s="56"/>
    </row>
    <row r="122" spans="1:26" ht="14.25" customHeight="1" thickBot="1">
      <c r="A122" s="83" t="s">
        <v>74</v>
      </c>
      <c r="B122" s="82"/>
      <c r="C122" s="82"/>
      <c r="D122" s="87"/>
      <c r="E122" s="88">
        <f>+F119+F120</f>
        <v>0</v>
      </c>
      <c r="F122" s="83"/>
      <c r="G122" s="82"/>
      <c r="H122" s="56"/>
      <c r="I122" s="64"/>
      <c r="J122" s="56"/>
      <c r="K122" s="56"/>
      <c r="L122" s="56"/>
      <c r="M122" s="56"/>
      <c r="N122" s="56"/>
      <c r="O122" s="56"/>
      <c r="P122" s="56"/>
      <c r="Q122" s="56"/>
      <c r="R122" s="56"/>
      <c r="S122" s="56"/>
      <c r="T122" s="56"/>
      <c r="U122" s="56"/>
      <c r="V122" s="56"/>
      <c r="W122" s="56"/>
      <c r="X122" s="56"/>
      <c r="Y122" s="56"/>
      <c r="Z122" s="56"/>
    </row>
    <row r="123" spans="1:26" ht="14.25" customHeight="1">
      <c r="A123" s="85"/>
      <c r="B123" s="82"/>
      <c r="C123" s="85"/>
      <c r="D123" s="82"/>
      <c r="E123" s="85"/>
      <c r="F123" s="86"/>
      <c r="G123" s="84"/>
      <c r="H123" s="59"/>
      <c r="I123" s="56"/>
      <c r="J123" s="56"/>
      <c r="K123" s="56"/>
      <c r="L123" s="56"/>
      <c r="M123" s="56"/>
      <c r="N123" s="56"/>
      <c r="O123" s="56"/>
      <c r="P123" s="56"/>
      <c r="Q123" s="56"/>
      <c r="R123" s="56"/>
      <c r="S123" s="56"/>
      <c r="T123" s="56"/>
      <c r="U123" s="56"/>
      <c r="V123" s="56"/>
      <c r="W123" s="56"/>
      <c r="X123" s="56"/>
      <c r="Y123" s="56"/>
      <c r="Z123" s="56"/>
    </row>
    <row r="124" spans="1:26" ht="14.25" customHeight="1">
      <c r="A124" s="83" t="s">
        <v>20</v>
      </c>
      <c r="B124" s="82"/>
      <c r="C124" s="82"/>
      <c r="D124" s="82"/>
      <c r="E124" s="82"/>
      <c r="F124" s="82"/>
      <c r="G124" s="84"/>
      <c r="H124" s="56"/>
      <c r="I124" s="56"/>
      <c r="J124" s="56"/>
      <c r="K124" s="56"/>
      <c r="L124" s="56"/>
      <c r="M124" s="56"/>
      <c r="N124" s="56"/>
      <c r="O124" s="56"/>
      <c r="P124" s="56"/>
      <c r="Q124" s="56"/>
      <c r="R124" s="56"/>
      <c r="S124" s="56"/>
      <c r="T124" s="56"/>
      <c r="U124" s="56"/>
      <c r="V124" s="56"/>
      <c r="W124" s="56"/>
      <c r="X124" s="56"/>
      <c r="Y124" s="56"/>
      <c r="Z124" s="56"/>
    </row>
    <row r="125" spans="1:26" ht="14.25" customHeight="1">
      <c r="A125" s="85" t="s">
        <v>75</v>
      </c>
      <c r="B125" s="82"/>
      <c r="C125" s="85" t="s">
        <v>309</v>
      </c>
      <c r="D125" s="82"/>
      <c r="E125" s="85"/>
      <c r="F125" s="86">
        <f>SUM(F15,F37,F59,F81,F103)</f>
        <v>0</v>
      </c>
      <c r="G125" s="84"/>
      <c r="H125" s="59"/>
      <c r="I125" s="56"/>
      <c r="J125" s="56"/>
      <c r="K125" s="56"/>
      <c r="L125" s="56"/>
      <c r="M125" s="56"/>
      <c r="N125" s="56"/>
      <c r="O125" s="56"/>
      <c r="P125" s="56"/>
      <c r="Q125" s="56"/>
      <c r="R125" s="56"/>
      <c r="S125" s="56"/>
      <c r="T125" s="56"/>
      <c r="U125" s="56"/>
      <c r="V125" s="56"/>
      <c r="W125" s="56"/>
      <c r="X125" s="56"/>
      <c r="Y125" s="56"/>
      <c r="Z125" s="56"/>
    </row>
    <row r="126" spans="1:26" ht="14.25" customHeight="1">
      <c r="A126" s="85" t="s">
        <v>73</v>
      </c>
      <c r="B126" s="82"/>
      <c r="C126" s="85" t="s">
        <v>311</v>
      </c>
      <c r="D126" s="82"/>
      <c r="E126" s="85"/>
      <c r="F126" s="86">
        <f>SUM(F16,F38,F60,F82,F104)</f>
        <v>0</v>
      </c>
      <c r="G126" s="84"/>
      <c r="H126" s="59"/>
      <c r="I126" s="56"/>
      <c r="J126" s="56"/>
      <c r="K126" s="56"/>
      <c r="L126" s="56"/>
      <c r="M126" s="56"/>
      <c r="N126" s="56"/>
      <c r="O126" s="56"/>
      <c r="P126" s="56"/>
      <c r="Q126" s="56"/>
      <c r="R126" s="56"/>
      <c r="S126" s="56"/>
      <c r="T126" s="56"/>
      <c r="U126" s="56"/>
      <c r="V126" s="56"/>
      <c r="W126" s="56"/>
      <c r="X126" s="56"/>
      <c r="Y126" s="56"/>
      <c r="Z126" s="56"/>
    </row>
    <row r="127" spans="1:26" ht="14.25" customHeight="1">
      <c r="A127" s="85"/>
      <c r="B127" s="82"/>
      <c r="C127" s="85"/>
      <c r="D127" s="82"/>
      <c r="E127" s="85"/>
      <c r="F127" s="86"/>
      <c r="G127" s="84"/>
      <c r="H127" s="59"/>
      <c r="I127" s="56"/>
      <c r="J127" s="56"/>
      <c r="K127" s="56"/>
      <c r="L127" s="56"/>
      <c r="M127" s="56"/>
      <c r="N127" s="56"/>
      <c r="O127" s="56"/>
      <c r="P127" s="56"/>
      <c r="Q127" s="56"/>
      <c r="R127" s="56"/>
      <c r="S127" s="56"/>
      <c r="T127" s="56"/>
      <c r="U127" s="56"/>
      <c r="V127" s="56"/>
      <c r="W127" s="56"/>
      <c r="X127" s="56"/>
      <c r="Y127" s="56"/>
      <c r="Z127" s="56"/>
    </row>
    <row r="128" spans="1:26" ht="14.25" customHeight="1" thickBot="1">
      <c r="A128" s="83" t="s">
        <v>76</v>
      </c>
      <c r="B128" s="82"/>
      <c r="C128" s="82"/>
      <c r="D128" s="87"/>
      <c r="E128" s="88">
        <f>+F125+F126</f>
        <v>0</v>
      </c>
      <c r="F128" s="83"/>
      <c r="G128" s="82"/>
      <c r="H128" s="56"/>
      <c r="I128" s="64"/>
      <c r="J128" s="56"/>
      <c r="K128" s="56"/>
      <c r="L128" s="56"/>
      <c r="M128" s="56"/>
      <c r="N128" s="56"/>
      <c r="O128" s="56"/>
      <c r="P128" s="56"/>
      <c r="Q128" s="56"/>
      <c r="R128" s="56"/>
      <c r="S128" s="56"/>
      <c r="T128" s="56"/>
      <c r="U128" s="56"/>
      <c r="V128" s="56"/>
      <c r="W128" s="56"/>
      <c r="X128" s="56"/>
      <c r="Y128" s="56"/>
      <c r="Z128" s="56"/>
    </row>
    <row r="129" spans="1:26" ht="14.25" customHeight="1">
      <c r="A129" s="85"/>
      <c r="B129" s="82"/>
      <c r="C129" s="85"/>
      <c r="D129" s="82"/>
      <c r="E129" s="85"/>
      <c r="F129" s="86"/>
      <c r="G129" s="84"/>
      <c r="H129" s="59"/>
      <c r="I129" s="56"/>
      <c r="J129" s="56"/>
      <c r="K129" s="56"/>
      <c r="L129" s="56"/>
      <c r="M129" s="56"/>
      <c r="N129" s="56"/>
      <c r="O129" s="56"/>
      <c r="P129" s="56"/>
      <c r="Q129" s="56"/>
      <c r="R129" s="56"/>
      <c r="S129" s="56"/>
      <c r="T129" s="56"/>
      <c r="U129" s="56"/>
      <c r="V129" s="56"/>
      <c r="W129" s="56"/>
      <c r="X129" s="56"/>
      <c r="Y129" s="56"/>
      <c r="Z129" s="56"/>
    </row>
    <row r="130" spans="1:26" ht="14.25" customHeight="1">
      <c r="A130" s="91" t="s">
        <v>104</v>
      </c>
      <c r="B130" s="82"/>
      <c r="C130" s="82"/>
      <c r="D130" s="82"/>
      <c r="E130" s="82"/>
      <c r="F130" s="82"/>
      <c r="G130" s="84"/>
      <c r="H130" s="56"/>
      <c r="I130" s="56"/>
      <c r="J130" s="56"/>
      <c r="K130" s="56"/>
      <c r="L130" s="56"/>
      <c r="M130" s="56"/>
      <c r="N130" s="56"/>
      <c r="O130" s="56"/>
      <c r="P130" s="56"/>
      <c r="Q130" s="56"/>
      <c r="R130" s="56"/>
      <c r="S130" s="56"/>
      <c r="T130" s="56"/>
      <c r="U130" s="56"/>
      <c r="V130" s="56"/>
      <c r="W130" s="56"/>
      <c r="X130" s="56"/>
      <c r="Y130" s="56"/>
      <c r="Z130" s="56"/>
    </row>
    <row r="131" spans="1:26" ht="14.25" customHeight="1">
      <c r="A131" s="85" t="s">
        <v>72</v>
      </c>
      <c r="B131" s="82"/>
      <c r="C131" s="85" t="s">
        <v>312</v>
      </c>
      <c r="D131" s="82"/>
      <c r="E131" s="85"/>
      <c r="F131" s="86">
        <f t="shared" ref="F131:F132" si="0">+F21+F43+F65+F87+F109</f>
        <v>0</v>
      </c>
      <c r="G131" s="84"/>
      <c r="H131" s="59"/>
      <c r="I131" s="56"/>
      <c r="J131" s="56"/>
      <c r="K131" s="56"/>
      <c r="L131" s="56"/>
      <c r="M131" s="56"/>
      <c r="N131" s="56"/>
      <c r="O131" s="56"/>
      <c r="P131" s="56"/>
      <c r="Q131" s="56"/>
      <c r="R131" s="56"/>
      <c r="S131" s="56"/>
      <c r="T131" s="56"/>
      <c r="U131" s="56"/>
      <c r="V131" s="56"/>
      <c r="W131" s="56"/>
      <c r="X131" s="56"/>
      <c r="Y131" s="56"/>
      <c r="Z131" s="56"/>
    </row>
    <row r="132" spans="1:26" ht="14.25" customHeight="1">
      <c r="A132" s="85" t="s">
        <v>73</v>
      </c>
      <c r="B132" s="82"/>
      <c r="C132" s="85" t="s">
        <v>313</v>
      </c>
      <c r="D132" s="82"/>
      <c r="E132" s="85"/>
      <c r="F132" s="86">
        <f t="shared" si="0"/>
        <v>0</v>
      </c>
      <c r="G132" s="84"/>
      <c r="H132" s="59"/>
      <c r="I132" s="56"/>
      <c r="J132" s="56"/>
      <c r="K132" s="56"/>
      <c r="L132" s="56"/>
      <c r="M132" s="56"/>
      <c r="N132" s="56"/>
      <c r="O132" s="56"/>
      <c r="P132" s="56"/>
      <c r="Q132" s="56"/>
      <c r="R132" s="56"/>
      <c r="S132" s="56"/>
      <c r="T132" s="56"/>
      <c r="U132" s="56"/>
      <c r="V132" s="56"/>
      <c r="W132" s="56"/>
      <c r="X132" s="56"/>
      <c r="Y132" s="56"/>
      <c r="Z132" s="56"/>
    </row>
    <row r="133" spans="1:26" ht="14.25" customHeight="1">
      <c r="A133" s="85"/>
      <c r="B133" s="82"/>
      <c r="C133" s="85"/>
      <c r="D133" s="82"/>
      <c r="E133" s="85"/>
      <c r="F133" s="86"/>
      <c r="G133" s="84"/>
      <c r="H133" s="59"/>
      <c r="I133" s="56"/>
      <c r="J133" s="56"/>
      <c r="K133" s="56"/>
      <c r="L133" s="56"/>
      <c r="M133" s="56"/>
      <c r="N133" s="56"/>
      <c r="O133" s="56"/>
      <c r="P133" s="56"/>
      <c r="Q133" s="56"/>
      <c r="R133" s="56"/>
      <c r="S133" s="56"/>
      <c r="T133" s="56"/>
      <c r="U133" s="56"/>
      <c r="V133" s="56"/>
      <c r="W133" s="56"/>
      <c r="X133" s="56"/>
      <c r="Y133" s="56"/>
      <c r="Z133" s="56"/>
    </row>
    <row r="134" spans="1:26" ht="14.25" customHeight="1" thickBot="1">
      <c r="A134" s="91" t="s">
        <v>115</v>
      </c>
      <c r="B134" s="82"/>
      <c r="C134" s="82"/>
      <c r="D134" s="87"/>
      <c r="E134" s="88">
        <f>+F131+F132</f>
        <v>0</v>
      </c>
      <c r="F134" s="83"/>
      <c r="G134" s="82"/>
      <c r="H134" s="56"/>
      <c r="I134" s="64"/>
      <c r="J134" s="56"/>
      <c r="K134" s="56"/>
      <c r="L134" s="56"/>
      <c r="M134" s="56"/>
      <c r="N134" s="56"/>
      <c r="O134" s="56"/>
      <c r="P134" s="56"/>
      <c r="Q134" s="56"/>
      <c r="R134" s="56"/>
      <c r="S134" s="56"/>
      <c r="T134" s="56"/>
      <c r="U134" s="56"/>
      <c r="V134" s="56"/>
      <c r="W134" s="56"/>
      <c r="X134" s="56"/>
      <c r="Y134" s="56"/>
      <c r="Z134" s="56"/>
    </row>
    <row r="135" spans="1:26" ht="14.25" customHeight="1" thickBot="1">
      <c r="A135" s="85"/>
      <c r="B135" s="82"/>
      <c r="C135" s="85"/>
      <c r="D135" s="82"/>
      <c r="E135" s="85"/>
      <c r="F135" s="86"/>
      <c r="G135" s="84"/>
      <c r="H135" s="59"/>
      <c r="I135" s="56"/>
      <c r="J135" s="56"/>
      <c r="K135" s="56"/>
      <c r="L135" s="56"/>
      <c r="M135" s="56"/>
      <c r="N135" s="56"/>
      <c r="O135" s="56"/>
      <c r="P135" s="56"/>
      <c r="Q135" s="56"/>
      <c r="R135" s="56"/>
      <c r="S135" s="56"/>
      <c r="T135" s="56"/>
      <c r="U135" s="56"/>
      <c r="V135" s="56"/>
      <c r="W135" s="56"/>
      <c r="X135" s="56"/>
      <c r="Y135" s="56"/>
      <c r="Z135" s="56"/>
    </row>
    <row r="136" spans="1:26" ht="14.25" customHeight="1" thickBot="1">
      <c r="A136" s="83" t="s">
        <v>77</v>
      </c>
      <c r="B136" s="82"/>
      <c r="C136" s="82"/>
      <c r="D136" s="82"/>
      <c r="E136" s="135">
        <f>+E122+E128+E134</f>
        <v>0</v>
      </c>
      <c r="F136" s="136"/>
      <c r="G136" s="83"/>
      <c r="I136" s="64"/>
      <c r="M136" s="56"/>
      <c r="N136" s="56"/>
      <c r="O136" s="56"/>
      <c r="P136" s="56"/>
      <c r="Q136" s="56"/>
      <c r="R136" s="56"/>
      <c r="S136" s="56"/>
      <c r="T136" s="56"/>
      <c r="U136" s="56"/>
      <c r="V136" s="56"/>
      <c r="W136" s="56"/>
      <c r="X136" s="56"/>
      <c r="Y136" s="56"/>
      <c r="Z136" s="56"/>
    </row>
    <row r="137" spans="1:26" ht="14.25" customHeight="1">
      <c r="A137"/>
      <c r="B137"/>
      <c r="C137"/>
      <c r="D137"/>
      <c r="E137" s="124"/>
      <c r="F137" s="125"/>
      <c r="G137"/>
      <c r="L137" s="58"/>
      <c r="M137" s="56"/>
      <c r="N137" s="56"/>
      <c r="O137" s="56"/>
      <c r="P137" s="56"/>
      <c r="Q137" s="56"/>
      <c r="R137" s="56"/>
      <c r="S137" s="56"/>
      <c r="T137" s="56"/>
      <c r="U137" s="56"/>
      <c r="V137" s="56"/>
      <c r="W137" s="56"/>
      <c r="X137" s="56"/>
      <c r="Y137" s="56"/>
      <c r="Z137" s="56"/>
    </row>
    <row r="138" spans="1:26" ht="18.75" customHeight="1">
      <c r="A138" s="102" t="s">
        <v>78</v>
      </c>
      <c r="B138" s="110"/>
      <c r="C138" s="110"/>
      <c r="D138" s="110"/>
      <c r="E138" s="104"/>
      <c r="F138" s="104"/>
      <c r="G138" s="110"/>
      <c r="L138" s="58"/>
      <c r="M138" s="56"/>
      <c r="N138" s="56"/>
      <c r="O138" s="56"/>
      <c r="P138" s="56"/>
      <c r="Q138" s="56"/>
      <c r="R138" s="56"/>
      <c r="S138" s="56"/>
      <c r="T138" s="56"/>
      <c r="U138" s="56"/>
      <c r="V138" s="56"/>
      <c r="W138" s="56"/>
      <c r="X138" s="56"/>
      <c r="Y138" s="56"/>
      <c r="Z138" s="56"/>
    </row>
    <row r="139" spans="1:26" ht="46.5" customHeight="1">
      <c r="A139" s="148" t="s">
        <v>370</v>
      </c>
      <c r="B139" s="155"/>
      <c r="C139" s="155"/>
      <c r="D139" s="155"/>
      <c r="E139" s="155"/>
      <c r="F139" s="155"/>
      <c r="G139" s="155"/>
      <c r="L139" s="58"/>
      <c r="M139" s="56"/>
      <c r="N139" s="56"/>
      <c r="O139" s="56"/>
      <c r="P139" s="56"/>
      <c r="Q139" s="56"/>
      <c r="R139" s="56"/>
      <c r="S139" s="56"/>
      <c r="T139" s="56"/>
      <c r="U139" s="56"/>
      <c r="V139" s="56"/>
      <c r="W139" s="56"/>
      <c r="X139" s="56"/>
      <c r="Y139" s="56"/>
      <c r="Z139" s="56"/>
    </row>
    <row r="140" spans="1:26" ht="14.25" customHeight="1">
      <c r="E140" s="63"/>
      <c r="F140" s="63"/>
      <c r="L140" s="58"/>
      <c r="M140" s="56"/>
      <c r="N140" s="56"/>
      <c r="O140" s="56"/>
      <c r="P140" s="56"/>
      <c r="Q140" s="56"/>
      <c r="R140" s="56"/>
      <c r="S140" s="56"/>
      <c r="T140" s="56"/>
      <c r="U140" s="56"/>
      <c r="V140" s="56"/>
      <c r="W140" s="56"/>
      <c r="X140" s="56"/>
      <c r="Y140" s="56"/>
      <c r="Z140" s="56"/>
    </row>
    <row r="141" spans="1:26" ht="14.25" customHeight="1">
      <c r="E141" s="63"/>
      <c r="F141" s="63"/>
      <c r="L141" s="58"/>
      <c r="M141" s="56"/>
      <c r="N141" s="56"/>
      <c r="O141" s="56"/>
      <c r="P141" s="56"/>
      <c r="Q141" s="56"/>
      <c r="R141" s="56"/>
      <c r="S141" s="56"/>
      <c r="T141" s="56"/>
      <c r="U141" s="56"/>
      <c r="V141" s="56"/>
      <c r="W141" s="56"/>
      <c r="X141" s="56"/>
      <c r="Y141" s="56"/>
      <c r="Z141" s="56"/>
    </row>
    <row r="142" spans="1:26" ht="14.25" customHeight="1">
      <c r="E142" s="63"/>
      <c r="F142" s="63"/>
      <c r="L142" s="58"/>
      <c r="M142" s="56"/>
      <c r="N142" s="56"/>
      <c r="O142" s="56"/>
      <c r="P142" s="56"/>
      <c r="Q142" s="56"/>
      <c r="R142" s="56"/>
      <c r="S142" s="56"/>
      <c r="T142" s="56"/>
      <c r="U142" s="56"/>
      <c r="V142" s="56"/>
      <c r="W142" s="56"/>
      <c r="X142" s="56"/>
      <c r="Y142" s="56"/>
      <c r="Z142" s="56"/>
    </row>
    <row r="143" spans="1:26" ht="14.25" customHeight="1">
      <c r="A143" s="65" t="s">
        <v>79</v>
      </c>
      <c r="B143" s="67"/>
      <c r="C143" s="67"/>
      <c r="D143" s="67"/>
      <c r="E143" s="67"/>
      <c r="F143" s="67"/>
      <c r="G143" s="67"/>
      <c r="H143" s="56"/>
      <c r="I143" s="56"/>
      <c r="J143" s="56"/>
      <c r="K143" s="56"/>
      <c r="L143" s="56"/>
      <c r="M143" s="56"/>
      <c r="N143" s="56"/>
      <c r="O143" s="56"/>
      <c r="P143" s="56"/>
      <c r="Q143" s="56"/>
      <c r="R143" s="56"/>
      <c r="S143" s="56"/>
      <c r="T143" s="56"/>
      <c r="U143" s="56"/>
      <c r="V143" s="56"/>
      <c r="W143" s="56"/>
      <c r="X143" s="56"/>
      <c r="Y143" s="56"/>
      <c r="Z143" s="56"/>
    </row>
    <row r="144" spans="1:26" ht="14.25" customHeight="1">
      <c r="A144" s="68" t="s">
        <v>80</v>
      </c>
      <c r="B144" s="70"/>
      <c r="C144" s="70"/>
      <c r="D144" s="70"/>
      <c r="E144" s="71" t="s">
        <v>81</v>
      </c>
      <c r="F144" s="70"/>
      <c r="G144" s="70"/>
      <c r="H144" s="56"/>
      <c r="I144" s="56"/>
      <c r="J144" s="56"/>
      <c r="K144" s="56"/>
      <c r="L144" s="56"/>
      <c r="M144" s="56"/>
      <c r="N144" s="56"/>
      <c r="O144" s="56"/>
      <c r="P144" s="56"/>
      <c r="Q144" s="56"/>
      <c r="R144" s="56"/>
      <c r="S144" s="56"/>
      <c r="T144" s="56"/>
      <c r="U144" s="56"/>
      <c r="V144" s="56"/>
      <c r="W144" s="56"/>
      <c r="X144" s="56"/>
      <c r="Y144" s="56"/>
      <c r="Z144" s="56"/>
    </row>
    <row r="145" spans="1:26" ht="14.25" customHeight="1">
      <c r="A145" s="72"/>
      <c r="B145" s="67"/>
      <c r="C145" s="67"/>
      <c r="D145" s="67"/>
      <c r="E145" s="67"/>
      <c r="F145" s="67"/>
      <c r="G145" s="67"/>
      <c r="H145" s="56"/>
      <c r="I145" s="56"/>
      <c r="J145" s="56"/>
      <c r="K145" s="56"/>
      <c r="L145" s="56"/>
      <c r="M145" s="56"/>
      <c r="N145" s="56"/>
      <c r="O145" s="56"/>
      <c r="P145" s="56"/>
      <c r="Q145" s="56"/>
      <c r="R145" s="56"/>
      <c r="S145" s="56"/>
      <c r="T145" s="56"/>
      <c r="U145" s="56"/>
      <c r="V145" s="56"/>
      <c r="W145" s="56"/>
      <c r="X145" s="56"/>
      <c r="Y145" s="56"/>
      <c r="Z145" s="56"/>
    </row>
    <row r="146" spans="1:26" ht="14.25" customHeight="1">
      <c r="A146" s="68" t="s">
        <v>82</v>
      </c>
      <c r="B146" s="70"/>
      <c r="C146" s="70"/>
      <c r="D146" s="70"/>
      <c r="E146" s="70"/>
      <c r="F146" s="70"/>
      <c r="G146" s="70"/>
      <c r="H146" s="56"/>
      <c r="I146" s="56"/>
      <c r="J146" s="56"/>
      <c r="K146" s="56"/>
      <c r="L146" s="56"/>
      <c r="M146" s="56"/>
      <c r="N146" s="56"/>
      <c r="O146" s="56"/>
      <c r="P146" s="56"/>
      <c r="Q146" s="56"/>
      <c r="R146" s="56"/>
      <c r="S146" s="56"/>
      <c r="T146" s="56"/>
      <c r="U146" s="56"/>
      <c r="V146" s="56"/>
      <c r="W146" s="56"/>
      <c r="X146" s="56"/>
      <c r="Y146" s="56"/>
      <c r="Z146" s="56"/>
    </row>
    <row r="147" spans="1:26" ht="14.25" customHeight="1">
      <c r="A147" s="68" t="s">
        <v>83</v>
      </c>
      <c r="B147" s="100"/>
      <c r="C147" s="74"/>
      <c r="D147" s="74"/>
      <c r="E147" s="74"/>
      <c r="F147" s="74"/>
      <c r="G147" s="74"/>
      <c r="H147" s="56"/>
      <c r="I147" s="56"/>
      <c r="J147" s="56"/>
      <c r="K147" s="56"/>
      <c r="L147" s="56"/>
      <c r="M147" s="56"/>
      <c r="N147" s="56"/>
      <c r="O147" s="56"/>
      <c r="P147" s="56"/>
      <c r="Q147" s="56"/>
      <c r="R147" s="56"/>
      <c r="S147" s="56"/>
      <c r="T147" s="56"/>
      <c r="U147" s="56"/>
      <c r="V147" s="56"/>
      <c r="W147" s="56"/>
      <c r="X147" s="56"/>
      <c r="Y147" s="56"/>
      <c r="Z147" s="56"/>
    </row>
    <row r="148" spans="1:26" ht="14.25" customHeight="1">
      <c r="A148" s="68" t="s">
        <v>84</v>
      </c>
      <c r="B148" s="100"/>
      <c r="C148" s="74"/>
      <c r="D148" s="74"/>
      <c r="E148" s="74"/>
      <c r="F148" s="74"/>
      <c r="G148" s="74"/>
      <c r="H148" s="56"/>
      <c r="I148" s="56"/>
      <c r="J148" s="56"/>
      <c r="K148" s="56"/>
      <c r="L148" s="56"/>
      <c r="M148" s="56"/>
      <c r="N148" s="56"/>
      <c r="O148" s="56"/>
      <c r="P148" s="56"/>
      <c r="Q148" s="56"/>
      <c r="R148" s="56"/>
      <c r="S148" s="56"/>
      <c r="T148" s="56"/>
      <c r="U148" s="56"/>
      <c r="V148" s="56"/>
      <c r="W148" s="56"/>
      <c r="X148" s="56"/>
      <c r="Y148" s="56"/>
      <c r="Z148" s="56"/>
    </row>
    <row r="149" spans="1:26" ht="30.75" customHeight="1">
      <c r="A149" s="75" t="s">
        <v>85</v>
      </c>
      <c r="B149" s="74"/>
      <c r="C149" s="74"/>
      <c r="D149" s="74"/>
      <c r="E149" s="74"/>
      <c r="F149" s="74"/>
      <c r="G149" s="74"/>
      <c r="H149" s="56"/>
      <c r="I149" s="56"/>
      <c r="J149" s="56"/>
      <c r="K149" s="56"/>
      <c r="L149" s="56"/>
      <c r="M149" s="56"/>
      <c r="N149" s="56"/>
      <c r="O149" s="56"/>
      <c r="P149" s="56"/>
      <c r="Q149" s="56"/>
      <c r="R149" s="56"/>
      <c r="S149" s="56"/>
      <c r="T149" s="56"/>
      <c r="U149" s="56"/>
      <c r="V149" s="56"/>
      <c r="W149" s="56"/>
      <c r="X149" s="56"/>
      <c r="Y149" s="56"/>
      <c r="Z149" s="56"/>
    </row>
    <row r="150" spans="1:26" ht="14.25" customHeight="1">
      <c r="A150" s="68" t="s">
        <v>86</v>
      </c>
      <c r="B150" s="70"/>
      <c r="C150" s="70"/>
      <c r="D150" s="68" t="s">
        <v>87</v>
      </c>
      <c r="E150" s="70"/>
      <c r="F150" s="70"/>
      <c r="G150" s="70"/>
      <c r="H150" s="56"/>
      <c r="I150" s="56"/>
      <c r="J150" s="56"/>
      <c r="K150" s="56"/>
      <c r="L150" s="56"/>
      <c r="M150" s="56"/>
      <c r="N150" s="56"/>
      <c r="O150" s="56"/>
      <c r="P150" s="56"/>
      <c r="Q150" s="56"/>
      <c r="R150" s="56"/>
      <c r="S150" s="56"/>
      <c r="T150" s="56"/>
      <c r="U150" s="56"/>
      <c r="V150" s="56"/>
      <c r="W150" s="56"/>
      <c r="X150" s="56"/>
      <c r="Y150" s="56"/>
      <c r="Z150" s="56"/>
    </row>
    <row r="151" spans="1:26" ht="14.25" customHeight="1">
      <c r="A151" s="68" t="s">
        <v>88</v>
      </c>
      <c r="B151" s="129"/>
      <c r="C151" s="130"/>
      <c r="D151" s="71" t="s">
        <v>89</v>
      </c>
      <c r="E151" s="129"/>
      <c r="F151" s="130"/>
      <c r="G151" s="70"/>
      <c r="H151" s="56"/>
      <c r="I151" s="56"/>
      <c r="J151" s="56"/>
      <c r="K151" s="56"/>
      <c r="L151" s="56"/>
      <c r="M151" s="56"/>
      <c r="N151" s="56"/>
      <c r="O151" s="56"/>
      <c r="P151" s="56"/>
      <c r="Q151" s="56"/>
      <c r="R151" s="56"/>
      <c r="S151" s="56"/>
      <c r="T151" s="56"/>
      <c r="U151" s="56"/>
      <c r="V151" s="56"/>
      <c r="W151" s="56"/>
      <c r="X151" s="56"/>
      <c r="Y151" s="56"/>
      <c r="Z151" s="56"/>
    </row>
    <row r="152" spans="1:26" ht="14.25" customHeight="1">
      <c r="A152" s="77" t="s">
        <v>90</v>
      </c>
      <c r="B152" s="70"/>
      <c r="C152" s="70"/>
      <c r="D152" s="70"/>
      <c r="E152" s="70"/>
      <c r="F152" s="70"/>
      <c r="G152" s="70"/>
      <c r="H152" s="56"/>
      <c r="I152" s="56"/>
      <c r="J152" s="56"/>
      <c r="K152" s="56"/>
      <c r="L152" s="56"/>
      <c r="M152" s="56"/>
      <c r="N152" s="56"/>
      <c r="O152" s="56"/>
      <c r="P152" s="56"/>
      <c r="Q152" s="56"/>
      <c r="R152" s="56"/>
      <c r="S152" s="56"/>
      <c r="T152" s="56"/>
      <c r="U152" s="56"/>
      <c r="V152" s="56"/>
      <c r="W152" s="56"/>
      <c r="X152" s="56"/>
      <c r="Y152" s="56"/>
      <c r="Z152" s="56"/>
    </row>
    <row r="153" spans="1:26" ht="14.2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4.2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4.2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4.2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4.2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4.2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4.2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4.2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4.2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4.2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4.2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4.2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4.2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4.2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4.2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4.2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4.2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4.2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4.2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4.2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4.2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4.2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4.2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4.2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4.2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4.2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4.2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4.2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4.2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4.2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4.2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4.2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4.2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4.2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4.2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4.2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4.2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4.2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4.2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4.2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4.2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4.2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4.2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4.2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4.2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4.2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4.2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4.2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4.2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4.2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4.2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4.2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4.2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4.2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4.2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4.2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4.2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4.2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4.2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4.2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4.2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4.2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4.2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4.2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4.2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4.2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4.2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4.2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4.2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4.2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4.2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4.2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4.2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4.2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4.2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4.2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4.2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4.2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4.2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4.2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4.2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4.2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4.2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4.2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4.2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4.2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4.2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4.2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4.2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4.2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4.2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4.2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4.2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4.2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4.2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4.2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4.2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4.2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4.2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4.2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4.2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4.2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4.2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4.2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4.2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4.2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4.2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4.2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4.2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4.2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4.2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4.2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4.2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4.2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4.2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4.2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4.2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4.2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4.2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4.2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4.2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4.2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4.2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4.2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4.2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4.2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4.2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4.2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4.2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4.2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4.2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4.2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4.2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4.2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4.2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4.2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4.2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4.2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4.2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4.2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4.2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4.2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4.2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4.2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4.2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4.2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4.2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4.2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4.2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4.2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4.2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4.2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4.2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4.2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4.2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4.2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4.2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4.2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4.2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4.2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4.2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4.2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4.2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4.2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4.2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4.2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4.2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4.2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4.2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4.2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4.2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4.2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4.2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4.2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4.2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4.2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4.2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4.2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4.2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4.2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4.2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4.2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4.2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4.2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4.2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4.2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4.2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4.2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4.2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4.2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4.2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4.2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4.2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4.2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4.2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4.2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4.2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4.2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4.2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4.2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4.2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4.2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4.2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4.2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4.2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4.2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4.2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4.2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4.2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4.2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4.2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4.2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4.2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4.2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4.2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4.2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4.2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4.2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4.2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4.2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4.2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4.2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4.2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4.2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4.2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4.2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4.2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4.2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4.2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4.2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4.2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4.2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4.2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4.2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4.2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4.2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4.2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4.2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4.2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4.2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4.2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4.2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4.2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4.2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4.2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4.2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4.2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4.2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4.2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4.2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4.2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4.2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4.2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4.2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4.2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4.2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4.2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4.2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4.2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4.2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4.2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4.2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4.2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4.2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4.2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4.2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4.2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4.2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4.2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4.2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4.2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4.2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4.2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4.2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4.2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4.2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4.2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4.2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4.2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4.2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4.2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4.2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4.2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4.2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4.2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4.2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4.2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4.2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4.2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4.2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4.2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4.2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4.2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4.2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4.2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4.2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4.2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4.2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4.2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4.2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4.2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4.2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4.2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4.2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4.2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4.2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4.2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4.2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4.2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4.2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4.2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4.2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4.2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4.2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4.2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4.2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4.2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4.2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4.2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4.2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4.2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4.2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4.2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4.2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4.2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4.2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4.2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4.2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4.2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4.2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4.2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4.2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4.2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4.2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4.2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4.2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4.2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4.2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4.2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4.2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4.2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4.2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4.2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4.2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4.2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4.2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4.2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4.2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4.2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4.2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4.2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4.2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4.2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4.2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4.2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4.2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4.2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4.2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4.2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4.2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4.2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4.2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4.2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4.2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4.2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4.2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4.2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4.2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4.2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4.2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4.2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4.2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4.2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4.2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4.2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4.2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4.2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4.2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4.2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4.2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4.2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4.2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4.2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4.2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4.2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4.2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4.2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4.2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4.2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4.2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4.2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4.2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4.2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4.2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4.2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4.2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4.2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4.2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4.2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4.2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4.2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4.2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4.2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4.2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4.2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4.2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4.2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4.2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4.2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4.2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4.2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4.2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4.2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4.2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4.2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4.2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4.2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4.2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4.2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4.2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4.2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4.2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4.2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4.2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4.2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4.2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4.2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4.2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4.2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4.2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4.2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4.2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4.2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4.2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4.2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4.2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4.2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4.2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4.2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4.2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4.2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4.2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4.2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4.2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4.2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4.2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4.2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4.2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4.2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4.2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4.2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4.2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4.2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4.2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4.2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4.2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4.2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4.2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4.2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4.2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4.2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4.2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4.2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4.2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4.2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4.2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4.2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4.2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4.2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4.2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4.2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4.2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4.2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4.2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4.2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4.2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4.2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4.2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4.2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4.2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4.2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4.2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4.2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4.2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4.2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4.2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4.2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4.2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4.2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4.2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4.2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4.2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4.2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4.2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4.2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4.2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4.2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4.2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4.2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4.2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4.2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4.2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4.2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4.2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4.2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4.2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4.2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4.2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4.2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4.2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4.2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4.2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4.2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4.2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4.2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4.2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4.2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4.2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4.2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4.2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4.2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4.2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4.2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4.2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4.2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4.2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4.2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4.2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4.2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4.2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4.2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4.2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4.2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4.2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4.2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4.2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4.2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4.2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4.2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4.2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4.2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4.2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4.2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4.2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4.2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4.2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4.2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4.2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4.2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4.2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4.2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4.2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4.2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4.2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4.2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4.2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4.2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4.2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4.2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4.2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4.2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4.2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4.2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4.2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4.2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4.2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4.2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4.2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4.2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4.2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4.2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4.2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4.2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4.2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4.2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4.2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4.2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4.2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4.2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4.2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4.2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4.2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4.2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4.2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4.2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4.2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4.2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4.2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4.2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4.2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4.2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4.2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4.2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4.2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4.2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4.2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4.2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4.2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4.2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4.2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4.2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4.2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4.2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4.2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4.2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4.2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4.2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4.2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4.2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4.2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4.2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4.2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4.2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4.2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4.2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4.2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4.2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4.2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4.2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4.2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4.2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4.2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4.2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4.2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4.2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4.2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4.2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4.2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4.2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4.2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4.2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4.2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4.2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4.2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4.2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4.2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4.2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4.2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4.2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4.2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4.2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4.2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4.2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4.2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4.2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4.2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4.2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4.2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4.2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4.2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4.2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4.2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4.2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4.2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4.2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4.2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4.2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4.2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4.2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4.2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4.2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4.2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4.2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4.2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4.2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4.2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4.2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4.2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4.2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4.2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4.2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4.2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4.2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4.2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4.2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4.2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4.2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4.2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4.2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4.2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4.2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4.2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4.2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4.2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4.2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4.2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4.2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4.2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4.2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4.2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4.2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4.2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4.2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4.2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4.2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4.2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4.2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4.2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4.2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4.2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4.2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4.2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4.2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4.2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4.2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4.2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4.2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4.2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4.2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4.2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4.2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4.2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4.2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4.2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4.2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4.2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4.2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4.2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4.2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4.2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4.2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4.2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4.2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4.2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4.2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4.2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4.2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4.2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4.2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4.2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4.2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4.2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4.2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4.2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4.2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4.2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4.2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4.2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4.2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4.2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4.2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4.2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4.2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4.2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4.2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4.2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4.2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4.2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4.2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4.2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4.2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4.2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4.2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4.2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4.2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4.2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4.2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4.2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4.2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4.2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4.2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4.2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4.2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4.2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4.2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4.2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4.2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4.2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4.2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4.2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4.2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4.2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4.2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4.2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4.2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4.2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4.2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4.2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4.2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4.2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4.2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4.2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4.2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4.2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4.2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4.2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4.2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4.2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4.2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4.2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4.2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4.2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4.2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4.2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4.2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4.2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4.2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4.2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4.2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4.2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4.2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4.2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4.2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4.2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4.2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4.2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4.2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4.2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4.2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4.2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4.2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4.2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4.2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spans="1:26" ht="14.25" customHeight="1">
      <c r="A966" s="56"/>
      <c r="B966" s="56"/>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spans="1:26" ht="14.25" customHeight="1">
      <c r="A967" s="56"/>
      <c r="B967" s="56"/>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spans="1:26" ht="14.25" customHeight="1">
      <c r="A968" s="56"/>
      <c r="B968" s="56"/>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spans="1:26" ht="14.25" customHeight="1">
      <c r="A969" s="56"/>
      <c r="B969" s="56"/>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spans="1:26" ht="14.25" customHeight="1">
      <c r="A970" s="56"/>
      <c r="B970" s="56"/>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spans="1:26" ht="14.25" customHeight="1">
      <c r="A971" s="56"/>
      <c r="B971" s="56"/>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spans="1:26" ht="14.25" customHeight="1">
      <c r="A972" s="56"/>
      <c r="B972" s="56"/>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spans="1:26" ht="14.25" customHeight="1">
      <c r="A973" s="56"/>
      <c r="B973" s="56"/>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spans="1:26" ht="14.25" customHeight="1">
      <c r="A974" s="56"/>
      <c r="B974" s="56"/>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spans="1:26" ht="14.25" customHeight="1">
      <c r="A975" s="56"/>
      <c r="B975" s="56"/>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spans="1:26" ht="14.25" customHeight="1">
      <c r="A976" s="56"/>
      <c r="B976" s="56"/>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spans="1:26" ht="14.25" customHeight="1">
      <c r="A977" s="56"/>
      <c r="B977" s="56"/>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spans="1:26" ht="14.25" customHeight="1">
      <c r="A978" s="56"/>
      <c r="B978" s="56"/>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spans="1:26" ht="14.25" customHeight="1">
      <c r="A979" s="56"/>
      <c r="B979" s="56"/>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spans="1:26" ht="14.25" customHeight="1">
      <c r="A980" s="56"/>
      <c r="B980" s="56"/>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spans="1:26" ht="14.25" customHeight="1">
      <c r="A981" s="56"/>
      <c r="B981" s="56"/>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spans="1:26" ht="14.25" customHeight="1">
      <c r="A982" s="56"/>
      <c r="B982" s="56"/>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spans="1:26" ht="14.25" customHeight="1">
      <c r="A983" s="56"/>
      <c r="B983" s="56"/>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spans="1:26" ht="14.25" customHeight="1">
      <c r="A984" s="56"/>
      <c r="B984" s="56"/>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spans="1:26" ht="14.25" customHeight="1">
      <c r="A985" s="56"/>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spans="1:26" ht="14.25" customHeight="1">
      <c r="A986" s="56"/>
      <c r="B986" s="56"/>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spans="1:26" ht="14.25" customHeight="1">
      <c r="A987" s="56"/>
      <c r="B987" s="56"/>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spans="1:26" ht="14.25" customHeight="1">
      <c r="A988" s="56"/>
      <c r="B988" s="56"/>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spans="1:26" ht="14.25" customHeight="1">
      <c r="A989" s="56"/>
      <c r="B989" s="56"/>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spans="1:26" ht="14.25" customHeight="1">
      <c r="A990" s="56"/>
      <c r="B990" s="56"/>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spans="1:26" ht="14.25" customHeight="1">
      <c r="A991" s="56"/>
      <c r="B991" s="56"/>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spans="1:26" ht="14.25" customHeight="1">
      <c r="A992" s="56"/>
      <c r="B992" s="56"/>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spans="1:26" ht="14.25" customHeight="1">
      <c r="A993" s="56"/>
      <c r="B993" s="56"/>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spans="1:26" ht="14.25" customHeight="1">
      <c r="A994" s="56"/>
      <c r="B994" s="56"/>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spans="1:26" ht="14.25" customHeight="1">
      <c r="A995" s="56"/>
      <c r="B995" s="56"/>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spans="1:26" ht="14.25" customHeight="1">
      <c r="A996" s="56"/>
      <c r="B996" s="56"/>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spans="1:26" ht="14.25" customHeight="1">
      <c r="A997" s="56"/>
      <c r="B997" s="56"/>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spans="1:26" ht="14.25" customHeight="1">
      <c r="A998" s="56"/>
      <c r="B998" s="56"/>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spans="1:26" ht="14.25" customHeight="1">
      <c r="A999" s="56"/>
      <c r="B999" s="56"/>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spans="1:26" ht="14.25" customHeight="1">
      <c r="A1000" s="56"/>
      <c r="B1000" s="56"/>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sheetProtection algorithmName="SHA-512" hashValue="IioZkZ7LuWuSkfCWutvjZVqRGENdzeZvEAqqDGRJY2bxC+LGd2mSVWw297AMTRzpNTnPV+qm9vDeKtMwso0GBg==" saltValue="69/gTDJ4aaglfL8yIAEm+g==" spinCount="100000" sheet="1" objects="1" scenarios="1"/>
  <mergeCells count="18">
    <mergeCell ref="A139:G139"/>
    <mergeCell ref="B151:C151"/>
    <mergeCell ref="E151:F151"/>
    <mergeCell ref="E71:F71"/>
    <mergeCell ref="E92:F92"/>
    <mergeCell ref="E93:F93"/>
    <mergeCell ref="E114:F114"/>
    <mergeCell ref="E115:F115"/>
    <mergeCell ref="E136:F136"/>
    <mergeCell ref="E48:F48"/>
    <mergeCell ref="E49:F49"/>
    <mergeCell ref="A1:G1"/>
    <mergeCell ref="A2:G2"/>
    <mergeCell ref="E137:F137"/>
    <mergeCell ref="E70:F70"/>
    <mergeCell ref="A3:G5"/>
    <mergeCell ref="E26:F26"/>
    <mergeCell ref="E27:F27"/>
  </mergeCells>
  <pageMargins left="0.2" right="0.2" top="0.5" bottom="0.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1FBC1-17BA-4EA1-B1B2-A7C4361F472D}">
  <dimension ref="A1:Z965"/>
  <sheetViews>
    <sheetView topLeftCell="A3" zoomScale="110" zoomScaleNormal="110" workbookViewId="0">
      <selection activeCell="A20" sqref="A20"/>
    </sheetView>
  </sheetViews>
  <sheetFormatPr defaultColWidth="14.42578125" defaultRowHeight="15" customHeight="1"/>
  <cols>
    <col min="1" max="1" width="33.7109375" style="2" customWidth="1"/>
    <col min="2" max="2" width="11.42578125" style="2" customWidth="1"/>
    <col min="3" max="3" width="12.7109375" style="2" customWidth="1"/>
    <col min="4" max="4" width="12.28515625" style="2" customWidth="1"/>
    <col min="5" max="5" width="14" style="2" customWidth="1"/>
    <col min="6" max="6" width="13.42578125" style="2" customWidth="1"/>
    <col min="7" max="7" width="9.140625" style="2" customWidth="1"/>
    <col min="8" max="8" width="9.28515625" style="2" customWidth="1"/>
    <col min="9" max="9" width="12.7109375" style="2" customWidth="1"/>
    <col min="10" max="26" width="9.28515625" style="2" customWidth="1"/>
    <col min="27" max="16384" width="14.42578125" style="2"/>
  </cols>
  <sheetData>
    <row r="1" spans="1:26" ht="14.25" customHeight="1" thickBot="1">
      <c r="A1" s="154" t="s">
        <v>360</v>
      </c>
      <c r="B1" s="138"/>
      <c r="C1" s="138"/>
      <c r="D1" s="138"/>
      <c r="E1" s="139"/>
      <c r="F1" s="139"/>
      <c r="G1" s="139"/>
      <c r="H1" s="56"/>
      <c r="I1" s="56"/>
      <c r="J1" s="56"/>
      <c r="K1" s="56"/>
      <c r="L1" s="56"/>
      <c r="M1" s="56"/>
      <c r="N1" s="56"/>
      <c r="O1" s="56"/>
      <c r="P1" s="56"/>
      <c r="Q1" s="56"/>
      <c r="R1" s="56"/>
      <c r="S1" s="56"/>
      <c r="T1" s="56"/>
      <c r="U1" s="56"/>
      <c r="V1" s="56"/>
      <c r="W1" s="56"/>
      <c r="X1" s="56"/>
      <c r="Y1" s="56"/>
      <c r="Z1" s="56"/>
    </row>
    <row r="2" spans="1:26" ht="64.5" customHeight="1" thickBot="1">
      <c r="A2" s="116" t="s">
        <v>367</v>
      </c>
      <c r="B2" s="117"/>
      <c r="C2" s="117"/>
      <c r="D2" s="117"/>
      <c r="E2" s="117"/>
      <c r="F2" s="117"/>
      <c r="G2" s="118"/>
      <c r="H2" s="56"/>
      <c r="I2" s="56"/>
      <c r="J2" s="56"/>
      <c r="K2" s="56"/>
      <c r="L2" s="56"/>
      <c r="M2" s="56"/>
      <c r="N2" s="56"/>
      <c r="O2" s="56"/>
      <c r="P2" s="56"/>
      <c r="Q2" s="56"/>
      <c r="R2" s="56"/>
      <c r="S2" s="56"/>
      <c r="T2" s="56"/>
      <c r="U2" s="56"/>
      <c r="V2" s="56"/>
      <c r="W2" s="56"/>
      <c r="X2" s="56"/>
      <c r="Y2" s="56"/>
      <c r="Z2" s="56"/>
    </row>
    <row r="3" spans="1:26" ht="14.25" customHeight="1">
      <c r="A3" s="140" t="s">
        <v>13</v>
      </c>
      <c r="B3" s="141"/>
      <c r="C3" s="141"/>
      <c r="D3" s="141"/>
      <c r="E3" s="141"/>
      <c r="F3" s="141"/>
      <c r="G3" s="142"/>
      <c r="H3" s="56"/>
      <c r="I3" s="56"/>
      <c r="J3" s="56"/>
      <c r="K3" s="56"/>
      <c r="L3" s="56"/>
      <c r="M3" s="56"/>
      <c r="N3" s="56"/>
      <c r="O3" s="56"/>
      <c r="P3" s="56"/>
      <c r="Q3" s="56"/>
      <c r="R3" s="56"/>
      <c r="S3" s="56"/>
      <c r="T3" s="56"/>
      <c r="U3" s="56"/>
      <c r="V3" s="56"/>
      <c r="W3" s="56"/>
      <c r="X3" s="56"/>
      <c r="Y3" s="56"/>
      <c r="Z3" s="56"/>
    </row>
    <row r="4" spans="1:26" ht="14.25" customHeight="1">
      <c r="A4" s="143"/>
      <c r="B4" s="144"/>
      <c r="C4" s="144"/>
      <c r="D4" s="144"/>
      <c r="E4" s="144"/>
      <c r="F4" s="144"/>
      <c r="G4" s="145"/>
      <c r="H4" s="56"/>
      <c r="I4" s="56"/>
      <c r="J4" s="56"/>
      <c r="K4" s="56"/>
      <c r="L4" s="56"/>
      <c r="M4" s="56"/>
      <c r="N4" s="56"/>
      <c r="O4" s="56"/>
      <c r="P4" s="56"/>
      <c r="Q4" s="56"/>
      <c r="R4" s="56"/>
      <c r="S4" s="56"/>
      <c r="T4" s="56"/>
      <c r="U4" s="56"/>
      <c r="V4" s="56"/>
      <c r="W4" s="56"/>
      <c r="X4" s="56"/>
      <c r="Y4" s="56"/>
      <c r="Z4" s="56"/>
    </row>
    <row r="5" spans="1:26" ht="35.25" customHeight="1" thickBot="1">
      <c r="A5" s="146"/>
      <c r="B5" s="139"/>
      <c r="C5" s="139"/>
      <c r="D5" s="139"/>
      <c r="E5" s="139"/>
      <c r="F5" s="139"/>
      <c r="G5" s="147"/>
      <c r="H5" s="56"/>
      <c r="I5" s="56"/>
      <c r="J5" s="56"/>
      <c r="K5" s="56"/>
      <c r="L5" s="56"/>
      <c r="M5" s="56"/>
      <c r="N5" s="56"/>
      <c r="O5" s="56"/>
      <c r="P5" s="56"/>
      <c r="Q5" s="56"/>
      <c r="R5" s="56"/>
      <c r="S5" s="56"/>
      <c r="T5" s="56"/>
      <c r="U5" s="56"/>
      <c r="V5" s="56"/>
      <c r="W5" s="56"/>
      <c r="X5" s="56"/>
      <c r="Y5" s="56"/>
      <c r="Z5" s="56"/>
    </row>
    <row r="6" spans="1:26" ht="14.25" customHeight="1">
      <c r="A6" s="109"/>
      <c r="B6" s="109"/>
      <c r="C6" s="109"/>
      <c r="D6" s="109"/>
      <c r="E6" s="109"/>
      <c r="F6" s="109"/>
      <c r="G6" s="109"/>
      <c r="H6" s="56"/>
      <c r="I6" s="56"/>
      <c r="J6" s="56"/>
      <c r="K6" s="56"/>
      <c r="L6" s="56"/>
      <c r="M6" s="56"/>
      <c r="N6" s="56"/>
      <c r="O6" s="56"/>
      <c r="P6" s="56"/>
      <c r="Q6" s="56"/>
      <c r="R6" s="56"/>
      <c r="S6" s="56"/>
      <c r="T6" s="56"/>
      <c r="U6" s="56"/>
      <c r="V6" s="56"/>
      <c r="W6" s="56"/>
      <c r="X6" s="56"/>
      <c r="Y6" s="56"/>
      <c r="Z6" s="56"/>
    </row>
    <row r="7" spans="1:26" ht="14.25" customHeight="1">
      <c r="A7" s="80" t="s">
        <v>354</v>
      </c>
      <c r="B7" s="82"/>
      <c r="C7" s="82"/>
      <c r="D7" s="82"/>
      <c r="E7" s="82"/>
      <c r="F7" s="82"/>
      <c r="G7" s="82"/>
      <c r="H7" s="56"/>
      <c r="I7" s="56"/>
      <c r="J7" s="56"/>
      <c r="K7" s="56"/>
      <c r="L7" s="56"/>
      <c r="M7" s="56"/>
      <c r="N7" s="56"/>
      <c r="O7" s="56"/>
      <c r="P7" s="56"/>
      <c r="Q7" s="56"/>
      <c r="R7" s="56"/>
      <c r="S7" s="56"/>
      <c r="T7" s="56"/>
      <c r="U7" s="56"/>
      <c r="V7" s="56"/>
      <c r="W7" s="56"/>
      <c r="X7" s="56"/>
      <c r="Y7" s="56"/>
      <c r="Z7" s="56"/>
    </row>
    <row r="8" spans="1:26" ht="14.25" customHeight="1">
      <c r="A8" s="83" t="s">
        <v>14</v>
      </c>
      <c r="B8" s="82"/>
      <c r="C8" s="82"/>
      <c r="D8" s="82"/>
      <c r="E8" s="82"/>
      <c r="F8" s="82"/>
      <c r="G8" s="84"/>
      <c r="H8" s="56"/>
      <c r="I8" s="56"/>
      <c r="J8" s="56"/>
      <c r="K8" s="56"/>
      <c r="L8" s="56"/>
      <c r="M8" s="56"/>
      <c r="N8" s="56"/>
      <c r="O8" s="56"/>
      <c r="P8" s="56"/>
      <c r="Q8" s="56"/>
      <c r="R8" s="56"/>
      <c r="S8" s="56"/>
      <c r="T8" s="56"/>
      <c r="U8" s="56"/>
      <c r="V8" s="56"/>
      <c r="W8" s="56"/>
      <c r="X8" s="56"/>
      <c r="Y8" s="56"/>
      <c r="Z8" s="56"/>
    </row>
    <row r="9" spans="1:26" ht="14.25" customHeight="1" thickBot="1">
      <c r="A9" s="85" t="s">
        <v>15</v>
      </c>
      <c r="B9" s="99">
        <v>0</v>
      </c>
      <c r="C9" s="85" t="s">
        <v>314</v>
      </c>
      <c r="D9" s="82"/>
      <c r="E9" s="85"/>
      <c r="F9" s="86">
        <f>ROUND(B9*648,2)</f>
        <v>0</v>
      </c>
      <c r="G9" s="84"/>
      <c r="H9" s="56"/>
      <c r="I9" s="56"/>
      <c r="J9" s="56"/>
      <c r="K9" s="56"/>
      <c r="L9" s="56"/>
      <c r="M9" s="56"/>
      <c r="N9" s="56"/>
      <c r="O9" s="56"/>
      <c r="P9" s="56"/>
      <c r="Q9" s="56"/>
      <c r="R9" s="56"/>
      <c r="S9" s="56"/>
      <c r="T9" s="56"/>
      <c r="U9" s="56"/>
      <c r="V9" s="56"/>
      <c r="W9" s="56"/>
      <c r="X9" s="56"/>
      <c r="Y9" s="56"/>
      <c r="Z9" s="56"/>
    </row>
    <row r="10" spans="1:26" ht="14.25" customHeight="1" thickBot="1">
      <c r="A10" s="85" t="s">
        <v>16</v>
      </c>
      <c r="B10" s="99">
        <v>0</v>
      </c>
      <c r="C10" s="85" t="s">
        <v>315</v>
      </c>
      <c r="D10" s="82"/>
      <c r="E10" s="85"/>
      <c r="F10" s="86">
        <f>ROUND(B10*36,2)</f>
        <v>0</v>
      </c>
      <c r="G10" s="84"/>
      <c r="H10" s="56"/>
      <c r="I10" s="56"/>
      <c r="J10" s="56"/>
      <c r="K10" s="56"/>
      <c r="L10" s="56"/>
      <c r="M10" s="56"/>
      <c r="N10" s="56"/>
      <c r="O10" s="56"/>
      <c r="P10" s="56"/>
      <c r="Q10" s="56"/>
      <c r="R10" s="56"/>
      <c r="S10" s="56"/>
      <c r="T10" s="56"/>
      <c r="U10" s="56"/>
      <c r="V10" s="56"/>
      <c r="W10" s="56"/>
      <c r="X10" s="56"/>
      <c r="Y10" s="56"/>
      <c r="Z10" s="56"/>
    </row>
    <row r="11" spans="1:26" ht="14.25" customHeight="1">
      <c r="A11" s="85"/>
      <c r="B11" s="82"/>
      <c r="C11" s="85"/>
      <c r="D11" s="82"/>
      <c r="E11" s="85"/>
      <c r="F11" s="86"/>
      <c r="G11" s="84"/>
      <c r="H11" s="56"/>
      <c r="I11" s="56"/>
      <c r="J11" s="56"/>
      <c r="K11" s="56"/>
      <c r="L11" s="56"/>
      <c r="M11" s="56"/>
      <c r="N11" s="56"/>
      <c r="O11" s="56"/>
      <c r="P11" s="56"/>
      <c r="Q11" s="56"/>
      <c r="R11" s="56"/>
      <c r="S11" s="56"/>
      <c r="T11" s="56"/>
      <c r="U11" s="56"/>
      <c r="V11" s="56"/>
      <c r="W11" s="56"/>
      <c r="X11" s="56"/>
      <c r="Y11" s="56"/>
      <c r="Z11" s="56"/>
    </row>
    <row r="12" spans="1:26" ht="14.25" customHeight="1" thickBot="1">
      <c r="A12" s="83" t="s">
        <v>17</v>
      </c>
      <c r="B12" s="82"/>
      <c r="C12" s="82"/>
      <c r="D12" s="87" t="s">
        <v>18</v>
      </c>
      <c r="E12" s="88">
        <f>+F9+F10</f>
        <v>0</v>
      </c>
      <c r="F12" s="83" t="s">
        <v>19</v>
      </c>
      <c r="G12" s="82"/>
      <c r="H12" s="56"/>
      <c r="I12" s="56"/>
      <c r="J12" s="56"/>
      <c r="K12" s="56"/>
      <c r="L12" s="56"/>
      <c r="M12" s="56"/>
      <c r="N12" s="56"/>
      <c r="O12" s="56"/>
      <c r="P12" s="56"/>
      <c r="Q12" s="56"/>
      <c r="R12" s="56"/>
      <c r="S12" s="56"/>
      <c r="T12" s="56"/>
      <c r="U12" s="56"/>
      <c r="V12" s="56"/>
      <c r="W12" s="56"/>
      <c r="X12" s="56"/>
      <c r="Y12" s="56"/>
      <c r="Z12" s="56"/>
    </row>
    <row r="13" spans="1:26" ht="14.25" customHeight="1">
      <c r="A13" s="85"/>
      <c r="B13" s="82"/>
      <c r="C13" s="85"/>
      <c r="D13" s="82"/>
      <c r="E13" s="85"/>
      <c r="F13" s="86"/>
      <c r="G13" s="84"/>
      <c r="H13" s="56"/>
      <c r="I13" s="56"/>
      <c r="J13" s="56"/>
      <c r="K13" s="56"/>
      <c r="L13" s="56"/>
      <c r="M13" s="56"/>
      <c r="N13" s="56"/>
      <c r="O13" s="56"/>
      <c r="P13" s="56"/>
      <c r="Q13" s="56"/>
      <c r="R13" s="56"/>
      <c r="S13" s="56"/>
      <c r="T13" s="56"/>
      <c r="U13" s="56"/>
      <c r="V13" s="56"/>
      <c r="W13" s="56"/>
      <c r="X13" s="56"/>
      <c r="Y13" s="56"/>
      <c r="Z13" s="56"/>
    </row>
    <row r="14" spans="1:26" ht="14.25" customHeight="1">
      <c r="A14" s="83" t="s">
        <v>94</v>
      </c>
      <c r="B14" s="101"/>
      <c r="C14" s="82"/>
      <c r="D14" s="82"/>
      <c r="E14" s="82"/>
      <c r="F14" s="82"/>
      <c r="G14" s="84"/>
      <c r="H14" s="56"/>
      <c r="I14" s="56"/>
      <c r="J14" s="56"/>
      <c r="K14" s="56"/>
      <c r="L14" s="56"/>
      <c r="M14" s="56"/>
      <c r="N14" s="56"/>
      <c r="O14" s="56"/>
      <c r="P14" s="56"/>
      <c r="Q14" s="56"/>
      <c r="R14" s="56"/>
      <c r="S14" s="56"/>
      <c r="T14" s="56"/>
      <c r="U14" s="56"/>
      <c r="V14" s="56"/>
      <c r="W14" s="56"/>
      <c r="X14" s="56"/>
      <c r="Y14" s="56"/>
      <c r="Z14" s="56"/>
    </row>
    <row r="15" spans="1:26" ht="14.25" customHeight="1" thickBot="1">
      <c r="A15" s="85" t="s">
        <v>15</v>
      </c>
      <c r="B15" s="99">
        <v>0</v>
      </c>
      <c r="C15" s="85" t="s">
        <v>316</v>
      </c>
      <c r="D15" s="82"/>
      <c r="E15" s="85"/>
      <c r="F15" s="86">
        <f>ROUND(B15*648,2)</f>
        <v>0</v>
      </c>
      <c r="G15" s="84"/>
      <c r="H15" s="56"/>
      <c r="I15" s="56"/>
      <c r="J15" s="56"/>
      <c r="K15" s="56"/>
      <c r="L15" s="56"/>
      <c r="M15" s="56"/>
      <c r="N15" s="56"/>
      <c r="O15" s="56"/>
      <c r="P15" s="56"/>
      <c r="Q15" s="56"/>
      <c r="R15" s="56"/>
      <c r="S15" s="56"/>
      <c r="T15" s="56"/>
      <c r="U15" s="56"/>
      <c r="V15" s="56"/>
      <c r="W15" s="56"/>
      <c r="X15" s="56"/>
      <c r="Y15" s="56"/>
      <c r="Z15" s="56"/>
    </row>
    <row r="16" spans="1:26" ht="14.25" customHeight="1" thickBot="1">
      <c r="A16" s="85" t="s">
        <v>16</v>
      </c>
      <c r="B16" s="99">
        <v>0</v>
      </c>
      <c r="C16" s="85" t="s">
        <v>317</v>
      </c>
      <c r="D16" s="82"/>
      <c r="E16" s="85"/>
      <c r="F16" s="86">
        <f>ROUND(B16*36,2)</f>
        <v>0</v>
      </c>
      <c r="G16" s="84"/>
      <c r="H16" s="56"/>
      <c r="I16" s="56"/>
      <c r="J16" s="56"/>
      <c r="K16" s="56"/>
      <c r="L16" s="56"/>
      <c r="M16" s="56"/>
      <c r="N16" s="56"/>
      <c r="O16" s="56"/>
      <c r="P16" s="56"/>
      <c r="Q16" s="56"/>
      <c r="R16" s="56"/>
      <c r="S16" s="56"/>
      <c r="T16" s="56"/>
      <c r="U16" s="56"/>
      <c r="V16" s="56"/>
      <c r="W16" s="56"/>
      <c r="X16" s="56"/>
      <c r="Y16" s="56"/>
      <c r="Z16" s="56"/>
    </row>
    <row r="17" spans="1:26" ht="14.25" customHeight="1">
      <c r="A17" s="85"/>
      <c r="B17" s="82"/>
      <c r="C17" s="85"/>
      <c r="D17" s="82"/>
      <c r="E17" s="85"/>
      <c r="F17" s="86"/>
      <c r="G17" s="84"/>
      <c r="H17" s="56"/>
      <c r="I17" s="56"/>
      <c r="J17" s="56"/>
      <c r="K17" s="56"/>
      <c r="L17" s="56"/>
      <c r="M17" s="56"/>
      <c r="N17" s="56"/>
      <c r="O17" s="56"/>
      <c r="P17" s="56"/>
      <c r="Q17" s="56"/>
      <c r="R17" s="56"/>
      <c r="S17" s="56"/>
      <c r="T17" s="56"/>
      <c r="U17" s="56"/>
      <c r="V17" s="56"/>
      <c r="W17" s="56"/>
      <c r="X17" s="56"/>
      <c r="Y17" s="56"/>
      <c r="Z17" s="56"/>
    </row>
    <row r="18" spans="1:26" ht="14.25" customHeight="1" thickBot="1">
      <c r="A18" s="83" t="s">
        <v>96</v>
      </c>
      <c r="B18" s="101"/>
      <c r="C18" s="82"/>
      <c r="D18" s="107" t="s">
        <v>22</v>
      </c>
      <c r="E18" s="88">
        <f>+F15+F16</f>
        <v>0</v>
      </c>
      <c r="F18" s="91" t="s">
        <v>23</v>
      </c>
      <c r="G18" s="82"/>
      <c r="H18" s="56"/>
      <c r="I18" s="56"/>
      <c r="J18" s="56"/>
      <c r="K18" s="56"/>
      <c r="L18" s="56"/>
      <c r="M18" s="56"/>
      <c r="N18" s="56"/>
      <c r="O18" s="56"/>
      <c r="P18" s="56"/>
      <c r="Q18" s="56"/>
      <c r="R18" s="56"/>
      <c r="S18" s="56"/>
      <c r="T18" s="56"/>
      <c r="U18" s="56"/>
      <c r="V18" s="56"/>
      <c r="W18" s="56"/>
      <c r="X18" s="56"/>
      <c r="Y18" s="56"/>
      <c r="Z18" s="56"/>
    </row>
    <row r="19" spans="1:26" ht="14.25" customHeight="1">
      <c r="A19" s="85"/>
      <c r="B19" s="82"/>
      <c r="C19" s="85"/>
      <c r="D19" s="82"/>
      <c r="E19" s="85"/>
      <c r="F19" s="86"/>
      <c r="G19" s="84"/>
      <c r="H19" s="56"/>
      <c r="I19" s="56"/>
      <c r="J19" s="56"/>
      <c r="K19" s="56"/>
      <c r="L19" s="56"/>
      <c r="M19" s="56"/>
      <c r="N19" s="56"/>
      <c r="O19" s="56"/>
      <c r="P19" s="56"/>
      <c r="Q19" s="56"/>
      <c r="R19" s="56"/>
      <c r="S19" s="56"/>
      <c r="T19" s="56"/>
      <c r="U19" s="56"/>
      <c r="V19" s="56"/>
      <c r="W19" s="56"/>
      <c r="X19" s="56"/>
      <c r="Y19" s="56"/>
      <c r="Z19" s="56"/>
    </row>
    <row r="20" spans="1:26" ht="14.25" customHeight="1" thickBot="1">
      <c r="A20" s="91" t="s">
        <v>206</v>
      </c>
      <c r="B20" s="101"/>
      <c r="C20" s="82"/>
      <c r="D20" s="82"/>
      <c r="E20" s="152">
        <f>+E12+E18</f>
        <v>0</v>
      </c>
      <c r="F20" s="153"/>
      <c r="G20" s="91" t="s">
        <v>201</v>
      </c>
      <c r="M20" s="56"/>
      <c r="N20" s="56"/>
      <c r="O20" s="56"/>
      <c r="P20" s="56"/>
      <c r="Q20" s="56"/>
      <c r="R20" s="56"/>
      <c r="S20" s="56"/>
      <c r="T20" s="56"/>
      <c r="U20" s="56"/>
      <c r="V20" s="56"/>
      <c r="W20" s="56"/>
      <c r="X20" s="56"/>
      <c r="Y20" s="56"/>
      <c r="Z20" s="56"/>
    </row>
    <row r="21" spans="1:26" ht="14.25" customHeight="1">
      <c r="A21"/>
      <c r="B21" s="101"/>
      <c r="C21"/>
      <c r="D21"/>
      <c r="E21" s="150" t="s">
        <v>27</v>
      </c>
      <c r="F21" s="151"/>
      <c r="G21"/>
      <c r="L21" s="58"/>
      <c r="M21" s="56"/>
      <c r="N21" s="56"/>
      <c r="O21" s="56"/>
      <c r="P21" s="56"/>
      <c r="Q21" s="56"/>
      <c r="R21" s="56"/>
      <c r="S21" s="56"/>
      <c r="T21" s="56"/>
      <c r="U21" s="56"/>
      <c r="V21" s="56"/>
      <c r="W21" s="56"/>
      <c r="X21" s="56"/>
      <c r="Y21" s="56"/>
      <c r="Z21" s="56"/>
    </row>
    <row r="22" spans="1:26" ht="14.25" customHeight="1">
      <c r="A22" s="85"/>
      <c r="B22" s="101"/>
      <c r="C22" s="85"/>
      <c r="D22" s="82"/>
      <c r="E22" s="85"/>
      <c r="F22" s="86"/>
      <c r="G22" s="84"/>
      <c r="H22" s="56"/>
      <c r="I22" s="56"/>
      <c r="J22" s="56"/>
      <c r="K22" s="56"/>
      <c r="L22" s="56"/>
      <c r="M22" s="56"/>
      <c r="N22" s="56"/>
      <c r="O22" s="56"/>
      <c r="P22" s="56"/>
      <c r="Q22" s="56"/>
      <c r="R22" s="56"/>
      <c r="S22" s="56"/>
      <c r="T22" s="56"/>
      <c r="U22" s="56"/>
      <c r="V22" s="56"/>
      <c r="W22" s="56"/>
      <c r="X22" s="56"/>
      <c r="Y22" s="56"/>
      <c r="Z22" s="56"/>
    </row>
    <row r="23" spans="1:26" ht="14.25" customHeight="1">
      <c r="A23" s="106" t="s">
        <v>335</v>
      </c>
      <c r="B23" s="101"/>
      <c r="C23" s="82"/>
      <c r="D23" s="82"/>
      <c r="E23" s="82"/>
      <c r="F23" s="82"/>
      <c r="G23" s="82"/>
      <c r="H23" s="56"/>
      <c r="I23" s="56"/>
      <c r="J23" s="56"/>
      <c r="K23" s="56"/>
      <c r="L23" s="56"/>
      <c r="M23" s="56"/>
      <c r="N23" s="56"/>
      <c r="O23" s="56"/>
      <c r="P23" s="56"/>
      <c r="Q23" s="56"/>
      <c r="R23" s="56"/>
      <c r="S23" s="56"/>
      <c r="T23" s="56"/>
      <c r="U23" s="56"/>
      <c r="V23" s="56"/>
      <c r="W23" s="56"/>
      <c r="X23" s="56"/>
      <c r="Y23" s="56"/>
      <c r="Z23" s="56"/>
    </row>
    <row r="24" spans="1:26" ht="14.25" customHeight="1">
      <c r="A24" s="83" t="s">
        <v>14</v>
      </c>
      <c r="B24" s="101"/>
      <c r="C24" s="82"/>
      <c r="D24" s="82"/>
      <c r="E24" s="82"/>
      <c r="F24" s="82"/>
      <c r="G24" s="84"/>
      <c r="H24" s="56"/>
      <c r="I24" s="56"/>
      <c r="J24" s="56"/>
      <c r="K24" s="56"/>
      <c r="L24" s="56"/>
      <c r="M24" s="56"/>
      <c r="N24" s="56"/>
      <c r="O24" s="56"/>
      <c r="P24" s="56"/>
      <c r="Q24" s="56"/>
      <c r="R24" s="56"/>
      <c r="S24" s="56"/>
      <c r="T24" s="56"/>
      <c r="U24" s="56"/>
      <c r="V24" s="56"/>
      <c r="W24" s="56"/>
      <c r="X24" s="56"/>
      <c r="Y24" s="56"/>
      <c r="Z24" s="56"/>
    </row>
    <row r="25" spans="1:26" ht="14.25" customHeight="1" thickBot="1">
      <c r="A25" s="85" t="s">
        <v>15</v>
      </c>
      <c r="B25" s="99">
        <v>0</v>
      </c>
      <c r="C25" s="85" t="s">
        <v>318</v>
      </c>
      <c r="D25" s="82"/>
      <c r="E25" s="85"/>
      <c r="F25" s="86">
        <f>ROUND(B25*648,2)</f>
        <v>0</v>
      </c>
      <c r="G25" s="84"/>
      <c r="H25" s="56"/>
      <c r="I25" s="56"/>
      <c r="J25" s="56"/>
      <c r="K25" s="56"/>
      <c r="L25" s="56"/>
      <c r="M25" s="56"/>
      <c r="N25" s="56"/>
      <c r="O25" s="56"/>
      <c r="P25" s="56"/>
      <c r="Q25" s="56"/>
      <c r="R25" s="56"/>
      <c r="S25" s="56"/>
      <c r="T25" s="56"/>
      <c r="U25" s="56"/>
      <c r="V25" s="56"/>
      <c r="W25" s="56"/>
      <c r="X25" s="56"/>
      <c r="Y25" s="56"/>
      <c r="Z25" s="56"/>
    </row>
    <row r="26" spans="1:26" ht="14.25" customHeight="1" thickBot="1">
      <c r="A26" s="85" t="s">
        <v>16</v>
      </c>
      <c r="B26" s="99">
        <v>0</v>
      </c>
      <c r="C26" s="85" t="s">
        <v>319</v>
      </c>
      <c r="D26" s="82"/>
      <c r="E26" s="85"/>
      <c r="F26" s="86">
        <f>ROUND(B26*36,2)</f>
        <v>0</v>
      </c>
      <c r="G26" s="84"/>
      <c r="H26" s="56"/>
      <c r="I26" s="56"/>
      <c r="J26" s="56"/>
      <c r="K26" s="56"/>
      <c r="L26" s="56"/>
      <c r="M26" s="56"/>
      <c r="N26" s="56"/>
      <c r="O26" s="56"/>
      <c r="P26" s="56"/>
      <c r="Q26" s="56"/>
      <c r="R26" s="56"/>
      <c r="S26" s="56"/>
      <c r="T26" s="56"/>
      <c r="U26" s="56"/>
      <c r="V26" s="56"/>
      <c r="W26" s="56"/>
      <c r="X26" s="56"/>
      <c r="Y26" s="56"/>
      <c r="Z26" s="56"/>
    </row>
    <row r="27" spans="1:26" ht="14.25" customHeight="1">
      <c r="A27" s="85"/>
      <c r="B27" s="101"/>
      <c r="C27" s="85"/>
      <c r="D27" s="82"/>
      <c r="E27" s="85"/>
      <c r="F27" s="86"/>
      <c r="G27" s="84"/>
      <c r="H27" s="56"/>
      <c r="I27" s="56"/>
      <c r="J27" s="56"/>
      <c r="K27" s="56"/>
      <c r="L27" s="56"/>
      <c r="M27" s="56"/>
      <c r="N27" s="56"/>
      <c r="O27" s="56"/>
      <c r="P27" s="56"/>
      <c r="Q27" s="56"/>
      <c r="R27" s="56"/>
      <c r="S27" s="56"/>
      <c r="T27" s="56"/>
      <c r="U27" s="56"/>
      <c r="V27" s="56"/>
      <c r="W27" s="56"/>
      <c r="X27" s="56"/>
      <c r="Y27" s="56"/>
      <c r="Z27" s="56"/>
    </row>
    <row r="28" spans="1:26" ht="14.25" customHeight="1" thickBot="1">
      <c r="A28" s="83" t="s">
        <v>28</v>
      </c>
      <c r="B28" s="101"/>
      <c r="C28" s="82"/>
      <c r="D28" s="87" t="s">
        <v>204</v>
      </c>
      <c r="E28" s="88">
        <f>+F25+F26</f>
        <v>0</v>
      </c>
      <c r="F28" s="83" t="s">
        <v>26</v>
      </c>
      <c r="G28" s="82"/>
      <c r="H28" s="56"/>
      <c r="I28" s="56"/>
      <c r="J28" s="56"/>
      <c r="K28" s="56"/>
      <c r="L28" s="56"/>
      <c r="M28" s="56"/>
      <c r="N28" s="56"/>
      <c r="O28" s="56"/>
      <c r="P28" s="56"/>
      <c r="Q28" s="56"/>
      <c r="R28" s="56"/>
      <c r="S28" s="56"/>
      <c r="T28" s="56"/>
      <c r="U28" s="56"/>
      <c r="V28" s="56"/>
      <c r="W28" s="56"/>
      <c r="X28" s="56"/>
      <c r="Y28" s="56"/>
      <c r="Z28" s="56"/>
    </row>
    <row r="29" spans="1:26" ht="14.25" customHeight="1">
      <c r="A29" s="85"/>
      <c r="B29" s="101"/>
      <c r="C29" s="85"/>
      <c r="D29" s="82"/>
      <c r="E29" s="85"/>
      <c r="F29" s="86"/>
      <c r="G29" s="84"/>
      <c r="H29" s="56"/>
      <c r="I29" s="56"/>
      <c r="J29" s="56"/>
      <c r="K29" s="56"/>
      <c r="L29" s="56"/>
      <c r="M29" s="56"/>
      <c r="N29" s="56"/>
      <c r="O29" s="56"/>
      <c r="P29" s="56"/>
      <c r="Q29" s="56"/>
      <c r="R29" s="56"/>
      <c r="S29" s="56"/>
      <c r="T29" s="56"/>
      <c r="U29" s="56"/>
      <c r="V29" s="56"/>
      <c r="W29" s="56"/>
      <c r="X29" s="56"/>
      <c r="Y29" s="56"/>
      <c r="Z29" s="56"/>
    </row>
    <row r="30" spans="1:26" ht="14.25" customHeight="1">
      <c r="A30" s="83" t="s">
        <v>94</v>
      </c>
      <c r="B30" s="101"/>
      <c r="C30" s="82"/>
      <c r="D30" s="82"/>
      <c r="E30" s="82"/>
      <c r="F30" s="82"/>
      <c r="G30" s="84"/>
      <c r="H30" s="56"/>
      <c r="I30" s="56"/>
      <c r="J30" s="56"/>
      <c r="K30" s="56"/>
      <c r="L30" s="56"/>
      <c r="M30" s="56"/>
      <c r="N30" s="56"/>
      <c r="O30" s="56"/>
      <c r="P30" s="56"/>
      <c r="Q30" s="56"/>
      <c r="R30" s="56"/>
      <c r="S30" s="56"/>
      <c r="T30" s="56"/>
      <c r="U30" s="56"/>
      <c r="V30" s="56"/>
      <c r="W30" s="56"/>
      <c r="X30" s="56"/>
      <c r="Y30" s="56"/>
      <c r="Z30" s="56"/>
    </row>
    <row r="31" spans="1:26" ht="14.25" customHeight="1" thickBot="1">
      <c r="A31" s="85" t="s">
        <v>15</v>
      </c>
      <c r="B31" s="99">
        <v>0</v>
      </c>
      <c r="C31" s="89" t="s">
        <v>320</v>
      </c>
      <c r="D31" s="82"/>
      <c r="E31" s="85"/>
      <c r="F31" s="86">
        <f>ROUND(B31*648,2)</f>
        <v>0</v>
      </c>
      <c r="G31" s="84"/>
      <c r="H31" s="56"/>
      <c r="I31" s="56"/>
      <c r="J31" s="56"/>
      <c r="K31" s="56"/>
      <c r="L31" s="56"/>
      <c r="M31" s="56"/>
      <c r="N31" s="56"/>
      <c r="O31" s="56"/>
      <c r="P31" s="56"/>
      <c r="Q31" s="56"/>
      <c r="R31" s="56"/>
      <c r="S31" s="56"/>
      <c r="T31" s="56"/>
      <c r="U31" s="56"/>
      <c r="V31" s="56"/>
      <c r="W31" s="56"/>
      <c r="X31" s="56"/>
      <c r="Y31" s="56"/>
      <c r="Z31" s="56"/>
    </row>
    <row r="32" spans="1:26" ht="14.25" customHeight="1" thickBot="1">
      <c r="A32" s="85" t="s">
        <v>16</v>
      </c>
      <c r="B32" s="99">
        <v>0</v>
      </c>
      <c r="C32" s="89" t="s">
        <v>321</v>
      </c>
      <c r="D32" s="82"/>
      <c r="E32" s="85"/>
      <c r="F32" s="86">
        <f>ROUND(B32*36,2)</f>
        <v>0</v>
      </c>
      <c r="G32" s="84"/>
      <c r="H32" s="56"/>
      <c r="I32" s="56"/>
      <c r="J32" s="56"/>
      <c r="K32" s="56"/>
      <c r="L32" s="56"/>
      <c r="M32" s="56"/>
      <c r="N32" s="56"/>
      <c r="O32" s="56"/>
      <c r="P32" s="56"/>
      <c r="Q32" s="56"/>
      <c r="R32" s="56"/>
      <c r="S32" s="56"/>
      <c r="T32" s="56"/>
      <c r="U32" s="56"/>
      <c r="V32" s="56"/>
      <c r="W32" s="56"/>
      <c r="X32" s="56"/>
      <c r="Y32" s="56"/>
      <c r="Z32" s="56"/>
    </row>
    <row r="33" spans="1:26" ht="14.25" customHeight="1">
      <c r="A33" s="85"/>
      <c r="B33" s="82"/>
      <c r="C33" s="85"/>
      <c r="D33" s="82"/>
      <c r="E33" s="85"/>
      <c r="F33" s="86"/>
      <c r="G33" s="84"/>
      <c r="H33" s="56"/>
      <c r="I33" s="56"/>
      <c r="J33" s="56"/>
      <c r="K33" s="56"/>
      <c r="L33" s="56"/>
      <c r="M33" s="56"/>
      <c r="N33" s="56"/>
      <c r="O33" s="56"/>
      <c r="P33" s="56"/>
      <c r="Q33" s="56"/>
      <c r="R33" s="56"/>
      <c r="S33" s="56"/>
      <c r="T33" s="56"/>
      <c r="U33" s="56"/>
      <c r="V33" s="56"/>
      <c r="W33" s="56"/>
      <c r="X33" s="56"/>
      <c r="Y33" s="56"/>
      <c r="Z33" s="56"/>
    </row>
    <row r="34" spans="1:26" ht="14.25" customHeight="1" thickBot="1">
      <c r="A34" s="83" t="s">
        <v>98</v>
      </c>
      <c r="B34" s="82"/>
      <c r="C34" s="82"/>
      <c r="D34" s="107" t="s">
        <v>29</v>
      </c>
      <c r="E34" s="88">
        <f>+F31+F32</f>
        <v>0</v>
      </c>
      <c r="F34" s="91" t="s">
        <v>30</v>
      </c>
      <c r="G34" s="82"/>
      <c r="H34" s="56"/>
      <c r="I34" s="56"/>
      <c r="J34" s="56"/>
      <c r="K34" s="56"/>
      <c r="L34" s="56"/>
      <c r="M34" s="56"/>
      <c r="N34" s="56"/>
      <c r="O34" s="56"/>
      <c r="P34" s="56"/>
      <c r="Q34" s="56"/>
      <c r="R34" s="56"/>
      <c r="S34" s="56"/>
      <c r="T34" s="56"/>
      <c r="U34" s="56"/>
      <c r="V34" s="56"/>
      <c r="W34" s="56"/>
      <c r="X34" s="56"/>
      <c r="Y34" s="56"/>
      <c r="Z34" s="56"/>
    </row>
    <row r="35" spans="1:26" ht="14.25" customHeight="1">
      <c r="A35" s="85"/>
      <c r="B35" s="82"/>
      <c r="C35" s="85"/>
      <c r="D35" s="82"/>
      <c r="E35" s="85"/>
      <c r="F35" s="86"/>
      <c r="G35" s="84"/>
      <c r="H35" s="59"/>
      <c r="I35" s="56"/>
      <c r="J35" s="56"/>
      <c r="K35" s="56"/>
      <c r="L35" s="56"/>
      <c r="M35" s="56"/>
      <c r="N35" s="56"/>
      <c r="O35" s="56"/>
      <c r="P35" s="56"/>
      <c r="Q35" s="56"/>
      <c r="R35" s="56"/>
      <c r="S35" s="56"/>
      <c r="T35" s="56"/>
      <c r="U35" s="56"/>
      <c r="V35" s="56"/>
      <c r="W35" s="56"/>
      <c r="X35" s="56"/>
      <c r="Y35" s="56"/>
      <c r="Z35" s="56"/>
    </row>
    <row r="36" spans="1:26" ht="14.25" customHeight="1" thickBot="1">
      <c r="A36" s="91" t="s">
        <v>207</v>
      </c>
      <c r="B36" s="82"/>
      <c r="C36" s="82"/>
      <c r="D36" s="82"/>
      <c r="E36" s="152">
        <f>+E28+E34</f>
        <v>0</v>
      </c>
      <c r="F36" s="153"/>
      <c r="G36" s="91" t="s">
        <v>208</v>
      </c>
      <c r="M36" s="56"/>
      <c r="N36" s="56"/>
      <c r="O36" s="56"/>
      <c r="P36" s="56"/>
      <c r="Q36" s="56"/>
      <c r="R36" s="56"/>
      <c r="S36" s="56"/>
      <c r="T36" s="56"/>
      <c r="U36" s="56"/>
      <c r="V36" s="56"/>
      <c r="W36" s="56"/>
      <c r="X36" s="56"/>
      <c r="Y36" s="56"/>
      <c r="Z36" s="56"/>
    </row>
    <row r="37" spans="1:26" ht="14.25" customHeight="1">
      <c r="A37"/>
      <c r="B37"/>
      <c r="C37"/>
      <c r="D37"/>
      <c r="E37" s="150" t="s">
        <v>37</v>
      </c>
      <c r="F37" s="151"/>
      <c r="G37"/>
      <c r="L37" s="58"/>
      <c r="M37" s="56"/>
      <c r="N37" s="56"/>
      <c r="O37" s="56"/>
      <c r="P37" s="56"/>
      <c r="Q37" s="56"/>
      <c r="R37" s="56"/>
      <c r="S37" s="56"/>
      <c r="T37" s="56"/>
      <c r="U37" s="56"/>
      <c r="V37" s="56"/>
      <c r="W37" s="56"/>
      <c r="X37" s="56"/>
      <c r="Y37" s="56"/>
      <c r="Z37" s="56"/>
    </row>
    <row r="38" spans="1:26" ht="14.25" customHeight="1">
      <c r="A38" s="85"/>
      <c r="B38" s="101"/>
      <c r="C38" s="85"/>
      <c r="D38" s="82"/>
      <c r="E38" s="85"/>
      <c r="F38" s="86"/>
      <c r="G38" s="84"/>
      <c r="H38" s="59"/>
      <c r="I38" s="56"/>
      <c r="J38" s="56"/>
      <c r="K38" s="56"/>
      <c r="L38" s="56"/>
      <c r="M38" s="56"/>
      <c r="N38" s="56"/>
      <c r="O38" s="56"/>
      <c r="P38" s="56"/>
      <c r="Q38" s="56"/>
      <c r="R38" s="56"/>
      <c r="S38" s="56"/>
      <c r="T38" s="56"/>
      <c r="U38" s="56"/>
      <c r="V38" s="56"/>
      <c r="W38" s="56"/>
      <c r="X38" s="56"/>
      <c r="Y38" s="56"/>
      <c r="Z38" s="56"/>
    </row>
    <row r="39" spans="1:26" ht="14.25" customHeight="1">
      <c r="A39" s="106" t="s">
        <v>336</v>
      </c>
      <c r="B39" s="101"/>
      <c r="C39" s="82"/>
      <c r="D39" s="82"/>
      <c r="E39" s="82"/>
      <c r="F39" s="82"/>
      <c r="G39" s="82"/>
      <c r="H39" s="56"/>
      <c r="I39" s="56"/>
      <c r="J39" s="56"/>
      <c r="K39" s="56"/>
      <c r="L39" s="56"/>
      <c r="M39" s="56"/>
      <c r="N39" s="56"/>
      <c r="O39" s="56"/>
      <c r="P39" s="56"/>
      <c r="Q39" s="56"/>
      <c r="R39" s="56"/>
      <c r="S39" s="56"/>
      <c r="T39" s="56"/>
      <c r="U39" s="56"/>
      <c r="V39" s="56"/>
      <c r="W39" s="56"/>
      <c r="X39" s="56"/>
      <c r="Y39" s="56"/>
      <c r="Z39" s="56"/>
    </row>
    <row r="40" spans="1:26" ht="14.25" customHeight="1">
      <c r="A40" s="83" t="s">
        <v>14</v>
      </c>
      <c r="B40" s="101"/>
      <c r="C40" s="82"/>
      <c r="D40" s="82"/>
      <c r="E40" s="82"/>
      <c r="F40" s="82"/>
      <c r="G40" s="84"/>
      <c r="H40" s="56"/>
      <c r="I40" s="56"/>
      <c r="J40" s="56"/>
      <c r="K40" s="56"/>
      <c r="L40" s="56"/>
      <c r="M40" s="56"/>
      <c r="N40" s="56"/>
      <c r="O40" s="56"/>
      <c r="P40" s="56"/>
      <c r="Q40" s="56"/>
      <c r="R40" s="56"/>
      <c r="S40" s="56"/>
      <c r="T40" s="56"/>
      <c r="U40" s="56"/>
      <c r="V40" s="56"/>
      <c r="W40" s="56"/>
      <c r="X40" s="56"/>
      <c r="Y40" s="56"/>
      <c r="Z40" s="56"/>
    </row>
    <row r="41" spans="1:26" ht="14.25" customHeight="1" thickBot="1">
      <c r="A41" s="85" t="s">
        <v>15</v>
      </c>
      <c r="B41" s="99">
        <v>0</v>
      </c>
      <c r="C41" s="89" t="s">
        <v>322</v>
      </c>
      <c r="D41" s="82"/>
      <c r="E41" s="85"/>
      <c r="F41" s="86">
        <f>ROUND(B41*648,2)</f>
        <v>0</v>
      </c>
      <c r="G41" s="84"/>
      <c r="H41" s="56"/>
      <c r="I41" s="56"/>
      <c r="J41" s="56"/>
      <c r="K41" s="56"/>
      <c r="L41" s="56"/>
      <c r="M41" s="56"/>
      <c r="N41" s="56"/>
      <c r="O41" s="56"/>
      <c r="P41" s="56"/>
      <c r="Q41" s="56"/>
      <c r="R41" s="56"/>
      <c r="S41" s="56"/>
      <c r="T41" s="56"/>
      <c r="U41" s="56"/>
      <c r="V41" s="56"/>
      <c r="W41" s="56"/>
      <c r="X41" s="56"/>
      <c r="Y41" s="56"/>
      <c r="Z41" s="56"/>
    </row>
    <row r="42" spans="1:26" ht="14.25" customHeight="1" thickBot="1">
      <c r="A42" s="85" t="s">
        <v>16</v>
      </c>
      <c r="B42" s="99">
        <v>0</v>
      </c>
      <c r="C42" s="89" t="s">
        <v>323</v>
      </c>
      <c r="D42" s="82"/>
      <c r="E42" s="85"/>
      <c r="F42" s="86">
        <f>ROUND(B42*36,2)</f>
        <v>0</v>
      </c>
      <c r="G42" s="84"/>
      <c r="H42" s="56"/>
      <c r="I42" s="56"/>
      <c r="J42" s="56"/>
      <c r="K42" s="56"/>
      <c r="L42" s="56"/>
      <c r="M42" s="56"/>
      <c r="N42" s="56"/>
      <c r="O42" s="56"/>
      <c r="P42" s="56"/>
      <c r="Q42" s="56"/>
      <c r="R42" s="56"/>
      <c r="S42" s="56"/>
      <c r="T42" s="56"/>
      <c r="U42" s="56"/>
      <c r="V42" s="56"/>
      <c r="W42" s="56"/>
      <c r="X42" s="56"/>
      <c r="Y42" s="56"/>
      <c r="Z42" s="56"/>
    </row>
    <row r="43" spans="1:26" ht="14.25" customHeight="1">
      <c r="A43" s="85"/>
      <c r="B43" s="101"/>
      <c r="C43" s="85"/>
      <c r="D43" s="82"/>
      <c r="E43" s="85"/>
      <c r="F43" s="86"/>
      <c r="G43" s="84"/>
      <c r="H43" s="59"/>
      <c r="I43" s="56"/>
      <c r="J43" s="56"/>
      <c r="K43" s="56"/>
      <c r="L43" s="56"/>
      <c r="M43" s="56"/>
      <c r="N43" s="56"/>
      <c r="O43" s="56"/>
      <c r="P43" s="56"/>
      <c r="Q43" s="56"/>
      <c r="R43" s="56"/>
      <c r="S43" s="56"/>
      <c r="T43" s="56"/>
      <c r="U43" s="56"/>
      <c r="V43" s="56"/>
      <c r="W43" s="56"/>
      <c r="X43" s="56"/>
      <c r="Y43" s="56"/>
      <c r="Z43" s="56"/>
    </row>
    <row r="44" spans="1:26" ht="14.25" customHeight="1" thickBot="1">
      <c r="A44" s="83" t="s">
        <v>38</v>
      </c>
      <c r="B44" s="101"/>
      <c r="C44" s="82"/>
      <c r="D44" s="107" t="s">
        <v>211</v>
      </c>
      <c r="E44" s="88">
        <f>+F41+F42</f>
        <v>0</v>
      </c>
      <c r="F44" s="91" t="s">
        <v>212</v>
      </c>
      <c r="G44" s="82"/>
      <c r="H44" s="56"/>
      <c r="I44" s="56"/>
      <c r="J44" s="56"/>
      <c r="K44" s="56"/>
      <c r="L44" s="56"/>
      <c r="M44" s="56"/>
      <c r="N44" s="56"/>
      <c r="O44" s="56"/>
      <c r="P44" s="56"/>
      <c r="Q44" s="56"/>
      <c r="R44" s="56"/>
      <c r="S44" s="56"/>
      <c r="T44" s="56"/>
      <c r="U44" s="56"/>
      <c r="V44" s="56"/>
      <c r="W44" s="56"/>
      <c r="X44" s="56"/>
      <c r="Y44" s="56"/>
      <c r="Z44" s="56"/>
    </row>
    <row r="45" spans="1:26" ht="14.25" customHeight="1">
      <c r="A45" s="85"/>
      <c r="B45" s="101"/>
      <c r="C45" s="85"/>
      <c r="D45" s="82"/>
      <c r="E45" s="85"/>
      <c r="F45" s="86"/>
      <c r="G45" s="84"/>
      <c r="H45" s="59"/>
      <c r="I45" s="56"/>
      <c r="J45" s="56"/>
      <c r="K45" s="56"/>
      <c r="L45" s="56"/>
      <c r="M45" s="56"/>
      <c r="N45" s="56"/>
      <c r="O45" s="56"/>
      <c r="P45" s="56"/>
      <c r="Q45" s="56"/>
      <c r="R45" s="56"/>
      <c r="S45" s="56"/>
      <c r="T45" s="56"/>
      <c r="U45" s="56"/>
      <c r="V45" s="56"/>
      <c r="W45" s="56"/>
      <c r="X45" s="56"/>
      <c r="Y45" s="56"/>
      <c r="Z45" s="56"/>
    </row>
    <row r="46" spans="1:26" ht="14.25" customHeight="1">
      <c r="A46" s="83" t="s">
        <v>94</v>
      </c>
      <c r="B46" s="101"/>
      <c r="C46" s="82"/>
      <c r="D46" s="82"/>
      <c r="E46" s="82"/>
      <c r="F46" s="82"/>
      <c r="G46" s="84"/>
      <c r="H46" s="56"/>
      <c r="I46" s="56"/>
      <c r="J46" s="56"/>
      <c r="K46" s="56"/>
      <c r="L46" s="56"/>
      <c r="M46" s="56"/>
      <c r="N46" s="56"/>
      <c r="O46" s="56"/>
      <c r="P46" s="56"/>
      <c r="Q46" s="56"/>
      <c r="R46" s="56"/>
      <c r="S46" s="56"/>
      <c r="T46" s="56"/>
      <c r="U46" s="56"/>
      <c r="V46" s="56"/>
      <c r="W46" s="56"/>
      <c r="X46" s="56"/>
      <c r="Y46" s="56"/>
      <c r="Z46" s="56"/>
    </row>
    <row r="47" spans="1:26" ht="14.25" customHeight="1" thickBot="1">
      <c r="A47" s="85" t="s">
        <v>15</v>
      </c>
      <c r="B47" s="99">
        <v>0</v>
      </c>
      <c r="C47" s="89" t="s">
        <v>324</v>
      </c>
      <c r="D47" s="82"/>
      <c r="E47" s="85"/>
      <c r="F47" s="86">
        <f>ROUND(B47*648,2)</f>
        <v>0</v>
      </c>
      <c r="G47" s="84"/>
      <c r="H47" s="56"/>
      <c r="I47" s="56"/>
      <c r="J47" s="56"/>
      <c r="K47" s="56"/>
      <c r="L47" s="56"/>
      <c r="M47" s="56"/>
      <c r="N47" s="56"/>
      <c r="O47" s="56"/>
      <c r="P47" s="56"/>
      <c r="Q47" s="56"/>
      <c r="R47" s="56"/>
      <c r="S47" s="56"/>
      <c r="T47" s="56"/>
      <c r="U47" s="56"/>
      <c r="V47" s="56"/>
      <c r="W47" s="56"/>
      <c r="X47" s="56"/>
      <c r="Y47" s="56"/>
      <c r="Z47" s="56"/>
    </row>
    <row r="48" spans="1:26" ht="14.25" customHeight="1" thickBot="1">
      <c r="A48" s="85" t="s">
        <v>16</v>
      </c>
      <c r="B48" s="99">
        <v>0</v>
      </c>
      <c r="C48" s="89" t="s">
        <v>325</v>
      </c>
      <c r="D48" s="82"/>
      <c r="E48" s="85"/>
      <c r="F48" s="86">
        <f>ROUND(B48*36,2)</f>
        <v>0</v>
      </c>
      <c r="G48" s="84"/>
      <c r="H48" s="56"/>
      <c r="I48" s="56"/>
      <c r="J48" s="56"/>
      <c r="K48" s="56"/>
      <c r="L48" s="56"/>
      <c r="M48" s="56"/>
      <c r="N48" s="56"/>
      <c r="O48" s="56"/>
      <c r="P48" s="56"/>
      <c r="Q48" s="56"/>
      <c r="R48" s="56"/>
      <c r="S48" s="56"/>
      <c r="T48" s="56"/>
      <c r="U48" s="56"/>
      <c r="V48" s="56"/>
      <c r="W48" s="56"/>
      <c r="X48" s="56"/>
      <c r="Y48" s="56"/>
      <c r="Z48" s="56"/>
    </row>
    <row r="49" spans="1:26" ht="14.25" customHeight="1">
      <c r="A49" s="85"/>
      <c r="B49" s="101"/>
      <c r="C49" s="85"/>
      <c r="D49" s="82"/>
      <c r="E49" s="85"/>
      <c r="F49" s="86"/>
      <c r="G49" s="84"/>
      <c r="H49" s="56"/>
      <c r="I49" s="56"/>
      <c r="J49" s="56"/>
      <c r="K49" s="56"/>
      <c r="L49" s="56"/>
      <c r="M49" s="56"/>
      <c r="N49" s="56"/>
      <c r="O49" s="56"/>
      <c r="P49" s="56"/>
      <c r="Q49" s="56"/>
      <c r="R49" s="56"/>
      <c r="S49" s="56"/>
      <c r="T49" s="56"/>
      <c r="U49" s="56"/>
      <c r="V49" s="56"/>
      <c r="W49" s="56"/>
      <c r="X49" s="56"/>
      <c r="Y49" s="56"/>
      <c r="Z49" s="56"/>
    </row>
    <row r="50" spans="1:26" ht="14.25" customHeight="1" thickBot="1">
      <c r="A50" s="91" t="s">
        <v>99</v>
      </c>
      <c r="B50" s="101"/>
      <c r="C50" s="82"/>
      <c r="D50" s="107" t="s">
        <v>213</v>
      </c>
      <c r="E50" s="88">
        <f>+F47+F48</f>
        <v>0</v>
      </c>
      <c r="F50" s="91" t="s">
        <v>36</v>
      </c>
      <c r="G50" s="82"/>
      <c r="H50" s="56"/>
      <c r="I50" s="56"/>
      <c r="J50" s="56"/>
      <c r="K50" s="56"/>
      <c r="L50" s="56"/>
      <c r="M50" s="56"/>
      <c r="N50" s="56"/>
      <c r="O50" s="56"/>
      <c r="P50" s="56"/>
      <c r="Q50" s="56"/>
      <c r="R50" s="56"/>
      <c r="S50" s="56"/>
      <c r="T50" s="56"/>
      <c r="U50" s="56"/>
      <c r="V50" s="56"/>
      <c r="W50" s="56"/>
      <c r="X50" s="56"/>
      <c r="Y50" s="56"/>
      <c r="Z50" s="56"/>
    </row>
    <row r="51" spans="1:26" ht="14.25" customHeight="1">
      <c r="A51" s="85"/>
      <c r="B51" s="101"/>
      <c r="C51" s="85"/>
      <c r="D51" s="82"/>
      <c r="E51" s="85"/>
      <c r="F51" s="86"/>
      <c r="G51" s="84"/>
      <c r="H51" s="59"/>
      <c r="I51" s="56"/>
      <c r="J51" s="56"/>
      <c r="K51" s="56"/>
      <c r="L51" s="56"/>
      <c r="M51" s="56"/>
      <c r="N51" s="56"/>
      <c r="O51" s="56"/>
      <c r="P51" s="56"/>
      <c r="Q51" s="56"/>
      <c r="R51" s="56"/>
      <c r="S51" s="56"/>
      <c r="T51" s="56"/>
      <c r="U51" s="56"/>
      <c r="V51" s="56"/>
      <c r="W51" s="56"/>
      <c r="X51" s="56"/>
      <c r="Y51" s="56"/>
      <c r="Z51" s="56"/>
    </row>
    <row r="52" spans="1:26" ht="14.25" customHeight="1" thickBot="1">
      <c r="A52" s="91" t="s">
        <v>214</v>
      </c>
      <c r="B52" s="101"/>
      <c r="C52" s="82"/>
      <c r="D52" s="82"/>
      <c r="E52" s="152">
        <f>+E44+E50</f>
        <v>0</v>
      </c>
      <c r="F52" s="153"/>
      <c r="G52" s="91" t="s">
        <v>215</v>
      </c>
      <c r="M52" s="56"/>
      <c r="N52" s="56"/>
      <c r="O52" s="56"/>
      <c r="P52" s="56"/>
      <c r="Q52" s="56"/>
      <c r="R52" s="56"/>
      <c r="S52" s="56"/>
      <c r="T52" s="56"/>
      <c r="U52" s="56"/>
      <c r="V52" s="56"/>
      <c r="W52" s="56"/>
      <c r="X52" s="56"/>
      <c r="Y52" s="56"/>
      <c r="Z52" s="56"/>
    </row>
    <row r="53" spans="1:26" ht="14.25" customHeight="1">
      <c r="A53"/>
      <c r="B53" s="101"/>
      <c r="C53"/>
      <c r="D53"/>
      <c r="E53" s="150" t="s">
        <v>47</v>
      </c>
      <c r="F53" s="151"/>
      <c r="G53"/>
      <c r="L53" s="58"/>
      <c r="M53" s="56"/>
      <c r="N53" s="56"/>
      <c r="O53" s="56"/>
      <c r="P53" s="56"/>
      <c r="Q53" s="56"/>
      <c r="R53" s="56"/>
      <c r="S53" s="56"/>
      <c r="T53" s="56"/>
      <c r="U53" s="56"/>
      <c r="V53" s="56"/>
      <c r="W53" s="56"/>
      <c r="X53" s="56"/>
      <c r="Y53" s="56"/>
      <c r="Z53" s="56"/>
    </row>
    <row r="54" spans="1:26" ht="14.25" customHeight="1">
      <c r="A54" s="85"/>
      <c r="B54" s="101"/>
      <c r="C54" s="85"/>
      <c r="D54" s="82"/>
      <c r="E54" s="85"/>
      <c r="F54" s="86"/>
      <c r="G54" s="82"/>
      <c r="H54" s="59"/>
      <c r="I54" s="56"/>
      <c r="J54" s="56"/>
      <c r="K54" s="56"/>
      <c r="L54" s="56"/>
      <c r="M54" s="56"/>
      <c r="N54" s="56"/>
      <c r="O54" s="56"/>
      <c r="P54" s="56"/>
      <c r="Q54" s="56"/>
      <c r="R54" s="56"/>
      <c r="S54" s="56"/>
      <c r="T54" s="56"/>
      <c r="U54" s="56"/>
      <c r="V54" s="56"/>
      <c r="W54" s="56"/>
      <c r="X54" s="56"/>
      <c r="Y54" s="56"/>
      <c r="Z54" s="56"/>
    </row>
    <row r="55" spans="1:26" ht="14.25" customHeight="1">
      <c r="A55" s="106" t="s">
        <v>337</v>
      </c>
      <c r="B55" s="101"/>
      <c r="C55" s="82"/>
      <c r="D55" s="82"/>
      <c r="E55" s="82"/>
      <c r="F55" s="82"/>
      <c r="G55" s="82"/>
      <c r="H55" s="56"/>
      <c r="I55" s="56"/>
      <c r="J55" s="56"/>
      <c r="K55" s="56"/>
      <c r="L55" s="56"/>
      <c r="M55" s="56"/>
      <c r="N55" s="56"/>
      <c r="O55" s="56"/>
      <c r="P55" s="56"/>
      <c r="Q55" s="56"/>
      <c r="R55" s="56"/>
      <c r="S55" s="56"/>
      <c r="T55" s="56"/>
      <c r="U55" s="56"/>
      <c r="V55" s="56"/>
      <c r="W55" s="56"/>
      <c r="X55" s="56"/>
      <c r="Y55" s="56"/>
      <c r="Z55" s="56"/>
    </row>
    <row r="56" spans="1:26" ht="14.25" customHeight="1">
      <c r="A56" s="83" t="s">
        <v>14</v>
      </c>
      <c r="B56" s="101"/>
      <c r="C56" s="82"/>
      <c r="D56" s="82"/>
      <c r="E56" s="82"/>
      <c r="F56" s="82"/>
      <c r="G56" s="84"/>
      <c r="H56" s="56"/>
      <c r="I56" s="56"/>
      <c r="J56" s="56"/>
      <c r="K56" s="56"/>
      <c r="L56" s="56"/>
      <c r="M56" s="56"/>
      <c r="N56" s="56"/>
      <c r="O56" s="56"/>
      <c r="P56" s="56"/>
      <c r="Q56" s="56"/>
      <c r="R56" s="56"/>
      <c r="S56" s="56"/>
      <c r="T56" s="56"/>
      <c r="U56" s="56"/>
      <c r="V56" s="56"/>
      <c r="W56" s="56"/>
      <c r="X56" s="56"/>
      <c r="Y56" s="56"/>
      <c r="Z56" s="56"/>
    </row>
    <row r="57" spans="1:26" ht="14.25" customHeight="1" thickBot="1">
      <c r="A57" s="85" t="s">
        <v>15</v>
      </c>
      <c r="B57" s="99">
        <v>0</v>
      </c>
      <c r="C57" s="89" t="s">
        <v>326</v>
      </c>
      <c r="D57" s="82"/>
      <c r="E57" s="85"/>
      <c r="F57" s="86">
        <f>ROUND(B57*648,2)</f>
        <v>0</v>
      </c>
      <c r="G57" s="84"/>
      <c r="H57" s="56"/>
      <c r="I57" s="56"/>
      <c r="J57" s="56"/>
      <c r="K57" s="56"/>
      <c r="L57" s="56"/>
      <c r="M57" s="56"/>
      <c r="N57" s="56"/>
      <c r="O57" s="56"/>
      <c r="P57" s="56"/>
      <c r="Q57" s="56"/>
      <c r="R57" s="56"/>
      <c r="S57" s="56"/>
      <c r="T57" s="56"/>
      <c r="U57" s="56"/>
      <c r="V57" s="56"/>
      <c r="W57" s="56"/>
      <c r="X57" s="56"/>
      <c r="Y57" s="56"/>
      <c r="Z57" s="56"/>
    </row>
    <row r="58" spans="1:26" ht="14.25" customHeight="1" thickBot="1">
      <c r="A58" s="85" t="s">
        <v>16</v>
      </c>
      <c r="B58" s="99">
        <v>0</v>
      </c>
      <c r="C58" s="89" t="s">
        <v>327</v>
      </c>
      <c r="D58" s="82"/>
      <c r="E58" s="85"/>
      <c r="F58" s="86">
        <f>ROUND(B58*36,2)</f>
        <v>0</v>
      </c>
      <c r="G58" s="84"/>
      <c r="H58" s="56"/>
      <c r="I58" s="56"/>
      <c r="J58" s="56"/>
      <c r="K58" s="56"/>
      <c r="L58" s="56"/>
      <c r="M58" s="56"/>
      <c r="N58" s="56"/>
      <c r="O58" s="56"/>
      <c r="P58" s="56"/>
      <c r="Q58" s="56"/>
      <c r="R58" s="56"/>
      <c r="S58" s="56"/>
      <c r="T58" s="56"/>
      <c r="U58" s="56"/>
      <c r="V58" s="56"/>
      <c r="W58" s="56"/>
      <c r="X58" s="56"/>
      <c r="Y58" s="56"/>
      <c r="Z58" s="56"/>
    </row>
    <row r="59" spans="1:26" ht="14.25" customHeight="1">
      <c r="A59" s="85"/>
      <c r="B59" s="101"/>
      <c r="C59" s="85"/>
      <c r="D59" s="82"/>
      <c r="E59" s="85"/>
      <c r="F59" s="86"/>
      <c r="G59" s="84"/>
      <c r="H59" s="59"/>
      <c r="I59" s="56"/>
      <c r="J59" s="56"/>
      <c r="K59" s="56"/>
      <c r="L59" s="56"/>
      <c r="M59" s="56"/>
      <c r="N59" s="56"/>
      <c r="O59" s="56"/>
      <c r="P59" s="56"/>
      <c r="Q59" s="56"/>
      <c r="R59" s="56"/>
      <c r="S59" s="56"/>
      <c r="T59" s="56"/>
      <c r="U59" s="56"/>
      <c r="V59" s="56"/>
      <c r="W59" s="56"/>
      <c r="X59" s="56"/>
      <c r="Y59" s="56"/>
      <c r="Z59" s="56"/>
    </row>
    <row r="60" spans="1:26" ht="14.25" customHeight="1" thickBot="1">
      <c r="A60" s="83" t="s">
        <v>48</v>
      </c>
      <c r="B60" s="101"/>
      <c r="C60" s="82"/>
      <c r="D60" s="107" t="s">
        <v>223</v>
      </c>
      <c r="E60" s="88">
        <f>+F57+F58</f>
        <v>0</v>
      </c>
      <c r="F60" s="91" t="s">
        <v>220</v>
      </c>
      <c r="G60" s="82"/>
      <c r="H60" s="56"/>
      <c r="I60" s="56"/>
      <c r="J60" s="56"/>
      <c r="K60" s="56"/>
      <c r="L60" s="56"/>
      <c r="M60" s="56"/>
      <c r="N60" s="56"/>
      <c r="O60" s="56"/>
      <c r="P60" s="56"/>
      <c r="Q60" s="56"/>
      <c r="R60" s="56"/>
      <c r="S60" s="56"/>
      <c r="T60" s="56"/>
      <c r="U60" s="56"/>
      <c r="V60" s="56"/>
      <c r="W60" s="56"/>
      <c r="X60" s="56"/>
      <c r="Y60" s="56"/>
      <c r="Z60" s="56"/>
    </row>
    <row r="61" spans="1:26" ht="14.25" customHeight="1">
      <c r="A61" s="85"/>
      <c r="B61" s="101"/>
      <c r="C61" s="85"/>
      <c r="D61" s="82"/>
      <c r="E61" s="85"/>
      <c r="F61" s="86"/>
      <c r="G61" s="84"/>
      <c r="H61" s="59"/>
      <c r="I61" s="56"/>
      <c r="J61" s="56"/>
      <c r="K61" s="56"/>
      <c r="L61" s="56"/>
      <c r="M61" s="56"/>
      <c r="N61" s="56"/>
      <c r="O61" s="56"/>
      <c r="P61" s="56"/>
      <c r="Q61" s="56"/>
      <c r="R61" s="56"/>
      <c r="S61" s="56"/>
      <c r="T61" s="56"/>
      <c r="U61" s="56"/>
      <c r="V61" s="56"/>
      <c r="W61" s="56"/>
      <c r="X61" s="56"/>
      <c r="Y61" s="56"/>
      <c r="Z61" s="56"/>
    </row>
    <row r="62" spans="1:26" ht="14.25" customHeight="1">
      <c r="A62" s="83" t="s">
        <v>94</v>
      </c>
      <c r="B62" s="101"/>
      <c r="C62" s="82"/>
      <c r="D62" s="82"/>
      <c r="E62" s="82"/>
      <c r="F62" s="82"/>
      <c r="G62" s="84"/>
      <c r="H62" s="56"/>
      <c r="I62" s="56"/>
      <c r="J62" s="56"/>
      <c r="K62" s="56"/>
      <c r="L62" s="56"/>
      <c r="M62" s="56"/>
      <c r="N62" s="56"/>
      <c r="O62" s="56"/>
      <c r="P62" s="56"/>
      <c r="Q62" s="56"/>
      <c r="R62" s="56"/>
      <c r="S62" s="56"/>
      <c r="T62" s="56"/>
      <c r="U62" s="56"/>
      <c r="V62" s="56"/>
      <c r="W62" s="56"/>
      <c r="X62" s="56"/>
      <c r="Y62" s="56"/>
      <c r="Z62" s="56"/>
    </row>
    <row r="63" spans="1:26" ht="14.25" customHeight="1" thickBot="1">
      <c r="A63" s="85" t="s">
        <v>15</v>
      </c>
      <c r="B63" s="99">
        <v>0</v>
      </c>
      <c r="C63" s="89" t="s">
        <v>373</v>
      </c>
      <c r="D63" s="82"/>
      <c r="E63" s="85"/>
      <c r="F63" s="86">
        <f>ROUND(B63*648,2)</f>
        <v>0</v>
      </c>
      <c r="G63" s="84"/>
      <c r="H63" s="56"/>
      <c r="I63" s="56"/>
      <c r="J63" s="56"/>
      <c r="K63" s="56"/>
      <c r="L63" s="56"/>
      <c r="M63" s="56"/>
      <c r="N63" s="56"/>
      <c r="O63" s="56"/>
      <c r="P63" s="56"/>
      <c r="Q63" s="56"/>
      <c r="R63" s="56"/>
      <c r="S63" s="56"/>
      <c r="T63" s="56"/>
      <c r="U63" s="56"/>
      <c r="V63" s="56"/>
      <c r="W63" s="56"/>
      <c r="X63" s="56"/>
      <c r="Y63" s="56"/>
      <c r="Z63" s="56"/>
    </row>
    <row r="64" spans="1:26" ht="14.25" customHeight="1" thickBot="1">
      <c r="A64" s="85" t="s">
        <v>16</v>
      </c>
      <c r="B64" s="99">
        <v>0</v>
      </c>
      <c r="C64" s="89" t="s">
        <v>328</v>
      </c>
      <c r="D64" s="82"/>
      <c r="E64" s="85"/>
      <c r="F64" s="86">
        <f>ROUND(B64*36,2)</f>
        <v>0</v>
      </c>
      <c r="G64" s="84"/>
      <c r="H64" s="56"/>
      <c r="I64" s="56"/>
      <c r="J64" s="56"/>
      <c r="K64" s="56"/>
      <c r="L64" s="56"/>
      <c r="M64" s="56"/>
      <c r="N64" s="56"/>
      <c r="O64" s="56"/>
      <c r="P64" s="56"/>
      <c r="Q64" s="56"/>
      <c r="R64" s="56"/>
      <c r="S64" s="56"/>
      <c r="T64" s="56"/>
      <c r="U64" s="56"/>
      <c r="V64" s="56"/>
      <c r="W64" s="56"/>
      <c r="X64" s="56"/>
      <c r="Y64" s="56"/>
      <c r="Z64" s="56"/>
    </row>
    <row r="65" spans="1:26" ht="14.25" customHeight="1">
      <c r="A65" s="85"/>
      <c r="B65" s="101"/>
      <c r="C65" s="85"/>
      <c r="D65" s="82"/>
      <c r="E65" s="85"/>
      <c r="F65" s="86"/>
      <c r="G65" s="84"/>
      <c r="H65" s="59"/>
      <c r="I65" s="56"/>
      <c r="J65" s="56"/>
      <c r="K65" s="56"/>
      <c r="L65" s="56"/>
      <c r="M65" s="56"/>
      <c r="N65" s="56"/>
      <c r="O65" s="56"/>
      <c r="P65" s="56"/>
      <c r="Q65" s="56"/>
      <c r="R65" s="56"/>
      <c r="S65" s="56"/>
      <c r="T65" s="56"/>
      <c r="U65" s="56"/>
      <c r="V65" s="56"/>
      <c r="W65" s="56"/>
      <c r="X65" s="56"/>
      <c r="Y65" s="56"/>
      <c r="Z65" s="56"/>
    </row>
    <row r="66" spans="1:26" ht="14.25" customHeight="1" thickBot="1">
      <c r="A66" s="83" t="s">
        <v>100</v>
      </c>
      <c r="B66" s="101"/>
      <c r="C66" s="82"/>
      <c r="D66" s="107" t="s">
        <v>225</v>
      </c>
      <c r="E66" s="88">
        <f>+F63+F64</f>
        <v>0</v>
      </c>
      <c r="F66" s="91" t="s">
        <v>222</v>
      </c>
      <c r="G66" s="82"/>
      <c r="H66" s="56"/>
      <c r="I66" s="56"/>
      <c r="J66" s="56"/>
      <c r="K66" s="56"/>
      <c r="L66" s="56"/>
      <c r="M66" s="56"/>
      <c r="N66" s="56"/>
      <c r="O66" s="56"/>
      <c r="P66" s="56"/>
      <c r="Q66" s="56"/>
      <c r="R66" s="56"/>
      <c r="S66" s="56"/>
      <c r="T66" s="56"/>
      <c r="U66" s="56"/>
      <c r="V66" s="56"/>
      <c r="W66" s="56"/>
      <c r="X66" s="56"/>
      <c r="Y66" s="56"/>
      <c r="Z66" s="56"/>
    </row>
    <row r="67" spans="1:26" ht="14.25" customHeight="1">
      <c r="A67" s="85"/>
      <c r="B67" s="101"/>
      <c r="C67" s="85"/>
      <c r="D67" s="82"/>
      <c r="E67" s="85"/>
      <c r="F67" s="86"/>
      <c r="G67" s="84"/>
      <c r="H67" s="59"/>
      <c r="I67" s="56"/>
      <c r="J67" s="56"/>
      <c r="K67" s="56"/>
      <c r="L67" s="56"/>
      <c r="M67" s="56"/>
      <c r="N67" s="56"/>
      <c r="O67" s="56"/>
      <c r="P67" s="56"/>
      <c r="Q67" s="56"/>
      <c r="R67" s="56"/>
      <c r="S67" s="56"/>
      <c r="T67" s="56"/>
      <c r="U67" s="56"/>
      <c r="V67" s="56"/>
      <c r="W67" s="56"/>
      <c r="X67" s="56"/>
      <c r="Y67" s="56"/>
      <c r="Z67" s="56"/>
    </row>
    <row r="68" spans="1:26" ht="14.25" customHeight="1" thickBot="1">
      <c r="A68" s="91" t="s">
        <v>226</v>
      </c>
      <c r="B68" s="101"/>
      <c r="C68" s="82"/>
      <c r="D68" s="82"/>
      <c r="E68" s="152">
        <f>+E60+E66</f>
        <v>0</v>
      </c>
      <c r="F68" s="153"/>
      <c r="G68" s="83" t="s">
        <v>227</v>
      </c>
      <c r="M68" s="56"/>
      <c r="N68" s="56"/>
      <c r="O68" s="56"/>
      <c r="P68" s="56"/>
      <c r="Q68" s="56"/>
      <c r="R68" s="56"/>
      <c r="S68" s="56"/>
      <c r="T68" s="56"/>
      <c r="U68" s="56"/>
      <c r="V68" s="56"/>
      <c r="W68" s="56"/>
      <c r="X68" s="56"/>
      <c r="Y68" s="56"/>
      <c r="Z68" s="56"/>
    </row>
    <row r="69" spans="1:26" ht="14.25" customHeight="1">
      <c r="A69"/>
      <c r="B69" s="101"/>
      <c r="C69"/>
      <c r="D69"/>
      <c r="E69" s="150" t="s">
        <v>57</v>
      </c>
      <c r="F69" s="151"/>
      <c r="G69"/>
      <c r="L69" s="58"/>
      <c r="M69" s="56"/>
      <c r="N69" s="56"/>
      <c r="O69" s="56"/>
      <c r="P69" s="56"/>
      <c r="Q69" s="56"/>
      <c r="R69" s="56"/>
      <c r="S69" s="56"/>
      <c r="T69" s="56"/>
      <c r="U69" s="56"/>
      <c r="V69" s="56"/>
      <c r="W69" s="56"/>
      <c r="X69" s="56"/>
      <c r="Y69" s="56"/>
      <c r="Z69" s="56"/>
    </row>
    <row r="70" spans="1:26" ht="14.25" customHeight="1">
      <c r="A70"/>
      <c r="B70" s="101"/>
      <c r="C70"/>
      <c r="D70"/>
      <c r="E70" s="92"/>
      <c r="F70" s="92"/>
      <c r="G70"/>
      <c r="L70" s="58"/>
      <c r="M70" s="56"/>
      <c r="N70" s="56"/>
      <c r="O70" s="56"/>
      <c r="P70" s="56"/>
      <c r="Q70" s="56"/>
      <c r="R70" s="56"/>
      <c r="S70" s="56"/>
      <c r="T70" s="56"/>
      <c r="U70" s="56"/>
      <c r="V70" s="56"/>
      <c r="W70" s="56"/>
      <c r="X70" s="56"/>
      <c r="Y70" s="56"/>
      <c r="Z70" s="56"/>
    </row>
    <row r="71" spans="1:26" ht="14.25" customHeight="1">
      <c r="A71" s="106" t="s">
        <v>338</v>
      </c>
      <c r="B71" s="101"/>
      <c r="C71" s="82"/>
      <c r="D71" s="82"/>
      <c r="E71" s="82"/>
      <c r="F71" s="82"/>
      <c r="G71" s="82"/>
      <c r="H71" s="56"/>
      <c r="I71" s="56"/>
      <c r="J71" s="56"/>
      <c r="K71" s="56"/>
      <c r="L71" s="56"/>
      <c r="M71" s="56"/>
      <c r="N71" s="56"/>
      <c r="O71" s="56"/>
      <c r="P71" s="56"/>
      <c r="Q71" s="56"/>
      <c r="R71" s="56"/>
      <c r="S71" s="56"/>
      <c r="T71" s="56"/>
      <c r="U71" s="56"/>
      <c r="V71" s="56"/>
      <c r="W71" s="56"/>
      <c r="X71" s="56"/>
      <c r="Y71" s="56"/>
      <c r="Z71" s="56"/>
    </row>
    <row r="72" spans="1:26" ht="14.25" customHeight="1">
      <c r="A72" s="83" t="s">
        <v>14</v>
      </c>
      <c r="B72" s="101"/>
      <c r="C72" s="82"/>
      <c r="D72" s="82"/>
      <c r="E72" s="82"/>
      <c r="F72" s="82"/>
      <c r="G72" s="84"/>
      <c r="H72" s="56"/>
      <c r="I72" s="56"/>
      <c r="J72" s="56"/>
      <c r="K72" s="56"/>
      <c r="L72" s="56"/>
      <c r="M72" s="56"/>
      <c r="N72" s="56"/>
      <c r="O72" s="56"/>
      <c r="P72" s="56"/>
      <c r="Q72" s="56"/>
      <c r="R72" s="56"/>
      <c r="S72" s="56"/>
      <c r="T72" s="56"/>
      <c r="U72" s="56"/>
      <c r="V72" s="56"/>
      <c r="W72" s="56"/>
      <c r="X72" s="56"/>
      <c r="Y72" s="56"/>
      <c r="Z72" s="56"/>
    </row>
    <row r="73" spans="1:26" ht="14.25" customHeight="1" thickBot="1">
      <c r="A73" s="85" t="s">
        <v>15</v>
      </c>
      <c r="B73" s="99">
        <v>0</v>
      </c>
      <c r="C73" s="89" t="s">
        <v>329</v>
      </c>
      <c r="D73" s="82"/>
      <c r="E73" s="85"/>
      <c r="F73" s="86">
        <f>ROUND(B73*648,2)</f>
        <v>0</v>
      </c>
      <c r="G73" s="84"/>
      <c r="H73" s="56"/>
      <c r="I73" s="56"/>
      <c r="J73" s="56"/>
      <c r="K73" s="56"/>
      <c r="L73" s="56"/>
      <c r="M73" s="56"/>
      <c r="N73" s="56"/>
      <c r="O73" s="56"/>
      <c r="P73" s="56"/>
      <c r="Q73" s="56"/>
      <c r="R73" s="56"/>
      <c r="S73" s="56"/>
      <c r="T73" s="56"/>
      <c r="U73" s="56"/>
      <c r="V73" s="56"/>
      <c r="W73" s="56"/>
      <c r="X73" s="56"/>
      <c r="Y73" s="56"/>
      <c r="Z73" s="56"/>
    </row>
    <row r="74" spans="1:26" ht="14.25" customHeight="1" thickBot="1">
      <c r="A74" s="85" t="s">
        <v>16</v>
      </c>
      <c r="B74" s="99">
        <v>0</v>
      </c>
      <c r="C74" s="89" t="s">
        <v>330</v>
      </c>
      <c r="D74" s="82"/>
      <c r="E74" s="85"/>
      <c r="F74" s="86">
        <f>ROUND(B74*36,2)</f>
        <v>0</v>
      </c>
      <c r="G74" s="84"/>
      <c r="H74" s="56"/>
      <c r="I74" s="56"/>
      <c r="J74" s="56"/>
      <c r="K74" s="56"/>
      <c r="L74" s="56"/>
      <c r="M74" s="56"/>
      <c r="N74" s="56"/>
      <c r="O74" s="56"/>
      <c r="P74" s="56"/>
      <c r="Q74" s="56"/>
      <c r="R74" s="56"/>
      <c r="S74" s="56"/>
      <c r="T74" s="56"/>
      <c r="U74" s="56"/>
      <c r="V74" s="56"/>
      <c r="W74" s="56"/>
      <c r="X74" s="56"/>
      <c r="Y74" s="56"/>
      <c r="Z74" s="56"/>
    </row>
    <row r="75" spans="1:26" ht="14.25" customHeight="1">
      <c r="A75" s="85"/>
      <c r="B75" s="101"/>
      <c r="C75" s="85"/>
      <c r="D75" s="82"/>
      <c r="E75" s="85"/>
      <c r="F75" s="86"/>
      <c r="G75" s="84"/>
      <c r="H75" s="59"/>
      <c r="I75" s="56"/>
      <c r="J75" s="56"/>
      <c r="K75" s="56"/>
      <c r="L75" s="56"/>
      <c r="M75" s="56"/>
      <c r="N75" s="56"/>
      <c r="O75" s="56"/>
      <c r="P75" s="56"/>
      <c r="Q75" s="56"/>
      <c r="R75" s="56"/>
      <c r="S75" s="56"/>
      <c r="T75" s="56"/>
      <c r="U75" s="56"/>
      <c r="V75" s="56"/>
      <c r="W75" s="56"/>
      <c r="X75" s="56"/>
      <c r="Y75" s="56"/>
      <c r="Z75" s="56"/>
    </row>
    <row r="76" spans="1:26" ht="14.25" customHeight="1" thickBot="1">
      <c r="A76" s="83" t="s">
        <v>58</v>
      </c>
      <c r="B76" s="101"/>
      <c r="C76" s="82"/>
      <c r="D76" s="107" t="s">
        <v>231</v>
      </c>
      <c r="E76" s="88">
        <f>+F73+F74</f>
        <v>0</v>
      </c>
      <c r="F76" s="91" t="s">
        <v>230</v>
      </c>
      <c r="G76" s="82"/>
      <c r="H76" s="56"/>
      <c r="I76" s="56"/>
      <c r="J76" s="56"/>
      <c r="K76" s="56"/>
      <c r="L76" s="56"/>
      <c r="M76" s="56"/>
      <c r="N76" s="56"/>
      <c r="O76" s="56"/>
      <c r="P76" s="56"/>
      <c r="Q76" s="56"/>
      <c r="R76" s="56"/>
      <c r="S76" s="56"/>
      <c r="T76" s="56"/>
      <c r="U76" s="56"/>
      <c r="V76" s="56"/>
      <c r="W76" s="56"/>
      <c r="X76" s="56"/>
      <c r="Y76" s="56"/>
      <c r="Z76" s="56"/>
    </row>
    <row r="77" spans="1:26" ht="14.25" customHeight="1">
      <c r="A77" s="85"/>
      <c r="B77" s="101"/>
      <c r="C77" s="85"/>
      <c r="D77" s="82"/>
      <c r="E77" s="85"/>
      <c r="F77" s="86"/>
      <c r="G77" s="84"/>
      <c r="H77" s="59"/>
      <c r="I77" s="56"/>
      <c r="J77" s="56"/>
      <c r="K77" s="56"/>
      <c r="L77" s="56"/>
      <c r="M77" s="56"/>
      <c r="N77" s="56"/>
      <c r="O77" s="56"/>
      <c r="P77" s="56"/>
      <c r="Q77" s="56"/>
      <c r="R77" s="56"/>
      <c r="S77" s="56"/>
      <c r="T77" s="56"/>
      <c r="U77" s="56"/>
      <c r="V77" s="56"/>
      <c r="W77" s="56"/>
      <c r="X77" s="56"/>
      <c r="Y77" s="56"/>
      <c r="Z77" s="56"/>
    </row>
    <row r="78" spans="1:26" ht="14.25" customHeight="1">
      <c r="A78" s="83" t="s">
        <v>94</v>
      </c>
      <c r="B78" s="101"/>
      <c r="C78" s="82"/>
      <c r="D78" s="82"/>
      <c r="E78" s="82"/>
      <c r="F78" s="82"/>
      <c r="G78" s="84"/>
      <c r="H78" s="56"/>
      <c r="I78" s="56"/>
      <c r="J78" s="56"/>
      <c r="K78" s="56"/>
      <c r="L78" s="56"/>
      <c r="M78" s="56"/>
      <c r="N78" s="56"/>
      <c r="O78" s="56"/>
      <c r="P78" s="56"/>
      <c r="Q78" s="56"/>
      <c r="R78" s="56"/>
      <c r="S78" s="56"/>
      <c r="T78" s="56"/>
      <c r="U78" s="56"/>
      <c r="V78" s="56"/>
      <c r="W78" s="56"/>
      <c r="X78" s="56"/>
      <c r="Y78" s="56"/>
      <c r="Z78" s="56"/>
    </row>
    <row r="79" spans="1:26" ht="14.25" customHeight="1" thickBot="1">
      <c r="A79" s="85" t="s">
        <v>66</v>
      </c>
      <c r="B79" s="99">
        <v>0</v>
      </c>
      <c r="C79" s="89" t="s">
        <v>331</v>
      </c>
      <c r="D79" s="82"/>
      <c r="E79" s="85"/>
      <c r="F79" s="86">
        <f>ROUND(B79*648,2)</f>
        <v>0</v>
      </c>
      <c r="G79" s="84"/>
      <c r="H79" s="56"/>
      <c r="I79" s="56"/>
      <c r="J79" s="56"/>
      <c r="K79" s="56"/>
      <c r="L79" s="56"/>
      <c r="M79" s="56"/>
      <c r="N79" s="56"/>
      <c r="O79" s="56"/>
      <c r="P79" s="56"/>
      <c r="Q79" s="56"/>
      <c r="R79" s="56"/>
      <c r="S79" s="56"/>
      <c r="T79" s="56"/>
      <c r="U79" s="56"/>
      <c r="V79" s="56"/>
      <c r="W79" s="56"/>
      <c r="X79" s="56"/>
      <c r="Y79" s="56"/>
      <c r="Z79" s="56"/>
    </row>
    <row r="80" spans="1:26" ht="14.25" customHeight="1" thickBot="1">
      <c r="A80" s="85" t="s">
        <v>16</v>
      </c>
      <c r="B80" s="99">
        <v>0</v>
      </c>
      <c r="C80" s="89" t="s">
        <v>332</v>
      </c>
      <c r="D80" s="82"/>
      <c r="E80" s="85"/>
      <c r="F80" s="86">
        <f>ROUND(B80*36,2)</f>
        <v>0</v>
      </c>
      <c r="G80" s="84"/>
      <c r="H80" s="56"/>
      <c r="I80" s="56"/>
      <c r="J80" s="56"/>
      <c r="K80" s="56"/>
      <c r="L80" s="56"/>
      <c r="M80" s="56"/>
      <c r="N80" s="56"/>
      <c r="O80" s="56"/>
      <c r="P80" s="56"/>
      <c r="Q80" s="56"/>
      <c r="R80" s="56"/>
      <c r="S80" s="56"/>
      <c r="T80" s="56"/>
      <c r="U80" s="56"/>
      <c r="V80" s="56"/>
      <c r="W80" s="56"/>
      <c r="X80" s="56"/>
      <c r="Y80" s="56"/>
      <c r="Z80" s="56"/>
    </row>
    <row r="81" spans="1:26" ht="14.25" customHeight="1">
      <c r="A81" s="85"/>
      <c r="B81" s="101"/>
      <c r="C81" s="85"/>
      <c r="D81" s="82"/>
      <c r="E81" s="85"/>
      <c r="F81" s="86"/>
      <c r="G81" s="84"/>
      <c r="H81" s="59"/>
      <c r="I81" s="56"/>
      <c r="J81" s="56"/>
      <c r="K81" s="56"/>
      <c r="L81" s="56"/>
      <c r="M81" s="56"/>
      <c r="N81" s="56"/>
      <c r="O81" s="56"/>
      <c r="P81" s="56"/>
      <c r="Q81" s="56"/>
      <c r="R81" s="56"/>
      <c r="S81" s="56"/>
      <c r="T81" s="56"/>
      <c r="U81" s="56"/>
      <c r="V81" s="56"/>
      <c r="W81" s="56"/>
      <c r="X81" s="56"/>
      <c r="Y81" s="56"/>
      <c r="Z81" s="56"/>
    </row>
    <row r="82" spans="1:26" ht="14.25" customHeight="1" thickBot="1">
      <c r="A82" s="83" t="s">
        <v>101</v>
      </c>
      <c r="B82" s="101"/>
      <c r="C82" s="82"/>
      <c r="D82" s="107" t="s">
        <v>235</v>
      </c>
      <c r="E82" s="88">
        <f>+F79+F80</f>
        <v>0</v>
      </c>
      <c r="F82" s="91" t="s">
        <v>234</v>
      </c>
      <c r="G82" s="82"/>
      <c r="H82" s="56"/>
      <c r="I82" s="56"/>
      <c r="J82" s="56"/>
      <c r="K82" s="56"/>
      <c r="L82" s="56"/>
      <c r="M82" s="56"/>
      <c r="N82" s="56"/>
      <c r="O82" s="56"/>
      <c r="P82" s="56"/>
      <c r="Q82" s="56"/>
      <c r="R82" s="56"/>
      <c r="S82" s="56"/>
      <c r="T82" s="56"/>
      <c r="U82" s="56"/>
      <c r="V82" s="56"/>
      <c r="W82" s="56"/>
      <c r="X82" s="56"/>
      <c r="Y82" s="56"/>
      <c r="Z82" s="56"/>
    </row>
    <row r="83" spans="1:26" ht="14.25" customHeight="1">
      <c r="A83" s="85"/>
      <c r="B83" s="101"/>
      <c r="C83" s="85"/>
      <c r="D83" s="82"/>
      <c r="E83" s="85"/>
      <c r="F83" s="86"/>
      <c r="G83" s="84"/>
      <c r="H83" s="59"/>
      <c r="I83" s="56"/>
      <c r="J83" s="56"/>
      <c r="K83" s="56"/>
      <c r="L83" s="56"/>
      <c r="M83" s="56"/>
      <c r="N83" s="56"/>
      <c r="O83" s="56"/>
      <c r="P83" s="56"/>
      <c r="Q83" s="56"/>
      <c r="R83" s="56"/>
      <c r="S83" s="56"/>
      <c r="T83" s="56"/>
      <c r="U83" s="56"/>
      <c r="V83" s="56"/>
      <c r="W83" s="56"/>
      <c r="X83" s="56"/>
      <c r="Y83" s="56"/>
      <c r="Z83" s="56"/>
    </row>
    <row r="84" spans="1:26" ht="14.25" customHeight="1" thickBot="1">
      <c r="A84" s="91" t="s">
        <v>236</v>
      </c>
      <c r="B84" s="101"/>
      <c r="C84" s="82"/>
      <c r="D84" s="82"/>
      <c r="E84" s="152">
        <f>+E76+E82</f>
        <v>0</v>
      </c>
      <c r="F84" s="153"/>
      <c r="G84" s="83" t="s">
        <v>237</v>
      </c>
      <c r="M84" s="56"/>
      <c r="N84" s="56"/>
      <c r="O84" s="56"/>
      <c r="P84" s="56"/>
      <c r="Q84" s="56"/>
      <c r="R84" s="56"/>
      <c r="S84" s="56"/>
      <c r="T84" s="56"/>
      <c r="U84" s="56"/>
      <c r="V84" s="56"/>
      <c r="W84" s="56"/>
      <c r="X84" s="56"/>
      <c r="Y84" s="56"/>
      <c r="Z84" s="56"/>
    </row>
    <row r="85" spans="1:26" ht="14.25" customHeight="1">
      <c r="A85"/>
      <c r="B85" s="101"/>
      <c r="C85"/>
      <c r="D85"/>
      <c r="E85" s="150" t="s">
        <v>70</v>
      </c>
      <c r="F85" s="151"/>
      <c r="G85"/>
      <c r="L85" s="58"/>
      <c r="M85" s="56"/>
      <c r="N85" s="56"/>
      <c r="O85" s="56"/>
      <c r="P85" s="56"/>
      <c r="Q85" s="56"/>
      <c r="R85" s="56"/>
      <c r="S85" s="56"/>
      <c r="T85" s="56"/>
      <c r="U85" s="56"/>
      <c r="V85" s="56"/>
      <c r="W85" s="56"/>
      <c r="X85" s="56"/>
      <c r="Y85" s="56"/>
      <c r="Z85" s="56"/>
    </row>
    <row r="86" spans="1:26" ht="14.25" customHeight="1">
      <c r="A86" s="85"/>
      <c r="B86" s="101"/>
      <c r="C86" s="85"/>
      <c r="D86" s="82"/>
      <c r="E86" s="85"/>
      <c r="F86" s="86"/>
      <c r="G86" s="84"/>
      <c r="H86" s="59"/>
      <c r="I86" s="56"/>
      <c r="J86" s="56"/>
      <c r="K86" s="56"/>
      <c r="L86" s="56"/>
      <c r="M86" s="56"/>
      <c r="N86" s="56"/>
      <c r="O86" s="56"/>
      <c r="P86" s="56"/>
      <c r="Q86" s="56"/>
      <c r="R86" s="56"/>
      <c r="S86" s="56"/>
      <c r="T86" s="56"/>
      <c r="U86" s="56"/>
      <c r="V86" s="56"/>
      <c r="W86" s="56"/>
      <c r="X86" s="56"/>
      <c r="Y86" s="56"/>
      <c r="Z86" s="56"/>
    </row>
    <row r="87" spans="1:26" ht="14.25" customHeight="1">
      <c r="A87" s="83" t="s">
        <v>71</v>
      </c>
      <c r="B87" s="101"/>
      <c r="C87"/>
      <c r="D87"/>
      <c r="E87"/>
      <c r="F87"/>
      <c r="G87"/>
      <c r="M87" s="56"/>
      <c r="N87" s="56"/>
      <c r="O87" s="56"/>
      <c r="P87" s="56"/>
      <c r="Q87" s="56"/>
      <c r="R87" s="56"/>
      <c r="S87" s="56"/>
      <c r="T87" s="56"/>
      <c r="U87" s="56"/>
      <c r="V87" s="56"/>
      <c r="W87" s="56"/>
      <c r="X87" s="56"/>
      <c r="Y87" s="56"/>
      <c r="Z87" s="56"/>
    </row>
    <row r="88" spans="1:26" ht="14.25" customHeight="1">
      <c r="A88" s="83"/>
      <c r="B88" s="101"/>
      <c r="C88"/>
      <c r="D88"/>
      <c r="E88"/>
      <c r="F88"/>
      <c r="G88"/>
      <c r="M88" s="56"/>
      <c r="N88" s="56"/>
      <c r="O88" s="56"/>
      <c r="P88" s="56"/>
      <c r="Q88" s="56"/>
      <c r="R88" s="56"/>
      <c r="S88" s="56"/>
      <c r="T88" s="56"/>
      <c r="U88" s="56"/>
      <c r="V88" s="56"/>
      <c r="W88" s="56"/>
      <c r="X88" s="56"/>
      <c r="Y88" s="56"/>
      <c r="Z88" s="56"/>
    </row>
    <row r="89" spans="1:26" ht="14.25" customHeight="1">
      <c r="A89" s="83" t="s">
        <v>14</v>
      </c>
      <c r="B89" s="101"/>
      <c r="C89" s="82"/>
      <c r="D89" s="82"/>
      <c r="E89" s="82"/>
      <c r="F89" s="82"/>
      <c r="G89" s="84"/>
      <c r="H89" s="56"/>
      <c r="I89" s="56"/>
      <c r="J89" s="56"/>
      <c r="K89" s="56"/>
      <c r="L89" s="56"/>
      <c r="M89" s="56"/>
      <c r="N89" s="56"/>
      <c r="O89" s="56"/>
      <c r="P89" s="56"/>
      <c r="Q89" s="56"/>
      <c r="R89" s="56"/>
      <c r="S89" s="56"/>
      <c r="T89" s="56"/>
      <c r="U89" s="56"/>
      <c r="V89" s="56"/>
      <c r="W89" s="56"/>
      <c r="X89" s="56"/>
      <c r="Y89" s="56"/>
      <c r="Z89" s="56"/>
    </row>
    <row r="90" spans="1:26" ht="14.25" customHeight="1">
      <c r="A90" s="85" t="s">
        <v>72</v>
      </c>
      <c r="B90" s="101"/>
      <c r="C90" s="85" t="s">
        <v>333</v>
      </c>
      <c r="D90" s="82"/>
      <c r="E90" s="85"/>
      <c r="F90" s="86">
        <f>+F9+F25+F41+F57+F73</f>
        <v>0</v>
      </c>
      <c r="G90" s="84"/>
      <c r="H90" s="59"/>
      <c r="I90" s="56"/>
      <c r="J90" s="56"/>
      <c r="K90" s="56"/>
      <c r="L90" s="56"/>
      <c r="M90" s="56"/>
      <c r="N90" s="56"/>
      <c r="O90" s="56"/>
      <c r="P90" s="56"/>
      <c r="Q90" s="56"/>
      <c r="R90" s="56"/>
      <c r="S90" s="56"/>
      <c r="T90" s="56"/>
      <c r="U90" s="56"/>
      <c r="V90" s="56"/>
      <c r="W90" s="56"/>
      <c r="X90" s="56"/>
      <c r="Y90" s="56"/>
      <c r="Z90" s="56"/>
    </row>
    <row r="91" spans="1:26" ht="14.25" customHeight="1">
      <c r="A91" s="85" t="s">
        <v>73</v>
      </c>
      <c r="B91" s="82"/>
      <c r="C91" s="85" t="s">
        <v>334</v>
      </c>
      <c r="D91" s="82"/>
      <c r="E91" s="85"/>
      <c r="F91" s="86">
        <f>+F10+F26+F42+F58+F74</f>
        <v>0</v>
      </c>
      <c r="G91" s="84"/>
      <c r="H91" s="59"/>
      <c r="I91" s="56"/>
      <c r="J91" s="56"/>
      <c r="K91" s="56"/>
      <c r="L91" s="56"/>
      <c r="M91" s="56"/>
      <c r="N91" s="56"/>
      <c r="O91" s="56"/>
      <c r="P91" s="56"/>
      <c r="Q91" s="56"/>
      <c r="R91" s="56"/>
      <c r="S91" s="56"/>
      <c r="T91" s="56"/>
      <c r="U91" s="56"/>
      <c r="V91" s="56"/>
      <c r="W91" s="56"/>
      <c r="X91" s="56"/>
      <c r="Y91" s="56"/>
      <c r="Z91" s="56"/>
    </row>
    <row r="92" spans="1:26" ht="14.25" customHeight="1">
      <c r="A92" s="85"/>
      <c r="B92" s="82"/>
      <c r="C92" s="85"/>
      <c r="D92" s="82"/>
      <c r="E92" s="85"/>
      <c r="F92" s="86"/>
      <c r="G92" s="84"/>
      <c r="H92" s="59"/>
      <c r="I92" s="56"/>
      <c r="J92" s="56"/>
      <c r="K92" s="56"/>
      <c r="L92" s="56"/>
      <c r="M92" s="56"/>
      <c r="N92" s="56"/>
      <c r="O92" s="56"/>
      <c r="P92" s="56"/>
      <c r="Q92" s="56"/>
      <c r="R92" s="56"/>
      <c r="S92" s="56"/>
      <c r="T92" s="56"/>
      <c r="U92" s="56"/>
      <c r="V92" s="56"/>
      <c r="W92" s="56"/>
      <c r="X92" s="56"/>
      <c r="Y92" s="56"/>
      <c r="Z92" s="56"/>
    </row>
    <row r="93" spans="1:26" ht="14.25" customHeight="1" thickBot="1">
      <c r="A93" s="83" t="s">
        <v>238</v>
      </c>
      <c r="B93" s="82"/>
      <c r="C93" s="82"/>
      <c r="D93" s="87"/>
      <c r="E93" s="88">
        <f>+F90+F91</f>
        <v>0</v>
      </c>
      <c r="F93" s="83"/>
      <c r="G93" s="82"/>
      <c r="H93" s="56"/>
      <c r="I93" s="64"/>
      <c r="J93" s="56"/>
      <c r="K93" s="56"/>
      <c r="L93" s="56"/>
      <c r="M93" s="56"/>
      <c r="N93" s="56"/>
      <c r="O93" s="56"/>
      <c r="P93" s="56"/>
      <c r="Q93" s="56"/>
      <c r="R93" s="56"/>
      <c r="S93" s="56"/>
      <c r="T93" s="56"/>
      <c r="U93" s="56"/>
      <c r="V93" s="56"/>
      <c r="W93" s="56"/>
      <c r="X93" s="56"/>
      <c r="Y93" s="56"/>
      <c r="Z93" s="56"/>
    </row>
    <row r="94" spans="1:26" ht="14.25" customHeight="1">
      <c r="A94" s="85"/>
      <c r="B94" s="82"/>
      <c r="C94" s="85"/>
      <c r="D94" s="82"/>
      <c r="E94" s="85"/>
      <c r="F94" s="86"/>
      <c r="G94" s="84"/>
      <c r="H94" s="59"/>
      <c r="I94" s="56"/>
      <c r="J94" s="56"/>
      <c r="K94" s="56"/>
      <c r="L94" s="56"/>
      <c r="M94" s="56"/>
      <c r="N94" s="56"/>
      <c r="O94" s="56"/>
      <c r="P94" s="56"/>
      <c r="Q94" s="56"/>
      <c r="R94" s="56"/>
      <c r="S94" s="56"/>
      <c r="T94" s="56"/>
      <c r="U94" s="56"/>
      <c r="V94" s="56"/>
      <c r="W94" s="56"/>
      <c r="X94" s="56"/>
      <c r="Y94" s="56"/>
      <c r="Z94" s="56"/>
    </row>
    <row r="95" spans="1:26" ht="14.25" customHeight="1">
      <c r="A95" s="83" t="s">
        <v>94</v>
      </c>
      <c r="B95" s="82"/>
      <c r="C95" s="82"/>
      <c r="D95" s="82"/>
      <c r="E95" s="82"/>
      <c r="F95" s="82"/>
      <c r="G95" s="84"/>
      <c r="H95" s="56"/>
      <c r="I95" s="56"/>
      <c r="J95" s="56"/>
      <c r="K95" s="56"/>
      <c r="L95" s="56"/>
      <c r="M95" s="56"/>
      <c r="N95" s="56"/>
      <c r="O95" s="56"/>
      <c r="P95" s="56"/>
      <c r="Q95" s="56"/>
      <c r="R95" s="56"/>
      <c r="S95" s="56"/>
      <c r="T95" s="56"/>
      <c r="U95" s="56"/>
      <c r="V95" s="56"/>
      <c r="W95" s="56"/>
      <c r="X95" s="56"/>
      <c r="Y95" s="56"/>
      <c r="Z95" s="56"/>
    </row>
    <row r="96" spans="1:26" ht="14.25" customHeight="1">
      <c r="A96" s="85" t="s">
        <v>72</v>
      </c>
      <c r="B96" s="82"/>
      <c r="C96" s="85" t="s">
        <v>333</v>
      </c>
      <c r="D96" s="82"/>
      <c r="E96" s="85"/>
      <c r="F96" s="86">
        <f>+F15+F31+F47+F63+F79</f>
        <v>0</v>
      </c>
      <c r="G96" s="84"/>
      <c r="H96" s="59"/>
      <c r="I96" s="56"/>
      <c r="J96" s="56"/>
      <c r="K96" s="56"/>
      <c r="L96" s="56"/>
      <c r="M96" s="56"/>
      <c r="N96" s="56"/>
      <c r="O96" s="56"/>
      <c r="P96" s="56"/>
      <c r="Q96" s="56"/>
      <c r="R96" s="56"/>
      <c r="S96" s="56"/>
      <c r="T96" s="56"/>
      <c r="U96" s="56"/>
      <c r="V96" s="56"/>
      <c r="W96" s="56"/>
      <c r="X96" s="56"/>
      <c r="Y96" s="56"/>
      <c r="Z96" s="56"/>
    </row>
    <row r="97" spans="1:26" ht="14.25" customHeight="1">
      <c r="A97" s="85" t="s">
        <v>73</v>
      </c>
      <c r="B97" s="82"/>
      <c r="C97" s="85" t="s">
        <v>334</v>
      </c>
      <c r="D97" s="82"/>
      <c r="E97" s="85"/>
      <c r="F97" s="86">
        <f>+F16+F32+F48+F64+F80</f>
        <v>0</v>
      </c>
      <c r="G97" s="84"/>
      <c r="H97" s="59"/>
      <c r="I97" s="56"/>
      <c r="J97" s="56"/>
      <c r="K97" s="56"/>
      <c r="L97" s="56"/>
      <c r="M97" s="56"/>
      <c r="N97" s="56"/>
      <c r="O97" s="56"/>
      <c r="P97" s="56"/>
      <c r="Q97" s="56"/>
      <c r="R97" s="56"/>
      <c r="S97" s="56"/>
      <c r="T97" s="56"/>
      <c r="U97" s="56"/>
      <c r="V97" s="56"/>
      <c r="W97" s="56"/>
      <c r="X97" s="56"/>
      <c r="Y97" s="56"/>
      <c r="Z97" s="56"/>
    </row>
    <row r="98" spans="1:26" ht="14.25" customHeight="1">
      <c r="A98" s="85"/>
      <c r="B98" s="82"/>
      <c r="C98" s="85"/>
      <c r="D98" s="82"/>
      <c r="E98" s="85"/>
      <c r="F98" s="86"/>
      <c r="G98" s="84"/>
      <c r="H98" s="59"/>
      <c r="I98" s="56"/>
      <c r="J98" s="56"/>
      <c r="K98" s="56"/>
      <c r="L98" s="56"/>
      <c r="M98" s="56"/>
      <c r="N98" s="56"/>
      <c r="O98" s="56"/>
      <c r="P98" s="56"/>
      <c r="Q98" s="56"/>
      <c r="R98" s="56"/>
      <c r="S98" s="56"/>
      <c r="T98" s="56"/>
      <c r="U98" s="56"/>
      <c r="V98" s="56"/>
      <c r="W98" s="56"/>
      <c r="X98" s="56"/>
      <c r="Y98" s="56"/>
      <c r="Z98" s="56"/>
    </row>
    <row r="99" spans="1:26" ht="14.25" customHeight="1" thickBot="1">
      <c r="A99" s="83" t="s">
        <v>239</v>
      </c>
      <c r="B99" s="82"/>
      <c r="C99" s="82"/>
      <c r="D99" s="87"/>
      <c r="E99" s="88">
        <f>+F96+F97</f>
        <v>0</v>
      </c>
      <c r="F99" s="83"/>
      <c r="G99" s="82"/>
      <c r="H99" s="56"/>
      <c r="I99" s="64"/>
      <c r="J99" s="56"/>
      <c r="K99" s="56"/>
      <c r="L99" s="56"/>
      <c r="M99" s="56"/>
      <c r="N99" s="56"/>
      <c r="O99" s="56"/>
      <c r="P99" s="56"/>
      <c r="Q99" s="56"/>
      <c r="R99" s="56"/>
      <c r="S99" s="56"/>
      <c r="T99" s="56"/>
      <c r="U99" s="56"/>
      <c r="V99" s="56"/>
      <c r="W99" s="56"/>
      <c r="X99" s="56"/>
      <c r="Y99" s="56"/>
      <c r="Z99" s="56"/>
    </row>
    <row r="100" spans="1:26" ht="14.25" customHeight="1" thickBot="1">
      <c r="A100" s="85"/>
      <c r="B100" s="82"/>
      <c r="C100" s="85"/>
      <c r="D100" s="82"/>
      <c r="E100" s="85"/>
      <c r="F100" s="86"/>
      <c r="G100" s="84"/>
      <c r="H100" s="59"/>
      <c r="I100" s="56"/>
      <c r="J100" s="56"/>
      <c r="K100" s="56"/>
      <c r="L100" s="56"/>
      <c r="M100" s="56"/>
      <c r="N100" s="56"/>
      <c r="O100" s="56"/>
      <c r="P100" s="56"/>
      <c r="Q100" s="56"/>
      <c r="R100" s="56"/>
      <c r="S100" s="56"/>
      <c r="T100" s="56"/>
      <c r="U100" s="56"/>
      <c r="V100" s="56"/>
      <c r="W100" s="56"/>
      <c r="X100" s="56"/>
      <c r="Y100" s="56"/>
      <c r="Z100" s="56"/>
    </row>
    <row r="101" spans="1:26" ht="14.25" customHeight="1" thickBot="1">
      <c r="A101" s="83" t="s">
        <v>240</v>
      </c>
      <c r="B101" s="82"/>
      <c r="C101" s="82"/>
      <c r="D101" s="82"/>
      <c r="E101" s="135">
        <f>+E93+E99</f>
        <v>0</v>
      </c>
      <c r="F101" s="136"/>
      <c r="G101" s="83"/>
      <c r="I101" s="64"/>
      <c r="M101" s="56"/>
      <c r="N101" s="56"/>
      <c r="O101" s="56"/>
      <c r="P101" s="56"/>
      <c r="Q101" s="56"/>
      <c r="R101" s="56"/>
      <c r="S101" s="56"/>
      <c r="T101" s="56"/>
      <c r="U101" s="56"/>
      <c r="V101" s="56"/>
      <c r="W101" s="56"/>
      <c r="X101" s="56"/>
      <c r="Y101" s="56"/>
      <c r="Z101" s="56"/>
    </row>
    <row r="102" spans="1:26" ht="14.25" customHeight="1">
      <c r="A102"/>
      <c r="B102"/>
      <c r="C102"/>
      <c r="D102"/>
      <c r="E102" s="124"/>
      <c r="F102" s="125"/>
      <c r="G102"/>
      <c r="L102" s="58"/>
      <c r="M102" s="56"/>
      <c r="N102" s="56"/>
      <c r="O102" s="56"/>
      <c r="P102" s="56"/>
      <c r="Q102" s="56"/>
      <c r="R102" s="56"/>
      <c r="S102" s="56"/>
      <c r="T102" s="56"/>
      <c r="U102" s="56"/>
      <c r="V102" s="56"/>
      <c r="W102" s="56"/>
      <c r="X102" s="56"/>
      <c r="Y102" s="56"/>
      <c r="Z102" s="56"/>
    </row>
    <row r="103" spans="1:26" ht="20.25" customHeight="1">
      <c r="A103" s="102" t="s">
        <v>78</v>
      </c>
      <c r="B103" s="110"/>
      <c r="C103" s="110"/>
      <c r="D103" s="110"/>
      <c r="E103" s="104"/>
      <c r="F103" s="104"/>
      <c r="G103" s="110"/>
      <c r="L103" s="58"/>
      <c r="M103" s="56"/>
      <c r="N103" s="56"/>
      <c r="O103" s="56"/>
      <c r="P103" s="56"/>
      <c r="Q103" s="56"/>
      <c r="R103" s="56"/>
      <c r="S103" s="56"/>
      <c r="T103" s="56"/>
      <c r="U103" s="56"/>
      <c r="V103" s="56"/>
      <c r="W103" s="56"/>
      <c r="X103" s="56"/>
      <c r="Y103" s="56"/>
      <c r="Z103" s="56"/>
    </row>
    <row r="104" spans="1:26" ht="52.5" customHeight="1">
      <c r="A104" s="148" t="s">
        <v>371</v>
      </c>
      <c r="B104" s="155"/>
      <c r="C104" s="155"/>
      <c r="D104" s="155"/>
      <c r="E104" s="155"/>
      <c r="F104" s="155"/>
      <c r="G104" s="155"/>
      <c r="L104" s="58"/>
      <c r="M104" s="56"/>
      <c r="N104" s="56"/>
      <c r="O104" s="56"/>
      <c r="P104" s="56"/>
      <c r="Q104" s="56"/>
      <c r="R104" s="56"/>
      <c r="S104" s="56"/>
      <c r="T104" s="56"/>
      <c r="U104" s="56"/>
      <c r="V104" s="56"/>
      <c r="W104" s="56"/>
      <c r="X104" s="56"/>
      <c r="Y104" s="56"/>
      <c r="Z104" s="56"/>
    </row>
    <row r="105" spans="1:26" ht="14.25" customHeight="1">
      <c r="E105" s="63"/>
      <c r="F105" s="63"/>
      <c r="L105" s="58"/>
      <c r="M105" s="56"/>
      <c r="N105" s="56"/>
      <c r="O105" s="56"/>
      <c r="P105" s="56"/>
      <c r="Q105" s="56"/>
      <c r="R105" s="56"/>
      <c r="S105" s="56"/>
      <c r="T105" s="56"/>
      <c r="U105" s="56"/>
      <c r="V105" s="56"/>
      <c r="W105" s="56"/>
      <c r="X105" s="56"/>
      <c r="Y105" s="56"/>
      <c r="Z105" s="56"/>
    </row>
    <row r="106" spans="1:26" ht="14.25" customHeight="1">
      <c r="E106" s="63"/>
      <c r="F106" s="63"/>
      <c r="L106" s="58"/>
      <c r="M106" s="56"/>
      <c r="N106" s="56"/>
      <c r="O106" s="56"/>
      <c r="P106" s="56"/>
      <c r="Q106" s="56"/>
      <c r="R106" s="56"/>
      <c r="S106" s="56"/>
      <c r="T106" s="56"/>
      <c r="U106" s="56"/>
      <c r="V106" s="56"/>
      <c r="W106" s="56"/>
      <c r="X106" s="56"/>
      <c r="Y106" s="56"/>
      <c r="Z106" s="56"/>
    </row>
    <row r="107" spans="1:26" ht="14.25" customHeight="1">
      <c r="E107" s="63"/>
      <c r="F107" s="63"/>
      <c r="L107" s="58"/>
      <c r="M107" s="56"/>
      <c r="N107" s="56"/>
      <c r="O107" s="56"/>
      <c r="P107" s="56"/>
      <c r="Q107" s="56"/>
      <c r="R107" s="56"/>
      <c r="S107" s="56"/>
      <c r="T107" s="56"/>
      <c r="U107" s="56"/>
      <c r="V107" s="56"/>
      <c r="W107" s="56"/>
      <c r="X107" s="56"/>
      <c r="Y107" s="56"/>
      <c r="Z107" s="56"/>
    </row>
    <row r="108" spans="1:26" ht="14.25" customHeight="1">
      <c r="A108" s="65" t="s">
        <v>79</v>
      </c>
      <c r="B108" s="67"/>
      <c r="C108" s="67"/>
      <c r="D108" s="67"/>
      <c r="E108" s="67"/>
      <c r="F108" s="67"/>
      <c r="G108" s="67"/>
      <c r="H108" s="56"/>
      <c r="I108" s="56"/>
      <c r="J108" s="56"/>
      <c r="K108" s="56"/>
      <c r="L108" s="56"/>
      <c r="M108" s="56"/>
      <c r="N108" s="56"/>
      <c r="O108" s="56"/>
      <c r="P108" s="56"/>
      <c r="Q108" s="56"/>
      <c r="R108" s="56"/>
      <c r="S108" s="56"/>
      <c r="T108" s="56"/>
      <c r="U108" s="56"/>
      <c r="V108" s="56"/>
      <c r="W108" s="56"/>
      <c r="X108" s="56"/>
      <c r="Y108" s="56"/>
      <c r="Z108" s="56"/>
    </row>
    <row r="109" spans="1:26" ht="14.25" customHeight="1">
      <c r="A109" s="68" t="s">
        <v>80</v>
      </c>
      <c r="B109" s="70"/>
      <c r="C109" s="70"/>
      <c r="D109" s="70"/>
      <c r="E109" s="71" t="s">
        <v>81</v>
      </c>
      <c r="F109" s="70"/>
      <c r="G109" s="70"/>
      <c r="H109" s="56"/>
      <c r="I109" s="56"/>
      <c r="J109" s="56"/>
      <c r="K109" s="56"/>
      <c r="L109" s="56"/>
      <c r="M109" s="56"/>
      <c r="N109" s="56"/>
      <c r="O109" s="56"/>
      <c r="P109" s="56"/>
      <c r="Q109" s="56"/>
      <c r="R109" s="56"/>
      <c r="S109" s="56"/>
      <c r="T109" s="56"/>
      <c r="U109" s="56"/>
      <c r="V109" s="56"/>
      <c r="W109" s="56"/>
      <c r="X109" s="56"/>
      <c r="Y109" s="56"/>
      <c r="Z109" s="56"/>
    </row>
    <row r="110" spans="1:26" ht="14.25" customHeight="1">
      <c r="A110" s="72"/>
      <c r="B110" s="67"/>
      <c r="C110" s="67"/>
      <c r="D110" s="67"/>
      <c r="E110" s="67"/>
      <c r="F110" s="67"/>
      <c r="G110" s="67"/>
      <c r="H110" s="56"/>
      <c r="I110" s="56"/>
      <c r="J110" s="56"/>
      <c r="K110" s="56"/>
      <c r="L110" s="56"/>
      <c r="M110" s="56"/>
      <c r="N110" s="56"/>
      <c r="O110" s="56"/>
      <c r="P110" s="56"/>
      <c r="Q110" s="56"/>
      <c r="R110" s="56"/>
      <c r="S110" s="56"/>
      <c r="T110" s="56"/>
      <c r="U110" s="56"/>
      <c r="V110" s="56"/>
      <c r="W110" s="56"/>
      <c r="X110" s="56"/>
      <c r="Y110" s="56"/>
      <c r="Z110" s="56"/>
    </row>
    <row r="111" spans="1:26" ht="14.25" customHeight="1">
      <c r="A111" s="68" t="s">
        <v>82</v>
      </c>
      <c r="B111" s="70"/>
      <c r="C111" s="70"/>
      <c r="D111" s="70"/>
      <c r="E111" s="70"/>
      <c r="F111" s="70"/>
      <c r="G111" s="70"/>
      <c r="H111" s="56"/>
      <c r="I111" s="56"/>
      <c r="J111" s="56"/>
      <c r="K111" s="56"/>
      <c r="L111" s="56"/>
      <c r="M111" s="56"/>
      <c r="N111" s="56"/>
      <c r="O111" s="56"/>
      <c r="P111" s="56"/>
      <c r="Q111" s="56"/>
      <c r="R111" s="56"/>
      <c r="S111" s="56"/>
      <c r="T111" s="56"/>
      <c r="U111" s="56"/>
      <c r="V111" s="56"/>
      <c r="W111" s="56"/>
      <c r="X111" s="56"/>
      <c r="Y111" s="56"/>
      <c r="Z111" s="56"/>
    </row>
    <row r="112" spans="1:26" ht="14.25" customHeight="1">
      <c r="A112" s="68" t="s">
        <v>83</v>
      </c>
      <c r="B112" s="100"/>
      <c r="C112" s="74"/>
      <c r="D112" s="74"/>
      <c r="E112" s="74"/>
      <c r="F112" s="74"/>
      <c r="G112" s="74"/>
      <c r="H112" s="56"/>
      <c r="I112" s="56"/>
      <c r="J112" s="56"/>
      <c r="K112" s="56"/>
      <c r="L112" s="56"/>
      <c r="M112" s="56"/>
      <c r="N112" s="56"/>
      <c r="O112" s="56"/>
      <c r="P112" s="56"/>
      <c r="Q112" s="56"/>
      <c r="R112" s="56"/>
      <c r="S112" s="56"/>
      <c r="T112" s="56"/>
      <c r="U112" s="56"/>
      <c r="V112" s="56"/>
      <c r="W112" s="56"/>
      <c r="X112" s="56"/>
      <c r="Y112" s="56"/>
      <c r="Z112" s="56"/>
    </row>
    <row r="113" spans="1:26" ht="14.25" customHeight="1">
      <c r="A113" s="68" t="s">
        <v>84</v>
      </c>
      <c r="B113" s="100"/>
      <c r="C113" s="74"/>
      <c r="D113" s="74"/>
      <c r="E113" s="74"/>
      <c r="F113" s="74"/>
      <c r="G113" s="74"/>
      <c r="H113" s="56"/>
      <c r="I113" s="56"/>
      <c r="J113" s="56"/>
      <c r="K113" s="56"/>
      <c r="L113" s="56"/>
      <c r="M113" s="56"/>
      <c r="N113" s="56"/>
      <c r="O113" s="56"/>
      <c r="P113" s="56"/>
      <c r="Q113" s="56"/>
      <c r="R113" s="56"/>
      <c r="S113" s="56"/>
      <c r="T113" s="56"/>
      <c r="U113" s="56"/>
      <c r="V113" s="56"/>
      <c r="W113" s="56"/>
      <c r="X113" s="56"/>
      <c r="Y113" s="56"/>
      <c r="Z113" s="56"/>
    </row>
    <row r="114" spans="1:26" ht="30.75" customHeight="1">
      <c r="A114" s="75" t="s">
        <v>85</v>
      </c>
      <c r="B114" s="74"/>
      <c r="C114" s="74"/>
      <c r="D114" s="74"/>
      <c r="E114" s="74"/>
      <c r="F114" s="74"/>
      <c r="G114" s="74"/>
      <c r="H114" s="56"/>
      <c r="I114" s="56"/>
      <c r="J114" s="56"/>
      <c r="K114" s="56"/>
      <c r="L114" s="56"/>
      <c r="M114" s="56"/>
      <c r="N114" s="56"/>
      <c r="O114" s="56"/>
      <c r="P114" s="56"/>
      <c r="Q114" s="56"/>
      <c r="R114" s="56"/>
      <c r="S114" s="56"/>
      <c r="T114" s="56"/>
      <c r="U114" s="56"/>
      <c r="V114" s="56"/>
      <c r="W114" s="56"/>
      <c r="X114" s="56"/>
      <c r="Y114" s="56"/>
      <c r="Z114" s="56"/>
    </row>
    <row r="115" spans="1:26" ht="14.25" customHeight="1">
      <c r="A115" s="68" t="s">
        <v>86</v>
      </c>
      <c r="B115" s="70"/>
      <c r="C115" s="70"/>
      <c r="D115" s="68" t="s">
        <v>87</v>
      </c>
      <c r="E115" s="70"/>
      <c r="F115" s="70"/>
      <c r="G115" s="70"/>
      <c r="H115" s="56"/>
      <c r="I115" s="56"/>
      <c r="J115" s="56"/>
      <c r="K115" s="56"/>
      <c r="L115" s="56"/>
      <c r="M115" s="56"/>
      <c r="N115" s="56"/>
      <c r="O115" s="56"/>
      <c r="P115" s="56"/>
      <c r="Q115" s="56"/>
      <c r="R115" s="56"/>
      <c r="S115" s="56"/>
      <c r="T115" s="56"/>
      <c r="U115" s="56"/>
      <c r="V115" s="56"/>
      <c r="W115" s="56"/>
      <c r="X115" s="56"/>
      <c r="Y115" s="56"/>
      <c r="Z115" s="56"/>
    </row>
    <row r="116" spans="1:26" ht="14.25" customHeight="1">
      <c r="A116" s="68" t="s">
        <v>88</v>
      </c>
      <c r="B116" s="129"/>
      <c r="C116" s="130"/>
      <c r="D116" s="71" t="s">
        <v>89</v>
      </c>
      <c r="E116" s="129"/>
      <c r="F116" s="130"/>
      <c r="G116" s="70"/>
      <c r="H116" s="56"/>
      <c r="I116" s="56"/>
      <c r="J116" s="56"/>
      <c r="K116" s="56"/>
      <c r="L116" s="56"/>
      <c r="M116" s="56"/>
      <c r="N116" s="56"/>
      <c r="O116" s="56"/>
      <c r="P116" s="56"/>
      <c r="Q116" s="56"/>
      <c r="R116" s="56"/>
      <c r="S116" s="56"/>
      <c r="T116" s="56"/>
      <c r="U116" s="56"/>
      <c r="V116" s="56"/>
      <c r="W116" s="56"/>
      <c r="X116" s="56"/>
      <c r="Y116" s="56"/>
      <c r="Z116" s="56"/>
    </row>
    <row r="117" spans="1:26" ht="14.25" customHeight="1">
      <c r="A117" s="77" t="s">
        <v>90</v>
      </c>
      <c r="B117" s="70"/>
      <c r="C117" s="70"/>
      <c r="D117" s="70"/>
      <c r="E117" s="70"/>
      <c r="F117" s="70"/>
      <c r="G117" s="70"/>
      <c r="H117" s="56"/>
      <c r="I117" s="56"/>
      <c r="J117" s="56"/>
      <c r="K117" s="56"/>
      <c r="L117" s="56"/>
      <c r="M117" s="56"/>
      <c r="N117" s="56"/>
      <c r="O117" s="56"/>
      <c r="P117" s="56"/>
      <c r="Q117" s="56"/>
      <c r="R117" s="56"/>
      <c r="S117" s="56"/>
      <c r="T117" s="56"/>
      <c r="U117" s="56"/>
      <c r="V117" s="56"/>
      <c r="W117" s="56"/>
      <c r="X117" s="56"/>
      <c r="Y117" s="56"/>
      <c r="Z117" s="56"/>
    </row>
    <row r="118" spans="1:26" ht="14.25" customHeight="1">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spans="1:26" ht="14.25" customHeight="1">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spans="1:26" ht="14.25" customHeight="1">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spans="1:26" ht="14.25" customHeight="1">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1:26" ht="14.25" customHeight="1">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spans="1:26" ht="14.25" customHeight="1">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ht="14.25" customHeight="1">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spans="1:26" ht="14.25" customHeight="1">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spans="1:26" ht="14.25" customHeight="1">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spans="1:26" ht="14.25" customHeight="1">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spans="1:26" ht="14.25" customHeight="1">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spans="1:26" ht="14.25" customHeight="1">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spans="1:26" ht="14.25" customHeight="1">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spans="1:26" ht="14.25" customHeight="1">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spans="1:26" ht="14.25" customHeight="1">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spans="1:26" ht="14.25" customHeight="1">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spans="1:26" ht="14.25" customHeight="1">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spans="1:26" ht="14.25" customHeight="1">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spans="1:26" ht="14.25" customHeight="1">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spans="1:26" ht="14.25" customHeight="1">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spans="1:26" ht="14.25" customHeight="1">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spans="1:26" ht="14.25" customHeight="1">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spans="1:26" ht="14.25" customHeight="1">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spans="1:26" ht="14.25" customHeight="1">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spans="1:26" ht="14.25" customHeight="1">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spans="1:26" ht="14.25" customHeight="1">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ht="14.25" customHeight="1">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spans="1:26" ht="14.25" customHeight="1">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spans="1:26" ht="14.25" customHeight="1">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spans="1:26" ht="14.25" customHeight="1">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spans="1:26" ht="14.25" customHeight="1">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spans="1:26" ht="14.25" customHeight="1">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spans="1:26" ht="14.25" customHeight="1">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spans="1:26" ht="14.25" customHeight="1">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spans="1:26" ht="14.25" customHeight="1">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spans="1:26" ht="14.25" customHeight="1">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ht="14.25" customHeight="1">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spans="1:26" ht="14.25" customHeight="1">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spans="1:26" ht="14.25" customHeight="1">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spans="1:26" ht="14.25" customHeight="1">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spans="1:26" ht="14.25" customHeight="1">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spans="1:26" ht="14.25" customHeight="1">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spans="1:26" ht="14.25" customHeight="1">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spans="1:26" ht="14.25" customHeight="1">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spans="1:26" ht="14.25" customHeight="1">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spans="1:26" ht="14.25" customHeight="1">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spans="1:26" ht="14.25" customHeight="1">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spans="1:26" ht="14.25" customHeight="1">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spans="1:26" ht="14.25" customHeight="1">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ht="14.25" customHeight="1">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spans="1:26" ht="14.25" customHeight="1">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spans="1:26" ht="14.25" customHeight="1">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spans="1:26" ht="14.25" customHeight="1">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spans="1:26" ht="14.25" customHeight="1">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spans="1:26" ht="14.25" customHeight="1">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spans="1:26" ht="14.25" customHeight="1">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spans="1:26" ht="14.25" customHeight="1">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spans="1:26" ht="14.25" customHeight="1">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spans="1:26" ht="14.25" customHeight="1">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spans="1:26" ht="14.25" customHeight="1">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spans="1:26" ht="14.25" customHeight="1">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spans="1:26" ht="14.25" customHeight="1">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spans="1:26" ht="14.25" customHeight="1">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spans="1:26" ht="14.25" customHeight="1">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ht="14.25" customHeight="1">
      <c r="A182" s="56"/>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spans="1:26" ht="14.25" customHeight="1">
      <c r="A183" s="56"/>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spans="1:26" ht="14.25" customHeight="1">
      <c r="A184" s="56"/>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spans="1:26" ht="14.25" customHeight="1">
      <c r="A185" s="56"/>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spans="1:26" ht="14.25" customHeight="1">
      <c r="A186" s="56"/>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spans="1:26" ht="14.25" customHeight="1">
      <c r="A187" s="56"/>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ht="14.25" customHeight="1">
      <c r="A188" s="56"/>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spans="1:26" ht="14.25" customHeight="1">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spans="1:26" ht="14.25" customHeight="1">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spans="1:26" ht="14.25" customHeight="1">
      <c r="A191" s="56"/>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spans="1:26" ht="14.25" customHeight="1">
      <c r="A192" s="56"/>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spans="1:26" ht="14.25" customHeight="1">
      <c r="A193" s="56"/>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spans="1:26" ht="14.25" customHeight="1">
      <c r="A194" s="56"/>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spans="1:26" ht="14.25" customHeight="1">
      <c r="A195" s="56"/>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spans="1:26" ht="14.25" customHeight="1">
      <c r="A196" s="56"/>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spans="1:26" ht="14.25" customHeight="1">
      <c r="A197" s="56"/>
      <c r="B197" s="56"/>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spans="1:26" ht="14.25" customHeight="1">
      <c r="A198" s="56"/>
      <c r="B198" s="56"/>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spans="1:26" ht="14.25" customHeight="1">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spans="1:26" ht="14.25" customHeight="1">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spans="1:26" ht="14.25" customHeight="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spans="1:26" ht="14.25" customHeight="1">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spans="1:26" ht="14.25" customHeight="1">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spans="1:26" ht="14.25" customHeight="1">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spans="1:26" ht="14.25" customHeight="1">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ht="14.25" customHeight="1">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spans="1:26" ht="14.25" customHeight="1">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spans="1:26" ht="14.25" customHeight="1">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spans="1:26" ht="14.25" customHeight="1">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spans="1:26" ht="14.25" customHeight="1">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spans="1:26" ht="14.25" customHeight="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spans="1:26" ht="14.25" customHeight="1">
      <c r="A212" s="56"/>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spans="1:26" ht="14.25" customHeight="1">
      <c r="A213" s="56"/>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spans="1:26" ht="14.25" customHeight="1">
      <c r="A214" s="56"/>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spans="1:26" ht="14.25" customHeight="1">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spans="1:26" ht="14.25" customHeight="1">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spans="1:26" ht="14.25" customHeight="1">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ht="14.25" customHeight="1">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spans="1:26" ht="14.25" customHeight="1">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spans="1:26" ht="14.25" customHeight="1">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spans="1:26" ht="14.25" customHeight="1">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spans="1:26" ht="14.25" customHeight="1">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spans="1:26" ht="14.25" customHeight="1">
      <c r="A223" s="56"/>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spans="1:26" ht="14.25" customHeight="1">
      <c r="A224" s="56"/>
      <c r="B224" s="56"/>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spans="1:26" ht="14.25" customHeight="1">
      <c r="A225" s="56"/>
      <c r="B225" s="56"/>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spans="1:26" ht="14.25" customHeight="1">
      <c r="A226" s="56"/>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spans="1:26" ht="14.25" customHeight="1">
      <c r="A227" s="56"/>
      <c r="B227" s="56"/>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spans="1:26" ht="14.25" customHeight="1">
      <c r="A228" s="56"/>
      <c r="B228" s="56"/>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spans="1:26" ht="14.25" customHeight="1">
      <c r="A229" s="56"/>
      <c r="B229" s="56"/>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spans="1:26" ht="14.25" customHeight="1">
      <c r="A230" s="56"/>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spans="1:26" ht="14.25" customHeight="1">
      <c r="A231" s="56"/>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spans="1:26" ht="14.25" customHeight="1">
      <c r="A232" s="56"/>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spans="1:26" ht="14.25" customHeight="1">
      <c r="A233" s="56"/>
      <c r="B233" s="56"/>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spans="1:26" ht="14.25" customHeight="1">
      <c r="A234" s="56"/>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spans="1:26" ht="14.25" customHeight="1">
      <c r="A235" s="56"/>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spans="1:26" ht="14.25" customHeight="1">
      <c r="A236" s="56"/>
      <c r="B236" s="56"/>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spans="1:26" ht="14.25" customHeight="1">
      <c r="A237" s="56"/>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ht="14.25" customHeight="1">
      <c r="A238" s="56"/>
      <c r="B238" s="56"/>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spans="1:26" ht="14.25" customHeight="1">
      <c r="A239" s="56"/>
      <c r="B239" s="56"/>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spans="1:26" ht="14.25" customHeight="1">
      <c r="A240" s="56"/>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spans="1:26" ht="14.25" customHeight="1">
      <c r="A241" s="56"/>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ht="14.25" customHeight="1">
      <c r="A242" s="56"/>
      <c r="B242" s="56"/>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spans="1:26" ht="14.25" customHeight="1">
      <c r="A243" s="56"/>
      <c r="B243" s="56"/>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spans="1:26" ht="14.25" customHeight="1">
      <c r="A244" s="56"/>
      <c r="B244" s="56"/>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spans="1:26" ht="14.25" customHeight="1">
      <c r="A245" s="56"/>
      <c r="B245" s="56"/>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spans="1:26" ht="14.25" customHeight="1">
      <c r="A246" s="56"/>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spans="1:26" ht="14.25" customHeight="1">
      <c r="A247" s="56"/>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spans="1:26" ht="14.25" customHeight="1">
      <c r="A248" s="56"/>
      <c r="B248" s="56"/>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spans="1:26" ht="14.25" customHeight="1">
      <c r="A249" s="56"/>
      <c r="B249" s="56"/>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spans="1:26" ht="14.25" customHeight="1">
      <c r="A250" s="56"/>
      <c r="B250" s="56"/>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spans="1:26" ht="14.25" customHeight="1">
      <c r="A251" s="56"/>
      <c r="B251" s="56"/>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spans="1:26" ht="14.25" customHeight="1">
      <c r="A252" s="56"/>
      <c r="B252" s="56"/>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spans="1:26" ht="14.25" customHeight="1">
      <c r="A253" s="56"/>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ht="14.25" customHeight="1">
      <c r="A254" s="56"/>
      <c r="B254" s="56"/>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spans="1:26" ht="14.25" customHeight="1">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spans="1:26" ht="14.25" customHeight="1">
      <c r="A256" s="56"/>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spans="1:26" ht="14.25" customHeight="1">
      <c r="A257" s="56"/>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spans="1:26" ht="14.25" customHeight="1">
      <c r="A258" s="56"/>
      <c r="B258" s="56"/>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spans="1:26" ht="14.25" customHeight="1">
      <c r="A259" s="56"/>
      <c r="B259" s="56"/>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spans="1:26" ht="14.25" customHeight="1">
      <c r="A260" s="56"/>
      <c r="B260" s="56"/>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spans="1:26" ht="14.25" customHeight="1">
      <c r="A261" s="56"/>
      <c r="B261" s="56"/>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spans="1:26" ht="14.25" customHeight="1">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spans="1:26" ht="14.25" customHeight="1">
      <c r="A263" s="56"/>
      <c r="B263" s="56"/>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spans="1:26" ht="14.25" customHeight="1">
      <c r="A264" s="56"/>
      <c r="B264" s="56"/>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spans="1:26" ht="14.25" customHeight="1">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spans="1:26" ht="14.25" customHeight="1">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spans="1:26" ht="14.25" customHeight="1">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spans="1:26" ht="14.25" customHeight="1">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spans="1:26" ht="14.25" customHeight="1">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ht="14.25" customHeight="1">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spans="1:26" ht="14.25" customHeight="1">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spans="1:26" ht="14.25" customHeight="1">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14.25" customHeight="1">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spans="1:26" ht="14.25" customHeight="1">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ht="14.25" customHeight="1">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spans="1:26" ht="14.25" customHeight="1">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spans="1:26" ht="14.25" customHeight="1">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spans="1:26" ht="14.25" customHeight="1">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ht="14.25" customHeight="1">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spans="1:26" ht="14.25" customHeight="1">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spans="1:26" ht="14.25" customHeight="1">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spans="1:26" ht="14.25" customHeight="1">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spans="1:26" ht="14.25" customHeight="1">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spans="1:26" ht="14.25" customHeight="1">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spans="1:26" ht="14.25" customHeight="1">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spans="1:26" ht="14.25" customHeight="1">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spans="1:26" ht="14.25" customHeight="1">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spans="1:26" ht="14.25" customHeight="1">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26" ht="14.25" customHeight="1">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spans="1:26" ht="14.25" customHeight="1">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spans="1:26" ht="14.25" customHeight="1">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spans="1:26" ht="14.25" customHeight="1">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spans="1:26" ht="14.25" customHeight="1">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spans="1:26" ht="14.25" customHeight="1">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ht="14.25" customHeight="1">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spans="1:26" ht="14.25" customHeight="1">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spans="1:26" ht="14.25" customHeight="1">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spans="1:26" ht="14.25" customHeight="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spans="1:26" ht="14.25" customHeight="1">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spans="1:26" ht="14.25" customHeight="1">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spans="1:26" ht="14.25" customHeight="1">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spans="1:26" ht="14.25" customHeight="1">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spans="1:26" ht="14.25" customHeight="1">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spans="1:26" ht="14.25" customHeight="1">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spans="1:26" ht="14.25" customHeight="1">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spans="1:26" ht="14.25" customHeight="1">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spans="1:26" ht="14.25" customHeight="1">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spans="1:26" ht="14.25" customHeight="1">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spans="1:26" ht="14.25" customHeight="1">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spans="1:26" ht="14.25" customHeight="1">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spans="1:26" ht="14.25" customHeight="1">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spans="1:26" ht="14.25" customHeight="1">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spans="1:26" ht="14.25" customHeight="1">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spans="1:26" ht="14.25" customHeight="1">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spans="1:26" ht="14.25" customHeight="1">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ht="14.25" customHeight="1">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spans="1:26" ht="14.25" customHeight="1">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spans="1:26" ht="14.25" customHeight="1">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spans="1:26" ht="14.25" customHeight="1">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spans="1:26" ht="14.25" customHeight="1">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spans="1:26" ht="14.25" customHeight="1">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spans="1:26" ht="14.25" customHeight="1">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spans="1:26" ht="14.25" customHeight="1">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spans="1:26" ht="14.25" customHeight="1">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spans="1:26" ht="14.25" customHeight="1">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spans="1:26" ht="14.25" customHeight="1">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spans="1:26" ht="14.25" customHeight="1">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spans="1:26" ht="14.25" customHeight="1">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spans="1:26" ht="14.25" customHeight="1">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ht="14.25" customHeight="1">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spans="1:26" ht="14.25" customHeight="1">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spans="1:26" ht="14.25" customHeight="1">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spans="1:26" ht="14.25" customHeight="1">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spans="1:26" ht="14.25" customHeight="1">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spans="1:26" ht="14.25" customHeight="1">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spans="1:26" ht="14.25" customHeight="1">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spans="1:26" ht="14.25" customHeight="1">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spans="1:26" ht="14.25" customHeight="1">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spans="1:26" ht="14.25" customHeight="1">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spans="1:26" ht="14.25" customHeight="1">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spans="1:26" ht="14.25" customHeight="1">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spans="1:26" ht="14.25" customHeight="1">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spans="1:26" ht="14.25" customHeight="1">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spans="1:26" ht="14.25" customHeight="1">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spans="1:26" ht="14.25" customHeight="1">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spans="1:26" ht="14.25" customHeight="1">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spans="1:26" ht="14.25" customHeight="1">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spans="1:26" ht="14.25" customHeight="1">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spans="1:26" ht="14.25" customHeight="1">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spans="1:26" ht="14.25" customHeight="1">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spans="1:26" ht="14.25" customHeight="1">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spans="1:26" ht="14.25" customHeight="1">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spans="1:26" ht="14.25" customHeight="1">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spans="1:26" ht="14.25" customHeight="1">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spans="1:26" ht="14.25" customHeight="1">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spans="1:26" ht="14.25" customHeight="1">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spans="1:26" ht="14.25" customHeight="1">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spans="1:26" ht="14.25" customHeight="1">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spans="1:26" ht="14.25" customHeight="1">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spans="1:26" ht="14.25" customHeight="1">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spans="1:26" ht="14.25" customHeight="1">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spans="1:26" ht="14.25" customHeight="1">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spans="1:26" ht="14.25" customHeight="1">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spans="1:26" ht="14.25" customHeight="1">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spans="1:26" ht="14.25" customHeight="1">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spans="1:26" ht="14.25" customHeight="1">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spans="1:26" ht="14.25" customHeight="1">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spans="1:26" ht="14.25" customHeight="1">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spans="1:26" ht="14.25" customHeight="1">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spans="1:26" ht="14.25" customHeight="1">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spans="1:26" ht="14.25" customHeight="1">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spans="1:26" ht="14.25" customHeight="1">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spans="1:26" ht="14.25" customHeight="1">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spans="1:26" ht="14.25" customHeight="1">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spans="1:26" ht="14.25" customHeight="1">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spans="1:26" ht="14.25" customHeight="1">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spans="1:26" ht="14.25" customHeight="1">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spans="1:26" ht="14.25" customHeight="1">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spans="1:26" ht="14.25" customHeight="1">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spans="1:26" ht="14.25" customHeight="1">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spans="1:26" ht="14.25" customHeight="1">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spans="1:26" ht="14.25" customHeight="1">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spans="1:26" ht="14.25" customHeight="1">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spans="1:26" ht="14.25" customHeight="1">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spans="1:26" ht="14.25" customHeight="1">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spans="1:26" ht="14.25" customHeight="1">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spans="1:26" ht="14.25" customHeight="1">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spans="1:26" ht="14.25" customHeight="1">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spans="1:26" ht="14.25" customHeight="1">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spans="1:26" ht="14.25" customHeight="1">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spans="1:26" ht="14.25" customHeight="1">
      <c r="A391" s="56"/>
      <c r="B391" s="56"/>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spans="1:26" ht="14.25" customHeight="1">
      <c r="A392" s="56"/>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spans="1:26" ht="14.25" customHeight="1">
      <c r="A393" s="56"/>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spans="1:26" ht="14.25" customHeight="1">
      <c r="A394" s="56"/>
      <c r="B394" s="56"/>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spans="1:26" ht="14.25" customHeight="1">
      <c r="A395" s="56"/>
      <c r="B395" s="56"/>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spans="1:26" ht="14.25" customHeight="1">
      <c r="A396" s="56"/>
      <c r="B396" s="56"/>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spans="1:26" ht="14.25" customHeight="1">
      <c r="A397" s="56"/>
      <c r="B397" s="56"/>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spans="1:26" ht="14.25" customHeight="1">
      <c r="A398" s="56"/>
      <c r="B398" s="56"/>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spans="1:26" ht="14.25" customHeight="1">
      <c r="A399" s="56"/>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spans="1:26" ht="14.25" customHeight="1">
      <c r="A400" s="56"/>
      <c r="B400" s="56"/>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spans="1:26" ht="14.25" customHeight="1">
      <c r="A401" s="56"/>
      <c r="B401" s="56"/>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spans="1:26" ht="14.25" customHeight="1">
      <c r="A402" s="56"/>
      <c r="B402" s="56"/>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spans="1:26" ht="14.25" customHeight="1">
      <c r="A403" s="56"/>
      <c r="B403" s="56"/>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spans="1:26" ht="14.25" customHeight="1">
      <c r="A404" s="56"/>
      <c r="B404" s="56"/>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spans="1:26" ht="14.25" customHeight="1">
      <c r="A405" s="56"/>
      <c r="B405" s="56"/>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spans="1:26" ht="14.25" customHeight="1">
      <c r="A406" s="56"/>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spans="1:26" ht="14.25" customHeight="1">
      <c r="A407" s="56"/>
      <c r="B407" s="56"/>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spans="1:26" ht="14.25" customHeight="1">
      <c r="A408" s="56"/>
      <c r="B408" s="56"/>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spans="1:26" ht="14.25" customHeight="1">
      <c r="A409" s="56"/>
      <c r="B409" s="56"/>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spans="1:26" ht="14.25" customHeight="1">
      <c r="A410" s="56"/>
      <c r="B410" s="56"/>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spans="1:26" ht="14.25" customHeight="1">
      <c r="A411" s="56"/>
      <c r="B411" s="56"/>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spans="1:26" ht="14.25" customHeight="1">
      <c r="A412" s="56"/>
      <c r="B412" s="56"/>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spans="1:26" ht="14.25" customHeight="1">
      <c r="A413" s="56"/>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spans="1:26" ht="14.25" customHeight="1">
      <c r="A414" s="56"/>
      <c r="B414" s="56"/>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spans="1:26" ht="14.25" customHeight="1">
      <c r="A415" s="56"/>
      <c r="B415" s="56"/>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spans="1:26" ht="14.25" customHeight="1">
      <c r="A416" s="56"/>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spans="1:26" ht="14.25" customHeight="1">
      <c r="A417" s="56"/>
      <c r="B417" s="56"/>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spans="1:26" ht="14.25" customHeight="1">
      <c r="A418" s="56"/>
      <c r="B418" s="56"/>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spans="1:26" ht="14.25" customHeight="1">
      <c r="A419" s="56"/>
      <c r="B419" s="56"/>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spans="1:26" ht="14.25" customHeight="1">
      <c r="A420" s="56"/>
      <c r="B420" s="56"/>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spans="1:26" ht="14.25" customHeight="1">
      <c r="A421" s="56"/>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spans="1:26" ht="14.25" customHeight="1">
      <c r="A422" s="56"/>
      <c r="B422" s="56"/>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spans="1:26" ht="14.25" customHeight="1">
      <c r="A423" s="56"/>
      <c r="B423" s="56"/>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spans="1:26" ht="14.25" customHeight="1">
      <c r="A424" s="56"/>
      <c r="B424" s="56"/>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spans="1:26" ht="14.25" customHeight="1">
      <c r="A425" s="56"/>
      <c r="B425" s="56"/>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spans="1:26" ht="14.25" customHeight="1">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spans="1:26" ht="14.25" customHeight="1">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spans="1:26" ht="14.25" customHeight="1">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spans="1:26" ht="14.25" customHeight="1">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spans="1:26" ht="14.25" customHeight="1">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spans="1:26" ht="14.25" customHeight="1">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spans="1:26" ht="14.25" customHeight="1">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spans="1:26" ht="14.25" customHeight="1">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spans="1:26" ht="14.25" customHeight="1">
      <c r="A434" s="56"/>
      <c r="B434" s="56"/>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spans="1:26" ht="14.25" customHeight="1">
      <c r="A435" s="56"/>
      <c r="B435" s="56"/>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spans="1:26" ht="14.25" customHeight="1">
      <c r="A436" s="56"/>
      <c r="B436" s="56"/>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spans="1:26" ht="14.25" customHeight="1">
      <c r="A437" s="56"/>
      <c r="B437" s="56"/>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spans="1:26" ht="14.25" customHeight="1">
      <c r="A438" s="56"/>
      <c r="B438" s="56"/>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spans="1:26" ht="14.25" customHeight="1">
      <c r="A439" s="56"/>
      <c r="B439" s="56"/>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spans="1:26" ht="14.25" customHeight="1">
      <c r="A440" s="56"/>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spans="1:26" ht="14.25" customHeight="1">
      <c r="A441" s="56"/>
      <c r="B441" s="56"/>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spans="1:26" ht="14.25" customHeight="1">
      <c r="A442" s="56"/>
      <c r="B442" s="56"/>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spans="1:26" ht="14.25" customHeight="1">
      <c r="A443" s="56"/>
      <c r="B443" s="56"/>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spans="1:26" ht="14.25" customHeight="1">
      <c r="A444" s="56"/>
      <c r="B444" s="56"/>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spans="1:26" ht="14.25" customHeight="1">
      <c r="A445" s="56"/>
      <c r="B445" s="56"/>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spans="1:26" ht="14.25" customHeight="1">
      <c r="A446" s="56"/>
      <c r="B446" s="56"/>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spans="1:26" ht="14.25" customHeight="1">
      <c r="A447" s="56"/>
      <c r="B447" s="56"/>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spans="1:26" ht="14.25" customHeight="1">
      <c r="A448" s="56"/>
      <c r="B448" s="56"/>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spans="1:26" ht="14.25" customHeight="1">
      <c r="A449" s="56"/>
      <c r="B449" s="56"/>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spans="1:26" ht="14.25" customHeight="1">
      <c r="A450" s="56"/>
      <c r="B450" s="56"/>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spans="1:26" ht="14.25" customHeight="1">
      <c r="A451" s="56"/>
      <c r="B451" s="56"/>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spans="1:26" ht="14.25" customHeight="1">
      <c r="A452" s="56"/>
      <c r="B452" s="56"/>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spans="1:26" ht="14.25" customHeight="1">
      <c r="A453" s="56"/>
      <c r="B453" s="56"/>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spans="1:26" ht="14.25" customHeight="1">
      <c r="A454" s="56"/>
      <c r="B454" s="56"/>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spans="1:26" ht="14.25" customHeight="1">
      <c r="A455" s="56"/>
      <c r="B455" s="56"/>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spans="1:26" ht="14.25" customHeight="1">
      <c r="A456" s="56"/>
      <c r="B456" s="56"/>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spans="1:26" ht="14.25" customHeight="1">
      <c r="A457" s="56"/>
      <c r="B457" s="56"/>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spans="1:26" ht="14.25" customHeight="1">
      <c r="A458" s="56"/>
      <c r="B458" s="56"/>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spans="1:26" ht="14.25" customHeight="1">
      <c r="A459" s="56"/>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spans="1:26" ht="14.25" customHeight="1">
      <c r="A460" s="56"/>
      <c r="B460" s="56"/>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spans="1:26" ht="14.25" customHeight="1">
      <c r="A461" s="56"/>
      <c r="B461" s="56"/>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spans="1:26" ht="14.25" customHeight="1">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spans="1:26" ht="14.25" customHeight="1">
      <c r="A463" s="56"/>
      <c r="B463" s="56"/>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spans="1:26" ht="14.25" customHeight="1">
      <c r="A464" s="56"/>
      <c r="B464" s="56"/>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spans="1:26" ht="14.25" customHeight="1">
      <c r="A465" s="56"/>
      <c r="B465" s="56"/>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spans="1:26" ht="14.25" customHeight="1">
      <c r="A466" s="56"/>
      <c r="B466" s="56"/>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spans="1:26" ht="14.25" customHeight="1">
      <c r="A467" s="56"/>
      <c r="B467" s="56"/>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spans="1:26" ht="14.25" customHeight="1">
      <c r="A468" s="56"/>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spans="1:26" ht="14.25" customHeight="1">
      <c r="A469" s="56"/>
      <c r="B469" s="56"/>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spans="1:26" ht="14.25" customHeight="1">
      <c r="A470" s="56"/>
      <c r="B470" s="56"/>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spans="1:26" ht="14.25" customHeight="1">
      <c r="A471" s="56"/>
      <c r="B471" s="56"/>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spans="1:26" ht="14.25" customHeight="1">
      <c r="A472" s="56"/>
      <c r="B472" s="56"/>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spans="1:26" ht="14.25" customHeight="1">
      <c r="A473" s="56"/>
      <c r="B473" s="56"/>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spans="1:26" ht="14.25" customHeight="1">
      <c r="A474" s="56"/>
      <c r="B474" s="56"/>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spans="1:26" ht="14.25" customHeight="1">
      <c r="A475" s="56"/>
      <c r="B475" s="56"/>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spans="1:26" ht="14.25" customHeight="1">
      <c r="A476" s="56"/>
      <c r="B476" s="56"/>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spans="1:26" ht="14.25" customHeight="1">
      <c r="A477" s="56"/>
      <c r="B477" s="56"/>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spans="1:26" ht="14.25" customHeight="1">
      <c r="A478" s="56"/>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spans="1:26" ht="14.25" customHeight="1">
      <c r="A479" s="56"/>
      <c r="B479" s="56"/>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spans="1:26" ht="14.25" customHeight="1">
      <c r="A480" s="56"/>
      <c r="B480" s="56"/>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spans="1:26" ht="14.25" customHeight="1">
      <c r="A481" s="56"/>
      <c r="B481" s="56"/>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spans="1:26" ht="14.25" customHeight="1">
      <c r="A482" s="56"/>
      <c r="B482" s="56"/>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spans="1:26" ht="14.25" customHeight="1">
      <c r="A483" s="56"/>
      <c r="B483" s="56"/>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spans="1:26" ht="14.25" customHeight="1">
      <c r="A484" s="56"/>
      <c r="B484" s="56"/>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spans="1:26" ht="14.25" customHeight="1">
      <c r="A485" s="56"/>
      <c r="B485" s="56"/>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spans="1:26" ht="14.25" customHeight="1">
      <c r="A486" s="56"/>
      <c r="B486" s="56"/>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spans="1:26" ht="14.25" customHeight="1">
      <c r="A487" s="56"/>
      <c r="B487" s="56"/>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spans="1:26" ht="14.25" customHeight="1">
      <c r="A488" s="56"/>
      <c r="B488" s="56"/>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spans="1:26" ht="14.25" customHeight="1">
      <c r="A489" s="56"/>
      <c r="B489" s="56"/>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spans="1:26" ht="14.25" customHeight="1">
      <c r="A490" s="56"/>
      <c r="B490" s="56"/>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spans="1:26" ht="14.25" customHeight="1">
      <c r="A491" s="56"/>
      <c r="B491" s="56"/>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spans="1:26" ht="14.25" customHeight="1">
      <c r="A492" s="56"/>
      <c r="B492" s="56"/>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spans="1:26" ht="14.25" customHeight="1">
      <c r="A493" s="56"/>
      <c r="B493" s="56"/>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spans="1:26" ht="14.25" customHeight="1">
      <c r="A494" s="56"/>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spans="1:26" ht="14.25" customHeight="1">
      <c r="A495" s="56"/>
      <c r="B495" s="56"/>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spans="1:26" ht="14.25" customHeight="1">
      <c r="A496" s="56"/>
      <c r="B496" s="56"/>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spans="1:26" ht="14.25" customHeight="1">
      <c r="A497" s="56"/>
      <c r="B497" s="56"/>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spans="1:26" ht="14.25" customHeight="1">
      <c r="A498" s="56"/>
      <c r="B498" s="56"/>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spans="1:26" ht="14.25" customHeight="1">
      <c r="A499" s="56"/>
      <c r="B499" s="56"/>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spans="1:26" ht="14.25" customHeight="1">
      <c r="A500" s="56"/>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spans="1:26" ht="14.25" customHeight="1">
      <c r="A501" s="56"/>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spans="1:26" ht="14.25" customHeight="1">
      <c r="A502" s="56"/>
      <c r="B502" s="5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spans="1:26" ht="14.25" customHeight="1">
      <c r="A503" s="56"/>
      <c r="B503" s="56"/>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spans="1:26" ht="14.25" customHeight="1">
      <c r="A504" s="56"/>
      <c r="B504" s="56"/>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spans="1:26" ht="14.25" customHeight="1">
      <c r="A505" s="56"/>
      <c r="B505" s="56"/>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spans="1:26" ht="14.25" customHeight="1">
      <c r="A506" s="56"/>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spans="1:26" ht="14.25" customHeight="1">
      <c r="A507" s="56"/>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spans="1:26" ht="14.25" customHeight="1">
      <c r="A508" s="56"/>
      <c r="B508" s="56"/>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spans="1:26" ht="14.25" customHeight="1">
      <c r="A509" s="56"/>
      <c r="B509" s="56"/>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spans="1:26" ht="14.25" customHeight="1">
      <c r="A510" s="56"/>
      <c r="B510" s="56"/>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spans="1:26" ht="14.25" customHeight="1">
      <c r="A511" s="56"/>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spans="1:26" ht="14.25" customHeight="1">
      <c r="A512" s="56"/>
      <c r="B512" s="56"/>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spans="1:26" ht="14.25" customHeight="1">
      <c r="A513" s="56"/>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spans="1:26" ht="14.25" customHeight="1">
      <c r="A514" s="56"/>
      <c r="B514" s="56"/>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spans="1:26" ht="14.25" customHeight="1">
      <c r="A515" s="56"/>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spans="1:26" ht="14.25" customHeight="1">
      <c r="A516" s="56"/>
      <c r="B516" s="56"/>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spans="1:26" ht="14.25" customHeight="1">
      <c r="A517" s="56"/>
      <c r="B517" s="56"/>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spans="1:26" ht="14.25" customHeight="1">
      <c r="A518" s="56"/>
      <c r="B518" s="56"/>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spans="1:26" ht="14.25" customHeight="1">
      <c r="A519" s="56"/>
      <c r="B519" s="56"/>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spans="1:26" ht="14.25" customHeight="1">
      <c r="A520" s="56"/>
      <c r="B520" s="56"/>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spans="1:26" ht="14.25" customHeight="1">
      <c r="A521" s="56"/>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spans="1:26" ht="14.25" customHeight="1">
      <c r="A522" s="56"/>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spans="1:26" ht="14.25" customHeight="1">
      <c r="A523" s="56"/>
      <c r="B523" s="56"/>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spans="1:26" ht="14.25" customHeight="1">
      <c r="A524" s="56"/>
      <c r="B524" s="56"/>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spans="1:26" ht="14.25" customHeight="1">
      <c r="A525" s="56"/>
      <c r="B525" s="56"/>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spans="1:26" ht="14.25" customHeight="1">
      <c r="A526" s="56"/>
      <c r="B526" s="56"/>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spans="1:26" ht="14.25" customHeight="1">
      <c r="A527" s="56"/>
      <c r="B527" s="56"/>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spans="1:26" ht="14.25" customHeight="1">
      <c r="A528" s="56"/>
      <c r="B528" s="56"/>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spans="1:26" ht="14.25" customHeight="1">
      <c r="A529" s="56"/>
      <c r="B529" s="56"/>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spans="1:26" ht="14.25" customHeight="1">
      <c r="A530" s="56"/>
      <c r="B530" s="56"/>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spans="1:26" ht="14.25" customHeight="1">
      <c r="A531" s="56"/>
      <c r="B531" s="56"/>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spans="1:26" ht="14.25" customHeight="1">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spans="1:26" ht="14.25" customHeight="1">
      <c r="A533" s="56"/>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spans="1:26" ht="14.25" customHeight="1">
      <c r="A534" s="56"/>
      <c r="B534" s="56"/>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spans="1:26" ht="14.25" customHeight="1">
      <c r="A535" s="56"/>
      <c r="B535" s="56"/>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spans="1:26" ht="14.25" customHeight="1">
      <c r="A536" s="56"/>
      <c r="B536" s="56"/>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spans="1:26" ht="14.25" customHeight="1">
      <c r="A537" s="56"/>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spans="1:26" ht="14.25" customHeight="1">
      <c r="A538" s="56"/>
      <c r="B538" s="56"/>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spans="1:26" ht="14.25" customHeight="1">
      <c r="A539" s="56"/>
      <c r="B539" s="56"/>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spans="1:26" ht="14.25" customHeight="1">
      <c r="A540" s="56"/>
      <c r="B540" s="56"/>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spans="1:26" ht="14.25" customHeight="1">
      <c r="A541" s="56"/>
      <c r="B541" s="56"/>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spans="1:26" ht="14.25" customHeight="1">
      <c r="A542" s="56"/>
      <c r="B542" s="56"/>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spans="1:26" ht="14.25" customHeight="1">
      <c r="A543" s="56"/>
      <c r="B543" s="56"/>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spans="1:26" ht="14.25" customHeight="1">
      <c r="A544" s="56"/>
      <c r="B544" s="56"/>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spans="1:26" ht="14.25" customHeight="1">
      <c r="A545" s="56"/>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spans="1:26" ht="14.25" customHeight="1">
      <c r="A546" s="56"/>
      <c r="B546" s="56"/>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spans="1:26" ht="14.25" customHeight="1">
      <c r="A547" s="56"/>
      <c r="B547" s="56"/>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spans="1:26" ht="14.25" customHeight="1">
      <c r="A548" s="56"/>
      <c r="B548" s="56"/>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spans="1:26" ht="14.25" customHeight="1">
      <c r="A549" s="56"/>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spans="1:26" ht="14.25" customHeight="1">
      <c r="A550" s="56"/>
      <c r="B550" s="56"/>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spans="1:26" ht="14.25" customHeight="1">
      <c r="A551" s="56"/>
      <c r="B551" s="56"/>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spans="1:26" ht="14.25" customHeight="1">
      <c r="A552" s="56"/>
      <c r="B552" s="56"/>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spans="1:26" ht="14.25" customHeight="1">
      <c r="A553" s="56"/>
      <c r="B553" s="56"/>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spans="1:26" ht="14.25" customHeight="1">
      <c r="A554" s="56"/>
      <c r="B554" s="56"/>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spans="1:26" ht="14.25" customHeight="1">
      <c r="A555" s="56"/>
      <c r="B555" s="56"/>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spans="1:26" ht="14.25" customHeight="1">
      <c r="A556" s="56"/>
      <c r="B556" s="56"/>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spans="1:26" ht="14.25" customHeight="1">
      <c r="A557" s="56"/>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spans="1:26" ht="14.25" customHeight="1">
      <c r="A558" s="56"/>
      <c r="B558" s="56"/>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spans="1:26" ht="14.25" customHeight="1">
      <c r="A559" s="56"/>
      <c r="B559" s="56"/>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spans="1:26" ht="14.25" customHeight="1">
      <c r="A560" s="56"/>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spans="1:26" ht="14.25" customHeight="1">
      <c r="A561" s="56"/>
      <c r="B561" s="56"/>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spans="1:26" ht="14.25" customHeight="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spans="1:26" ht="14.25" customHeight="1">
      <c r="A563" s="56"/>
      <c r="B563" s="56"/>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spans="1:26" ht="14.25" customHeight="1">
      <c r="A564" s="56"/>
      <c r="B564" s="56"/>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spans="1:26" ht="14.25" customHeight="1">
      <c r="A565" s="56"/>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spans="1:26" ht="14.25" customHeight="1">
      <c r="A566" s="56"/>
      <c r="B566" s="56"/>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spans="1:26" ht="14.25" customHeight="1">
      <c r="A567" s="56"/>
      <c r="B567" s="56"/>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spans="1:26" ht="14.25" customHeight="1">
      <c r="A568" s="56"/>
      <c r="B568" s="56"/>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spans="1:26" ht="14.25" customHeight="1">
      <c r="A569" s="56"/>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spans="1:26" ht="14.25" customHeight="1">
      <c r="A570" s="56"/>
      <c r="B570" s="56"/>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spans="1:26" ht="14.25" customHeight="1">
      <c r="A571" s="56"/>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spans="1:26" ht="14.25" customHeight="1">
      <c r="A572" s="56"/>
      <c r="B572" s="56"/>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spans="1:26" ht="14.25" customHeight="1">
      <c r="A573" s="56"/>
      <c r="B573" s="56"/>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spans="1:26" ht="14.25" customHeight="1">
      <c r="A574" s="56"/>
      <c r="B574" s="56"/>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spans="1:26" ht="14.25" customHeight="1">
      <c r="A575" s="56"/>
      <c r="B575" s="56"/>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spans="1:26" ht="14.25" customHeight="1">
      <c r="A576" s="56"/>
      <c r="B576" s="56"/>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spans="1:26" ht="14.25" customHeight="1">
      <c r="A577" s="56"/>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spans="1:26" ht="14.25" customHeight="1">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spans="1:26" ht="14.25" customHeight="1">
      <c r="A579" s="56"/>
      <c r="B579" s="56"/>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spans="1:26" ht="14.25" customHeight="1">
      <c r="A580" s="56"/>
      <c r="B580" s="56"/>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spans="1:26" ht="14.25" customHeight="1">
      <c r="A581" s="56"/>
      <c r="B581" s="56"/>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spans="1:26" ht="14.25" customHeight="1">
      <c r="A582" s="56"/>
      <c r="B582" s="56"/>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spans="1:26" ht="14.25" customHeight="1">
      <c r="A583" s="56"/>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spans="1:26" ht="14.25" customHeight="1">
      <c r="A584" s="56"/>
      <c r="B584" s="56"/>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spans="1:26" ht="14.25" customHeight="1">
      <c r="A585" s="56"/>
      <c r="B585" s="56"/>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spans="1:26" ht="14.25" customHeight="1">
      <c r="A586" s="56"/>
      <c r="B586" s="56"/>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spans="1:26" ht="14.25" customHeight="1">
      <c r="A587" s="56"/>
      <c r="B587" s="56"/>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spans="1:26" ht="14.25" customHeight="1">
      <c r="A588" s="56"/>
      <c r="B588" s="56"/>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spans="1:26" ht="14.25" customHeight="1">
      <c r="A589" s="56"/>
      <c r="B589" s="56"/>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spans="1:26" ht="14.25" customHeight="1">
      <c r="A590" s="56"/>
      <c r="B590" s="56"/>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spans="1:26" ht="14.25" customHeight="1">
      <c r="A591" s="56"/>
      <c r="B591" s="56"/>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spans="1:26" ht="14.25" customHeight="1">
      <c r="A592" s="56"/>
      <c r="B592" s="56"/>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spans="1:26" ht="14.25" customHeight="1">
      <c r="A593" s="56"/>
      <c r="B593" s="56"/>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spans="1:26" ht="14.25" customHeight="1">
      <c r="A594" s="56"/>
      <c r="B594" s="56"/>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spans="1:26" ht="14.25" customHeight="1">
      <c r="A595" s="56"/>
      <c r="B595" s="56"/>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spans="1:26" ht="14.25" customHeight="1">
      <c r="A596" s="56"/>
      <c r="B596" s="56"/>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spans="1:26" ht="14.25" customHeight="1">
      <c r="A597" s="56"/>
      <c r="B597" s="56"/>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spans="1:26" ht="14.25" customHeight="1">
      <c r="A598" s="56"/>
      <c r="B598" s="56"/>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spans="1:26" ht="14.25" customHeight="1">
      <c r="A599" s="56"/>
      <c r="B599" s="56"/>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spans="1:26" ht="14.25" customHeight="1">
      <c r="A600" s="56"/>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spans="1:26" ht="14.25" customHeight="1">
      <c r="A601" s="56"/>
      <c r="B601" s="56"/>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spans="1:26" ht="14.25" customHeight="1">
      <c r="A602" s="56"/>
      <c r="B602" s="56"/>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spans="1:26" ht="14.25" customHeight="1">
      <c r="A603" s="56"/>
      <c r="B603" s="56"/>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spans="1:26" ht="14.25" customHeight="1">
      <c r="A604" s="56"/>
      <c r="B604" s="56"/>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spans="1:26" ht="14.25" customHeight="1">
      <c r="A605" s="56"/>
      <c r="B605" s="56"/>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spans="1:26" ht="14.25" customHeight="1">
      <c r="A606" s="56"/>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spans="1:26" ht="14.25" customHeight="1">
      <c r="A607" s="56"/>
      <c r="B607" s="56"/>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spans="1:26" ht="14.25" customHeight="1">
      <c r="A608" s="56"/>
      <c r="B608" s="56"/>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spans="1:26" ht="14.25" customHeight="1">
      <c r="A609" s="56"/>
      <c r="B609" s="56"/>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spans="1:26" ht="14.25" customHeight="1">
      <c r="A610" s="56"/>
      <c r="B610" s="56"/>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spans="1:26" ht="14.25" customHeight="1">
      <c r="A611" s="56"/>
      <c r="B611" s="56"/>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spans="1:26" ht="14.25" customHeight="1">
      <c r="A612" s="56"/>
      <c r="B612" s="56"/>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spans="1:26" ht="14.25" customHeight="1">
      <c r="A613" s="56"/>
      <c r="B613" s="56"/>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spans="1:26" ht="14.25" customHeight="1">
      <c r="A614" s="56"/>
      <c r="B614" s="56"/>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spans="1:26" ht="14.25" customHeight="1">
      <c r="A615" s="56"/>
      <c r="B615" s="56"/>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spans="1:26" ht="14.25" customHeight="1">
      <c r="A616" s="56"/>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spans="1:26" ht="14.25" customHeight="1">
      <c r="A617" s="56"/>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spans="1:26" ht="14.25" customHeight="1">
      <c r="A618" s="56"/>
      <c r="B618" s="56"/>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spans="1:26" ht="14.25" customHeight="1">
      <c r="A619" s="56"/>
      <c r="B619" s="56"/>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spans="1:26" ht="14.25" customHeight="1">
      <c r="A620" s="56"/>
      <c r="B620" s="56"/>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spans="1:26" ht="14.25" customHeight="1">
      <c r="A621" s="56"/>
      <c r="B621" s="56"/>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spans="1:26" ht="14.25" customHeight="1">
      <c r="A622" s="56"/>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spans="1:26" ht="14.25" customHeight="1">
      <c r="A623" s="56"/>
      <c r="B623" s="56"/>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spans="1:26" ht="14.25" customHeight="1">
      <c r="A624" s="56"/>
      <c r="B624" s="56"/>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spans="1:26" ht="14.25" customHeight="1">
      <c r="A625" s="56"/>
      <c r="B625" s="56"/>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spans="1:26" ht="14.25" customHeight="1">
      <c r="A626" s="56"/>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spans="1:26" ht="14.25" customHeight="1">
      <c r="A627" s="56"/>
      <c r="B627" s="56"/>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spans="1:26" ht="14.25" customHeight="1">
      <c r="A628" s="56"/>
      <c r="B628" s="56"/>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spans="1:26" ht="14.25" customHeight="1">
      <c r="A629" s="56"/>
      <c r="B629" s="56"/>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spans="1:26" ht="14.25" customHeight="1">
      <c r="A630" s="56"/>
      <c r="B630" s="56"/>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spans="1:26" ht="14.25" customHeight="1">
      <c r="A631" s="56"/>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spans="1:26" ht="14.25" customHeight="1">
      <c r="A632" s="56"/>
      <c r="B632" s="56"/>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spans="1:26" ht="14.25" customHeight="1">
      <c r="A633" s="56"/>
      <c r="B633" s="56"/>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spans="1:26" ht="14.25" customHeight="1">
      <c r="A634" s="56"/>
      <c r="B634" s="56"/>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spans="1:26" ht="14.25" customHeight="1">
      <c r="A635" s="56"/>
      <c r="B635" s="56"/>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spans="1:26" ht="14.25" customHeight="1">
      <c r="A636" s="56"/>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spans="1:26" ht="14.25" customHeight="1">
      <c r="A637" s="56"/>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spans="1:26" ht="14.25" customHeight="1">
      <c r="A638" s="56"/>
      <c r="B638" s="56"/>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spans="1:26" ht="14.25" customHeight="1">
      <c r="A639" s="56"/>
      <c r="B639" s="56"/>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spans="1:26" ht="14.25" customHeight="1">
      <c r="A640" s="56"/>
      <c r="B640" s="56"/>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spans="1:26" ht="14.25" customHeight="1">
      <c r="A641" s="56"/>
      <c r="B641" s="56"/>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spans="1:26" ht="14.25" customHeight="1">
      <c r="A642" s="56"/>
      <c r="B642" s="56"/>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spans="1:26" ht="14.25" customHeight="1">
      <c r="A643" s="56"/>
      <c r="B643" s="56"/>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spans="1:26" ht="14.25" customHeight="1">
      <c r="A644" s="56"/>
      <c r="B644" s="56"/>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spans="1:26" ht="14.25" customHeight="1">
      <c r="A645" s="56"/>
      <c r="B645" s="56"/>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spans="1:26" ht="14.25" customHeight="1">
      <c r="A646" s="56"/>
      <c r="B646" s="56"/>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spans="1:26" ht="14.25" customHeight="1">
      <c r="A647" s="56"/>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spans="1:26" ht="14.25" customHeight="1">
      <c r="A648" s="56"/>
      <c r="B648" s="56"/>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spans="1:26" ht="14.25" customHeight="1">
      <c r="A649" s="56"/>
      <c r="B649" s="56"/>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spans="1:26" ht="14.25" customHeight="1">
      <c r="A650" s="56"/>
      <c r="B650" s="56"/>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spans="1:26" ht="14.25" customHeight="1">
      <c r="A651" s="56"/>
      <c r="B651" s="56"/>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spans="1:26" ht="14.25" customHeight="1">
      <c r="A652" s="56"/>
      <c r="B652" s="56"/>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spans="1:26" ht="14.25" customHeight="1">
      <c r="A653" s="56"/>
      <c r="B653" s="56"/>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spans="1:26" ht="14.25" customHeight="1">
      <c r="A654" s="56"/>
      <c r="B654" s="56"/>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spans="1:26" ht="14.25" customHeight="1">
      <c r="A655" s="56"/>
      <c r="B655" s="56"/>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spans="1:26" ht="14.25" customHeight="1">
      <c r="A656" s="56"/>
      <c r="B656" s="56"/>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spans="1:26" ht="14.25" customHeight="1">
      <c r="A657" s="56"/>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spans="1:26" ht="14.25" customHeight="1">
      <c r="A658" s="56"/>
      <c r="B658" s="56"/>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spans="1:26" ht="14.25" customHeight="1">
      <c r="A659" s="56"/>
      <c r="B659" s="56"/>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spans="1:26" ht="14.25" customHeight="1">
      <c r="A660" s="56"/>
      <c r="B660" s="56"/>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spans="1:26" ht="14.25" customHeight="1">
      <c r="A661" s="56"/>
      <c r="B661" s="56"/>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spans="1:26" ht="14.25" customHeight="1">
      <c r="A662" s="56"/>
      <c r="B662" s="56"/>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spans="1:26" ht="14.25" customHeight="1">
      <c r="A663" s="56"/>
      <c r="B663" s="56"/>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spans="1:26" ht="14.25" customHeight="1">
      <c r="A664" s="56"/>
      <c r="B664" s="56"/>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spans="1:26" ht="14.25" customHeight="1">
      <c r="A665" s="56"/>
      <c r="B665" s="56"/>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spans="1:26" ht="14.25" customHeight="1">
      <c r="A666" s="56"/>
      <c r="B666" s="56"/>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spans="1:26" ht="14.25" customHeight="1">
      <c r="A667" s="56"/>
      <c r="B667" s="56"/>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spans="1:26" ht="14.25" customHeight="1">
      <c r="A668" s="56"/>
      <c r="B668" s="56"/>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spans="1:26" ht="14.25" customHeight="1">
      <c r="A669" s="56"/>
      <c r="B669" s="56"/>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spans="1:26" ht="14.25" customHeight="1">
      <c r="A670" s="56"/>
      <c r="B670" s="56"/>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spans="1:26" ht="14.25" customHeight="1">
      <c r="A671" s="56"/>
      <c r="B671" s="56"/>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spans="1:26" ht="14.25" customHeight="1">
      <c r="A672" s="56"/>
      <c r="B672" s="56"/>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spans="1:26" ht="14.25" customHeight="1">
      <c r="A673" s="56"/>
      <c r="B673" s="56"/>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spans="1:26" ht="14.25" customHeight="1">
      <c r="A674" s="56"/>
      <c r="B674" s="56"/>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spans="1:26" ht="14.25" customHeight="1">
      <c r="A675" s="56"/>
      <c r="B675" s="56"/>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spans="1:26" ht="14.25" customHeight="1">
      <c r="A676" s="56"/>
      <c r="B676" s="56"/>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spans="1:26" ht="14.25" customHeight="1">
      <c r="A677" s="56"/>
      <c r="B677" s="56"/>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spans="1:26" ht="14.25" customHeight="1">
      <c r="A678" s="56"/>
      <c r="B678" s="56"/>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spans="1:26" ht="14.25" customHeight="1">
      <c r="A679" s="56"/>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spans="1:26" ht="14.25" customHeight="1">
      <c r="A680" s="56"/>
      <c r="B680" s="56"/>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spans="1:26" ht="14.25" customHeight="1">
      <c r="A681" s="56"/>
      <c r="B681" s="56"/>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spans="1:26" ht="14.25" customHeight="1">
      <c r="A682" s="56"/>
      <c r="B682" s="56"/>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spans="1:26" ht="14.25" customHeight="1">
      <c r="A683" s="56"/>
      <c r="B683" s="56"/>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spans="1:26" ht="14.25" customHeight="1">
      <c r="A684" s="56"/>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spans="1:26" ht="14.25" customHeight="1">
      <c r="A685" s="56"/>
      <c r="B685" s="56"/>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spans="1:26" ht="14.25" customHeight="1">
      <c r="A686" s="56"/>
      <c r="B686" s="56"/>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spans="1:26" ht="14.25" customHeight="1">
      <c r="A687" s="56"/>
      <c r="B687" s="56"/>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spans="1:26" ht="14.25" customHeight="1">
      <c r="A688" s="56"/>
      <c r="B688" s="56"/>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spans="1:26" ht="14.25" customHeight="1">
      <c r="A689" s="56"/>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spans="1:26" ht="14.25" customHeight="1">
      <c r="A690" s="56"/>
      <c r="B690" s="56"/>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spans="1:26" ht="14.25" customHeight="1">
      <c r="A691" s="56"/>
      <c r="B691" s="56"/>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spans="1:26" ht="14.25" customHeight="1">
      <c r="A692" s="56"/>
      <c r="B692" s="56"/>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spans="1:26" ht="14.25" customHeight="1">
      <c r="A693" s="56"/>
      <c r="B693" s="56"/>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spans="1:26" ht="14.25" customHeight="1">
      <c r="A694" s="56"/>
      <c r="B694" s="56"/>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spans="1:26" ht="14.25" customHeight="1">
      <c r="A695" s="56"/>
      <c r="B695" s="56"/>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spans="1:26" ht="14.25" customHeight="1">
      <c r="A696" s="56"/>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spans="1:26" ht="14.25" customHeight="1">
      <c r="A697" s="56"/>
      <c r="B697" s="56"/>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spans="1:26" ht="14.25" customHeight="1">
      <c r="A698" s="56"/>
      <c r="B698" s="56"/>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spans="1:26" ht="14.25" customHeight="1">
      <c r="A699" s="56"/>
      <c r="B699" s="56"/>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spans="1:26" ht="14.25" customHeight="1">
      <c r="A700" s="56"/>
      <c r="B700" s="56"/>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spans="1:26" ht="14.25" customHeight="1">
      <c r="A701" s="56"/>
      <c r="B701" s="56"/>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spans="1:26" ht="14.25" customHeight="1">
      <c r="A702" s="56"/>
      <c r="B702" s="56"/>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spans="1:26" ht="14.25" customHeight="1">
      <c r="A703" s="56"/>
      <c r="B703" s="56"/>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spans="1:26" ht="14.25" customHeight="1">
      <c r="A704" s="56"/>
      <c r="B704" s="56"/>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spans="1:26" ht="14.25" customHeight="1">
      <c r="A705" s="56"/>
      <c r="B705" s="56"/>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spans="1:26" ht="14.25" customHeight="1">
      <c r="A706" s="56"/>
      <c r="B706" s="5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spans="1:26" ht="14.25" customHeight="1">
      <c r="A707" s="56"/>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spans="1:26" ht="14.25" customHeight="1">
      <c r="A708" s="56"/>
      <c r="B708" s="5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spans="1:26" ht="14.25" customHeight="1">
      <c r="A709" s="56"/>
      <c r="B709" s="56"/>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spans="1:26" ht="14.25" customHeight="1">
      <c r="A710" s="56"/>
      <c r="B710" s="56"/>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spans="1:26" ht="14.25" customHeight="1">
      <c r="A711" s="56"/>
      <c r="B711" s="56"/>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spans="1:26" ht="14.25" customHeight="1">
      <c r="A712" s="56"/>
      <c r="B712" s="56"/>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spans="1:26" ht="14.25" customHeight="1">
      <c r="A713" s="56"/>
      <c r="B713" s="56"/>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spans="1:26" ht="14.25" customHeight="1">
      <c r="A714" s="56"/>
      <c r="B714" s="56"/>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spans="1:26" ht="14.25" customHeight="1">
      <c r="A715" s="56"/>
      <c r="B715" s="56"/>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spans="1:26" ht="14.25" customHeight="1">
      <c r="A716" s="56"/>
      <c r="B716" s="56"/>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spans="1:26" ht="14.25" customHeight="1">
      <c r="A717" s="56"/>
      <c r="B717" s="56"/>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spans="1:26" ht="14.25" customHeight="1">
      <c r="A718" s="56"/>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spans="1:26" ht="14.25" customHeight="1">
      <c r="A719" s="56"/>
      <c r="B719" s="56"/>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spans="1:26" ht="14.25" customHeight="1">
      <c r="A720" s="56"/>
      <c r="B720" s="56"/>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spans="1:26" ht="14.25" customHeight="1">
      <c r="A721" s="56"/>
      <c r="B721" s="56"/>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spans="1:26" ht="14.25" customHeight="1">
      <c r="A722" s="56"/>
      <c r="B722" s="56"/>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spans="1:26" ht="14.25" customHeight="1">
      <c r="A723" s="56"/>
      <c r="B723" s="56"/>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spans="1:26" ht="14.25" customHeight="1">
      <c r="A724" s="56"/>
      <c r="B724" s="56"/>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spans="1:26" ht="14.25" customHeight="1">
      <c r="A725" s="56"/>
      <c r="B725" s="56"/>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spans="1:26" ht="14.25" customHeight="1">
      <c r="A726" s="56"/>
      <c r="B726" s="56"/>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spans="1:26" ht="14.25" customHeight="1">
      <c r="A727" s="56"/>
      <c r="B727" s="56"/>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spans="1:26" ht="14.25" customHeight="1">
      <c r="A728" s="56"/>
      <c r="B728" s="56"/>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spans="1:26" ht="14.25" customHeight="1">
      <c r="A729" s="56"/>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spans="1:26" ht="14.25" customHeight="1">
      <c r="A730" s="56"/>
      <c r="B730" s="56"/>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spans="1:26" ht="14.25" customHeight="1">
      <c r="A731" s="56"/>
      <c r="B731" s="56"/>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spans="1:26" ht="14.25" customHeight="1">
      <c r="A732" s="56"/>
      <c r="B732" s="56"/>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spans="1:26" ht="14.25" customHeight="1">
      <c r="A733" s="56"/>
      <c r="B733" s="56"/>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spans="1:26" ht="14.25" customHeight="1">
      <c r="A734" s="56"/>
      <c r="B734" s="56"/>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spans="1:26" ht="14.25" customHeight="1">
      <c r="A735" s="56"/>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spans="1:26" ht="14.25" customHeight="1">
      <c r="A736" s="56"/>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spans="1:26" ht="14.25" customHeight="1">
      <c r="A737" s="56"/>
      <c r="B737" s="56"/>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spans="1:26" ht="14.25" customHeight="1">
      <c r="A738" s="56"/>
      <c r="B738" s="56"/>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spans="1:26" ht="14.25" customHeight="1">
      <c r="A739" s="56"/>
      <c r="B739" s="56"/>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spans="1:26" ht="14.25" customHeight="1">
      <c r="A740" s="56"/>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spans="1:26" ht="14.25" customHeight="1">
      <c r="A741" s="56"/>
      <c r="B741" s="56"/>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spans="1:26" ht="14.25" customHeight="1">
      <c r="A742" s="56"/>
      <c r="B742" s="56"/>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spans="1:26" ht="14.25" customHeight="1">
      <c r="A743" s="56"/>
      <c r="B743" s="56"/>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spans="1:26" ht="14.25" customHeight="1">
      <c r="A744" s="56"/>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spans="1:26" ht="14.25" customHeight="1">
      <c r="A745" s="56"/>
      <c r="B745" s="56"/>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spans="1:26" ht="14.25" customHeight="1">
      <c r="A746" s="56"/>
      <c r="B746" s="56"/>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spans="1:26" ht="14.25" customHeight="1">
      <c r="A747" s="56"/>
      <c r="B747" s="56"/>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spans="1:26" ht="14.25" customHeight="1">
      <c r="A748" s="56"/>
      <c r="B748" s="56"/>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spans="1:26" ht="14.25" customHeight="1">
      <c r="A749" s="56"/>
      <c r="B749" s="56"/>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spans="1:26" ht="14.25" customHeight="1">
      <c r="A750" s="56"/>
      <c r="B750" s="56"/>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spans="1:26" ht="14.25" customHeight="1">
      <c r="A751" s="56"/>
      <c r="B751" s="56"/>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spans="1:26" ht="14.25" customHeight="1">
      <c r="A752" s="56"/>
      <c r="B752" s="56"/>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spans="1:26" ht="14.25" customHeight="1">
      <c r="A753" s="56"/>
      <c r="B753" s="56"/>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spans="1:26" ht="14.25" customHeight="1">
      <c r="A754" s="56"/>
      <c r="B754" s="56"/>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spans="1:26" ht="14.25" customHeight="1">
      <c r="A755" s="56"/>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spans="1:26" ht="14.25" customHeight="1">
      <c r="A756" s="56"/>
      <c r="B756" s="56"/>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spans="1:26" ht="14.25" customHeight="1">
      <c r="A757" s="56"/>
      <c r="B757" s="56"/>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spans="1:26" ht="14.25" customHeight="1">
      <c r="A758" s="56"/>
      <c r="B758" s="56"/>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spans="1:26" ht="14.25" customHeight="1">
      <c r="A759" s="56"/>
      <c r="B759" s="56"/>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spans="1:26" ht="14.25" customHeight="1">
      <c r="A760" s="56"/>
      <c r="B760" s="56"/>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spans="1:26" ht="14.25" customHeight="1">
      <c r="A761" s="56"/>
      <c r="B761" s="56"/>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spans="1:26" ht="14.25" customHeight="1">
      <c r="A762" s="56"/>
      <c r="B762" s="56"/>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spans="1:26" ht="14.25" customHeight="1">
      <c r="A763" s="56"/>
      <c r="B763" s="56"/>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spans="1:26" ht="14.25" customHeight="1">
      <c r="A764" s="56"/>
      <c r="B764" s="56"/>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spans="1:26" ht="14.25" customHeight="1">
      <c r="A765" s="56"/>
      <c r="B765" s="56"/>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spans="1:26" ht="14.25" customHeight="1">
      <c r="A766" s="56"/>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spans="1:26" ht="14.25" customHeight="1">
      <c r="A767" s="56"/>
      <c r="B767" s="56"/>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spans="1:26" ht="14.25" customHeight="1">
      <c r="A768" s="56"/>
      <c r="B768" s="56"/>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spans="1:26" ht="14.25" customHeight="1">
      <c r="A769" s="56"/>
      <c r="B769" s="56"/>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spans="1:26" ht="14.25" customHeight="1">
      <c r="A770" s="56"/>
      <c r="B770" s="56"/>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spans="1:26" ht="14.25" customHeight="1">
      <c r="A771" s="56"/>
      <c r="B771" s="56"/>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spans="1:26" ht="14.25" customHeight="1">
      <c r="A772" s="56"/>
      <c r="B772" s="56"/>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spans="1:26" ht="14.25" customHeight="1">
      <c r="A773" s="56"/>
      <c r="B773" s="56"/>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spans="1:26" ht="14.25" customHeight="1">
      <c r="A774" s="56"/>
      <c r="B774" s="56"/>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spans="1:26" ht="14.25" customHeight="1">
      <c r="A775" s="56"/>
      <c r="B775" s="56"/>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spans="1:26" ht="14.25" customHeight="1">
      <c r="A776" s="56"/>
      <c r="B776" s="56"/>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spans="1:26" ht="14.25" customHeight="1">
      <c r="A777" s="56"/>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spans="1:26" ht="14.25" customHeight="1">
      <c r="A778" s="56"/>
      <c r="B778" s="56"/>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spans="1:26" ht="14.25" customHeight="1">
      <c r="A779" s="56"/>
      <c r="B779" s="56"/>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spans="1:26" ht="14.25" customHeight="1">
      <c r="A780" s="56"/>
      <c r="B780" s="56"/>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spans="1:26" ht="14.25" customHeight="1">
      <c r="A781" s="56"/>
      <c r="B781" s="56"/>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spans="1:26" ht="14.25" customHeight="1">
      <c r="A782" s="56"/>
      <c r="B782" s="56"/>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spans="1:26" ht="14.25" customHeight="1">
      <c r="A783" s="56"/>
      <c r="B783" s="56"/>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spans="1:26" ht="14.25" customHeight="1">
      <c r="A784" s="56"/>
      <c r="B784" s="56"/>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spans="1:26" ht="14.25" customHeight="1">
      <c r="A785" s="56"/>
      <c r="B785" s="56"/>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spans="1:26" ht="14.25" customHeight="1">
      <c r="A786" s="56"/>
      <c r="B786" s="56"/>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spans="1:26" ht="14.25" customHeight="1">
      <c r="A787" s="56"/>
      <c r="B787" s="56"/>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spans="1:26" ht="14.25" customHeight="1">
      <c r="A788" s="56"/>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spans="1:26" ht="14.25" customHeight="1">
      <c r="A789" s="56"/>
      <c r="B789" s="56"/>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spans="1:26" ht="14.25" customHeight="1">
      <c r="A790" s="56"/>
      <c r="B790" s="56"/>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spans="1:26" ht="14.25" customHeight="1">
      <c r="A791" s="56"/>
      <c r="B791" s="56"/>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spans="1:26" ht="14.25" customHeight="1">
      <c r="A792" s="56"/>
      <c r="B792" s="56"/>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spans="1:26" ht="14.25" customHeight="1">
      <c r="A793" s="56"/>
      <c r="B793" s="56"/>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spans="1:26" ht="14.25" customHeight="1">
      <c r="A794" s="56"/>
      <c r="B794" s="56"/>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spans="1:26" ht="14.25" customHeight="1">
      <c r="A795" s="56"/>
      <c r="B795" s="56"/>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spans="1:26" ht="14.25" customHeight="1">
      <c r="A796" s="56"/>
      <c r="B796" s="56"/>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spans="1:26" ht="14.25" customHeight="1">
      <c r="A797" s="56"/>
      <c r="B797" s="56"/>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spans="1:26" ht="14.25" customHeight="1">
      <c r="A798" s="56"/>
      <c r="B798" s="56"/>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spans="1:26" ht="14.25" customHeight="1">
      <c r="A799" s="56"/>
      <c r="B799" s="56"/>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spans="1:26" ht="14.25" customHeight="1">
      <c r="A800" s="56"/>
      <c r="B800" s="56"/>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spans="1:26" ht="14.25" customHeight="1">
      <c r="A801" s="56"/>
      <c r="B801" s="56"/>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spans="1:26" ht="14.25" customHeight="1">
      <c r="A802" s="56"/>
      <c r="B802" s="56"/>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spans="1:26" ht="14.25" customHeight="1">
      <c r="A803" s="56"/>
      <c r="B803" s="56"/>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spans="1:26" ht="14.25" customHeight="1">
      <c r="A804" s="56"/>
      <c r="B804" s="56"/>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spans="1:26" ht="14.25" customHeight="1">
      <c r="A805" s="56"/>
      <c r="B805" s="56"/>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spans="1:26" ht="14.25" customHeight="1">
      <c r="A806" s="56"/>
      <c r="B806" s="56"/>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spans="1:26" ht="14.25" customHeight="1">
      <c r="A807" s="56"/>
      <c r="B807" s="56"/>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spans="1:26" ht="14.25" customHeight="1">
      <c r="A808" s="56"/>
      <c r="B808" s="56"/>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spans="1:26" ht="14.25" customHeight="1">
      <c r="A809" s="56"/>
      <c r="B809" s="56"/>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spans="1:26" ht="14.25" customHeight="1">
      <c r="A810" s="56"/>
      <c r="B810" s="56"/>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spans="1:26" ht="14.25" customHeight="1">
      <c r="A811" s="56"/>
      <c r="B811" s="56"/>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spans="1:26" ht="14.25" customHeight="1">
      <c r="A812" s="56"/>
      <c r="B812" s="56"/>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spans="1:26" ht="14.25" customHeight="1">
      <c r="A813" s="56"/>
      <c r="B813" s="56"/>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spans="1:26" ht="14.25" customHeight="1">
      <c r="A814" s="56"/>
      <c r="B814" s="56"/>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spans="1:26" ht="14.25" customHeight="1">
      <c r="A815" s="56"/>
      <c r="B815" s="56"/>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spans="1:26" ht="14.25" customHeight="1">
      <c r="A816" s="56"/>
      <c r="B816" s="56"/>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spans="1:26" ht="14.25" customHeight="1">
      <c r="A817" s="56"/>
      <c r="B817" s="56"/>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spans="1:26" ht="14.25" customHeight="1">
      <c r="A818" s="56"/>
      <c r="B818" s="56"/>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spans="1:26" ht="14.25" customHeight="1">
      <c r="A819" s="56"/>
      <c r="B819" s="56"/>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spans="1:26" ht="14.25" customHeight="1">
      <c r="A820" s="56"/>
      <c r="B820" s="56"/>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spans="1:26" ht="14.25" customHeight="1">
      <c r="A821" s="56"/>
      <c r="B821" s="56"/>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spans="1:26" ht="14.25" customHeight="1">
      <c r="A822" s="56"/>
      <c r="B822" s="56"/>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spans="1:26" ht="14.25" customHeight="1">
      <c r="A823" s="56"/>
      <c r="B823" s="56"/>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spans="1:26" ht="14.25" customHeight="1">
      <c r="A824" s="56"/>
      <c r="B824" s="56"/>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spans="1:26" ht="14.25" customHeight="1">
      <c r="A825" s="56"/>
      <c r="B825" s="56"/>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spans="1:26" ht="14.25" customHeight="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spans="1:26" ht="14.25" customHeight="1">
      <c r="A827" s="56"/>
      <c r="B827" s="56"/>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spans="1:26" ht="14.25" customHeight="1">
      <c r="A828" s="56"/>
      <c r="B828" s="56"/>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spans="1:26" ht="14.25" customHeight="1">
      <c r="A829" s="56"/>
      <c r="B829" s="56"/>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spans="1:26" ht="14.25" customHeight="1">
      <c r="A830" s="56"/>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spans="1:26" ht="14.25" customHeight="1">
      <c r="A831" s="56"/>
      <c r="B831" s="56"/>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spans="1:26" ht="14.25" customHeight="1">
      <c r="A832" s="56"/>
      <c r="B832" s="56"/>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spans="1:26" ht="14.25" customHeight="1">
      <c r="A833" s="56"/>
      <c r="B833" s="56"/>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spans="1:26" ht="14.25" customHeight="1">
      <c r="A834" s="56"/>
      <c r="B834" s="56"/>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spans="1:26" ht="14.25" customHeight="1">
      <c r="A835" s="56"/>
      <c r="B835" s="56"/>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spans="1:26" ht="14.25" customHeight="1">
      <c r="A836" s="56"/>
      <c r="B836" s="56"/>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spans="1:26" ht="14.25" customHeight="1">
      <c r="A837" s="56"/>
      <c r="B837" s="56"/>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spans="1:26" ht="14.25" customHeight="1">
      <c r="A838" s="56"/>
      <c r="B838" s="56"/>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spans="1:26" ht="14.25" customHeight="1">
      <c r="A839" s="56"/>
      <c r="B839" s="56"/>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spans="1:26" ht="14.25" customHeight="1">
      <c r="A840" s="56"/>
      <c r="B840" s="56"/>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spans="1:26" ht="14.25" customHeight="1">
      <c r="A841" s="56"/>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spans="1:26" ht="14.25" customHeight="1">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spans="1:26" ht="14.25" customHeight="1">
      <c r="A843" s="56"/>
      <c r="B843" s="56"/>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spans="1:26" ht="14.25" customHeight="1">
      <c r="A844" s="56"/>
      <c r="B844" s="56"/>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spans="1:26" ht="14.25" customHeight="1">
      <c r="A845" s="56"/>
      <c r="B845" s="56"/>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spans="1:26" ht="14.25" customHeight="1">
      <c r="A846" s="56"/>
      <c r="B846" s="56"/>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spans="1:26" ht="14.25" customHeight="1">
      <c r="A847" s="56"/>
      <c r="B847" s="56"/>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spans="1:26" ht="14.25" customHeight="1">
      <c r="A848" s="56"/>
      <c r="B848" s="56"/>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spans="1:26" ht="14.25" customHeight="1">
      <c r="A849" s="56"/>
      <c r="B849" s="56"/>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spans="1:26" ht="14.25" customHeight="1">
      <c r="A850" s="56"/>
      <c r="B850" s="56"/>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spans="1:26" ht="14.25" customHeight="1">
      <c r="A851" s="56"/>
      <c r="B851" s="56"/>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spans="1:26" ht="14.25" customHeight="1">
      <c r="A852" s="56"/>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spans="1:26" ht="14.25" customHeight="1">
      <c r="A853" s="56"/>
      <c r="B853" s="56"/>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spans="1:26" ht="14.25" customHeight="1">
      <c r="A854" s="56"/>
      <c r="B854" s="56"/>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spans="1:26" ht="14.25" customHeight="1">
      <c r="A855" s="56"/>
      <c r="B855" s="56"/>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spans="1:26" ht="14.25" customHeight="1">
      <c r="A856" s="56"/>
      <c r="B856" s="56"/>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spans="1:26" ht="14.25" customHeight="1">
      <c r="A857" s="56"/>
      <c r="B857" s="56"/>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spans="1:26" ht="14.25" customHeight="1">
      <c r="A858" s="56"/>
      <c r="B858" s="56"/>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spans="1:26" ht="14.25" customHeight="1">
      <c r="A859" s="56"/>
      <c r="B859" s="56"/>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spans="1:26" ht="14.25" customHeight="1">
      <c r="A860" s="56"/>
      <c r="B860" s="56"/>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spans="1:26" ht="14.25" customHeight="1">
      <c r="A861" s="56"/>
      <c r="B861" s="56"/>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spans="1:26" ht="14.25" customHeight="1">
      <c r="A862" s="56"/>
      <c r="B862" s="56"/>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spans="1:26" ht="14.25" customHeight="1">
      <c r="A863" s="56"/>
      <c r="B863" s="56"/>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spans="1:26" ht="14.25" customHeight="1">
      <c r="A864" s="56"/>
      <c r="B864" s="56"/>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spans="1:26" ht="14.25" customHeight="1">
      <c r="A865" s="56"/>
      <c r="B865" s="56"/>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spans="1:26" ht="14.25" customHeight="1">
      <c r="A866" s="56"/>
      <c r="B866" s="56"/>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spans="1:26" ht="14.25" customHeight="1">
      <c r="A867" s="56"/>
      <c r="B867" s="56"/>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spans="1:26" ht="14.25" customHeight="1">
      <c r="A868" s="56"/>
      <c r="B868" s="56"/>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spans="1:26" ht="14.25" customHeight="1">
      <c r="A869" s="56"/>
      <c r="B869" s="56"/>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spans="1:26" ht="14.25" customHeight="1">
      <c r="A870" s="56"/>
      <c r="B870" s="56"/>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spans="1:26" ht="14.25" customHeight="1">
      <c r="A871" s="56"/>
      <c r="B871" s="56"/>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spans="1:26" ht="14.25" customHeight="1">
      <c r="A872" s="56"/>
      <c r="B872" s="56"/>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spans="1:26" ht="14.25" customHeight="1">
      <c r="A873" s="56"/>
      <c r="B873" s="56"/>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spans="1:26" ht="14.25" customHeight="1">
      <c r="A874" s="56"/>
      <c r="B874" s="56"/>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spans="1:26" ht="14.25" customHeight="1">
      <c r="A875" s="56"/>
      <c r="B875" s="56"/>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spans="1:26" ht="14.25" customHeight="1">
      <c r="A876" s="56"/>
      <c r="B876" s="56"/>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spans="1:26" ht="14.25" customHeight="1">
      <c r="A877" s="56"/>
      <c r="B877" s="56"/>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spans="1:26" ht="14.25" customHeight="1">
      <c r="A878" s="56"/>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spans="1:26" ht="14.25" customHeight="1">
      <c r="A879" s="56"/>
      <c r="B879" s="56"/>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spans="1:26" ht="14.25" customHeight="1">
      <c r="A880" s="56"/>
      <c r="B880" s="56"/>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spans="1:26" ht="14.25" customHeight="1">
      <c r="A881" s="56"/>
      <c r="B881" s="56"/>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spans="1:26" ht="14.25" customHeight="1">
      <c r="A882" s="56"/>
      <c r="B882" s="56"/>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spans="1:26" ht="14.25" customHeight="1">
      <c r="A883" s="56"/>
      <c r="B883" s="56"/>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spans="1:26" ht="14.25" customHeight="1">
      <c r="A884" s="56"/>
      <c r="B884" s="56"/>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spans="1:26" ht="14.25" customHeight="1">
      <c r="A885" s="56"/>
      <c r="B885" s="56"/>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spans="1:26" ht="14.25" customHeight="1">
      <c r="A886" s="56"/>
      <c r="B886" s="56"/>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spans="1:26" ht="14.25" customHeight="1">
      <c r="A887" s="56"/>
      <c r="B887" s="56"/>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spans="1:26" ht="14.25" customHeight="1">
      <c r="A888" s="56"/>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spans="1:26" ht="14.25" customHeight="1">
      <c r="A889" s="56"/>
      <c r="B889" s="56"/>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spans="1:26" ht="14.25" customHeight="1">
      <c r="A890" s="56"/>
      <c r="B890" s="56"/>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spans="1:26" ht="14.25" customHeight="1">
      <c r="A891" s="56"/>
      <c r="B891" s="56"/>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spans="1:26" ht="14.25" customHeight="1">
      <c r="A892" s="56"/>
      <c r="B892" s="56"/>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spans="1:26" ht="14.25" customHeight="1">
      <c r="A893" s="56"/>
      <c r="B893" s="56"/>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spans="1:26" ht="14.25" customHeight="1">
      <c r="A894" s="56"/>
      <c r="B894" s="56"/>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spans="1:26" ht="14.25" customHeight="1">
      <c r="A895" s="56"/>
      <c r="B895" s="56"/>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spans="1:26" ht="14.25" customHeight="1">
      <c r="A896" s="56"/>
      <c r="B896" s="56"/>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spans="1:26" ht="14.25" customHeight="1">
      <c r="A897" s="56"/>
      <c r="B897" s="56"/>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spans="1:26" ht="14.25" customHeight="1">
      <c r="A898" s="56"/>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spans="1:26" ht="14.25" customHeight="1">
      <c r="A899" s="56"/>
      <c r="B899" s="56"/>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spans="1:26" ht="14.25" customHeight="1">
      <c r="A900" s="56"/>
      <c r="B900" s="56"/>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spans="1:26" ht="14.25" customHeight="1">
      <c r="A901" s="56"/>
      <c r="B901" s="56"/>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spans="1:26" ht="14.25" customHeight="1">
      <c r="A902" s="56"/>
      <c r="B902" s="56"/>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spans="1:26" ht="14.25" customHeight="1">
      <c r="A903" s="56"/>
      <c r="B903" s="56"/>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spans="1:26" ht="14.25" customHeight="1">
      <c r="A904" s="56"/>
      <c r="B904" s="56"/>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spans="1:26" ht="14.25" customHeight="1">
      <c r="A905" s="56"/>
      <c r="B905" s="56"/>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spans="1:26" ht="14.25" customHeight="1">
      <c r="A906" s="56"/>
      <c r="B906" s="56"/>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spans="1:26" ht="14.25" customHeight="1">
      <c r="A907" s="56"/>
      <c r="B907" s="56"/>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spans="1:26" ht="14.25" customHeight="1">
      <c r="A908" s="56"/>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spans="1:26" ht="14.25" customHeight="1">
      <c r="A909" s="56"/>
      <c r="B909" s="56"/>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spans="1:26" ht="14.25" customHeight="1">
      <c r="A910" s="56"/>
      <c r="B910" s="56"/>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spans="1:26" ht="14.25" customHeight="1">
      <c r="A911" s="56"/>
      <c r="B911" s="56"/>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spans="1:26" ht="14.25" customHeight="1">
      <c r="A912" s="56"/>
      <c r="B912" s="56"/>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spans="1:26" ht="14.25" customHeight="1">
      <c r="A913" s="56"/>
      <c r="B913" s="56"/>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spans="1:26" ht="14.25" customHeight="1">
      <c r="A914" s="56"/>
      <c r="B914" s="56"/>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spans="1:26" ht="14.25" customHeight="1">
      <c r="A915" s="56"/>
      <c r="B915" s="56"/>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spans="1:26" ht="14.25" customHeight="1">
      <c r="A916" s="56"/>
      <c r="B916" s="56"/>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spans="1:26" ht="14.25" customHeight="1">
      <c r="A917" s="56"/>
      <c r="B917" s="56"/>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spans="1:26" ht="14.25" customHeight="1">
      <c r="A918" s="56"/>
      <c r="B918" s="56"/>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spans="1:26" ht="14.25" customHeight="1">
      <c r="A919" s="56"/>
      <c r="B919" s="56"/>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spans="1:26" ht="14.25" customHeight="1">
      <c r="A920" s="56"/>
      <c r="B920" s="56"/>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spans="1:26" ht="14.25" customHeight="1">
      <c r="A921" s="56"/>
      <c r="B921" s="56"/>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spans="1:26" ht="14.25" customHeight="1">
      <c r="A922" s="56"/>
      <c r="B922" s="56"/>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spans="1:26" ht="14.25" customHeight="1">
      <c r="A923" s="56"/>
      <c r="B923" s="56"/>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spans="1:26" ht="14.25" customHeight="1">
      <c r="A924" s="56"/>
      <c r="B924" s="56"/>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spans="1:26" ht="14.25" customHeight="1">
      <c r="A925" s="56"/>
      <c r="B925" s="56"/>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spans="1:26" ht="14.25" customHeight="1">
      <c r="A926" s="56"/>
      <c r="B926" s="56"/>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spans="1:26" ht="14.25" customHeight="1">
      <c r="A927" s="56"/>
      <c r="B927" s="56"/>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spans="1:26" ht="14.25" customHeight="1">
      <c r="A928" s="56"/>
      <c r="B928" s="56"/>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spans="1:26" ht="14.25" customHeight="1">
      <c r="A929" s="56"/>
      <c r="B929" s="56"/>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spans="1:26" ht="14.25" customHeight="1">
      <c r="A930" s="56"/>
      <c r="B930" s="56"/>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spans="1:26" ht="14.25" customHeight="1">
      <c r="A931" s="56"/>
      <c r="B931" s="56"/>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spans="1:26" ht="14.25" customHeight="1">
      <c r="A932" s="56"/>
      <c r="B932" s="56"/>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spans="1:26" ht="14.25" customHeight="1">
      <c r="A933" s="56"/>
      <c r="B933" s="56"/>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spans="1:26" ht="14.25" customHeight="1">
      <c r="A934" s="56"/>
      <c r="B934" s="56"/>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spans="1:26" ht="14.25" customHeight="1">
      <c r="A935" s="56"/>
      <c r="B935" s="56"/>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spans="1:26" ht="14.25" customHeight="1">
      <c r="A936" s="56"/>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spans="1:26" ht="14.25" customHeight="1">
      <c r="A937" s="56"/>
      <c r="B937" s="56"/>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spans="1:26" ht="14.25" customHeight="1">
      <c r="A938" s="56"/>
      <c r="B938" s="56"/>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spans="1:26" ht="14.25" customHeight="1">
      <c r="A939" s="56"/>
      <c r="B939" s="56"/>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spans="1:26" ht="14.25" customHeight="1">
      <c r="A940" s="56"/>
      <c r="B940" s="56"/>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spans="1:26" ht="14.25" customHeight="1">
      <c r="A941" s="56"/>
      <c r="B941" s="56"/>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spans="1:26" ht="14.25" customHeight="1">
      <c r="A942" s="56"/>
      <c r="B942" s="56"/>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spans="1:26" ht="14.25" customHeight="1">
      <c r="A943" s="56"/>
      <c r="B943" s="56"/>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spans="1:26" ht="14.25" customHeight="1">
      <c r="A944" s="56"/>
      <c r="B944" s="56"/>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spans="1:26" ht="14.25" customHeight="1">
      <c r="A945" s="56"/>
      <c r="B945" s="56"/>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spans="1:26" ht="14.25" customHeight="1">
      <c r="A946" s="56"/>
      <c r="B946" s="56"/>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spans="1:26" ht="14.25" customHeight="1">
      <c r="A947" s="56"/>
      <c r="B947" s="56"/>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spans="1:26" ht="14.25" customHeight="1">
      <c r="A948" s="56"/>
      <c r="B948" s="56"/>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spans="1:26" ht="14.25" customHeight="1">
      <c r="A949" s="56"/>
      <c r="B949" s="56"/>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spans="1:26" ht="14.25" customHeight="1">
      <c r="A950" s="56"/>
      <c r="B950" s="56"/>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spans="1:26" ht="14.25" customHeight="1">
      <c r="A951" s="56"/>
      <c r="B951" s="56"/>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spans="1:26" ht="14.25" customHeight="1">
      <c r="A952" s="56"/>
      <c r="B952" s="56"/>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spans="1:26" ht="14.25" customHeight="1">
      <c r="A953" s="56"/>
      <c r="B953" s="56"/>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spans="1:26" ht="14.25" customHeight="1">
      <c r="A954" s="56"/>
      <c r="B954" s="56"/>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spans="1:26" ht="14.25" customHeight="1">
      <c r="A955" s="56"/>
      <c r="B955" s="56"/>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spans="1:26" ht="14.25" customHeight="1">
      <c r="A956" s="56"/>
      <c r="B956" s="56"/>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spans="1:26" ht="14.25" customHeight="1">
      <c r="A957" s="56"/>
      <c r="B957" s="56"/>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spans="1:26" ht="14.25" customHeight="1">
      <c r="A958" s="56"/>
      <c r="B958" s="56"/>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spans="1:26" ht="14.25" customHeight="1">
      <c r="A959" s="56"/>
      <c r="B959" s="56"/>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spans="1:26" ht="14.25" customHeight="1">
      <c r="A960" s="56"/>
      <c r="B960" s="56"/>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spans="1:26" ht="14.25" customHeight="1">
      <c r="A961" s="56"/>
      <c r="B961" s="56"/>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spans="1:26" ht="14.25" customHeight="1">
      <c r="A962" s="56"/>
      <c r="B962" s="56"/>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spans="1:26" ht="14.25" customHeight="1">
      <c r="A963" s="56"/>
      <c r="B963" s="56"/>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spans="1:26" ht="14.25" customHeight="1">
      <c r="A964" s="56"/>
      <c r="B964" s="56"/>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spans="1:26" ht="14.25" customHeight="1">
      <c r="A965" s="56"/>
      <c r="B965" s="56"/>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sheetData>
  <sheetProtection algorithmName="SHA-512" hashValue="DHcvEQ+NQLPwUrS1HN6hq9qPWtm6QYCNzSwYqUYRsR8gH/XLESS0d4IqfyzLjT1WnpkjYAQCUB6kDKlk/bidqQ==" saltValue="dKf58QW6KSUkvKmtAlJ97w==" spinCount="100000" sheet="1" objects="1" scenarios="1"/>
  <mergeCells count="18">
    <mergeCell ref="A104:G104"/>
    <mergeCell ref="B116:C116"/>
    <mergeCell ref="E116:F116"/>
    <mergeCell ref="E53:F53"/>
    <mergeCell ref="E68:F68"/>
    <mergeCell ref="E69:F69"/>
    <mergeCell ref="E84:F84"/>
    <mergeCell ref="E85:F85"/>
    <mergeCell ref="E101:F101"/>
    <mergeCell ref="E36:F36"/>
    <mergeCell ref="E37:F37"/>
    <mergeCell ref="A1:G1"/>
    <mergeCell ref="A2:G2"/>
    <mergeCell ref="E102:F102"/>
    <mergeCell ref="E52:F52"/>
    <mergeCell ref="A3:G5"/>
    <mergeCell ref="E20:F20"/>
    <mergeCell ref="E21:F21"/>
  </mergeCells>
  <pageMargins left="0.2" right="0.2" top="0.5" bottom="0.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E5FC158-DD81-4D64-8409-80E2BE3BF0B6}"/>
</file>

<file path=customXml/itemProps2.xml><?xml version="1.0" encoding="utf-8"?>
<ds:datastoreItem xmlns:ds="http://schemas.openxmlformats.org/officeDocument/2006/customXml" ds:itemID="{0FB1664D-C161-4223-948E-7465ABD9A91D}"/>
</file>

<file path=customXml/itemProps3.xml><?xml version="1.0" encoding="utf-8"?>
<ds:datastoreItem xmlns:ds="http://schemas.openxmlformats.org/officeDocument/2006/customXml" ds:itemID="{7918EF54-F82A-44A2-9CF0-608382CAA7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Summary Form Bid Price(s)</vt:lpstr>
      <vt:lpstr>Deers Head Hospital Bid Form</vt:lpstr>
      <vt:lpstr>Holly Center Bid Form</vt:lpstr>
      <vt:lpstr>Eastern Shore Hospital Bid Form</vt:lpstr>
      <vt:lpstr>E Deers Head Hosp</vt:lpstr>
      <vt:lpstr>E Holly Center</vt:lpstr>
      <vt:lpstr>E Eastern Shore Hosp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Melane S. Boltz</dc:creator>
  <cp:lastModifiedBy>Naishadh Desai</cp:lastModifiedBy>
  <cp:lastPrinted>2023-01-31T19:47:37Z</cp:lastPrinted>
  <dcterms:created xsi:type="dcterms:W3CDTF">2022-12-05T14:44:55Z</dcterms:created>
  <dcterms:modified xsi:type="dcterms:W3CDTF">2023-05-10T15:49:57Z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