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40" activeTab="0"/>
  </bookViews>
  <sheets>
    <sheet name="recalls as of 3-17-09" sheetId="1" r:id="rId1"/>
  </sheets>
  <definedNames>
    <definedName name="_xlnm.Print_Area" localSheetId="0">'recalls as of 3-17-09'!$A$1:$P$124</definedName>
    <definedName name="_xlnm.Print_Titles" localSheetId="0">'recalls as of 3-17-09'!$1:$1</definedName>
  </definedNames>
  <calcPr fullCalcOnLoad="1"/>
</workbook>
</file>

<file path=xl/sharedStrings.xml><?xml version="1.0" encoding="utf-8"?>
<sst xmlns="http://schemas.openxmlformats.org/spreadsheetml/2006/main" count="138" uniqueCount="67">
  <si>
    <t>FY01</t>
  </si>
  <si>
    <t>FY02</t>
  </si>
  <si>
    <t>FY03</t>
  </si>
  <si>
    <t>FY04</t>
  </si>
  <si>
    <t>FY05</t>
  </si>
  <si>
    <t>FY06</t>
  </si>
  <si>
    <t>FY07</t>
  </si>
  <si>
    <t>FY08</t>
  </si>
  <si>
    <t>TOTAL</t>
  </si>
  <si>
    <t>Allegany LHD</t>
  </si>
  <si>
    <t>Anne Arundel LHD</t>
  </si>
  <si>
    <t>Baltimore City-JHMI</t>
  </si>
  <si>
    <t>Baltimore Co. LHD</t>
  </si>
  <si>
    <t>Calvert LHD</t>
  </si>
  <si>
    <t>Caroline LHD</t>
  </si>
  <si>
    <t>Carroll LHD</t>
  </si>
  <si>
    <t>Cecil LHD</t>
  </si>
  <si>
    <t>Charles LHD</t>
  </si>
  <si>
    <t>Dorchester LHD</t>
  </si>
  <si>
    <t>Frederick LHD</t>
  </si>
  <si>
    <t>Garrett LHD</t>
  </si>
  <si>
    <t>Harford LHD</t>
  </si>
  <si>
    <t>Howard LHD</t>
  </si>
  <si>
    <t>Kent LHD</t>
  </si>
  <si>
    <t>Montgomery LHD</t>
  </si>
  <si>
    <t>Prince George's LHD</t>
  </si>
  <si>
    <t>Queen Anne's LHD</t>
  </si>
  <si>
    <t>Somerset LHD</t>
  </si>
  <si>
    <t>St. Mary's LHD</t>
  </si>
  <si>
    <t>Talbot LHD</t>
  </si>
  <si>
    <t>Washington LHD</t>
  </si>
  <si>
    <t>Wicomico LHD</t>
  </si>
  <si>
    <t>Worcester LHD</t>
  </si>
  <si>
    <t>Allegany LHD Total</t>
  </si>
  <si>
    <t>Anne Arundel LHD Total</t>
  </si>
  <si>
    <t>Baltimore City-JHMI Total</t>
  </si>
  <si>
    <t>Baltimore Co. LHD Total</t>
  </si>
  <si>
    <t>Calvert LHD Total</t>
  </si>
  <si>
    <t>Program Name</t>
  </si>
  <si>
    <t>Colonoscopy Order*</t>
  </si>
  <si>
    <t>Caroline LHD Total</t>
  </si>
  <si>
    <t>Carroll LHD Total</t>
  </si>
  <si>
    <t>Cecil LHD Total</t>
  </si>
  <si>
    <t>Charles LHD Total</t>
  </si>
  <si>
    <t>Dorchester LHD Total</t>
  </si>
  <si>
    <t>Frederick LHD Total</t>
  </si>
  <si>
    <t>Garrett LHD Total</t>
  </si>
  <si>
    <t>Harford LHD Total</t>
  </si>
  <si>
    <t>Howard LHD Total</t>
  </si>
  <si>
    <t>Kent LHD Total</t>
  </si>
  <si>
    <t>Montgomery LHD Total</t>
  </si>
  <si>
    <t>Prince George's LHD Total</t>
  </si>
  <si>
    <t>Queen Anne's LHD Total</t>
  </si>
  <si>
    <t>Somerset LHD Total</t>
  </si>
  <si>
    <t>St. Mary's LHD Total</t>
  </si>
  <si>
    <t>Talbot LHD Total</t>
  </si>
  <si>
    <t>Washington LHD Total</t>
  </si>
  <si>
    <t>Wicomico LHD Total</t>
  </si>
  <si>
    <t>Worcester LHD Total</t>
  </si>
  <si>
    <t>Grand Total</t>
  </si>
  <si>
    <t>Col Recalls in CDB Due in FY09</t>
  </si>
  <si>
    <t>Col Recalls in CDB Due in FY10</t>
  </si>
  <si>
    <t>Performance Measure-Cols FY09</t>
  </si>
  <si>
    <t>% of FY09 Performance Measue-Cols that will be Recalls</t>
  </si>
  <si>
    <t>FY09 as of 05/01/09</t>
  </si>
  <si>
    <r>
      <t xml:space="preserve">* Colonoscopy Order is the colonoscopy number for a single individual.  For example, 2 is the </t>
    </r>
    <r>
      <rPr>
        <i/>
        <sz val="8"/>
        <rFont val="Arial"/>
        <family val="2"/>
      </rPr>
      <t>second colonoscopy</t>
    </r>
    <r>
      <rPr>
        <sz val="8"/>
        <rFont val="Arial"/>
        <family val="2"/>
      </rPr>
      <t xml:space="preserve"> that an individual in the program received.</t>
    </r>
  </si>
  <si>
    <t>Source:  Client Database, 5/1/09 (recall data and colonoscopy order)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</si>
</sst>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yy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3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view="pageBreakPreview" zoomScale="60" workbookViewId="0" topLeftCell="A1">
      <pane ySplit="1" topLeftCell="BM95" activePane="bottomLeft" state="frozen"/>
      <selection pane="topLeft" activeCell="A1" sqref="A1"/>
      <selection pane="bottomLeft" activeCell="R113" sqref="R113"/>
    </sheetView>
  </sheetViews>
  <sheetFormatPr defaultColWidth="9.140625" defaultRowHeight="12.75"/>
  <cols>
    <col min="1" max="1" width="20.00390625" style="11" customWidth="1"/>
    <col min="2" max="2" width="8.140625" style="11" customWidth="1"/>
    <col min="3" max="10" width="5.57421875" style="11" customWidth="1"/>
    <col min="11" max="11" width="6.7109375" style="11" customWidth="1"/>
    <col min="12" max="12" width="6.421875" style="11" customWidth="1"/>
    <col min="13" max="13" width="8.421875" style="8" customWidth="1"/>
    <col min="14" max="14" width="8.421875" style="9" customWidth="1"/>
    <col min="15" max="15" width="9.8515625" style="10" customWidth="1"/>
    <col min="16" max="16384" width="9.140625" style="11" customWidth="1"/>
  </cols>
  <sheetData>
    <row r="1" spans="1:16" s="6" customFormat="1" ht="52.5">
      <c r="A1" s="1" t="s">
        <v>38</v>
      </c>
      <c r="B1" s="2" t="s">
        <v>39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64</v>
      </c>
      <c r="L1" s="1" t="s">
        <v>8</v>
      </c>
      <c r="M1" s="3" t="s">
        <v>60</v>
      </c>
      <c r="N1" s="4" t="s">
        <v>62</v>
      </c>
      <c r="O1" s="5" t="s">
        <v>63</v>
      </c>
      <c r="P1" s="3" t="s">
        <v>61</v>
      </c>
    </row>
    <row r="2" spans="1:16" ht="10.5">
      <c r="A2" s="7" t="s">
        <v>9</v>
      </c>
      <c r="B2" s="7">
        <v>1</v>
      </c>
      <c r="C2" s="7">
        <v>5</v>
      </c>
      <c r="D2" s="7">
        <v>77</v>
      </c>
      <c r="E2" s="7">
        <v>123</v>
      </c>
      <c r="F2" s="7">
        <v>74</v>
      </c>
      <c r="G2" s="7">
        <v>68</v>
      </c>
      <c r="H2" s="7">
        <v>44</v>
      </c>
      <c r="I2" s="7">
        <v>46</v>
      </c>
      <c r="J2" s="7">
        <v>37</v>
      </c>
      <c r="K2" s="7">
        <v>33</v>
      </c>
      <c r="L2" s="7">
        <v>507</v>
      </c>
      <c r="P2" s="7"/>
    </row>
    <row r="3" spans="1:16" ht="10.5">
      <c r="A3" s="7" t="s">
        <v>9</v>
      </c>
      <c r="B3" s="7">
        <v>2</v>
      </c>
      <c r="C3" s="7">
        <v>0</v>
      </c>
      <c r="D3" s="7">
        <v>3</v>
      </c>
      <c r="E3" s="7">
        <v>4</v>
      </c>
      <c r="F3" s="7">
        <v>10</v>
      </c>
      <c r="G3" s="7">
        <v>13</v>
      </c>
      <c r="H3" s="7">
        <v>9</v>
      </c>
      <c r="I3" s="7">
        <v>17</v>
      </c>
      <c r="J3" s="7">
        <v>21</v>
      </c>
      <c r="K3" s="7">
        <v>10</v>
      </c>
      <c r="L3" s="7">
        <v>87</v>
      </c>
      <c r="P3" s="7"/>
    </row>
    <row r="4" spans="1:16" ht="10.5">
      <c r="A4" s="7" t="s">
        <v>9</v>
      </c>
      <c r="B4" s="7">
        <v>3</v>
      </c>
      <c r="C4" s="7">
        <v>0</v>
      </c>
      <c r="D4" s="7">
        <v>0</v>
      </c>
      <c r="E4" s="7">
        <v>0</v>
      </c>
      <c r="F4" s="7">
        <v>1</v>
      </c>
      <c r="G4" s="7">
        <v>1</v>
      </c>
      <c r="H4" s="7">
        <v>1</v>
      </c>
      <c r="I4" s="7">
        <v>3</v>
      </c>
      <c r="J4" s="7">
        <v>5</v>
      </c>
      <c r="K4" s="7">
        <v>2</v>
      </c>
      <c r="L4" s="7">
        <v>13</v>
      </c>
      <c r="P4" s="7"/>
    </row>
    <row r="5" spans="1:16" ht="10.5">
      <c r="A5" s="7" t="s">
        <v>9</v>
      </c>
      <c r="B5" s="7">
        <v>4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2</v>
      </c>
      <c r="K5" s="7">
        <v>0</v>
      </c>
      <c r="L5" s="7">
        <v>3</v>
      </c>
      <c r="P5" s="7"/>
    </row>
    <row r="6" spans="1:16" ht="10.5">
      <c r="A6" s="7" t="s">
        <v>9</v>
      </c>
      <c r="B6" s="7">
        <v>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1</v>
      </c>
      <c r="L6" s="7">
        <v>2</v>
      </c>
      <c r="P6" s="7"/>
    </row>
    <row r="7" spans="1:16" s="13" customFormat="1" ht="10.5">
      <c r="A7" s="12" t="s">
        <v>33</v>
      </c>
      <c r="B7" s="12">
        <f>SUM(B2:B6)</f>
        <v>15</v>
      </c>
      <c r="C7" s="12">
        <f aca="true" t="shared" si="0" ref="C7:L7">SUM(C2:C6)</f>
        <v>5</v>
      </c>
      <c r="D7" s="12">
        <f t="shared" si="0"/>
        <v>80</v>
      </c>
      <c r="E7" s="12">
        <f t="shared" si="0"/>
        <v>127</v>
      </c>
      <c r="F7" s="12">
        <f t="shared" si="0"/>
        <v>85</v>
      </c>
      <c r="G7" s="12">
        <f t="shared" si="0"/>
        <v>83</v>
      </c>
      <c r="H7" s="12">
        <f t="shared" si="0"/>
        <v>54</v>
      </c>
      <c r="I7" s="12">
        <f t="shared" si="0"/>
        <v>66</v>
      </c>
      <c r="J7" s="12">
        <f t="shared" si="0"/>
        <v>66</v>
      </c>
      <c r="K7" s="12">
        <f t="shared" si="0"/>
        <v>46</v>
      </c>
      <c r="L7" s="12">
        <f t="shared" si="0"/>
        <v>612</v>
      </c>
      <c r="M7" s="17">
        <v>40</v>
      </c>
      <c r="N7" s="9">
        <v>47</v>
      </c>
      <c r="O7" s="16">
        <f>M7/N7</f>
        <v>0.851063829787234</v>
      </c>
      <c r="P7" s="12">
        <v>35</v>
      </c>
    </row>
    <row r="8" spans="1:16" ht="10.5">
      <c r="A8" s="7" t="s">
        <v>10</v>
      </c>
      <c r="B8" s="7">
        <v>1</v>
      </c>
      <c r="C8" s="7">
        <v>19</v>
      </c>
      <c r="D8" s="7">
        <v>156</v>
      </c>
      <c r="E8" s="7">
        <v>137</v>
      </c>
      <c r="F8" s="7">
        <v>20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332</v>
      </c>
      <c r="P8" s="7"/>
    </row>
    <row r="9" spans="1:18" ht="10.5">
      <c r="A9" s="7" t="s">
        <v>10</v>
      </c>
      <c r="B9" s="7">
        <v>2</v>
      </c>
      <c r="C9" s="7">
        <v>0</v>
      </c>
      <c r="D9" s="7">
        <v>4</v>
      </c>
      <c r="E9" s="7">
        <v>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9</v>
      </c>
      <c r="P9" s="7"/>
      <c r="R9" s="7"/>
    </row>
    <row r="10" spans="1:16" ht="10.5">
      <c r="A10" s="7" t="s">
        <v>10</v>
      </c>
      <c r="B10" s="7">
        <v>3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P10" s="7"/>
    </row>
    <row r="11" spans="1:16" s="13" customFormat="1" ht="10.5">
      <c r="A11" s="12" t="s">
        <v>34</v>
      </c>
      <c r="B11" s="12">
        <f>SUM(B8:B10)</f>
        <v>6</v>
      </c>
      <c r="C11" s="12">
        <f aca="true" t="shared" si="1" ref="C11:L11">SUM(C8:C10)</f>
        <v>19</v>
      </c>
      <c r="D11" s="12">
        <f t="shared" si="1"/>
        <v>160</v>
      </c>
      <c r="E11" s="12">
        <f t="shared" si="1"/>
        <v>143</v>
      </c>
      <c r="F11" s="12">
        <f t="shared" si="1"/>
        <v>20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342</v>
      </c>
      <c r="M11" s="8"/>
      <c r="N11" s="18"/>
      <c r="O11" s="16"/>
      <c r="P11" s="12"/>
    </row>
    <row r="12" spans="1:16" ht="10.5">
      <c r="A12" s="7" t="s">
        <v>11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29</v>
      </c>
      <c r="L12" s="7">
        <v>30</v>
      </c>
      <c r="P12" s="7"/>
    </row>
    <row r="13" spans="1:16" ht="10.5">
      <c r="A13" s="7" t="s">
        <v>11</v>
      </c>
      <c r="B13" s="7">
        <v>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1</v>
      </c>
      <c r="P13" s="7"/>
    </row>
    <row r="14" spans="1:16" s="13" customFormat="1" ht="10.5">
      <c r="A14" s="12" t="s">
        <v>35</v>
      </c>
      <c r="B14" s="12">
        <f>SUM(B12:B13)</f>
        <v>3</v>
      </c>
      <c r="C14" s="12">
        <f aca="true" t="shared" si="2" ref="C14:L14">SUM(C12:C13)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30</v>
      </c>
      <c r="L14" s="12">
        <f t="shared" si="2"/>
        <v>31</v>
      </c>
      <c r="M14" s="8">
        <v>0</v>
      </c>
      <c r="N14" s="9">
        <v>100</v>
      </c>
      <c r="O14" s="16">
        <f>M14/N14</f>
        <v>0</v>
      </c>
      <c r="P14" s="12">
        <v>3</v>
      </c>
    </row>
    <row r="15" spans="1:16" ht="10.5">
      <c r="A15" s="7" t="s">
        <v>12</v>
      </c>
      <c r="B15" s="7">
        <v>1</v>
      </c>
      <c r="C15" s="7">
        <v>7</v>
      </c>
      <c r="D15" s="7">
        <v>108</v>
      </c>
      <c r="E15" s="7">
        <v>302</v>
      </c>
      <c r="F15" s="7">
        <v>214</v>
      </c>
      <c r="G15" s="7">
        <v>224</v>
      </c>
      <c r="H15" s="7">
        <v>220</v>
      </c>
      <c r="I15" s="7">
        <v>209</v>
      </c>
      <c r="J15" s="7">
        <v>223</v>
      </c>
      <c r="K15" s="7">
        <v>157</v>
      </c>
      <c r="L15" s="7">
        <v>1664</v>
      </c>
      <c r="P15" s="7"/>
    </row>
    <row r="16" spans="1:16" ht="10.5">
      <c r="A16" s="7" t="s">
        <v>12</v>
      </c>
      <c r="B16" s="7">
        <v>2</v>
      </c>
      <c r="C16" s="7">
        <v>0</v>
      </c>
      <c r="D16" s="7">
        <v>1</v>
      </c>
      <c r="E16" s="7">
        <v>7</v>
      </c>
      <c r="F16" s="7">
        <v>8</v>
      </c>
      <c r="G16" s="7">
        <v>33</v>
      </c>
      <c r="H16" s="7">
        <v>29</v>
      </c>
      <c r="I16" s="7">
        <v>36</v>
      </c>
      <c r="J16" s="7">
        <v>46</v>
      </c>
      <c r="K16" s="7">
        <v>39</v>
      </c>
      <c r="L16" s="7">
        <v>199</v>
      </c>
      <c r="P16" s="7"/>
    </row>
    <row r="17" spans="1:16" ht="10.5">
      <c r="A17" s="7" t="s">
        <v>12</v>
      </c>
      <c r="B17" s="7">
        <v>3</v>
      </c>
      <c r="C17" s="7">
        <v>0</v>
      </c>
      <c r="D17" s="7">
        <v>0</v>
      </c>
      <c r="E17" s="7">
        <v>0</v>
      </c>
      <c r="F17" s="7">
        <v>3</v>
      </c>
      <c r="G17" s="7">
        <v>4</v>
      </c>
      <c r="H17" s="7">
        <v>4</v>
      </c>
      <c r="I17" s="7">
        <v>4</v>
      </c>
      <c r="J17" s="7">
        <v>6</v>
      </c>
      <c r="K17" s="7">
        <v>2</v>
      </c>
      <c r="L17" s="7">
        <v>23</v>
      </c>
      <c r="P17" s="7"/>
    </row>
    <row r="18" spans="1:16" ht="10.5">
      <c r="A18" s="7" t="s">
        <v>12</v>
      </c>
      <c r="B18" s="7">
        <v>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3</v>
      </c>
      <c r="K18" s="7">
        <v>0</v>
      </c>
      <c r="L18" s="7">
        <v>4</v>
      </c>
      <c r="P18" s="7"/>
    </row>
    <row r="19" spans="1:16" s="13" customFormat="1" ht="10.5">
      <c r="A19" s="12" t="s">
        <v>36</v>
      </c>
      <c r="B19" s="12">
        <f>SUM(B15:B18)</f>
        <v>10</v>
      </c>
      <c r="C19" s="12">
        <f aca="true" t="shared" si="3" ref="C19:L19">SUM(C15:C18)</f>
        <v>7</v>
      </c>
      <c r="D19" s="12">
        <f t="shared" si="3"/>
        <v>109</v>
      </c>
      <c r="E19" s="12">
        <f t="shared" si="3"/>
        <v>309</v>
      </c>
      <c r="F19" s="12">
        <f t="shared" si="3"/>
        <v>225</v>
      </c>
      <c r="G19" s="12">
        <f t="shared" si="3"/>
        <v>261</v>
      </c>
      <c r="H19" s="12">
        <f t="shared" si="3"/>
        <v>254</v>
      </c>
      <c r="I19" s="12">
        <f t="shared" si="3"/>
        <v>249</v>
      </c>
      <c r="J19" s="12">
        <f t="shared" si="3"/>
        <v>278</v>
      </c>
      <c r="K19" s="12">
        <f t="shared" si="3"/>
        <v>198</v>
      </c>
      <c r="L19" s="12">
        <f t="shared" si="3"/>
        <v>1890</v>
      </c>
      <c r="M19" s="17">
        <v>48</v>
      </c>
      <c r="N19" s="9">
        <v>233</v>
      </c>
      <c r="O19" s="16">
        <f>M19/N19</f>
        <v>0.20600858369098712</v>
      </c>
      <c r="P19" s="12">
        <v>115</v>
      </c>
    </row>
    <row r="20" spans="1:16" ht="10.5">
      <c r="A20" s="7" t="s">
        <v>13</v>
      </c>
      <c r="B20" s="7">
        <v>1</v>
      </c>
      <c r="C20" s="7">
        <v>6</v>
      </c>
      <c r="D20" s="7">
        <v>39</v>
      </c>
      <c r="E20" s="7">
        <v>54</v>
      </c>
      <c r="F20" s="7">
        <v>46</v>
      </c>
      <c r="G20" s="7">
        <v>39</v>
      </c>
      <c r="H20" s="7">
        <v>55</v>
      </c>
      <c r="I20" s="7">
        <v>35</v>
      </c>
      <c r="J20" s="7">
        <v>43</v>
      </c>
      <c r="K20" s="7">
        <v>35</v>
      </c>
      <c r="L20" s="7">
        <v>352</v>
      </c>
      <c r="P20" s="7"/>
    </row>
    <row r="21" spans="1:16" ht="10.5">
      <c r="A21" s="7" t="s">
        <v>13</v>
      </c>
      <c r="B21" s="7">
        <v>2</v>
      </c>
      <c r="C21" s="7">
        <v>0</v>
      </c>
      <c r="D21" s="7">
        <v>0</v>
      </c>
      <c r="E21" s="7">
        <v>1</v>
      </c>
      <c r="F21" s="7">
        <v>4</v>
      </c>
      <c r="G21" s="7">
        <v>6</v>
      </c>
      <c r="H21" s="7">
        <v>11</v>
      </c>
      <c r="I21" s="7">
        <v>7</v>
      </c>
      <c r="J21" s="7">
        <v>13</v>
      </c>
      <c r="K21" s="7">
        <v>6</v>
      </c>
      <c r="L21" s="7">
        <v>48</v>
      </c>
      <c r="P21" s="7"/>
    </row>
    <row r="22" spans="1:16" ht="10.5">
      <c r="A22" s="7" t="s">
        <v>13</v>
      </c>
      <c r="B22" s="7">
        <v>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2</v>
      </c>
      <c r="J22" s="7">
        <v>3</v>
      </c>
      <c r="K22" s="7">
        <v>4</v>
      </c>
      <c r="L22" s="7">
        <v>9</v>
      </c>
      <c r="P22" s="7"/>
    </row>
    <row r="23" spans="1:16" ht="10.5">
      <c r="A23" s="7" t="s">
        <v>13</v>
      </c>
      <c r="B23" s="7">
        <v>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2</v>
      </c>
      <c r="L23" s="7">
        <v>3</v>
      </c>
      <c r="P23" s="7"/>
    </row>
    <row r="24" spans="1:16" s="13" customFormat="1" ht="10.5">
      <c r="A24" s="12" t="s">
        <v>37</v>
      </c>
      <c r="B24" s="12">
        <f>SUM(B20:B23)</f>
        <v>10</v>
      </c>
      <c r="C24" s="12">
        <f aca="true" t="shared" si="4" ref="C24:L24">SUM(C20:C23)</f>
        <v>6</v>
      </c>
      <c r="D24" s="12">
        <f t="shared" si="4"/>
        <v>39</v>
      </c>
      <c r="E24" s="12">
        <f t="shared" si="4"/>
        <v>55</v>
      </c>
      <c r="F24" s="12">
        <f t="shared" si="4"/>
        <v>50</v>
      </c>
      <c r="G24" s="12">
        <f t="shared" si="4"/>
        <v>45</v>
      </c>
      <c r="H24" s="12">
        <f t="shared" si="4"/>
        <v>66</v>
      </c>
      <c r="I24" s="12">
        <f t="shared" si="4"/>
        <v>44</v>
      </c>
      <c r="J24" s="12">
        <f t="shared" si="4"/>
        <v>60</v>
      </c>
      <c r="K24" s="12">
        <f t="shared" si="4"/>
        <v>47</v>
      </c>
      <c r="L24" s="12">
        <f t="shared" si="4"/>
        <v>412</v>
      </c>
      <c r="M24" s="17">
        <v>13</v>
      </c>
      <c r="N24" s="9">
        <v>56</v>
      </c>
      <c r="O24" s="16">
        <f>M24/N24</f>
        <v>0.23214285714285715</v>
      </c>
      <c r="P24" s="12">
        <v>35</v>
      </c>
    </row>
    <row r="25" spans="1:16" ht="10.5">
      <c r="A25" s="7" t="s">
        <v>14</v>
      </c>
      <c r="B25" s="7">
        <v>1</v>
      </c>
      <c r="C25" s="7">
        <v>3</v>
      </c>
      <c r="D25" s="7">
        <v>29</v>
      </c>
      <c r="E25" s="7">
        <v>51</v>
      </c>
      <c r="F25" s="7">
        <v>43</v>
      </c>
      <c r="G25" s="7">
        <v>60</v>
      </c>
      <c r="H25" s="7">
        <v>55</v>
      </c>
      <c r="I25" s="7">
        <v>41</v>
      </c>
      <c r="J25" s="7">
        <v>33</v>
      </c>
      <c r="K25" s="7">
        <v>15</v>
      </c>
      <c r="L25" s="7">
        <v>330</v>
      </c>
      <c r="P25" s="7"/>
    </row>
    <row r="26" spans="1:16" ht="10.5">
      <c r="A26" s="7" t="s">
        <v>14</v>
      </c>
      <c r="B26" s="7">
        <v>2</v>
      </c>
      <c r="C26" s="7">
        <v>0</v>
      </c>
      <c r="D26" s="7">
        <v>0</v>
      </c>
      <c r="E26" s="7">
        <v>0</v>
      </c>
      <c r="F26" s="7">
        <v>3</v>
      </c>
      <c r="G26" s="7">
        <v>9</v>
      </c>
      <c r="H26" s="7">
        <v>7</v>
      </c>
      <c r="I26" s="7">
        <v>10</v>
      </c>
      <c r="J26" s="7">
        <v>6</v>
      </c>
      <c r="K26" s="7">
        <v>11</v>
      </c>
      <c r="L26" s="7">
        <v>46</v>
      </c>
      <c r="P26" s="7"/>
    </row>
    <row r="27" spans="1:16" ht="10.5">
      <c r="A27" s="7" t="s">
        <v>14</v>
      </c>
      <c r="B27" s="7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2</v>
      </c>
      <c r="I27" s="7">
        <v>1</v>
      </c>
      <c r="J27" s="7">
        <v>1</v>
      </c>
      <c r="K27" s="7">
        <v>2</v>
      </c>
      <c r="L27" s="7">
        <v>6</v>
      </c>
      <c r="P27" s="7"/>
    </row>
    <row r="28" spans="1:16" ht="10.5">
      <c r="A28" s="7" t="s">
        <v>14</v>
      </c>
      <c r="B28" s="7">
        <v>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0</v>
      </c>
      <c r="L28" s="7">
        <v>2</v>
      </c>
      <c r="P28" s="7"/>
    </row>
    <row r="29" spans="1:16" s="13" customFormat="1" ht="10.5">
      <c r="A29" s="12" t="s">
        <v>40</v>
      </c>
      <c r="B29" s="12">
        <f>SUM(B25:B28)</f>
        <v>10</v>
      </c>
      <c r="C29" s="12">
        <f aca="true" t="shared" si="5" ref="C29:L29">SUM(C25:C28)</f>
        <v>3</v>
      </c>
      <c r="D29" s="12">
        <f t="shared" si="5"/>
        <v>29</v>
      </c>
      <c r="E29" s="12">
        <f t="shared" si="5"/>
        <v>51</v>
      </c>
      <c r="F29" s="12">
        <f t="shared" si="5"/>
        <v>46</v>
      </c>
      <c r="G29" s="12">
        <f t="shared" si="5"/>
        <v>69</v>
      </c>
      <c r="H29" s="12">
        <f t="shared" si="5"/>
        <v>64</v>
      </c>
      <c r="I29" s="12">
        <f t="shared" si="5"/>
        <v>52</v>
      </c>
      <c r="J29" s="12">
        <f t="shared" si="5"/>
        <v>42</v>
      </c>
      <c r="K29" s="12">
        <f t="shared" si="5"/>
        <v>28</v>
      </c>
      <c r="L29" s="12">
        <f t="shared" si="5"/>
        <v>384</v>
      </c>
      <c r="M29" s="17">
        <v>16</v>
      </c>
      <c r="N29" s="9">
        <v>30</v>
      </c>
      <c r="O29" s="16">
        <f>M29/N29</f>
        <v>0.5333333333333333</v>
      </c>
      <c r="P29" s="12">
        <v>31</v>
      </c>
    </row>
    <row r="30" spans="1:16" ht="10.5">
      <c r="A30" s="7" t="s">
        <v>15</v>
      </c>
      <c r="B30" s="7">
        <v>1</v>
      </c>
      <c r="C30" s="7">
        <v>2</v>
      </c>
      <c r="D30" s="7">
        <v>12</v>
      </c>
      <c r="E30" s="7">
        <v>20</v>
      </c>
      <c r="F30" s="7">
        <v>36</v>
      </c>
      <c r="G30" s="7">
        <v>39</v>
      </c>
      <c r="H30" s="7">
        <v>36</v>
      </c>
      <c r="I30" s="7">
        <v>47</v>
      </c>
      <c r="J30" s="7">
        <v>49</v>
      </c>
      <c r="K30" s="7">
        <v>45</v>
      </c>
      <c r="L30" s="7">
        <v>286</v>
      </c>
      <c r="P30" s="7"/>
    </row>
    <row r="31" spans="1:16" ht="10.5">
      <c r="A31" s="7" t="s">
        <v>15</v>
      </c>
      <c r="B31" s="7">
        <v>2</v>
      </c>
      <c r="C31" s="7">
        <v>0</v>
      </c>
      <c r="D31" s="7">
        <v>0</v>
      </c>
      <c r="E31" s="7">
        <v>1</v>
      </c>
      <c r="F31" s="7">
        <v>0</v>
      </c>
      <c r="G31" s="7">
        <v>2</v>
      </c>
      <c r="H31" s="7">
        <v>8</v>
      </c>
      <c r="I31" s="7">
        <v>5</v>
      </c>
      <c r="J31" s="7">
        <v>4</v>
      </c>
      <c r="K31" s="7">
        <v>6</v>
      </c>
      <c r="L31" s="7">
        <v>26</v>
      </c>
      <c r="P31" s="7"/>
    </row>
    <row r="32" spans="1:16" ht="10.5">
      <c r="A32" s="7" t="s">
        <v>15</v>
      </c>
      <c r="B32" s="7">
        <v>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4</v>
      </c>
      <c r="K32" s="7">
        <v>2</v>
      </c>
      <c r="L32" s="7">
        <v>7</v>
      </c>
      <c r="P32" s="7"/>
    </row>
    <row r="33" spans="1:16" ht="10.5">
      <c r="A33" s="7" t="s">
        <v>15</v>
      </c>
      <c r="B33" s="7">
        <v>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</v>
      </c>
      <c r="L33" s="7">
        <v>1</v>
      </c>
      <c r="P33" s="7"/>
    </row>
    <row r="34" spans="1:16" s="13" customFormat="1" ht="10.5">
      <c r="A34" s="12" t="s">
        <v>41</v>
      </c>
      <c r="B34" s="12">
        <f>SUM(B30:B33)</f>
        <v>10</v>
      </c>
      <c r="C34" s="12">
        <f aca="true" t="shared" si="6" ref="C34:L34">SUM(C30:C33)</f>
        <v>2</v>
      </c>
      <c r="D34" s="12">
        <f t="shared" si="6"/>
        <v>12</v>
      </c>
      <c r="E34" s="12">
        <f t="shared" si="6"/>
        <v>21</v>
      </c>
      <c r="F34" s="12">
        <f t="shared" si="6"/>
        <v>36</v>
      </c>
      <c r="G34" s="12">
        <f t="shared" si="6"/>
        <v>41</v>
      </c>
      <c r="H34" s="12">
        <f t="shared" si="6"/>
        <v>44</v>
      </c>
      <c r="I34" s="12">
        <f t="shared" si="6"/>
        <v>53</v>
      </c>
      <c r="J34" s="12">
        <f t="shared" si="6"/>
        <v>57</v>
      </c>
      <c r="K34" s="12">
        <f t="shared" si="6"/>
        <v>54</v>
      </c>
      <c r="L34" s="12">
        <f t="shared" si="6"/>
        <v>320</v>
      </c>
      <c r="M34" s="17">
        <v>21</v>
      </c>
      <c r="N34" s="9">
        <v>64</v>
      </c>
      <c r="O34" s="16">
        <f>M34/N34</f>
        <v>0.328125</v>
      </c>
      <c r="P34" s="12">
        <v>36</v>
      </c>
    </row>
    <row r="35" spans="1:16" ht="10.5">
      <c r="A35" s="7" t="s">
        <v>16</v>
      </c>
      <c r="B35" s="7">
        <v>1</v>
      </c>
      <c r="C35" s="7">
        <v>0</v>
      </c>
      <c r="D35" s="7">
        <v>17</v>
      </c>
      <c r="E35" s="7">
        <v>68</v>
      </c>
      <c r="F35" s="7">
        <v>47</v>
      </c>
      <c r="G35" s="7">
        <v>52</v>
      </c>
      <c r="H35" s="7">
        <v>48</v>
      </c>
      <c r="I35" s="7">
        <v>39</v>
      </c>
      <c r="J35" s="7">
        <v>33</v>
      </c>
      <c r="K35" s="7">
        <v>19</v>
      </c>
      <c r="L35" s="7">
        <v>323</v>
      </c>
      <c r="P35" s="7"/>
    </row>
    <row r="36" spans="1:16" ht="10.5">
      <c r="A36" s="7" t="s">
        <v>16</v>
      </c>
      <c r="B36" s="7">
        <v>2</v>
      </c>
      <c r="C36" s="7">
        <v>0</v>
      </c>
      <c r="D36" s="7">
        <v>0</v>
      </c>
      <c r="E36" s="7">
        <v>0</v>
      </c>
      <c r="F36" s="7">
        <v>7</v>
      </c>
      <c r="G36" s="7">
        <v>5</v>
      </c>
      <c r="H36" s="7">
        <v>9</v>
      </c>
      <c r="I36" s="7">
        <v>16</v>
      </c>
      <c r="J36" s="7">
        <v>12</v>
      </c>
      <c r="K36" s="7">
        <v>10</v>
      </c>
      <c r="L36" s="7">
        <v>59</v>
      </c>
      <c r="P36" s="7"/>
    </row>
    <row r="37" spans="1:16" ht="10.5">
      <c r="A37" s="7" t="s">
        <v>16</v>
      </c>
      <c r="B37" s="7">
        <v>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8</v>
      </c>
      <c r="K37" s="7">
        <v>2</v>
      </c>
      <c r="L37" s="7">
        <v>12</v>
      </c>
      <c r="P37" s="7"/>
    </row>
    <row r="38" spans="1:16" ht="10.5">
      <c r="A38" s="7" t="s">
        <v>16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7">
        <v>0</v>
      </c>
      <c r="L38" s="7">
        <v>1</v>
      </c>
      <c r="P38" s="7"/>
    </row>
    <row r="39" spans="1:16" s="13" customFormat="1" ht="10.5">
      <c r="A39" s="12" t="s">
        <v>42</v>
      </c>
      <c r="B39" s="12">
        <f>SUM(B35:B38)</f>
        <v>10</v>
      </c>
      <c r="C39" s="12">
        <f aca="true" t="shared" si="7" ref="C39:L39">SUM(C35:C38)</f>
        <v>0</v>
      </c>
      <c r="D39" s="12">
        <f t="shared" si="7"/>
        <v>17</v>
      </c>
      <c r="E39" s="12">
        <f t="shared" si="7"/>
        <v>68</v>
      </c>
      <c r="F39" s="12">
        <f t="shared" si="7"/>
        <v>54</v>
      </c>
      <c r="G39" s="12">
        <f t="shared" si="7"/>
        <v>57</v>
      </c>
      <c r="H39" s="12">
        <f t="shared" si="7"/>
        <v>57</v>
      </c>
      <c r="I39" s="12">
        <f t="shared" si="7"/>
        <v>57</v>
      </c>
      <c r="J39" s="12">
        <f t="shared" si="7"/>
        <v>54</v>
      </c>
      <c r="K39" s="12">
        <f t="shared" si="7"/>
        <v>31</v>
      </c>
      <c r="L39" s="12">
        <f t="shared" si="7"/>
        <v>395</v>
      </c>
      <c r="M39" s="17">
        <v>22</v>
      </c>
      <c r="N39" s="9">
        <v>37</v>
      </c>
      <c r="O39" s="16">
        <f>M39/N39</f>
        <v>0.5945945945945946</v>
      </c>
      <c r="P39" s="12">
        <v>34</v>
      </c>
    </row>
    <row r="40" spans="1:16" ht="10.5">
      <c r="A40" s="7" t="s">
        <v>17</v>
      </c>
      <c r="B40" s="7">
        <v>1</v>
      </c>
      <c r="C40" s="7">
        <v>9</v>
      </c>
      <c r="D40" s="7">
        <v>17</v>
      </c>
      <c r="E40" s="7">
        <v>43</v>
      </c>
      <c r="F40" s="7">
        <v>41</v>
      </c>
      <c r="G40" s="7">
        <v>44</v>
      </c>
      <c r="H40" s="7">
        <v>36</v>
      </c>
      <c r="I40" s="7">
        <v>39</v>
      </c>
      <c r="J40" s="7">
        <v>34</v>
      </c>
      <c r="K40" s="7">
        <v>37</v>
      </c>
      <c r="L40" s="7">
        <v>300</v>
      </c>
      <c r="P40" s="7"/>
    </row>
    <row r="41" spans="1:16" ht="10.5">
      <c r="A41" s="7" t="s">
        <v>17</v>
      </c>
      <c r="B41" s="7">
        <v>2</v>
      </c>
      <c r="C41" s="7">
        <v>0</v>
      </c>
      <c r="D41" s="7">
        <v>0</v>
      </c>
      <c r="E41" s="7">
        <v>1</v>
      </c>
      <c r="F41" s="7">
        <v>2</v>
      </c>
      <c r="G41" s="7">
        <v>4</v>
      </c>
      <c r="H41" s="7">
        <v>6</v>
      </c>
      <c r="I41" s="7">
        <v>8</v>
      </c>
      <c r="J41" s="7">
        <v>14</v>
      </c>
      <c r="K41" s="7">
        <v>3</v>
      </c>
      <c r="L41" s="7">
        <v>38</v>
      </c>
      <c r="P41" s="7"/>
    </row>
    <row r="42" spans="1:16" ht="10.5">
      <c r="A42" s="7" t="s">
        <v>17</v>
      </c>
      <c r="B42" s="7">
        <v>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3</v>
      </c>
      <c r="I42" s="7">
        <v>1</v>
      </c>
      <c r="J42" s="7">
        <v>2</v>
      </c>
      <c r="K42" s="7">
        <v>1</v>
      </c>
      <c r="L42" s="7">
        <v>7</v>
      </c>
      <c r="P42" s="7"/>
    </row>
    <row r="43" spans="1:16" ht="10.5">
      <c r="A43" s="7" t="s">
        <v>17</v>
      </c>
      <c r="B43" s="7">
        <v>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</v>
      </c>
      <c r="J43" s="7">
        <v>0</v>
      </c>
      <c r="K43" s="7">
        <v>1</v>
      </c>
      <c r="L43" s="7">
        <v>2</v>
      </c>
      <c r="P43" s="7"/>
    </row>
    <row r="44" spans="1:16" s="13" customFormat="1" ht="10.5">
      <c r="A44" s="12" t="s">
        <v>43</v>
      </c>
      <c r="B44" s="12">
        <f>SUM(B40:B43)</f>
        <v>10</v>
      </c>
      <c r="C44" s="12">
        <f aca="true" t="shared" si="8" ref="C44:L44">SUM(C40:C43)</f>
        <v>9</v>
      </c>
      <c r="D44" s="12">
        <f t="shared" si="8"/>
        <v>17</v>
      </c>
      <c r="E44" s="12">
        <f t="shared" si="8"/>
        <v>44</v>
      </c>
      <c r="F44" s="12">
        <f t="shared" si="8"/>
        <v>43</v>
      </c>
      <c r="G44" s="12">
        <f t="shared" si="8"/>
        <v>48</v>
      </c>
      <c r="H44" s="12">
        <f t="shared" si="8"/>
        <v>45</v>
      </c>
      <c r="I44" s="12">
        <f t="shared" si="8"/>
        <v>49</v>
      </c>
      <c r="J44" s="12">
        <f t="shared" si="8"/>
        <v>50</v>
      </c>
      <c r="K44" s="12">
        <f t="shared" si="8"/>
        <v>42</v>
      </c>
      <c r="L44" s="12">
        <f t="shared" si="8"/>
        <v>347</v>
      </c>
      <c r="M44" s="17">
        <v>18</v>
      </c>
      <c r="N44" s="9">
        <v>52</v>
      </c>
      <c r="O44" s="16">
        <f>M44/N44</f>
        <v>0.34615384615384615</v>
      </c>
      <c r="P44" s="12">
        <v>18</v>
      </c>
    </row>
    <row r="45" spans="1:16" ht="10.5">
      <c r="A45" s="7" t="s">
        <v>18</v>
      </c>
      <c r="B45" s="7">
        <v>1</v>
      </c>
      <c r="C45" s="7">
        <v>0</v>
      </c>
      <c r="D45" s="7">
        <v>38</v>
      </c>
      <c r="E45" s="7">
        <v>41</v>
      </c>
      <c r="F45" s="7">
        <v>50</v>
      </c>
      <c r="G45" s="7">
        <v>68</v>
      </c>
      <c r="H45" s="7">
        <v>123</v>
      </c>
      <c r="I45" s="7">
        <v>70</v>
      </c>
      <c r="J45" s="7">
        <v>73</v>
      </c>
      <c r="K45" s="7">
        <v>48</v>
      </c>
      <c r="L45" s="7">
        <v>511</v>
      </c>
      <c r="P45" s="7"/>
    </row>
    <row r="46" spans="1:16" ht="10.5">
      <c r="A46" s="7" t="s">
        <v>18</v>
      </c>
      <c r="B46" s="7">
        <v>2</v>
      </c>
      <c r="C46" s="7">
        <v>0</v>
      </c>
      <c r="D46" s="7">
        <v>0</v>
      </c>
      <c r="E46" s="7">
        <v>4</v>
      </c>
      <c r="F46" s="7">
        <v>6</v>
      </c>
      <c r="G46" s="7">
        <v>6</v>
      </c>
      <c r="H46" s="7">
        <v>7</v>
      </c>
      <c r="I46" s="7">
        <v>11</v>
      </c>
      <c r="J46" s="7">
        <v>16</v>
      </c>
      <c r="K46" s="7">
        <v>10</v>
      </c>
      <c r="L46" s="7">
        <v>60</v>
      </c>
      <c r="P46" s="7"/>
    </row>
    <row r="47" spans="1:16" ht="10.5">
      <c r="A47" s="7" t="s">
        <v>18</v>
      </c>
      <c r="B47" s="7">
        <v>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5</v>
      </c>
      <c r="I47" s="7">
        <v>2</v>
      </c>
      <c r="J47" s="7">
        <v>3</v>
      </c>
      <c r="K47" s="7">
        <v>1</v>
      </c>
      <c r="L47" s="7">
        <v>11</v>
      </c>
      <c r="P47" s="7"/>
    </row>
    <row r="48" spans="1:16" ht="10.5">
      <c r="A48" s="7" t="s">
        <v>18</v>
      </c>
      <c r="B48" s="7">
        <v>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2</v>
      </c>
      <c r="L48" s="7">
        <v>3</v>
      </c>
      <c r="P48" s="7"/>
    </row>
    <row r="49" spans="1:16" s="13" customFormat="1" ht="10.5">
      <c r="A49" s="12" t="s">
        <v>44</v>
      </c>
      <c r="B49" s="12">
        <f>SUM(B45:B48)</f>
        <v>10</v>
      </c>
      <c r="C49" s="12">
        <f aca="true" t="shared" si="9" ref="C49:L49">SUM(C45:C48)</f>
        <v>0</v>
      </c>
      <c r="D49" s="12">
        <f t="shared" si="9"/>
        <v>38</v>
      </c>
      <c r="E49" s="12">
        <f t="shared" si="9"/>
        <v>45</v>
      </c>
      <c r="F49" s="12">
        <f t="shared" si="9"/>
        <v>56</v>
      </c>
      <c r="G49" s="12">
        <f t="shared" si="9"/>
        <v>74</v>
      </c>
      <c r="H49" s="12">
        <f t="shared" si="9"/>
        <v>135</v>
      </c>
      <c r="I49" s="12">
        <f t="shared" si="9"/>
        <v>84</v>
      </c>
      <c r="J49" s="12">
        <f t="shared" si="9"/>
        <v>92</v>
      </c>
      <c r="K49" s="12">
        <f t="shared" si="9"/>
        <v>61</v>
      </c>
      <c r="L49" s="12">
        <f t="shared" si="9"/>
        <v>585</v>
      </c>
      <c r="M49" s="17">
        <v>28</v>
      </c>
      <c r="N49" s="9">
        <v>80</v>
      </c>
      <c r="O49" s="16">
        <f>M49/N49</f>
        <v>0.35</v>
      </c>
      <c r="P49" s="12">
        <v>50</v>
      </c>
    </row>
    <row r="50" spans="1:16" ht="10.5">
      <c r="A50" s="7" t="s">
        <v>19</v>
      </c>
      <c r="B50" s="7">
        <v>1</v>
      </c>
      <c r="C50" s="7">
        <v>17</v>
      </c>
      <c r="D50" s="7">
        <v>117</v>
      </c>
      <c r="E50" s="7">
        <v>108</v>
      </c>
      <c r="F50" s="7">
        <v>97</v>
      </c>
      <c r="G50" s="7">
        <v>97</v>
      </c>
      <c r="H50" s="7">
        <v>79</v>
      </c>
      <c r="I50" s="7">
        <v>91</v>
      </c>
      <c r="J50" s="7">
        <v>76</v>
      </c>
      <c r="K50" s="7">
        <v>51</v>
      </c>
      <c r="L50" s="7">
        <v>733</v>
      </c>
      <c r="P50" s="7"/>
    </row>
    <row r="51" spans="1:16" ht="10.5">
      <c r="A51" s="7" t="s">
        <v>19</v>
      </c>
      <c r="B51" s="7">
        <v>2</v>
      </c>
      <c r="C51" s="7">
        <v>0</v>
      </c>
      <c r="D51" s="7">
        <v>0</v>
      </c>
      <c r="E51" s="7">
        <v>0</v>
      </c>
      <c r="F51" s="7">
        <v>0</v>
      </c>
      <c r="G51" s="7">
        <v>7</v>
      </c>
      <c r="H51" s="7">
        <v>14</v>
      </c>
      <c r="I51" s="7">
        <v>16</v>
      </c>
      <c r="J51" s="7">
        <v>17</v>
      </c>
      <c r="K51" s="7">
        <v>15</v>
      </c>
      <c r="L51" s="7">
        <v>69</v>
      </c>
      <c r="P51" s="7"/>
    </row>
    <row r="52" spans="1:16" ht="10.5">
      <c r="A52" s="7" t="s">
        <v>19</v>
      </c>
      <c r="B52" s="7">
        <v>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3</v>
      </c>
      <c r="J52" s="7">
        <v>3</v>
      </c>
      <c r="K52" s="7">
        <v>3</v>
      </c>
      <c r="L52" s="7">
        <v>9</v>
      </c>
      <c r="P52" s="7"/>
    </row>
    <row r="53" spans="1:16" ht="10.5">
      <c r="A53" s="7" t="s">
        <v>19</v>
      </c>
      <c r="B53" s="7">
        <v>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1</v>
      </c>
      <c r="K53" s="7">
        <v>1</v>
      </c>
      <c r="L53" s="7">
        <v>2</v>
      </c>
      <c r="P53" s="7"/>
    </row>
    <row r="54" spans="1:16" ht="10.5">
      <c r="A54" s="7" t="s">
        <v>19</v>
      </c>
      <c r="B54" s="7">
        <v>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0</v>
      </c>
      <c r="L54" s="7">
        <v>1</v>
      </c>
      <c r="P54" s="7"/>
    </row>
    <row r="55" spans="1:16" s="13" customFormat="1" ht="10.5">
      <c r="A55" s="12" t="s">
        <v>45</v>
      </c>
      <c r="B55" s="12">
        <f>SUM(B50:B54)</f>
        <v>15</v>
      </c>
      <c r="C55" s="12">
        <f aca="true" t="shared" si="10" ref="C55:L55">SUM(C50:C54)</f>
        <v>17</v>
      </c>
      <c r="D55" s="12">
        <f t="shared" si="10"/>
        <v>117</v>
      </c>
      <c r="E55" s="12">
        <f t="shared" si="10"/>
        <v>108</v>
      </c>
      <c r="F55" s="12">
        <f t="shared" si="10"/>
        <v>97</v>
      </c>
      <c r="G55" s="12">
        <f t="shared" si="10"/>
        <v>104</v>
      </c>
      <c r="H55" s="12">
        <f t="shared" si="10"/>
        <v>93</v>
      </c>
      <c r="I55" s="12">
        <f t="shared" si="10"/>
        <v>110</v>
      </c>
      <c r="J55" s="12">
        <f t="shared" si="10"/>
        <v>98</v>
      </c>
      <c r="K55" s="12">
        <f t="shared" si="10"/>
        <v>70</v>
      </c>
      <c r="L55" s="12">
        <f t="shared" si="10"/>
        <v>814</v>
      </c>
      <c r="M55" s="17">
        <v>38</v>
      </c>
      <c r="N55" s="9">
        <v>100</v>
      </c>
      <c r="O55" s="16">
        <f>M55/N55</f>
        <v>0.38</v>
      </c>
      <c r="P55" s="12">
        <v>44</v>
      </c>
    </row>
    <row r="56" spans="1:16" ht="10.5">
      <c r="A56" s="7" t="s">
        <v>20</v>
      </c>
      <c r="B56" s="7">
        <v>1</v>
      </c>
      <c r="C56" s="7">
        <v>11</v>
      </c>
      <c r="D56" s="7">
        <v>87</v>
      </c>
      <c r="E56" s="7">
        <v>75</v>
      </c>
      <c r="F56" s="7">
        <v>64</v>
      </c>
      <c r="G56" s="7">
        <v>55</v>
      </c>
      <c r="H56" s="7">
        <v>66</v>
      </c>
      <c r="I56" s="7">
        <v>51</v>
      </c>
      <c r="J56" s="7">
        <v>62</v>
      </c>
      <c r="K56" s="7">
        <v>24</v>
      </c>
      <c r="L56" s="7">
        <v>495</v>
      </c>
      <c r="P56" s="7"/>
    </row>
    <row r="57" spans="1:16" ht="10.5">
      <c r="A57" s="7" t="s">
        <v>20</v>
      </c>
      <c r="B57" s="7">
        <v>2</v>
      </c>
      <c r="C57" s="7">
        <v>0</v>
      </c>
      <c r="D57" s="7">
        <v>2</v>
      </c>
      <c r="E57" s="7">
        <v>3</v>
      </c>
      <c r="F57" s="7">
        <v>13</v>
      </c>
      <c r="G57" s="7">
        <v>14</v>
      </c>
      <c r="H57" s="7">
        <v>15</v>
      </c>
      <c r="I57" s="7">
        <v>6</v>
      </c>
      <c r="J57" s="7">
        <v>15</v>
      </c>
      <c r="K57" s="7">
        <v>14</v>
      </c>
      <c r="L57" s="7">
        <v>82</v>
      </c>
      <c r="P57" s="7"/>
    </row>
    <row r="58" spans="1:16" ht="10.5">
      <c r="A58" s="7" t="s">
        <v>20</v>
      </c>
      <c r="B58" s="7">
        <v>3</v>
      </c>
      <c r="C58" s="7">
        <v>0</v>
      </c>
      <c r="D58" s="7">
        <v>0</v>
      </c>
      <c r="E58" s="7">
        <v>0</v>
      </c>
      <c r="F58" s="7">
        <v>2</v>
      </c>
      <c r="G58" s="7">
        <v>2</v>
      </c>
      <c r="H58" s="7">
        <v>0</v>
      </c>
      <c r="I58" s="7">
        <v>4</v>
      </c>
      <c r="J58" s="7">
        <v>3</v>
      </c>
      <c r="K58" s="7">
        <v>4</v>
      </c>
      <c r="L58" s="7">
        <v>15</v>
      </c>
      <c r="P58" s="7"/>
    </row>
    <row r="59" spans="1:16" ht="10.5">
      <c r="A59" s="7" t="s">
        <v>20</v>
      </c>
      <c r="B59" s="7">
        <v>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2</v>
      </c>
      <c r="I59" s="7">
        <v>0</v>
      </c>
      <c r="J59" s="7">
        <v>1</v>
      </c>
      <c r="K59" s="7">
        <v>0</v>
      </c>
      <c r="L59" s="7">
        <v>3</v>
      </c>
      <c r="P59" s="7"/>
    </row>
    <row r="60" spans="1:16" ht="10.5">
      <c r="A60" s="7" t="s">
        <v>20</v>
      </c>
      <c r="B60" s="7">
        <f>SUM(B56:B59)</f>
        <v>10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7">
        <v>1</v>
      </c>
      <c r="P60" s="7"/>
    </row>
    <row r="61" spans="1:16" s="13" customFormat="1" ht="10.5">
      <c r="A61" s="12" t="s">
        <v>46</v>
      </c>
      <c r="B61" s="12">
        <f>SUM(B56:B60)</f>
        <v>20</v>
      </c>
      <c r="C61" s="12">
        <f aca="true" t="shared" si="11" ref="C61:L61">SUM(C56:C60)</f>
        <v>11</v>
      </c>
      <c r="D61" s="12">
        <f t="shared" si="11"/>
        <v>89</v>
      </c>
      <c r="E61" s="12">
        <f t="shared" si="11"/>
        <v>78</v>
      </c>
      <c r="F61" s="12">
        <f t="shared" si="11"/>
        <v>79</v>
      </c>
      <c r="G61" s="12">
        <f t="shared" si="11"/>
        <v>71</v>
      </c>
      <c r="H61" s="12">
        <f t="shared" si="11"/>
        <v>83</v>
      </c>
      <c r="I61" s="12">
        <f t="shared" si="11"/>
        <v>62</v>
      </c>
      <c r="J61" s="12">
        <f t="shared" si="11"/>
        <v>81</v>
      </c>
      <c r="K61" s="12">
        <f t="shared" si="11"/>
        <v>42</v>
      </c>
      <c r="L61" s="12">
        <f t="shared" si="11"/>
        <v>596</v>
      </c>
      <c r="M61" s="17">
        <v>73</v>
      </c>
      <c r="N61" s="9">
        <v>60</v>
      </c>
      <c r="O61" s="16">
        <f>M61/N61</f>
        <v>1.2166666666666666</v>
      </c>
      <c r="P61" s="12">
        <v>62</v>
      </c>
    </row>
    <row r="62" spans="1:16" ht="10.5">
      <c r="A62" s="7" t="s">
        <v>21</v>
      </c>
      <c r="B62" s="7">
        <v>1</v>
      </c>
      <c r="C62" s="7">
        <v>0</v>
      </c>
      <c r="D62" s="7">
        <v>25</v>
      </c>
      <c r="E62" s="7">
        <v>91</v>
      </c>
      <c r="F62" s="7">
        <v>59</v>
      </c>
      <c r="G62" s="7">
        <v>59</v>
      </c>
      <c r="H62" s="7">
        <v>45</v>
      </c>
      <c r="I62" s="7">
        <v>50</v>
      </c>
      <c r="J62" s="7">
        <v>42</v>
      </c>
      <c r="K62" s="7">
        <v>32</v>
      </c>
      <c r="L62" s="7">
        <v>403</v>
      </c>
      <c r="P62" s="7"/>
    </row>
    <row r="63" spans="1:16" ht="10.5">
      <c r="A63" s="7" t="s">
        <v>21</v>
      </c>
      <c r="B63" s="7">
        <v>2</v>
      </c>
      <c r="C63" s="7">
        <v>0</v>
      </c>
      <c r="D63" s="7">
        <v>0</v>
      </c>
      <c r="E63" s="7">
        <v>2</v>
      </c>
      <c r="F63" s="7">
        <v>2</v>
      </c>
      <c r="G63" s="7">
        <v>6</v>
      </c>
      <c r="H63" s="7">
        <v>6</v>
      </c>
      <c r="I63" s="7">
        <v>7</v>
      </c>
      <c r="J63" s="7">
        <v>9</v>
      </c>
      <c r="K63" s="7">
        <v>3</v>
      </c>
      <c r="L63" s="7">
        <v>35</v>
      </c>
      <c r="P63" s="7"/>
    </row>
    <row r="64" spans="1:16" ht="10.5">
      <c r="A64" s="7" t="s">
        <v>21</v>
      </c>
      <c r="B64" s="7">
        <v>3</v>
      </c>
      <c r="C64" s="7">
        <v>0</v>
      </c>
      <c r="D64" s="7">
        <v>0</v>
      </c>
      <c r="E64" s="7">
        <v>0</v>
      </c>
      <c r="F64" s="7">
        <v>2</v>
      </c>
      <c r="G64" s="7">
        <v>0</v>
      </c>
      <c r="H64" s="7">
        <v>3</v>
      </c>
      <c r="I64" s="7">
        <v>0</v>
      </c>
      <c r="J64" s="7">
        <v>0</v>
      </c>
      <c r="K64" s="7">
        <v>4</v>
      </c>
      <c r="L64" s="7">
        <v>9</v>
      </c>
      <c r="P64" s="7"/>
    </row>
    <row r="65" spans="1:16" ht="10.5">
      <c r="A65" s="7" t="s">
        <v>21</v>
      </c>
      <c r="B65" s="7">
        <v>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2</v>
      </c>
      <c r="I65" s="7">
        <v>0</v>
      </c>
      <c r="J65" s="7">
        <v>0</v>
      </c>
      <c r="K65" s="7">
        <v>1</v>
      </c>
      <c r="L65" s="7">
        <v>3</v>
      </c>
      <c r="P65" s="7"/>
    </row>
    <row r="66" spans="1:16" s="13" customFormat="1" ht="10.5">
      <c r="A66" s="12" t="s">
        <v>47</v>
      </c>
      <c r="B66" s="12">
        <f>SUM(B62:B65)</f>
        <v>10</v>
      </c>
      <c r="C66" s="12">
        <f aca="true" t="shared" si="12" ref="C66:L66">SUM(C62:C65)</f>
        <v>0</v>
      </c>
      <c r="D66" s="12">
        <f t="shared" si="12"/>
        <v>25</v>
      </c>
      <c r="E66" s="12">
        <f t="shared" si="12"/>
        <v>93</v>
      </c>
      <c r="F66" s="12">
        <f t="shared" si="12"/>
        <v>63</v>
      </c>
      <c r="G66" s="12">
        <f t="shared" si="12"/>
        <v>65</v>
      </c>
      <c r="H66" s="12">
        <f t="shared" si="12"/>
        <v>56</v>
      </c>
      <c r="I66" s="12">
        <f t="shared" si="12"/>
        <v>57</v>
      </c>
      <c r="J66" s="12">
        <f t="shared" si="12"/>
        <v>51</v>
      </c>
      <c r="K66" s="12">
        <f t="shared" si="12"/>
        <v>40</v>
      </c>
      <c r="L66" s="12">
        <f t="shared" si="12"/>
        <v>450</v>
      </c>
      <c r="M66" s="17">
        <v>10</v>
      </c>
      <c r="N66" s="9">
        <v>40</v>
      </c>
      <c r="O66" s="16">
        <f>M66/N66</f>
        <v>0.25</v>
      </c>
      <c r="P66" s="12">
        <v>23</v>
      </c>
    </row>
    <row r="67" spans="1:16" ht="10.5">
      <c r="A67" s="7" t="s">
        <v>22</v>
      </c>
      <c r="B67" s="7">
        <v>1</v>
      </c>
      <c r="C67" s="7">
        <v>1</v>
      </c>
      <c r="D67" s="7">
        <v>24</v>
      </c>
      <c r="E67" s="7">
        <v>84</v>
      </c>
      <c r="F67" s="7">
        <v>75</v>
      </c>
      <c r="G67" s="7">
        <v>77</v>
      </c>
      <c r="H67" s="7">
        <v>76</v>
      </c>
      <c r="I67" s="7">
        <v>58</v>
      </c>
      <c r="J67" s="7">
        <v>72</v>
      </c>
      <c r="K67" s="7">
        <v>53</v>
      </c>
      <c r="L67" s="7">
        <v>521</v>
      </c>
      <c r="P67" s="7"/>
    </row>
    <row r="68" spans="1:16" ht="10.5">
      <c r="A68" s="7" t="s">
        <v>22</v>
      </c>
      <c r="B68" s="7">
        <v>2</v>
      </c>
      <c r="C68" s="7">
        <v>0</v>
      </c>
      <c r="D68" s="7">
        <v>0</v>
      </c>
      <c r="E68" s="7">
        <v>0</v>
      </c>
      <c r="F68" s="7">
        <v>3</v>
      </c>
      <c r="G68" s="7">
        <v>5</v>
      </c>
      <c r="H68" s="7">
        <v>8</v>
      </c>
      <c r="I68" s="7">
        <v>10</v>
      </c>
      <c r="J68" s="7">
        <v>18</v>
      </c>
      <c r="K68" s="7">
        <v>11</v>
      </c>
      <c r="L68" s="7">
        <v>55</v>
      </c>
      <c r="P68" s="7"/>
    </row>
    <row r="69" spans="1:16" ht="10.5">
      <c r="A69" s="7" t="s">
        <v>22</v>
      </c>
      <c r="B69" s="7">
        <v>3</v>
      </c>
      <c r="C69" s="7">
        <v>0</v>
      </c>
      <c r="D69" s="7">
        <v>0</v>
      </c>
      <c r="E69" s="7">
        <v>0</v>
      </c>
      <c r="F69" s="7">
        <v>0</v>
      </c>
      <c r="G69" s="7">
        <v>1</v>
      </c>
      <c r="H69" s="7">
        <v>0</v>
      </c>
      <c r="I69" s="7">
        <v>1</v>
      </c>
      <c r="J69" s="7">
        <v>0</v>
      </c>
      <c r="K69" s="7">
        <v>3</v>
      </c>
      <c r="L69" s="7">
        <v>5</v>
      </c>
      <c r="P69" s="7"/>
    </row>
    <row r="70" spans="1:16" ht="10.5">
      <c r="A70" s="7" t="s">
        <v>22</v>
      </c>
      <c r="B70" s="7">
        <v>4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1</v>
      </c>
      <c r="L70" s="7">
        <v>1</v>
      </c>
      <c r="P70" s="7"/>
    </row>
    <row r="71" spans="1:16" s="13" customFormat="1" ht="10.5">
      <c r="A71" s="12" t="s">
        <v>48</v>
      </c>
      <c r="B71" s="12">
        <f>SUM(B67:B70)</f>
        <v>10</v>
      </c>
      <c r="C71" s="12">
        <f aca="true" t="shared" si="13" ref="C71:L71">SUM(C67:C70)</f>
        <v>1</v>
      </c>
      <c r="D71" s="12">
        <f t="shared" si="13"/>
        <v>24</v>
      </c>
      <c r="E71" s="12">
        <f t="shared" si="13"/>
        <v>84</v>
      </c>
      <c r="F71" s="12">
        <f t="shared" si="13"/>
        <v>78</v>
      </c>
      <c r="G71" s="12">
        <f t="shared" si="13"/>
        <v>83</v>
      </c>
      <c r="H71" s="12">
        <f t="shared" si="13"/>
        <v>84</v>
      </c>
      <c r="I71" s="12">
        <f t="shared" si="13"/>
        <v>69</v>
      </c>
      <c r="J71" s="12">
        <f t="shared" si="13"/>
        <v>90</v>
      </c>
      <c r="K71" s="12">
        <f t="shared" si="13"/>
        <v>68</v>
      </c>
      <c r="L71" s="12">
        <f t="shared" si="13"/>
        <v>582</v>
      </c>
      <c r="M71" s="17">
        <v>15</v>
      </c>
      <c r="N71" s="9">
        <v>70</v>
      </c>
      <c r="O71" s="16">
        <f>M71/N71</f>
        <v>0.21428571428571427</v>
      </c>
      <c r="P71" s="12">
        <v>28</v>
      </c>
    </row>
    <row r="72" spans="1:16" ht="10.5">
      <c r="A72" s="7" t="s">
        <v>23</v>
      </c>
      <c r="B72" s="7">
        <v>1</v>
      </c>
      <c r="C72" s="7">
        <v>4</v>
      </c>
      <c r="D72" s="7">
        <v>7</v>
      </c>
      <c r="E72" s="7">
        <v>24</v>
      </c>
      <c r="F72" s="7">
        <v>18</v>
      </c>
      <c r="G72" s="7">
        <v>21</v>
      </c>
      <c r="H72" s="7">
        <v>19</v>
      </c>
      <c r="I72" s="7">
        <v>26</v>
      </c>
      <c r="J72" s="7">
        <v>16</v>
      </c>
      <c r="K72" s="7">
        <v>19</v>
      </c>
      <c r="L72" s="7">
        <v>154</v>
      </c>
      <c r="P72" s="7"/>
    </row>
    <row r="73" spans="1:16" ht="10.5">
      <c r="A73" s="7" t="s">
        <v>23</v>
      </c>
      <c r="B73" s="7">
        <v>2</v>
      </c>
      <c r="C73" s="7">
        <v>1</v>
      </c>
      <c r="D73" s="7">
        <v>0</v>
      </c>
      <c r="E73" s="7">
        <v>0</v>
      </c>
      <c r="F73" s="7">
        <v>0</v>
      </c>
      <c r="G73" s="7">
        <v>2</v>
      </c>
      <c r="H73" s="7">
        <v>7</v>
      </c>
      <c r="I73" s="7">
        <v>9</v>
      </c>
      <c r="J73" s="7">
        <v>10</v>
      </c>
      <c r="K73" s="7">
        <v>3</v>
      </c>
      <c r="L73" s="7">
        <v>32</v>
      </c>
      <c r="P73" s="7"/>
    </row>
    <row r="74" spans="1:16" ht="10.5">
      <c r="A74" s="7" t="s">
        <v>23</v>
      </c>
      <c r="B74" s="7">
        <v>3</v>
      </c>
      <c r="C74" s="7">
        <v>0</v>
      </c>
      <c r="D74" s="7">
        <v>0</v>
      </c>
      <c r="E74" s="7">
        <v>0</v>
      </c>
      <c r="F74" s="7">
        <v>0</v>
      </c>
      <c r="G74" s="7">
        <v>1</v>
      </c>
      <c r="H74" s="7">
        <v>1</v>
      </c>
      <c r="I74" s="7">
        <v>2</v>
      </c>
      <c r="J74" s="7">
        <v>0</v>
      </c>
      <c r="K74" s="7">
        <v>0</v>
      </c>
      <c r="L74" s="7">
        <v>4</v>
      </c>
      <c r="P74" s="7"/>
    </row>
    <row r="75" spans="1:16" ht="10.5">
      <c r="A75" s="7" t="s">
        <v>23</v>
      </c>
      <c r="B75" s="7">
        <v>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1</v>
      </c>
      <c r="I75" s="7">
        <v>0</v>
      </c>
      <c r="J75" s="7">
        <v>0</v>
      </c>
      <c r="K75" s="7">
        <v>0</v>
      </c>
      <c r="L75" s="7">
        <v>1</v>
      </c>
      <c r="P75" s="7"/>
    </row>
    <row r="76" spans="1:16" s="13" customFormat="1" ht="10.5">
      <c r="A76" s="12" t="s">
        <v>49</v>
      </c>
      <c r="B76" s="12">
        <f>SUM(B72:B75)</f>
        <v>10</v>
      </c>
      <c r="C76" s="12">
        <f aca="true" t="shared" si="14" ref="C76:L76">SUM(C72:C75)</f>
        <v>5</v>
      </c>
      <c r="D76" s="12">
        <f t="shared" si="14"/>
        <v>7</v>
      </c>
      <c r="E76" s="12">
        <f t="shared" si="14"/>
        <v>24</v>
      </c>
      <c r="F76" s="12">
        <f t="shared" si="14"/>
        <v>18</v>
      </c>
      <c r="G76" s="12">
        <f t="shared" si="14"/>
        <v>24</v>
      </c>
      <c r="H76" s="12">
        <f t="shared" si="14"/>
        <v>28</v>
      </c>
      <c r="I76" s="12">
        <f t="shared" si="14"/>
        <v>37</v>
      </c>
      <c r="J76" s="12">
        <f t="shared" si="14"/>
        <v>26</v>
      </c>
      <c r="K76" s="12">
        <f t="shared" si="14"/>
        <v>22</v>
      </c>
      <c r="L76" s="12">
        <f t="shared" si="14"/>
        <v>191</v>
      </c>
      <c r="M76" s="17">
        <v>8</v>
      </c>
      <c r="N76" s="9">
        <v>34</v>
      </c>
      <c r="O76" s="16">
        <f>M76/N76</f>
        <v>0.23529411764705882</v>
      </c>
      <c r="P76" s="12">
        <v>20</v>
      </c>
    </row>
    <row r="77" spans="1:16" ht="10.5">
      <c r="A77" s="7" t="s">
        <v>24</v>
      </c>
      <c r="B77" s="7">
        <v>1</v>
      </c>
      <c r="C77" s="7">
        <v>0</v>
      </c>
      <c r="D77" s="7">
        <v>212</v>
      </c>
      <c r="E77" s="7">
        <v>434</v>
      </c>
      <c r="F77" s="7">
        <v>230</v>
      </c>
      <c r="G77" s="7">
        <v>261</v>
      </c>
      <c r="H77" s="7">
        <v>187</v>
      </c>
      <c r="I77" s="7">
        <v>193</v>
      </c>
      <c r="J77" s="7">
        <v>271</v>
      </c>
      <c r="K77" s="7">
        <v>133</v>
      </c>
      <c r="L77" s="7">
        <v>1922</v>
      </c>
      <c r="P77" s="7"/>
    </row>
    <row r="78" spans="1:16" ht="10.5">
      <c r="A78" s="7" t="s">
        <v>24</v>
      </c>
      <c r="B78" s="7">
        <v>2</v>
      </c>
      <c r="C78" s="7">
        <v>0</v>
      </c>
      <c r="D78" s="7">
        <v>1</v>
      </c>
      <c r="E78" s="7">
        <v>7</v>
      </c>
      <c r="F78" s="7">
        <v>8</v>
      </c>
      <c r="G78" s="7">
        <v>9</v>
      </c>
      <c r="H78" s="7">
        <v>33</v>
      </c>
      <c r="I78" s="7">
        <v>37</v>
      </c>
      <c r="J78" s="7">
        <v>52</v>
      </c>
      <c r="K78" s="7">
        <v>28</v>
      </c>
      <c r="L78" s="7">
        <v>175</v>
      </c>
      <c r="P78" s="7"/>
    </row>
    <row r="79" spans="1:16" ht="10.5">
      <c r="A79" s="7" t="s">
        <v>24</v>
      </c>
      <c r="B79" s="7">
        <v>3</v>
      </c>
      <c r="C79" s="7">
        <v>0</v>
      </c>
      <c r="D79" s="7">
        <v>0</v>
      </c>
      <c r="E79" s="7">
        <v>0</v>
      </c>
      <c r="F79" s="7">
        <v>1</v>
      </c>
      <c r="G79" s="7">
        <v>3</v>
      </c>
      <c r="H79" s="7">
        <v>4</v>
      </c>
      <c r="I79" s="7">
        <v>1</v>
      </c>
      <c r="J79" s="7">
        <v>5</v>
      </c>
      <c r="K79" s="7">
        <v>7</v>
      </c>
      <c r="L79" s="7">
        <v>21</v>
      </c>
      <c r="P79" s="7"/>
    </row>
    <row r="80" spans="1:16" ht="10.5">
      <c r="A80" s="7" t="s">
        <v>24</v>
      </c>
      <c r="B80" s="7">
        <v>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1</v>
      </c>
      <c r="I80" s="7">
        <v>0</v>
      </c>
      <c r="J80" s="7">
        <v>1</v>
      </c>
      <c r="K80" s="7">
        <v>2</v>
      </c>
      <c r="L80" s="7">
        <v>4</v>
      </c>
      <c r="P80" s="7"/>
    </row>
    <row r="81" spans="1:16" ht="10.5">
      <c r="A81" s="7" t="s">
        <v>24</v>
      </c>
      <c r="B81" s="7">
        <v>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2</v>
      </c>
      <c r="L81" s="7">
        <v>2</v>
      </c>
      <c r="P81" s="7"/>
    </row>
    <row r="82" spans="1:16" s="13" customFormat="1" ht="10.5">
      <c r="A82" s="12" t="s">
        <v>50</v>
      </c>
      <c r="B82" s="12">
        <f>SUM(B77:B81)</f>
        <v>15</v>
      </c>
      <c r="C82" s="12">
        <f aca="true" t="shared" si="15" ref="C82:L82">SUM(C77:C81)</f>
        <v>0</v>
      </c>
      <c r="D82" s="12">
        <f t="shared" si="15"/>
        <v>213</v>
      </c>
      <c r="E82" s="12">
        <f t="shared" si="15"/>
        <v>441</v>
      </c>
      <c r="F82" s="12">
        <f t="shared" si="15"/>
        <v>239</v>
      </c>
      <c r="G82" s="12">
        <f t="shared" si="15"/>
        <v>273</v>
      </c>
      <c r="H82" s="12">
        <f t="shared" si="15"/>
        <v>225</v>
      </c>
      <c r="I82" s="12">
        <f t="shared" si="15"/>
        <v>231</v>
      </c>
      <c r="J82" s="12">
        <f t="shared" si="15"/>
        <v>329</v>
      </c>
      <c r="K82" s="12">
        <f t="shared" si="15"/>
        <v>172</v>
      </c>
      <c r="L82" s="12">
        <f t="shared" si="15"/>
        <v>2124</v>
      </c>
      <c r="M82" s="17">
        <v>78</v>
      </c>
      <c r="N82" s="9">
        <v>250</v>
      </c>
      <c r="O82" s="16">
        <f>M82/N82</f>
        <v>0.312</v>
      </c>
      <c r="P82" s="12">
        <v>147</v>
      </c>
    </row>
    <row r="83" spans="1:16" ht="10.5">
      <c r="A83" s="7" t="s">
        <v>25</v>
      </c>
      <c r="B83" s="7">
        <v>1</v>
      </c>
      <c r="C83" s="7">
        <v>0</v>
      </c>
      <c r="D83" s="7">
        <v>46</v>
      </c>
      <c r="E83" s="7">
        <v>177</v>
      </c>
      <c r="F83" s="7">
        <v>201</v>
      </c>
      <c r="G83" s="7">
        <v>203</v>
      </c>
      <c r="H83" s="7">
        <v>61</v>
      </c>
      <c r="I83" s="7">
        <v>67</v>
      </c>
      <c r="J83" s="7">
        <v>140</v>
      </c>
      <c r="K83" s="7">
        <v>60</v>
      </c>
      <c r="L83" s="7">
        <v>955</v>
      </c>
      <c r="P83" s="7"/>
    </row>
    <row r="84" spans="1:16" ht="10.5">
      <c r="A84" s="7" t="s">
        <v>25</v>
      </c>
      <c r="B84" s="7">
        <v>2</v>
      </c>
      <c r="C84" s="7">
        <v>0</v>
      </c>
      <c r="D84" s="7">
        <v>0</v>
      </c>
      <c r="E84" s="7">
        <v>3</v>
      </c>
      <c r="F84" s="7">
        <v>1</v>
      </c>
      <c r="G84" s="7">
        <v>16</v>
      </c>
      <c r="H84" s="7">
        <v>3</v>
      </c>
      <c r="I84" s="7">
        <v>36</v>
      </c>
      <c r="J84" s="7">
        <v>15</v>
      </c>
      <c r="K84" s="7">
        <v>14</v>
      </c>
      <c r="L84" s="7">
        <v>88</v>
      </c>
      <c r="P84" s="7"/>
    </row>
    <row r="85" spans="1:16" ht="10.5">
      <c r="A85" s="7" t="s">
        <v>25</v>
      </c>
      <c r="B85" s="7">
        <v>3</v>
      </c>
      <c r="C85" s="7">
        <v>0</v>
      </c>
      <c r="D85" s="7">
        <v>0</v>
      </c>
      <c r="E85" s="7">
        <v>0</v>
      </c>
      <c r="F85" s="7">
        <v>0</v>
      </c>
      <c r="G85" s="7">
        <v>3</v>
      </c>
      <c r="H85" s="7">
        <v>0</v>
      </c>
      <c r="I85" s="7">
        <v>1</v>
      </c>
      <c r="J85" s="7">
        <v>4</v>
      </c>
      <c r="K85" s="7">
        <v>4</v>
      </c>
      <c r="L85" s="7">
        <v>12</v>
      </c>
      <c r="P85" s="7"/>
    </row>
    <row r="86" spans="1:16" ht="10.5">
      <c r="A86" s="7" t="s">
        <v>25</v>
      </c>
      <c r="B86" s="7">
        <v>4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1</v>
      </c>
      <c r="J86" s="7">
        <v>0</v>
      </c>
      <c r="K86" s="7">
        <v>1</v>
      </c>
      <c r="L86" s="7">
        <v>2</v>
      </c>
      <c r="P86" s="7"/>
    </row>
    <row r="87" spans="1:16" s="13" customFormat="1" ht="10.5">
      <c r="A87" s="12" t="s">
        <v>51</v>
      </c>
      <c r="B87" s="12">
        <f>SUM(B83:B86)</f>
        <v>10</v>
      </c>
      <c r="C87" s="12">
        <f aca="true" t="shared" si="16" ref="C87:L87">SUM(C83:C86)</f>
        <v>0</v>
      </c>
      <c r="D87" s="12">
        <f t="shared" si="16"/>
        <v>46</v>
      </c>
      <c r="E87" s="12">
        <f t="shared" si="16"/>
        <v>180</v>
      </c>
      <c r="F87" s="12">
        <f t="shared" si="16"/>
        <v>202</v>
      </c>
      <c r="G87" s="12">
        <f t="shared" si="16"/>
        <v>222</v>
      </c>
      <c r="H87" s="12">
        <f t="shared" si="16"/>
        <v>64</v>
      </c>
      <c r="I87" s="12">
        <f t="shared" si="16"/>
        <v>105</v>
      </c>
      <c r="J87" s="12">
        <f t="shared" si="16"/>
        <v>159</v>
      </c>
      <c r="K87" s="12">
        <f t="shared" si="16"/>
        <v>79</v>
      </c>
      <c r="L87" s="12">
        <f t="shared" si="16"/>
        <v>1057</v>
      </c>
      <c r="M87" s="17">
        <v>23</v>
      </c>
      <c r="N87" s="9">
        <v>172</v>
      </c>
      <c r="O87" s="16">
        <f>M87/N87</f>
        <v>0.13372093023255813</v>
      </c>
      <c r="P87" s="12">
        <v>68</v>
      </c>
    </row>
    <row r="88" spans="1:16" ht="10.5">
      <c r="A88" s="7" t="s">
        <v>26</v>
      </c>
      <c r="B88" s="7">
        <v>1</v>
      </c>
      <c r="C88" s="7">
        <v>0</v>
      </c>
      <c r="D88" s="7">
        <v>36</v>
      </c>
      <c r="E88" s="7">
        <v>29</v>
      </c>
      <c r="F88" s="7">
        <v>34</v>
      </c>
      <c r="G88" s="7">
        <v>41</v>
      </c>
      <c r="H88" s="7">
        <v>42</v>
      </c>
      <c r="I88" s="7">
        <v>35</v>
      </c>
      <c r="J88" s="7">
        <v>33</v>
      </c>
      <c r="K88" s="7">
        <v>30</v>
      </c>
      <c r="L88" s="7">
        <v>280</v>
      </c>
      <c r="P88" s="7"/>
    </row>
    <row r="89" spans="1:16" ht="10.5">
      <c r="A89" s="7" t="s">
        <v>26</v>
      </c>
      <c r="B89" s="7">
        <v>2</v>
      </c>
      <c r="C89" s="7">
        <v>0</v>
      </c>
      <c r="D89" s="7">
        <v>0</v>
      </c>
      <c r="E89" s="7">
        <v>0</v>
      </c>
      <c r="F89" s="7">
        <v>1</v>
      </c>
      <c r="G89" s="7">
        <v>6</v>
      </c>
      <c r="H89" s="7">
        <v>4</v>
      </c>
      <c r="I89" s="7">
        <v>10</v>
      </c>
      <c r="J89" s="7">
        <v>7</v>
      </c>
      <c r="K89" s="7">
        <v>3</v>
      </c>
      <c r="L89" s="7">
        <v>31</v>
      </c>
      <c r="P89" s="7"/>
    </row>
    <row r="90" spans="1:16" ht="10.5">
      <c r="A90" s="7" t="s">
        <v>26</v>
      </c>
      <c r="B90" s="7">
        <v>3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2</v>
      </c>
      <c r="I90" s="7">
        <v>1</v>
      </c>
      <c r="J90" s="7">
        <v>2</v>
      </c>
      <c r="K90" s="7">
        <v>0</v>
      </c>
      <c r="L90" s="7">
        <v>5</v>
      </c>
      <c r="P90" s="7"/>
    </row>
    <row r="91" spans="1:16" s="13" customFormat="1" ht="10.5">
      <c r="A91" s="12" t="s">
        <v>52</v>
      </c>
      <c r="B91" s="12">
        <f>SUM(B88:B90)</f>
        <v>6</v>
      </c>
      <c r="C91" s="12">
        <f aca="true" t="shared" si="17" ref="C91:L91">SUM(C88:C90)</f>
        <v>0</v>
      </c>
      <c r="D91" s="12">
        <f t="shared" si="17"/>
        <v>36</v>
      </c>
      <c r="E91" s="12">
        <f t="shared" si="17"/>
        <v>29</v>
      </c>
      <c r="F91" s="12">
        <f t="shared" si="17"/>
        <v>35</v>
      </c>
      <c r="G91" s="12">
        <f t="shared" si="17"/>
        <v>47</v>
      </c>
      <c r="H91" s="12">
        <f t="shared" si="17"/>
        <v>48</v>
      </c>
      <c r="I91" s="12">
        <f t="shared" si="17"/>
        <v>46</v>
      </c>
      <c r="J91" s="12">
        <f t="shared" si="17"/>
        <v>42</v>
      </c>
      <c r="K91" s="12">
        <f t="shared" si="17"/>
        <v>33</v>
      </c>
      <c r="L91" s="12">
        <f t="shared" si="17"/>
        <v>316</v>
      </c>
      <c r="M91" s="17">
        <v>6</v>
      </c>
      <c r="N91" s="9">
        <v>35</v>
      </c>
      <c r="O91" s="16">
        <f>M91/N91</f>
        <v>0.17142857142857143</v>
      </c>
      <c r="P91" s="12">
        <v>33</v>
      </c>
    </row>
    <row r="92" spans="1:16" ht="10.5">
      <c r="A92" s="7" t="s">
        <v>27</v>
      </c>
      <c r="B92" s="7">
        <v>1</v>
      </c>
      <c r="C92" s="7">
        <v>2</v>
      </c>
      <c r="D92" s="7">
        <v>13</v>
      </c>
      <c r="E92" s="7">
        <v>29</v>
      </c>
      <c r="F92" s="7">
        <v>26</v>
      </c>
      <c r="G92" s="7">
        <v>17</v>
      </c>
      <c r="H92" s="7">
        <v>19</v>
      </c>
      <c r="I92" s="7">
        <v>24</v>
      </c>
      <c r="J92" s="7">
        <v>18</v>
      </c>
      <c r="K92" s="7">
        <v>12</v>
      </c>
      <c r="L92" s="7">
        <v>160</v>
      </c>
      <c r="P92" s="7"/>
    </row>
    <row r="93" spans="1:16" ht="10.5">
      <c r="A93" s="7" t="s">
        <v>27</v>
      </c>
      <c r="B93" s="7">
        <v>2</v>
      </c>
      <c r="C93" s="7">
        <v>0</v>
      </c>
      <c r="D93" s="7">
        <v>0</v>
      </c>
      <c r="E93" s="7">
        <v>2</v>
      </c>
      <c r="F93" s="7">
        <v>1</v>
      </c>
      <c r="G93" s="7">
        <v>2</v>
      </c>
      <c r="H93" s="7">
        <v>3</v>
      </c>
      <c r="I93" s="7">
        <v>2</v>
      </c>
      <c r="J93" s="7">
        <v>2</v>
      </c>
      <c r="K93" s="7">
        <v>3</v>
      </c>
      <c r="L93" s="7">
        <v>15</v>
      </c>
      <c r="P93" s="7"/>
    </row>
    <row r="94" spans="1:16" ht="10.5">
      <c r="A94" s="7" t="s">
        <v>27</v>
      </c>
      <c r="B94" s="7">
        <v>3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2</v>
      </c>
      <c r="J94" s="7">
        <v>1</v>
      </c>
      <c r="K94" s="7">
        <v>1</v>
      </c>
      <c r="L94" s="7">
        <v>4</v>
      </c>
      <c r="P94" s="7"/>
    </row>
    <row r="95" spans="1:16" s="13" customFormat="1" ht="10.5">
      <c r="A95" s="12" t="s">
        <v>53</v>
      </c>
      <c r="B95" s="12">
        <f>SUM(B92:B94)</f>
        <v>6</v>
      </c>
      <c r="C95" s="12">
        <f aca="true" t="shared" si="18" ref="C95:L95">SUM(C92:C94)</f>
        <v>2</v>
      </c>
      <c r="D95" s="12">
        <f t="shared" si="18"/>
        <v>13</v>
      </c>
      <c r="E95" s="12">
        <f t="shared" si="18"/>
        <v>31</v>
      </c>
      <c r="F95" s="12">
        <f t="shared" si="18"/>
        <v>27</v>
      </c>
      <c r="G95" s="12">
        <f t="shared" si="18"/>
        <v>19</v>
      </c>
      <c r="H95" s="12">
        <f t="shared" si="18"/>
        <v>22</v>
      </c>
      <c r="I95" s="12">
        <f t="shared" si="18"/>
        <v>28</v>
      </c>
      <c r="J95" s="12">
        <f t="shared" si="18"/>
        <v>21</v>
      </c>
      <c r="K95" s="12">
        <f t="shared" si="18"/>
        <v>16</v>
      </c>
      <c r="L95" s="12">
        <f t="shared" si="18"/>
        <v>179</v>
      </c>
      <c r="M95" s="17">
        <v>7</v>
      </c>
      <c r="N95" s="9">
        <v>21</v>
      </c>
      <c r="O95" s="16">
        <f>M95/N95</f>
        <v>0.3333333333333333</v>
      </c>
      <c r="P95" s="12">
        <v>9</v>
      </c>
    </row>
    <row r="96" spans="1:16" ht="10.5">
      <c r="A96" s="7" t="s">
        <v>28</v>
      </c>
      <c r="B96" s="7">
        <v>1</v>
      </c>
      <c r="C96" s="7">
        <v>12</v>
      </c>
      <c r="D96" s="7">
        <v>39</v>
      </c>
      <c r="E96" s="7">
        <v>41</v>
      </c>
      <c r="F96" s="7">
        <v>45</v>
      </c>
      <c r="G96" s="7">
        <v>51</v>
      </c>
      <c r="H96" s="7">
        <v>38</v>
      </c>
      <c r="I96" s="7">
        <v>21</v>
      </c>
      <c r="J96" s="7">
        <v>35</v>
      </c>
      <c r="K96" s="7">
        <v>20</v>
      </c>
      <c r="L96" s="7">
        <v>302</v>
      </c>
      <c r="P96" s="7"/>
    </row>
    <row r="97" spans="1:16" ht="10.5">
      <c r="A97" s="7" t="s">
        <v>28</v>
      </c>
      <c r="B97" s="7">
        <v>2</v>
      </c>
      <c r="C97" s="7">
        <v>1</v>
      </c>
      <c r="D97" s="7">
        <v>1</v>
      </c>
      <c r="E97" s="7">
        <v>8</v>
      </c>
      <c r="F97" s="7">
        <v>7</v>
      </c>
      <c r="G97" s="7">
        <v>17</v>
      </c>
      <c r="H97" s="7">
        <v>7</v>
      </c>
      <c r="I97" s="7">
        <v>19</v>
      </c>
      <c r="J97" s="7">
        <v>11</v>
      </c>
      <c r="K97" s="7">
        <v>8</v>
      </c>
      <c r="L97" s="7">
        <v>79</v>
      </c>
      <c r="P97" s="7"/>
    </row>
    <row r="98" spans="1:16" ht="10.5">
      <c r="A98" s="7" t="s">
        <v>28</v>
      </c>
      <c r="B98" s="7">
        <v>3</v>
      </c>
      <c r="C98" s="7">
        <v>0</v>
      </c>
      <c r="D98" s="7">
        <v>1</v>
      </c>
      <c r="E98" s="7">
        <v>1</v>
      </c>
      <c r="F98" s="7">
        <v>3</v>
      </c>
      <c r="G98" s="7">
        <v>5</v>
      </c>
      <c r="H98" s="7">
        <v>2</v>
      </c>
      <c r="I98" s="7">
        <v>3</v>
      </c>
      <c r="J98" s="7">
        <v>4</v>
      </c>
      <c r="K98" s="7">
        <v>4</v>
      </c>
      <c r="L98" s="7">
        <v>23</v>
      </c>
      <c r="P98" s="7"/>
    </row>
    <row r="99" spans="1:16" ht="10.5">
      <c r="A99" s="7" t="s">
        <v>28</v>
      </c>
      <c r="B99" s="7">
        <v>4</v>
      </c>
      <c r="C99" s="7">
        <v>0</v>
      </c>
      <c r="D99" s="7">
        <v>0</v>
      </c>
      <c r="E99" s="7">
        <v>0</v>
      </c>
      <c r="F99" s="7">
        <v>1</v>
      </c>
      <c r="G99" s="7">
        <v>1</v>
      </c>
      <c r="H99" s="7">
        <v>1</v>
      </c>
      <c r="I99" s="7">
        <v>1</v>
      </c>
      <c r="J99" s="7">
        <v>1</v>
      </c>
      <c r="K99" s="7">
        <v>0</v>
      </c>
      <c r="L99" s="7">
        <v>5</v>
      </c>
      <c r="P99" s="7"/>
    </row>
    <row r="100" spans="1:16" ht="10.5">
      <c r="A100" s="7" t="s">
        <v>28</v>
      </c>
      <c r="B100" s="7">
        <v>5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1</v>
      </c>
      <c r="J100" s="7">
        <v>1</v>
      </c>
      <c r="K100" s="7">
        <v>0</v>
      </c>
      <c r="L100" s="7">
        <v>2</v>
      </c>
      <c r="P100" s="7"/>
    </row>
    <row r="101" spans="1:16" s="13" customFormat="1" ht="10.5">
      <c r="A101" s="12" t="s">
        <v>54</v>
      </c>
      <c r="B101" s="12">
        <f>SUM(B96:B100)</f>
        <v>15</v>
      </c>
      <c r="C101" s="12">
        <f aca="true" t="shared" si="19" ref="C101:L101">SUM(C96:C100)</f>
        <v>13</v>
      </c>
      <c r="D101" s="12">
        <f t="shared" si="19"/>
        <v>41</v>
      </c>
      <c r="E101" s="12">
        <f t="shared" si="19"/>
        <v>50</v>
      </c>
      <c r="F101" s="12">
        <f t="shared" si="19"/>
        <v>56</v>
      </c>
      <c r="G101" s="12">
        <f t="shared" si="19"/>
        <v>74</v>
      </c>
      <c r="H101" s="12">
        <f t="shared" si="19"/>
        <v>48</v>
      </c>
      <c r="I101" s="12">
        <f t="shared" si="19"/>
        <v>45</v>
      </c>
      <c r="J101" s="12">
        <f t="shared" si="19"/>
        <v>52</v>
      </c>
      <c r="K101" s="12">
        <f t="shared" si="19"/>
        <v>32</v>
      </c>
      <c r="L101" s="12">
        <f t="shared" si="19"/>
        <v>411</v>
      </c>
      <c r="M101" s="17">
        <v>1</v>
      </c>
      <c r="N101" s="9">
        <v>45</v>
      </c>
      <c r="O101" s="16">
        <f>M101/N101</f>
        <v>0.022222222222222223</v>
      </c>
      <c r="P101" s="12">
        <v>51</v>
      </c>
    </row>
    <row r="102" spans="1:16" ht="10.5">
      <c r="A102" s="7" t="s">
        <v>29</v>
      </c>
      <c r="B102" s="7">
        <v>1</v>
      </c>
      <c r="C102" s="7">
        <v>1</v>
      </c>
      <c r="D102" s="7">
        <v>35</v>
      </c>
      <c r="E102" s="7">
        <v>29</v>
      </c>
      <c r="F102" s="7">
        <v>54</v>
      </c>
      <c r="G102" s="7">
        <v>43</v>
      </c>
      <c r="H102" s="7">
        <v>43</v>
      </c>
      <c r="I102" s="7">
        <v>54</v>
      </c>
      <c r="J102" s="7">
        <v>48</v>
      </c>
      <c r="K102" s="7">
        <v>36</v>
      </c>
      <c r="L102" s="7">
        <v>344</v>
      </c>
      <c r="P102" s="7"/>
    </row>
    <row r="103" spans="1:16" ht="10.5">
      <c r="A103" s="7" t="s">
        <v>29</v>
      </c>
      <c r="B103" s="7">
        <v>2</v>
      </c>
      <c r="C103" s="7">
        <v>0</v>
      </c>
      <c r="D103" s="7">
        <v>1</v>
      </c>
      <c r="E103" s="7">
        <v>0</v>
      </c>
      <c r="F103" s="7">
        <v>1</v>
      </c>
      <c r="G103" s="7">
        <v>1</v>
      </c>
      <c r="H103" s="7">
        <v>7</v>
      </c>
      <c r="I103" s="7">
        <v>15</v>
      </c>
      <c r="J103" s="7">
        <v>16</v>
      </c>
      <c r="K103" s="7">
        <v>12</v>
      </c>
      <c r="L103" s="7">
        <v>53</v>
      </c>
      <c r="P103" s="7"/>
    </row>
    <row r="104" spans="1:16" ht="10.5">
      <c r="A104" s="7" t="s">
        <v>29</v>
      </c>
      <c r="B104" s="7">
        <v>3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1</v>
      </c>
      <c r="J104" s="7">
        <v>1</v>
      </c>
      <c r="K104" s="7">
        <v>2</v>
      </c>
      <c r="L104" s="7">
        <v>4</v>
      </c>
      <c r="P104" s="7"/>
    </row>
    <row r="105" spans="1:16" s="13" customFormat="1" ht="10.5">
      <c r="A105" s="12" t="s">
        <v>55</v>
      </c>
      <c r="B105" s="12">
        <f>SUM(B102:B104)</f>
        <v>6</v>
      </c>
      <c r="C105" s="12">
        <f aca="true" t="shared" si="20" ref="C105:L105">SUM(C102:C104)</f>
        <v>1</v>
      </c>
      <c r="D105" s="12">
        <f t="shared" si="20"/>
        <v>36</v>
      </c>
      <c r="E105" s="12">
        <f t="shared" si="20"/>
        <v>29</v>
      </c>
      <c r="F105" s="12">
        <f t="shared" si="20"/>
        <v>55</v>
      </c>
      <c r="G105" s="12">
        <f t="shared" si="20"/>
        <v>44</v>
      </c>
      <c r="H105" s="12">
        <f t="shared" si="20"/>
        <v>50</v>
      </c>
      <c r="I105" s="12">
        <f t="shared" si="20"/>
        <v>70</v>
      </c>
      <c r="J105" s="12">
        <f t="shared" si="20"/>
        <v>65</v>
      </c>
      <c r="K105" s="12">
        <f t="shared" si="20"/>
        <v>50</v>
      </c>
      <c r="L105" s="12">
        <f t="shared" si="20"/>
        <v>401</v>
      </c>
      <c r="M105" s="17">
        <v>22</v>
      </c>
      <c r="N105" s="9">
        <v>47</v>
      </c>
      <c r="O105" s="16">
        <f>M105/N105</f>
        <v>0.46808510638297873</v>
      </c>
      <c r="P105" s="12">
        <v>33</v>
      </c>
    </row>
    <row r="106" spans="1:16" ht="10.5">
      <c r="A106" s="7" t="s">
        <v>30</v>
      </c>
      <c r="B106" s="7">
        <v>1</v>
      </c>
      <c r="C106" s="7">
        <v>0</v>
      </c>
      <c r="D106" s="7">
        <v>91</v>
      </c>
      <c r="E106" s="7">
        <v>113</v>
      </c>
      <c r="F106" s="7">
        <v>73</v>
      </c>
      <c r="G106" s="7">
        <v>75</v>
      </c>
      <c r="H106" s="7">
        <v>37</v>
      </c>
      <c r="I106" s="7">
        <v>67</v>
      </c>
      <c r="J106" s="7">
        <v>78</v>
      </c>
      <c r="K106" s="7">
        <v>39</v>
      </c>
      <c r="L106" s="7">
        <v>573</v>
      </c>
      <c r="P106" s="7"/>
    </row>
    <row r="107" spans="1:16" ht="10.5">
      <c r="A107" s="7" t="s">
        <v>30</v>
      </c>
      <c r="B107" s="7">
        <v>2</v>
      </c>
      <c r="C107" s="7">
        <v>0</v>
      </c>
      <c r="D107" s="7">
        <v>1</v>
      </c>
      <c r="E107" s="7">
        <v>3</v>
      </c>
      <c r="F107" s="7">
        <v>8</v>
      </c>
      <c r="G107" s="7">
        <v>16</v>
      </c>
      <c r="H107" s="7">
        <v>22</v>
      </c>
      <c r="I107" s="7">
        <v>17</v>
      </c>
      <c r="J107" s="7">
        <v>10</v>
      </c>
      <c r="K107" s="7">
        <v>10</v>
      </c>
      <c r="L107" s="7">
        <v>87</v>
      </c>
      <c r="P107" s="7"/>
    </row>
    <row r="108" spans="1:16" ht="10.5">
      <c r="A108" s="7" t="s">
        <v>30</v>
      </c>
      <c r="B108" s="7">
        <v>3</v>
      </c>
      <c r="C108" s="7">
        <v>0</v>
      </c>
      <c r="D108" s="7">
        <v>0</v>
      </c>
      <c r="E108" s="7">
        <v>0</v>
      </c>
      <c r="F108" s="7">
        <v>0</v>
      </c>
      <c r="G108" s="7">
        <v>3</v>
      </c>
      <c r="H108" s="7">
        <v>2</v>
      </c>
      <c r="I108" s="7">
        <v>5</v>
      </c>
      <c r="J108" s="7">
        <v>6</v>
      </c>
      <c r="K108" s="7">
        <v>6</v>
      </c>
      <c r="L108" s="7">
        <v>22</v>
      </c>
      <c r="P108" s="7"/>
    </row>
    <row r="109" spans="1:16" ht="10.5">
      <c r="A109" s="7" t="s">
        <v>30</v>
      </c>
      <c r="B109" s="7">
        <v>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1</v>
      </c>
      <c r="I109" s="7">
        <v>0</v>
      </c>
      <c r="J109" s="7">
        <v>3</v>
      </c>
      <c r="K109" s="7">
        <v>1</v>
      </c>
      <c r="L109" s="7">
        <v>5</v>
      </c>
      <c r="P109" s="7"/>
    </row>
    <row r="110" spans="1:16" s="13" customFormat="1" ht="10.5">
      <c r="A110" s="12" t="s">
        <v>56</v>
      </c>
      <c r="B110" s="12">
        <f>SUM(B106:B109)</f>
        <v>10</v>
      </c>
      <c r="C110" s="12">
        <f aca="true" t="shared" si="21" ref="C110:L110">SUM(C106:C109)</f>
        <v>0</v>
      </c>
      <c r="D110" s="12">
        <f t="shared" si="21"/>
        <v>92</v>
      </c>
      <c r="E110" s="12">
        <f t="shared" si="21"/>
        <v>116</v>
      </c>
      <c r="F110" s="12">
        <f t="shared" si="21"/>
        <v>81</v>
      </c>
      <c r="G110" s="12">
        <f t="shared" si="21"/>
        <v>94</v>
      </c>
      <c r="H110" s="12">
        <f t="shared" si="21"/>
        <v>62</v>
      </c>
      <c r="I110" s="12">
        <f t="shared" si="21"/>
        <v>89</v>
      </c>
      <c r="J110" s="12">
        <f t="shared" si="21"/>
        <v>97</v>
      </c>
      <c r="K110" s="12">
        <f t="shared" si="21"/>
        <v>56</v>
      </c>
      <c r="L110" s="12">
        <f t="shared" si="21"/>
        <v>687</v>
      </c>
      <c r="M110" s="17">
        <v>41</v>
      </c>
      <c r="N110" s="9">
        <v>90</v>
      </c>
      <c r="O110" s="16">
        <f>M110/N110</f>
        <v>0.45555555555555555</v>
      </c>
      <c r="P110" s="12">
        <v>56</v>
      </c>
    </row>
    <row r="111" spans="1:16" ht="10.5">
      <c r="A111" s="7" t="s">
        <v>31</v>
      </c>
      <c r="B111" s="7">
        <v>1</v>
      </c>
      <c r="C111" s="7">
        <v>22</v>
      </c>
      <c r="D111" s="7">
        <v>32</v>
      </c>
      <c r="E111" s="7">
        <v>75</v>
      </c>
      <c r="F111" s="7">
        <v>85</v>
      </c>
      <c r="G111" s="7">
        <v>72</v>
      </c>
      <c r="H111" s="7">
        <v>63</v>
      </c>
      <c r="I111" s="7">
        <v>54</v>
      </c>
      <c r="J111" s="7">
        <v>60</v>
      </c>
      <c r="K111" s="7">
        <v>46</v>
      </c>
      <c r="L111" s="7">
        <v>509</v>
      </c>
      <c r="P111" s="7"/>
    </row>
    <row r="112" spans="1:16" ht="10.5">
      <c r="A112" s="7" t="s">
        <v>31</v>
      </c>
      <c r="B112" s="7">
        <v>2</v>
      </c>
      <c r="C112" s="7">
        <v>0</v>
      </c>
      <c r="D112" s="7">
        <v>0</v>
      </c>
      <c r="E112" s="7">
        <v>1</v>
      </c>
      <c r="F112" s="7">
        <v>1</v>
      </c>
      <c r="G112" s="7">
        <v>7</v>
      </c>
      <c r="H112" s="7">
        <v>8</v>
      </c>
      <c r="I112" s="7">
        <v>16</v>
      </c>
      <c r="J112" s="7">
        <v>15</v>
      </c>
      <c r="K112" s="7">
        <v>4</v>
      </c>
      <c r="L112" s="7">
        <v>52</v>
      </c>
      <c r="P112" s="7"/>
    </row>
    <row r="113" spans="1:16" ht="10.5">
      <c r="A113" s="7" t="s">
        <v>31</v>
      </c>
      <c r="B113" s="7">
        <v>3</v>
      </c>
      <c r="C113" s="7">
        <v>0</v>
      </c>
      <c r="D113" s="7">
        <v>0</v>
      </c>
      <c r="E113" s="7">
        <v>0</v>
      </c>
      <c r="F113" s="7">
        <v>0</v>
      </c>
      <c r="G113" s="7">
        <v>1</v>
      </c>
      <c r="H113" s="7">
        <v>2</v>
      </c>
      <c r="I113" s="7">
        <v>0</v>
      </c>
      <c r="J113" s="7">
        <v>3</v>
      </c>
      <c r="K113" s="7">
        <v>0</v>
      </c>
      <c r="L113" s="7">
        <v>6</v>
      </c>
      <c r="P113" s="7"/>
    </row>
    <row r="114" spans="1:16" ht="10.5">
      <c r="A114" s="7" t="s">
        <v>31</v>
      </c>
      <c r="B114" s="7">
        <v>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1</v>
      </c>
      <c r="I114" s="7">
        <v>0</v>
      </c>
      <c r="J114" s="7">
        <v>0</v>
      </c>
      <c r="K114" s="7">
        <v>0</v>
      </c>
      <c r="L114" s="7">
        <v>1</v>
      </c>
      <c r="P114" s="7"/>
    </row>
    <row r="115" spans="1:16" ht="10.5">
      <c r="A115" s="7" t="s">
        <v>31</v>
      </c>
      <c r="B115" s="7">
        <v>5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1</v>
      </c>
      <c r="K115" s="7">
        <v>0</v>
      </c>
      <c r="L115" s="7">
        <v>1</v>
      </c>
      <c r="P115" s="7"/>
    </row>
    <row r="116" spans="1:16" s="13" customFormat="1" ht="10.5">
      <c r="A116" s="12" t="s">
        <v>57</v>
      </c>
      <c r="B116" s="12">
        <f>SUM(B111:B115)</f>
        <v>15</v>
      </c>
      <c r="C116" s="12">
        <f aca="true" t="shared" si="22" ref="C116:L116">SUM(C111:C115)</f>
        <v>22</v>
      </c>
      <c r="D116" s="12">
        <f t="shared" si="22"/>
        <v>32</v>
      </c>
      <c r="E116" s="12">
        <f t="shared" si="22"/>
        <v>76</v>
      </c>
      <c r="F116" s="12">
        <f t="shared" si="22"/>
        <v>86</v>
      </c>
      <c r="G116" s="12">
        <f t="shared" si="22"/>
        <v>80</v>
      </c>
      <c r="H116" s="12">
        <f t="shared" si="22"/>
        <v>74</v>
      </c>
      <c r="I116" s="12">
        <f t="shared" si="22"/>
        <v>70</v>
      </c>
      <c r="J116" s="12">
        <f t="shared" si="22"/>
        <v>79</v>
      </c>
      <c r="K116" s="12">
        <f t="shared" si="22"/>
        <v>50</v>
      </c>
      <c r="L116" s="12">
        <f t="shared" si="22"/>
        <v>569</v>
      </c>
      <c r="M116" s="17">
        <v>9</v>
      </c>
      <c r="N116" s="9">
        <v>64</v>
      </c>
      <c r="O116" s="16">
        <f>M116/N116</f>
        <v>0.140625</v>
      </c>
      <c r="P116" s="12">
        <v>39</v>
      </c>
    </row>
    <row r="117" spans="1:16" ht="10.5">
      <c r="A117" s="7" t="s">
        <v>32</v>
      </c>
      <c r="B117" s="7">
        <v>1</v>
      </c>
      <c r="C117" s="7">
        <v>10</v>
      </c>
      <c r="D117" s="7">
        <v>41</v>
      </c>
      <c r="E117" s="7">
        <v>60</v>
      </c>
      <c r="F117" s="7">
        <v>50</v>
      </c>
      <c r="G117" s="7">
        <v>42</v>
      </c>
      <c r="H117" s="7">
        <v>34</v>
      </c>
      <c r="I117" s="7">
        <v>40</v>
      </c>
      <c r="J117" s="7">
        <v>48</v>
      </c>
      <c r="K117" s="7">
        <v>23</v>
      </c>
      <c r="L117" s="7">
        <v>348</v>
      </c>
      <c r="P117" s="7"/>
    </row>
    <row r="118" spans="1:16" ht="10.5">
      <c r="A118" s="7" t="s">
        <v>32</v>
      </c>
      <c r="B118" s="7">
        <v>2</v>
      </c>
      <c r="C118" s="7">
        <v>0</v>
      </c>
      <c r="D118" s="7">
        <v>0</v>
      </c>
      <c r="E118" s="7">
        <v>3</v>
      </c>
      <c r="F118" s="7">
        <v>4</v>
      </c>
      <c r="G118" s="7">
        <v>5</v>
      </c>
      <c r="H118" s="7">
        <v>4</v>
      </c>
      <c r="I118" s="7">
        <v>8</v>
      </c>
      <c r="J118" s="7">
        <v>8</v>
      </c>
      <c r="K118" s="7">
        <v>7</v>
      </c>
      <c r="L118" s="7">
        <v>39</v>
      </c>
      <c r="P118" s="7"/>
    </row>
    <row r="119" spans="1:16" ht="10.5">
      <c r="A119" s="7" t="s">
        <v>32</v>
      </c>
      <c r="B119" s="7">
        <v>3</v>
      </c>
      <c r="C119" s="7">
        <v>0</v>
      </c>
      <c r="D119" s="7">
        <v>0</v>
      </c>
      <c r="E119" s="7">
        <v>0</v>
      </c>
      <c r="F119" s="7">
        <v>1</v>
      </c>
      <c r="G119" s="7">
        <v>2</v>
      </c>
      <c r="H119" s="7">
        <v>1</v>
      </c>
      <c r="I119" s="7">
        <v>0</v>
      </c>
      <c r="J119" s="7">
        <v>2</v>
      </c>
      <c r="K119" s="7">
        <v>0</v>
      </c>
      <c r="L119" s="7">
        <v>6</v>
      </c>
      <c r="P119" s="7"/>
    </row>
    <row r="120" spans="1:16" s="13" customFormat="1" ht="10.5">
      <c r="A120" s="12" t="s">
        <v>58</v>
      </c>
      <c r="B120" s="12">
        <f>SUM(B117:B119)</f>
        <v>6</v>
      </c>
      <c r="C120" s="12">
        <f aca="true" t="shared" si="23" ref="C120:L120">SUM(C117:C119)</f>
        <v>10</v>
      </c>
      <c r="D120" s="12">
        <f t="shared" si="23"/>
        <v>41</v>
      </c>
      <c r="E120" s="12">
        <f t="shared" si="23"/>
        <v>63</v>
      </c>
      <c r="F120" s="12">
        <f t="shared" si="23"/>
        <v>55</v>
      </c>
      <c r="G120" s="12">
        <f t="shared" si="23"/>
        <v>49</v>
      </c>
      <c r="H120" s="12">
        <f t="shared" si="23"/>
        <v>39</v>
      </c>
      <c r="I120" s="12">
        <f t="shared" si="23"/>
        <v>48</v>
      </c>
      <c r="J120" s="12">
        <f t="shared" si="23"/>
        <v>58</v>
      </c>
      <c r="K120" s="12">
        <f t="shared" si="23"/>
        <v>30</v>
      </c>
      <c r="L120" s="12">
        <f t="shared" si="23"/>
        <v>393</v>
      </c>
      <c r="M120" s="17">
        <v>18</v>
      </c>
      <c r="N120" s="9">
        <v>35</v>
      </c>
      <c r="O120" s="16">
        <f>M120/N120</f>
        <v>0.5142857142857142</v>
      </c>
      <c r="P120" s="12">
        <v>31</v>
      </c>
    </row>
    <row r="121" spans="1:16" s="13" customFormat="1" ht="25.5" customHeight="1">
      <c r="A121" s="12" t="s">
        <v>59</v>
      </c>
      <c r="B121" s="12"/>
      <c r="C121" s="12">
        <f>SUM(C120+C116+C110+C105+C101+C95+C91+C87+C82+C76+C71+C66+C61+C55+C49+C44+C39+C34+C29+C24+C19+C14+C11+C7)</f>
        <v>133</v>
      </c>
      <c r="D121" s="12">
        <f aca="true" t="shared" si="24" ref="D121:N121">SUM(D120+D116+D110+D105+D101+D95+D91+D87+D82+D76+D71+D66+D61+D55+D49+D44+D39+D34+D29+D24+D19+D14+D11+D7)</f>
        <v>1313</v>
      </c>
      <c r="E121" s="12">
        <f t="shared" si="24"/>
        <v>2265</v>
      </c>
      <c r="F121" s="12">
        <f t="shared" si="24"/>
        <v>1786</v>
      </c>
      <c r="G121" s="12">
        <f t="shared" si="24"/>
        <v>1927</v>
      </c>
      <c r="H121" s="12">
        <f t="shared" si="24"/>
        <v>1695</v>
      </c>
      <c r="I121" s="12">
        <f t="shared" si="24"/>
        <v>1721</v>
      </c>
      <c r="J121" s="12">
        <f t="shared" si="24"/>
        <v>1947</v>
      </c>
      <c r="K121" s="12">
        <f t="shared" si="24"/>
        <v>1297</v>
      </c>
      <c r="L121" s="12">
        <f t="shared" si="24"/>
        <v>14088</v>
      </c>
      <c r="M121" s="8">
        <f>SUM(M120+M116+M110+M105+M101+M95+M91+M87+M82+M76+M71+M66+M61+M55+M49+M44+M39+M34+M29+M24+M19+M14+M11+M7)</f>
        <v>555</v>
      </c>
      <c r="N121" s="14">
        <f t="shared" si="24"/>
        <v>1762</v>
      </c>
      <c r="O121" s="16">
        <f>M121/N121</f>
        <v>0.31498297389330304</v>
      </c>
      <c r="P121" s="8">
        <f>P120+P116+P110+P105+P101+P95+P91+P87+P82+P76+P71+P66+P61+P55+P49+P44+P39+P34+P29+P24+P19+P7+P14</f>
        <v>1001</v>
      </c>
    </row>
    <row r="122" spans="13:15" ht="10.5">
      <c r="M122" s="15"/>
      <c r="N122" s="15"/>
      <c r="O122" s="15"/>
    </row>
    <row r="123" spans="1:15" s="13" customFormat="1" ht="10.5">
      <c r="A123" s="11" t="s">
        <v>65</v>
      </c>
      <c r="M123" s="15"/>
      <c r="N123" s="15"/>
      <c r="O123" s="15"/>
    </row>
    <row r="124" spans="1:15" ht="10.5">
      <c r="A124" s="11" t="s">
        <v>66</v>
      </c>
      <c r="M124" s="15"/>
      <c r="N124" s="15"/>
      <c r="O124" s="15"/>
    </row>
    <row r="125" spans="13:15" ht="10.5">
      <c r="M125" s="15"/>
      <c r="N125" s="15"/>
      <c r="O125" s="15"/>
    </row>
    <row r="126" spans="13:15" ht="10.5">
      <c r="M126" s="15"/>
      <c r="N126" s="15"/>
      <c r="O126" s="15"/>
    </row>
    <row r="127" spans="13:15" ht="10.5">
      <c r="M127" s="15"/>
      <c r="N127" s="15"/>
      <c r="O127" s="15"/>
    </row>
    <row r="128" spans="13:15" ht="10.5">
      <c r="M128" s="15"/>
      <c r="N128" s="15"/>
      <c r="O128" s="15"/>
    </row>
    <row r="129" spans="13:15" ht="10.5">
      <c r="M129" s="15"/>
      <c r="N129" s="15"/>
      <c r="O129" s="15"/>
    </row>
    <row r="130" spans="13:15" ht="10.5">
      <c r="M130" s="15"/>
      <c r="N130" s="15"/>
      <c r="O130" s="15"/>
    </row>
    <row r="131" spans="13:15" ht="10.5">
      <c r="M131" s="15"/>
      <c r="N131" s="15"/>
      <c r="O131" s="15"/>
    </row>
    <row r="132" spans="13:15" ht="10.5">
      <c r="M132" s="15"/>
      <c r="N132" s="15"/>
      <c r="O132" s="15"/>
    </row>
    <row r="133" spans="13:15" ht="10.5">
      <c r="M133" s="15"/>
      <c r="N133" s="15"/>
      <c r="O133" s="15"/>
    </row>
    <row r="134" spans="13:15" ht="10.5">
      <c r="M134" s="15"/>
      <c r="N134" s="15"/>
      <c r="O134" s="15"/>
    </row>
    <row r="135" spans="13:15" ht="10.5">
      <c r="M135" s="15"/>
      <c r="N135" s="15"/>
      <c r="O135" s="15"/>
    </row>
    <row r="136" spans="13:15" ht="10.5">
      <c r="M136" s="15"/>
      <c r="N136" s="15"/>
      <c r="O136" s="15"/>
    </row>
    <row r="137" spans="13:15" ht="10.5">
      <c r="M137" s="15"/>
      <c r="N137" s="15"/>
      <c r="O137" s="15"/>
    </row>
    <row r="138" spans="13:15" ht="10.5">
      <c r="M138" s="15"/>
      <c r="N138" s="15"/>
      <c r="O138" s="15"/>
    </row>
    <row r="139" spans="13:15" ht="10.5">
      <c r="M139" s="15"/>
      <c r="N139" s="15"/>
      <c r="O139" s="15"/>
    </row>
    <row r="140" spans="13:15" ht="10.5">
      <c r="M140" s="15"/>
      <c r="N140" s="15"/>
      <c r="O140" s="15"/>
    </row>
    <row r="141" spans="13:15" ht="10.5">
      <c r="M141" s="15"/>
      <c r="N141" s="15"/>
      <c r="O141" s="15"/>
    </row>
    <row r="142" spans="13:15" ht="10.5">
      <c r="M142" s="15"/>
      <c r="N142" s="15"/>
      <c r="O142" s="15"/>
    </row>
    <row r="143" spans="13:15" ht="10.5">
      <c r="M143" s="15"/>
      <c r="N143" s="15"/>
      <c r="O143" s="15"/>
    </row>
    <row r="144" spans="13:15" ht="10.5">
      <c r="M144" s="15"/>
      <c r="N144" s="15"/>
      <c r="O144" s="15"/>
    </row>
    <row r="145" spans="13:15" ht="10.5">
      <c r="M145" s="15"/>
      <c r="N145" s="15"/>
      <c r="O145" s="15"/>
    </row>
    <row r="146" spans="13:15" ht="10.5">
      <c r="M146" s="15"/>
      <c r="N146" s="15"/>
      <c r="O146" s="15"/>
    </row>
    <row r="147" spans="13:15" ht="10.5">
      <c r="M147" s="15"/>
      <c r="N147" s="15"/>
      <c r="O147" s="15"/>
    </row>
    <row r="148" spans="13:15" ht="10.5">
      <c r="M148" s="15"/>
      <c r="N148" s="15"/>
      <c r="O148" s="15"/>
    </row>
    <row r="149" spans="13:15" ht="10.5">
      <c r="M149" s="15"/>
      <c r="N149" s="15"/>
      <c r="O149" s="15"/>
    </row>
    <row r="150" spans="13:15" ht="10.5">
      <c r="M150" s="15"/>
      <c r="N150" s="15"/>
      <c r="O150" s="15"/>
    </row>
    <row r="151" spans="13:15" ht="10.5">
      <c r="M151" s="15"/>
      <c r="N151" s="15"/>
      <c r="O151" s="15"/>
    </row>
    <row r="152" spans="13:15" ht="10.5">
      <c r="M152" s="15"/>
      <c r="N152" s="15"/>
      <c r="O152" s="15"/>
    </row>
    <row r="153" spans="13:15" ht="10.5">
      <c r="M153" s="15"/>
      <c r="N153" s="15"/>
      <c r="O153" s="15"/>
    </row>
    <row r="154" spans="13:15" ht="10.5">
      <c r="M154" s="15"/>
      <c r="N154" s="15"/>
      <c r="O154" s="15"/>
    </row>
    <row r="155" spans="13:15" ht="10.5">
      <c r="M155" s="15"/>
      <c r="N155" s="15"/>
      <c r="O155" s="15"/>
    </row>
    <row r="156" spans="13:15" ht="10.5">
      <c r="M156" s="15"/>
      <c r="N156" s="15"/>
      <c r="O156" s="15"/>
    </row>
    <row r="157" spans="13:15" ht="10.5">
      <c r="M157" s="15"/>
      <c r="N157" s="15"/>
      <c r="O157" s="15"/>
    </row>
    <row r="158" spans="13:15" ht="10.5">
      <c r="M158" s="15"/>
      <c r="N158" s="15"/>
      <c r="O158" s="15"/>
    </row>
    <row r="159" spans="13:15" ht="10.5">
      <c r="M159" s="15"/>
      <c r="N159" s="15"/>
      <c r="O159" s="15"/>
    </row>
    <row r="160" spans="13:15" ht="10.5">
      <c r="M160" s="15"/>
      <c r="N160" s="15"/>
      <c r="O160" s="15"/>
    </row>
    <row r="161" spans="13:15" ht="10.5">
      <c r="M161" s="15"/>
      <c r="N161" s="15"/>
      <c r="O161" s="15"/>
    </row>
  </sheetData>
  <printOptions gridLines="1"/>
  <pageMargins left="0.75" right="0.84" top="0.81" bottom="1" header="0.5" footer="0.5"/>
  <pageSetup fitToHeight="4" horizontalDpi="200" verticalDpi="200" orientation="landscape" scale="99" r:id="rId1"/>
  <headerFooter alignWithMargins="0">
    <oddHeader>&amp;C&amp;8Cigarette Restitution Fund Program Data on Colonoscopies as of 3/10/09</oddHeader>
    <oddFooter>&amp;LCCSC 09-25--att1_Colonoscopy_Recalls_FY10&amp;R&amp;P</oddFooter>
  </headerFooter>
  <rowBreaks count="2" manualBreakCount="2">
    <brk id="75" max="15" man="1"/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jsoellner</dc:creator>
  <cp:keywords/>
  <dc:description/>
  <cp:lastModifiedBy>tbruce</cp:lastModifiedBy>
  <cp:lastPrinted>2009-05-11T20:48:44Z</cp:lastPrinted>
  <dcterms:created xsi:type="dcterms:W3CDTF">2009-03-10T13:18:56Z</dcterms:created>
  <dcterms:modified xsi:type="dcterms:W3CDTF">2009-05-11T20:49:02Z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DNKPKXKZPAAN-15-1301</vt:lpwstr>
  </property>
  <property fmtid="{D5CDD505-2E9C-101B-9397-08002B2CF9AE}" pid="4" name="_dlc_DocIdItemGu">
    <vt:lpwstr>7088a1f8-c193-4bc5-a512-d495c3e6b717</vt:lpwstr>
  </property>
  <property fmtid="{D5CDD505-2E9C-101B-9397-08002B2CF9AE}" pid="5" name="_dlc_DocIdU">
    <vt:lpwstr>http://spdev.dhmh.md.gov:27219/cancer/_layouts/DocIdRedir.aspx?ID=DNKPKXKZPAAN-15-1301, DNKPKXKZPAAN-15-1301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59800.0000000000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