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-1305" yWindow="-105" windowWidth="11340" windowHeight="11640" tabRatio="922"/>
  </bookViews>
  <sheets>
    <sheet name="Garrett" sheetId="13" r:id="rId1"/>
    <sheet name="Harford" sheetId="14" r:id="rId2"/>
    <sheet name="Howard" sheetId="15" r:id="rId3"/>
    <sheet name="Kent" sheetId="16" r:id="rId4"/>
    <sheet name="Montgomery" sheetId="17" r:id="rId5"/>
    <sheet name="Prince_George's" sheetId="25" r:id="rId6"/>
    <sheet name="Queen_Annes" sheetId="18" r:id="rId7"/>
    <sheet name="Somerset" sheetId="20" r:id="rId8"/>
    <sheet name="St_Marys" sheetId="19" r:id="rId9"/>
    <sheet name="Talbot" sheetId="21" r:id="rId10"/>
    <sheet name="Washington" sheetId="22" r:id="rId11"/>
    <sheet name="Wicomico" sheetId="23" r:id="rId12"/>
    <sheet name="Worcester" sheetId="24" r:id="rId13"/>
  </sheets>
  <definedNames>
    <definedName name="_xlnm._FilterDatabase" localSheetId="4" hidden="1">Montgomery!$A$123:$E$135</definedName>
    <definedName name="_xlnm._FilterDatabase" localSheetId="5" hidden="1">'Prince_George''s'!$A$65:$E$65</definedName>
    <definedName name="_xlnm._FilterDatabase" localSheetId="6" hidden="1">Queen_Annes!$A$74:$E$74</definedName>
    <definedName name="_xlnm._FilterDatabase" localSheetId="7" hidden="1">Somerset!$A$76:$E$79</definedName>
    <definedName name="_xlnm._FilterDatabase" localSheetId="8" hidden="1">St_Marys!$A$7:$E$19</definedName>
    <definedName name="_xlnm._FilterDatabase" localSheetId="10" hidden="1">Washington!$A$7:$E$7</definedName>
    <definedName name="_xlnm._FilterDatabase" localSheetId="12" hidden="1">Worcester!#REF!</definedName>
  </definedNames>
  <calcPr calcId="145621"/>
  <customWorkbookViews>
    <customWorkbookView name="lunderwood - Personal View" guid="{47CDEB64-ABB4-4932-9951-3A119F89C289}" mergeInterval="0" changesSavedWin="1" personalView="1" maximized="1" windowWidth="1020" windowHeight="552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aweinstein - Personal View" guid="{3A600F54-6A56-45BB-B747-8667762B4338}" mergeInterval="0" personalView="1" maximized="1" windowWidth="1020" windowHeight="526" tabRatio="922" activeSheetId="1"/>
  </customWorkbookViews>
  <fileRecoveryPr autoRecover="0"/>
</workbook>
</file>

<file path=xl/calcChain.xml><?xml version="1.0" encoding="utf-8"?>
<calcChain xmlns="http://schemas.openxmlformats.org/spreadsheetml/2006/main">
  <c r="B19" i="13" l="1"/>
  <c r="C20" i="13"/>
  <c r="C18" i="13" s="1"/>
  <c r="C129" i="17"/>
  <c r="C124" i="17"/>
  <c r="C119" i="17"/>
  <c r="C114" i="17"/>
  <c r="C109" i="17"/>
  <c r="C102" i="17"/>
  <c r="C87" i="17"/>
  <c r="C82" i="17"/>
  <c r="C77" i="17"/>
  <c r="C72" i="17"/>
  <c r="C65" i="17"/>
  <c r="C55" i="17"/>
  <c r="B86" i="16"/>
  <c r="B100" i="16"/>
  <c r="C101" i="16" s="1"/>
  <c r="B74" i="16"/>
  <c r="B69" i="16"/>
  <c r="C70" i="16" s="1"/>
  <c r="B64" i="16"/>
  <c r="C65" i="16" s="1"/>
  <c r="C21" i="16"/>
  <c r="B36" i="16"/>
  <c r="C37" i="16"/>
  <c r="C35" i="16" s="1"/>
  <c r="B14" i="16"/>
  <c r="B75" i="13"/>
  <c r="C76" i="13" s="1"/>
  <c r="C74" i="13"/>
  <c r="B68" i="13"/>
  <c r="C69" i="13"/>
  <c r="C67" i="13" s="1"/>
  <c r="B63" i="13"/>
  <c r="C64" i="13" s="1"/>
  <c r="C62" i="13"/>
  <c r="B58" i="13"/>
  <c r="C59" i="13"/>
  <c r="B53" i="13"/>
  <c r="C54" i="13" s="1"/>
  <c r="C52" i="13"/>
  <c r="B46" i="13"/>
  <c r="C47" i="13"/>
  <c r="C45" i="13" s="1"/>
  <c r="B41" i="13"/>
  <c r="C42" i="13" s="1"/>
  <c r="C40" i="13"/>
  <c r="B36" i="13"/>
  <c r="C37" i="13"/>
  <c r="B31" i="13"/>
  <c r="C32" i="13" s="1"/>
  <c r="C30" i="13"/>
  <c r="B24" i="13"/>
  <c r="C25" i="13"/>
  <c r="C23" i="13" s="1"/>
  <c r="B14" i="13"/>
  <c r="C15" i="13" s="1"/>
  <c r="C13" i="13"/>
  <c r="B9" i="13"/>
  <c r="C10" i="13"/>
  <c r="C32" i="18"/>
  <c r="C37" i="18"/>
  <c r="C8" i="25"/>
  <c r="C20" i="24"/>
  <c r="C32" i="24"/>
  <c r="C37" i="24"/>
  <c r="C25" i="23"/>
  <c r="C58" i="14"/>
  <c r="C63" i="14"/>
  <c r="C68" i="14"/>
  <c r="C10" i="21"/>
  <c r="B38" i="19"/>
  <c r="C39" i="19" s="1"/>
  <c r="C37" i="19" s="1"/>
  <c r="B14" i="19"/>
  <c r="B14" i="20"/>
  <c r="C15" i="20" s="1"/>
  <c r="C60" i="23"/>
  <c r="B41" i="22"/>
  <c r="C40" i="22" s="1"/>
  <c r="B130" i="17"/>
  <c r="C131" i="17" s="1"/>
  <c r="B125" i="17"/>
  <c r="B115" i="17"/>
  <c r="C116" i="17"/>
  <c r="B51" i="17"/>
  <c r="B73" i="15"/>
  <c r="C72" i="15" s="1"/>
  <c r="C74" i="15"/>
  <c r="B29" i="15"/>
  <c r="C28" i="15" s="1"/>
  <c r="B54" i="20"/>
  <c r="C55" i="20"/>
  <c r="B34" i="15"/>
  <c r="C35" i="15" s="1"/>
  <c r="C33" i="15"/>
  <c r="B139" i="17"/>
  <c r="B59" i="23"/>
  <c r="C58" i="23"/>
  <c r="B99" i="22"/>
  <c r="B34" i="17"/>
  <c r="C35" i="17"/>
  <c r="C33" i="17" s="1"/>
  <c r="B24" i="17"/>
  <c r="B19" i="17"/>
  <c r="C20" i="17" s="1"/>
  <c r="C18" i="17" s="1"/>
  <c r="B83" i="17"/>
  <c r="C84" i="17"/>
  <c r="B14" i="17"/>
  <c r="C15" i="17"/>
  <c r="C13" i="17" s="1"/>
  <c r="B113" i="16"/>
  <c r="C114" i="16"/>
  <c r="C112" i="16" s="1"/>
  <c r="B58" i="15"/>
  <c r="C59" i="15"/>
  <c r="C57" i="15" s="1"/>
  <c r="B25" i="14"/>
  <c r="B78" i="14"/>
  <c r="B90" i="13"/>
  <c r="B33" i="24"/>
  <c r="C34" i="24"/>
  <c r="B21" i="24"/>
  <c r="C22" i="24"/>
  <c r="B9" i="24"/>
  <c r="B90" i="22"/>
  <c r="B26" i="19"/>
  <c r="B23" i="25"/>
  <c r="B120" i="17"/>
  <c r="B88" i="17"/>
  <c r="B78" i="17"/>
  <c r="C79" i="17"/>
  <c r="B66" i="17"/>
  <c r="C67" i="17"/>
  <c r="B29" i="17"/>
  <c r="B105" i="16"/>
  <c r="B30" i="16"/>
  <c r="C99" i="16"/>
  <c r="B53" i="16"/>
  <c r="B49" i="16"/>
  <c r="C68" i="16"/>
  <c r="C63" i="16"/>
  <c r="B53" i="15"/>
  <c r="B53" i="24"/>
  <c r="C54" i="24" s="1"/>
  <c r="B45" i="24"/>
  <c r="B38" i="24"/>
  <c r="C39" i="24"/>
  <c r="B26" i="24"/>
  <c r="B14" i="24"/>
  <c r="C15" i="24" s="1"/>
  <c r="B50" i="23"/>
  <c r="C51" i="23" s="1"/>
  <c r="B45" i="23"/>
  <c r="C46" i="23" s="1"/>
  <c r="B38" i="23"/>
  <c r="C39" i="23" s="1"/>
  <c r="B33" i="23"/>
  <c r="C34" i="23" s="1"/>
  <c r="C32" i="23" s="1"/>
  <c r="B26" i="23"/>
  <c r="C27" i="23"/>
  <c r="B21" i="23"/>
  <c r="B14" i="23"/>
  <c r="C15" i="23" s="1"/>
  <c r="B9" i="23"/>
  <c r="B85" i="22"/>
  <c r="C86" i="22" s="1"/>
  <c r="B80" i="22"/>
  <c r="C81" i="22"/>
  <c r="C79" i="22" s="1"/>
  <c r="B75" i="22"/>
  <c r="B68" i="22"/>
  <c r="B63" i="22"/>
  <c r="C64" i="22" s="1"/>
  <c r="B58" i="22"/>
  <c r="C57" i="22"/>
  <c r="B53" i="22"/>
  <c r="C54" i="22"/>
  <c r="B46" i="22"/>
  <c r="C47" i="22"/>
  <c r="B36" i="22"/>
  <c r="C37" i="22"/>
  <c r="B31" i="22"/>
  <c r="C30" i="22"/>
  <c r="B24" i="22"/>
  <c r="C25" i="22"/>
  <c r="C23" i="22"/>
  <c r="B19" i="22"/>
  <c r="C20" i="22" s="1"/>
  <c r="C18" i="22"/>
  <c r="B14" i="22"/>
  <c r="C15" i="22"/>
  <c r="C13" i="22"/>
  <c r="B9" i="22"/>
  <c r="C10" i="22" s="1"/>
  <c r="C8" i="22"/>
  <c r="B64" i="21"/>
  <c r="C65" i="21"/>
  <c r="C63" i="21" s="1"/>
  <c r="B53" i="21"/>
  <c r="C54" i="21" s="1"/>
  <c r="B48" i="21"/>
  <c r="B43" i="21"/>
  <c r="C44" i="21" s="1"/>
  <c r="B38" i="21"/>
  <c r="C39" i="21" s="1"/>
  <c r="C37" i="21"/>
  <c r="B31" i="21"/>
  <c r="C32" i="21"/>
  <c r="C30" i="21" s="1"/>
  <c r="B24" i="21"/>
  <c r="C25" i="21"/>
  <c r="B19" i="21"/>
  <c r="B14" i="21"/>
  <c r="B9" i="21"/>
  <c r="B45" i="20"/>
  <c r="B38" i="20"/>
  <c r="B33" i="20"/>
  <c r="B26" i="20"/>
  <c r="C27" i="20" s="1"/>
  <c r="B21" i="20"/>
  <c r="C22" i="20" s="1"/>
  <c r="C20" i="20" s="1"/>
  <c r="B9" i="20"/>
  <c r="C10" i="20" s="1"/>
  <c r="B59" i="19"/>
  <c r="B50" i="19"/>
  <c r="B43" i="19"/>
  <c r="B33" i="19"/>
  <c r="B19" i="19"/>
  <c r="B9" i="19"/>
  <c r="B59" i="18"/>
  <c r="C58" i="18" s="1"/>
  <c r="C60" i="18"/>
  <c r="B50" i="18"/>
  <c r="C51" i="18" s="1"/>
  <c r="C49" i="18" s="1"/>
  <c r="B45" i="18"/>
  <c r="B38" i="18"/>
  <c r="C39" i="18" s="1"/>
  <c r="B33" i="18"/>
  <c r="C34" i="18" s="1"/>
  <c r="B26" i="18"/>
  <c r="C27" i="18" s="1"/>
  <c r="B21" i="18"/>
  <c r="B14" i="18"/>
  <c r="C15" i="18" s="1"/>
  <c r="C13" i="18" s="1"/>
  <c r="B9" i="18"/>
  <c r="B9" i="25"/>
  <c r="C10" i="25" s="1"/>
  <c r="B16" i="25"/>
  <c r="C17" i="25" s="1"/>
  <c r="B34" i="25"/>
  <c r="C33" i="25" s="1"/>
  <c r="B110" i="17"/>
  <c r="B103" i="17"/>
  <c r="B98" i="17"/>
  <c r="B93" i="17"/>
  <c r="C92" i="17" s="1"/>
  <c r="B73" i="17"/>
  <c r="B61" i="17"/>
  <c r="C62" i="17" s="1"/>
  <c r="C60" i="17" s="1"/>
  <c r="B56" i="17"/>
  <c r="C57" i="17"/>
  <c r="B46" i="17"/>
  <c r="B39" i="17"/>
  <c r="C38" i="17" s="1"/>
  <c r="B9" i="17"/>
  <c r="C8" i="17"/>
  <c r="B96" i="16"/>
  <c r="B91" i="16"/>
  <c r="B79" i="16"/>
  <c r="B59" i="16"/>
  <c r="C60" i="16"/>
  <c r="C58" i="16" s="1"/>
  <c r="B45" i="16"/>
  <c r="B41" i="16"/>
  <c r="B25" i="16"/>
  <c r="C26" i="16" s="1"/>
  <c r="B19" i="16"/>
  <c r="B9" i="16"/>
  <c r="C10" i="16" s="1"/>
  <c r="B99" i="15"/>
  <c r="B90" i="15"/>
  <c r="C91" i="15" s="1"/>
  <c r="C89" i="15" s="1"/>
  <c r="B83" i="15"/>
  <c r="B78" i="15"/>
  <c r="C79" i="15" s="1"/>
  <c r="B68" i="15"/>
  <c r="B63" i="15"/>
  <c r="C64" i="15" s="1"/>
  <c r="B46" i="15"/>
  <c r="B39" i="15"/>
  <c r="C40" i="15" s="1"/>
  <c r="B24" i="15"/>
  <c r="B19" i="15"/>
  <c r="C20" i="15" s="1"/>
  <c r="C18" i="15"/>
  <c r="B14" i="15"/>
  <c r="B9" i="15"/>
  <c r="C10" i="15" s="1"/>
  <c r="B69" i="14"/>
  <c r="C70" i="14" s="1"/>
  <c r="B64" i="14"/>
  <c r="C65" i="14" s="1"/>
  <c r="B59" i="14"/>
  <c r="C60" i="14" s="1"/>
  <c r="B52" i="14"/>
  <c r="C51" i="14" s="1"/>
  <c r="B47" i="14"/>
  <c r="B42" i="14"/>
  <c r="C43" i="14" s="1"/>
  <c r="C41" i="14" s="1"/>
  <c r="B35" i="14"/>
  <c r="B30" i="14"/>
  <c r="C31" i="14" s="1"/>
  <c r="C29" i="14" s="1"/>
  <c r="B18" i="14"/>
  <c r="B14" i="14"/>
  <c r="C13" i="14" s="1"/>
  <c r="B9" i="14"/>
  <c r="C8" i="14" s="1"/>
  <c r="B96" i="13"/>
  <c r="C97" i="13" s="1"/>
  <c r="C95" i="13" s="1"/>
  <c r="B84" i="13"/>
  <c r="C79" i="14"/>
  <c r="C26" i="14"/>
  <c r="C39" i="20"/>
  <c r="C22" i="18"/>
  <c r="C20" i="18" s="1"/>
  <c r="C20" i="16"/>
  <c r="C31" i="16"/>
  <c r="C29" i="16"/>
  <c r="C84" i="15"/>
  <c r="C8" i="16"/>
  <c r="C35" i="22"/>
  <c r="C100" i="22"/>
  <c r="C98" i="22" s="1"/>
  <c r="C10" i="24"/>
  <c r="C85" i="13"/>
  <c r="C91" i="13"/>
  <c r="C10" i="23"/>
  <c r="C8" i="23" s="1"/>
  <c r="C32" i="22"/>
  <c r="C69" i="22"/>
  <c r="C67" i="22" s="1"/>
  <c r="C91" i="22"/>
  <c r="C89" i="22" s="1"/>
  <c r="C62" i="22"/>
  <c r="C59" i="22"/>
  <c r="C76" i="22"/>
  <c r="C52" i="22"/>
  <c r="C49" i="21"/>
  <c r="C51" i="19"/>
  <c r="C25" i="17"/>
  <c r="C140" i="17"/>
  <c r="C138" i="17"/>
  <c r="C80" i="16"/>
  <c r="C62" i="15"/>
  <c r="C83" i="13"/>
  <c r="C19" i="14"/>
  <c r="C17" i="14" s="1"/>
  <c r="C36" i="14"/>
  <c r="C34" i="14"/>
  <c r="C48" i="14"/>
  <c r="C46" i="14"/>
  <c r="C15" i="15"/>
  <c r="C13" i="15" s="1"/>
  <c r="C25" i="15"/>
  <c r="C23" i="15" s="1"/>
  <c r="C69" i="15"/>
  <c r="C67" i="15"/>
  <c r="C82" i="15"/>
  <c r="C100" i="15"/>
  <c r="C98" i="15" s="1"/>
  <c r="C78" i="16"/>
  <c r="C40" i="17"/>
  <c r="C99" i="17"/>
  <c r="C97" i="17" s="1"/>
  <c r="C8" i="18"/>
  <c r="C10" i="18"/>
  <c r="C46" i="18"/>
  <c r="C44" i="18" s="1"/>
  <c r="C77" i="14"/>
  <c r="C34" i="19"/>
  <c r="C32" i="19"/>
  <c r="C44" i="20"/>
  <c r="C13" i="23"/>
  <c r="C30" i="15"/>
  <c r="C13" i="20"/>
  <c r="C15" i="19"/>
  <c r="C13" i="19" s="1"/>
  <c r="C54" i="15"/>
  <c r="C52" i="15"/>
  <c r="C15" i="21"/>
  <c r="C13" i="21"/>
  <c r="C42" i="21"/>
  <c r="C49" i="19"/>
  <c r="C24" i="25"/>
  <c r="C22" i="25"/>
  <c r="C8" i="24"/>
  <c r="C46" i="20"/>
  <c r="C53" i="14"/>
  <c r="C47" i="17"/>
  <c r="C45" i="17" s="1"/>
  <c r="C94" i="17"/>
  <c r="C35" i="25"/>
  <c r="C15" i="25"/>
  <c r="C10" i="19"/>
  <c r="C8" i="19" s="1"/>
  <c r="C20" i="19"/>
  <c r="C18" i="19" s="1"/>
  <c r="C44" i="19"/>
  <c r="C42" i="19" s="1"/>
  <c r="C60" i="19"/>
  <c r="C58" i="19" s="1"/>
  <c r="C8" i="20"/>
  <c r="C34" i="20"/>
  <c r="C32" i="20"/>
  <c r="C37" i="20"/>
  <c r="C45" i="22"/>
  <c r="C20" i="23"/>
  <c r="C22" i="23"/>
  <c r="C37" i="23"/>
  <c r="C44" i="23"/>
  <c r="C49" i="23"/>
  <c r="C13" i="24"/>
  <c r="C52" i="24"/>
  <c r="C30" i="17"/>
  <c r="C28" i="17" s="1"/>
  <c r="C27" i="19"/>
  <c r="C25" i="19"/>
  <c r="C24" i="14"/>
  <c r="C23" i="17"/>
  <c r="C53" i="20"/>
  <c r="C52" i="17"/>
  <c r="C50" i="17"/>
  <c r="C20" i="21"/>
  <c r="C18" i="21" s="1"/>
  <c r="C47" i="15" l="1"/>
  <c r="C45" i="15"/>
  <c r="C15" i="16"/>
  <c r="C13" i="16"/>
  <c r="C87" i="16"/>
  <c r="C85" i="16"/>
  <c r="C25" i="18"/>
  <c r="C24" i="16"/>
  <c r="C18" i="16"/>
  <c r="C47" i="21"/>
  <c r="C8" i="13"/>
  <c r="C35" i="13"/>
  <c r="C57" i="13"/>
  <c r="C8" i="15"/>
  <c r="C75" i="16"/>
  <c r="C73" i="16"/>
  <c r="C52" i="21"/>
  <c r="C84" i="22"/>
  <c r="C38" i="15"/>
  <c r="C77" i="15"/>
  <c r="C8" i="21"/>
  <c r="C23" i="21"/>
  <c r="C74" i="22"/>
  <c r="C89" i="13"/>
</calcChain>
</file>

<file path=xl/sharedStrings.xml><?xml version="1.0" encoding="utf-8"?>
<sst xmlns="http://schemas.openxmlformats.org/spreadsheetml/2006/main" count="1345" uniqueCount="60">
  <si>
    <t>Montgomery County CRF/CPEST Program</t>
  </si>
  <si>
    <t>Prince George's County CRF/CPEST Program</t>
  </si>
  <si>
    <t>Queen Anne's County CRF/CPEST Program</t>
  </si>
  <si>
    <t>St. Mary's County CRF/CPEST Program</t>
  </si>
  <si>
    <t>Somerset County CRF/CPEST Program</t>
  </si>
  <si>
    <t>Talbot County CRF/CPEST Program</t>
  </si>
  <si>
    <t>Washington County CRF/CPEST Program</t>
  </si>
  <si>
    <t>Wicomico County CRF/CPEST Program</t>
  </si>
  <si>
    <t>Worcester County CRF/CPEST Program</t>
  </si>
  <si>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</si>
  <si>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</si>
  <si>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</si>
  <si>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</si>
  <si>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</si>
  <si>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</si>
  <si>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</si>
  <si>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</si>
  <si>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</si>
  <si>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</si>
  <si>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</si>
  <si>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Cervical</t>
  </si>
  <si>
    <t>Skin</t>
  </si>
  <si>
    <t>Lung</t>
  </si>
  <si>
    <t>PM Projected</t>
  </si>
  <si>
    <t>Garrett County CRF/CPEST Program</t>
  </si>
  <si>
    <t>Oral</t>
  </si>
  <si>
    <t>Oral Exam</t>
  </si>
  <si>
    <t xml:space="preserve">Oral  </t>
  </si>
  <si>
    <t>Skin Exam</t>
  </si>
  <si>
    <t xml:space="preserve">Skin  </t>
  </si>
  <si>
    <t>Harford County CRF/CPEST Program</t>
  </si>
  <si>
    <t>Howard County CRF/CPEST Program</t>
  </si>
  <si>
    <t>Kent County CRF/CPEST Program</t>
  </si>
  <si>
    <t>Same as above.</t>
  </si>
  <si>
    <t>Cancers Declared in FY13 Grant for Education
CRC</t>
  </si>
  <si>
    <t>Cancers Declared in FY13 Grant for Screening
CRC</t>
  </si>
  <si>
    <t>FY13</t>
  </si>
  <si>
    <t>FY13 Assessment*</t>
  </si>
  <si>
    <t>Cancers Declared in FY13 Grant for Education
CRC, Skin</t>
  </si>
  <si>
    <t>Cancers Declared in FY13 Grant for Education
CRC, Breast, Cervical, Prostate, Skin</t>
  </si>
  <si>
    <t>Cancers Declared in FY13 Grant for Education
CRC, Breast, Cervical, Skin</t>
  </si>
  <si>
    <t>Cancers Declared in FY13 Grant for Education
CRC, Lung, Prostate</t>
  </si>
  <si>
    <t>Cancers Declared in FY13 Grant for Education
CRC,  Skin</t>
  </si>
  <si>
    <t>Cancers Declared in FY13 Grant for Education
CRC, Breast, Cervical, Lung, Oral, Prostate, Skin</t>
  </si>
  <si>
    <t>Cancers Declared in FY13 Grant for Screening
CRC, Prostate</t>
  </si>
  <si>
    <t>Cancers Declared in FY13 Grant for Education
CRC, Breast, Cervical</t>
  </si>
  <si>
    <t>Cancers Declared in FY13 Grant for Education
CRC, Oral, Prostate, Skin</t>
  </si>
  <si>
    <t>Cancers Declared in FY13 Grant for Screening
CRC, Oral, Prostate,  Skin</t>
  </si>
  <si>
    <t>FY13 Mid-Year Performance Measures (PM) Report and Action Plan
Time Period Covered: July 1, 2012 - December 31, 2012</t>
  </si>
  <si>
    <r>
      <t>Instructions for the Action Plan:
• Review your data and FY13 Assessment; projection based on first six months
  in this FY13 report.
• For each Assessment stating "</t>
    </r>
    <r>
      <rPr>
        <b/>
        <sz val="8"/>
        <color indexed="10"/>
        <rFont val="Times New Roman"/>
        <family val="1"/>
      </rPr>
      <t>Not on target to meet PM</t>
    </r>
    <r>
      <rPr>
        <b/>
        <sz val="8"/>
        <rFont val="Times New Roman"/>
        <family val="1"/>
      </rPr>
      <t>" 
   (in bold and red):
     • Provide the reason(s)/rationale as to why each Performance 
       Measure was not on target to be met
     • State the specific methods and steps planned to meet
       Performance Measures and projected dates for solutions  
     • Submit the Action Plan in electronic format via e-mail with 
       Progress Report by January 31, 2013</t>
    </r>
  </si>
  <si>
    <t>Source: Cancer Education Database (EDB), Form 1 - F1/S2 and Form 2 - F2/S2 Reports, 1/7/2013</t>
  </si>
  <si>
    <t>Source:  Cancer Client Database (CDB), C-CoP, 1/7/2013</t>
  </si>
  <si>
    <t>Source:  Cancer Client Database (CDB), C-CoP, O-CoP, P-CoP, S-CoP, 1/7/2013</t>
  </si>
  <si>
    <t>Source: Cancer Education Database (EDB), Form 1 - F1/S2 and Form 2 - F2/S2 Reports, - 1/7/2013</t>
  </si>
  <si>
    <t>Source:  Cancer Client Database (CDB) C-CoP, P-CoP, 1/7/2013</t>
  </si>
  <si>
    <t>Source:  Cancer Client Database (CDB) C-CoP, 1/7/2013</t>
  </si>
  <si>
    <t xml:space="preserve">
No PM Stated</t>
  </si>
  <si>
    <t xml:space="preserve">No PM Stated </t>
  </si>
  <si>
    <t>No PM Stated</t>
  </si>
  <si>
    <t>*FY13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</si>
</sst>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</font>
    <font>
      <sz val="10"/>
      <color indexed="9"/>
      <name val="Arial"/>
    </font>
    <font>
      <b/>
      <sz val="10"/>
      <color indexed="22"/>
      <name val="Arial"/>
      <family val="2"/>
    </font>
    <font>
      <sz val="10"/>
      <color indexed="50"/>
      <name val="Arial"/>
    </font>
    <font>
      <b/>
      <i/>
      <sz val="10"/>
      <name val="Arial"/>
      <family val="2"/>
    </font>
    <font>
      <i/>
      <sz val="12"/>
      <name val="Times New Roman"/>
      <family val="1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b/>
      <sz val="10"/>
      <color indexed="55"/>
      <name val="Arial"/>
      <family val="2"/>
    </font>
    <font>
      <b/>
      <sz val="8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10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9" fontId="1" fillId="0" borderId="1" xfId="5" applyBorder="1" applyAlignment="1">
      <alignment horizontal="center"/>
    </xf>
    <xf numFmtId="9" fontId="1" fillId="0" borderId="1" xfId="5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14" fillId="0" borderId="0" xfId="0" applyFont="1"/>
    <xf numFmtId="0" fontId="5" fillId="0" borderId="9" xfId="0" applyFont="1" applyBorder="1"/>
    <xf numFmtId="3" fontId="4" fillId="0" borderId="1" xfId="0" applyNumberFormat="1" applyFont="1" applyBorder="1" applyAlignment="1">
      <alignment horizontal="center"/>
    </xf>
    <xf numFmtId="0" fontId="5" fillId="0" borderId="0" xfId="0" applyFont="1" applyFill="1"/>
    <xf numFmtId="3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readingOrder="1"/>
    </xf>
    <xf numFmtId="0" fontId="1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10" xfId="0" applyFont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10" fillId="0" borderId="10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9" fontId="5" fillId="0" borderId="1" xfId="5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3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4" fontId="22" fillId="0" borderId="8" xfId="0" applyNumberFormat="1" applyFont="1" applyBorder="1" applyAlignment="1">
      <alignment vertical="center" wrapText="1"/>
    </xf>
    <xf numFmtId="14" fontId="13" fillId="0" borderId="8" xfId="0" applyNumberFormat="1" applyFon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left" vertical="distributed" wrapText="1"/>
    </xf>
    <xf numFmtId="0" fontId="11" fillId="0" borderId="8" xfId="0" applyFont="1" applyBorder="1" applyAlignment="1">
      <alignment horizontal="left" vertical="distributed" wrapText="1"/>
    </xf>
    <xf numFmtId="0" fontId="5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0" fillId="0" borderId="11" xfId="0" applyBorder="1" applyAlignment="1">
      <alignment horizontal="left" vertical="top" wrapText="1"/>
    </xf>
    <xf numFmtId="0" fontId="5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left" vertical="top" wrapText="1"/>
    </xf>
    <xf numFmtId="0" fontId="15" fillId="0" borderId="10" xfId="0" applyNumberFormat="1" applyFont="1" applyBorder="1" applyAlignment="1">
      <alignment horizontal="left" vertical="top" wrapText="1"/>
    </xf>
    <xf numFmtId="0" fontId="15" fillId="0" borderId="8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/>
    <xf numFmtId="0" fontId="0" fillId="0" borderId="8" xfId="0" applyBorder="1" applyAlignment="1"/>
    <xf numFmtId="0" fontId="5" fillId="0" borderId="0" xfId="0" applyFont="1" applyFill="1" applyBorder="1" applyAlignment="1">
      <alignment horizontal="left" wrapText="1"/>
    </xf>
    <xf numFmtId="0" fontId="1" fillId="0" borderId="11" xfId="4" applyBorder="1" applyAlignment="1">
      <alignment horizontal="left" vertical="top" wrapText="1"/>
    </xf>
    <xf numFmtId="0" fontId="1" fillId="0" borderId="10" xfId="4" applyBorder="1" applyAlignment="1">
      <alignment horizontal="left" vertical="top" wrapText="1"/>
    </xf>
    <xf numFmtId="0" fontId="1" fillId="0" borderId="8" xfId="4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1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0" fillId="0" borderId="11" xfId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Percent" xfId="5" builtinId="5"/>
    <cellStyle name="Percent 2" xfId="6"/>
  </cellStyles>
  <dxfs count="3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  <name val="Cambria"/>
        <scheme val="none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102"/>
  <sheetViews>
    <sheetView tabSelected="1"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24</v>
      </c>
      <c r="B2" s="87"/>
      <c r="C2" s="87"/>
      <c r="D2" s="88"/>
    </row>
    <row r="3" spans="1:5" ht="60" customHeight="1" x14ac:dyDescent="0.2">
      <c r="A3" s="89" t="s">
        <v>46</v>
      </c>
      <c r="B3" s="90"/>
      <c r="C3" s="91"/>
      <c r="D3" s="92" t="s">
        <v>49</v>
      </c>
    </row>
    <row r="4" spans="1:5" ht="84.75" customHeight="1" x14ac:dyDescent="0.2">
      <c r="A4" s="89" t="s">
        <v>47</v>
      </c>
      <c r="B4" s="90"/>
      <c r="C4" s="91"/>
      <c r="D4" s="93"/>
    </row>
    <row r="5" spans="1:5" ht="6.75" customHeight="1" x14ac:dyDescent="0.2"/>
    <row r="6" spans="1:5" x14ac:dyDescent="0.2">
      <c r="A6" s="99" t="s">
        <v>16</v>
      </c>
      <c r="B6" s="100"/>
      <c r="C6" s="100"/>
      <c r="D6" s="101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92</v>
      </c>
      <c r="C8" s="97" t="str">
        <f>IF(AND(B8&gt;=B11),"Met PM",IF(AND(B8&gt;=B9-C10,B8&lt;B11),"On target to meet PM","Not on target to meet PM"))</f>
        <v>Not on target to meet PM</v>
      </c>
      <c r="D8" s="95"/>
    </row>
    <row r="9" spans="1:5" ht="26.65" customHeight="1" x14ac:dyDescent="0.2">
      <c r="A9" s="29" t="s">
        <v>23</v>
      </c>
      <c r="B9" s="6">
        <f>B11/12*6</f>
        <v>150</v>
      </c>
      <c r="C9" s="98"/>
      <c r="D9" s="95"/>
    </row>
    <row r="10" spans="1:5" ht="26.65" hidden="1" customHeight="1" x14ac:dyDescent="0.2">
      <c r="A10" s="29"/>
      <c r="B10" s="36">
        <v>0.1</v>
      </c>
      <c r="C10" s="38">
        <f>B10*B9</f>
        <v>15</v>
      </c>
      <c r="D10" s="95"/>
    </row>
    <row r="11" spans="1:5" ht="26.65" customHeight="1" x14ac:dyDescent="0.2">
      <c r="A11" s="5" t="s">
        <v>11</v>
      </c>
      <c r="B11" s="6">
        <v>300</v>
      </c>
      <c r="C11" s="78"/>
      <c r="D11" s="96"/>
    </row>
    <row r="12" spans="1:5" x14ac:dyDescent="0.2">
      <c r="A12" s="2" t="s">
        <v>25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92</v>
      </c>
      <c r="C13" s="97" t="str">
        <f>IF(AND(B13&gt;=B16),"Met PM",IF(AND(B13&gt;=B14-C15,B13&lt;B16),"On target to meet PM","Not on target to meet PM"))</f>
        <v>Not on target to meet PM</v>
      </c>
      <c r="D13" s="95"/>
    </row>
    <row r="14" spans="1:5" ht="26.65" customHeight="1" x14ac:dyDescent="0.2">
      <c r="A14" s="29" t="s">
        <v>23</v>
      </c>
      <c r="B14" s="6">
        <f>B16/12*6</f>
        <v>150</v>
      </c>
      <c r="C14" s="98"/>
      <c r="D14" s="95"/>
    </row>
    <row r="15" spans="1:5" ht="26.65" hidden="1" customHeight="1" x14ac:dyDescent="0.2">
      <c r="A15" s="29"/>
      <c r="B15" s="36">
        <v>0.1</v>
      </c>
      <c r="C15" s="32">
        <f>B14*B15</f>
        <v>15</v>
      </c>
      <c r="D15" s="95"/>
    </row>
    <row r="16" spans="1:5" ht="26.65" customHeight="1" x14ac:dyDescent="0.2">
      <c r="A16" s="5" t="s">
        <v>11</v>
      </c>
      <c r="B16" s="6">
        <v>300</v>
      </c>
      <c r="C16" s="78"/>
      <c r="D16" s="96"/>
    </row>
    <row r="17" spans="1:4" x14ac:dyDescent="0.2">
      <c r="A17" s="2" t="s">
        <v>13</v>
      </c>
      <c r="B17" s="3" t="s">
        <v>36</v>
      </c>
      <c r="C17" s="3" t="s">
        <v>37</v>
      </c>
      <c r="D17" s="4" t="s">
        <v>15</v>
      </c>
    </row>
    <row r="18" spans="1:4" ht="53.25" customHeight="1" x14ac:dyDescent="0.2">
      <c r="A18" s="5" t="s">
        <v>10</v>
      </c>
      <c r="B18" s="6">
        <v>92</v>
      </c>
      <c r="C18" s="97" t="str">
        <f>IF(AND(B18&gt;=B21),"Met PM",IF(AND(B18&gt;=B19-C20,B18&lt;B21),"On target to meet PM","Not on target to meet PM"))</f>
        <v>Not on target to meet PM</v>
      </c>
      <c r="D18" s="95"/>
    </row>
    <row r="19" spans="1:4" ht="26.65" customHeight="1" x14ac:dyDescent="0.2">
      <c r="A19" s="29" t="s">
        <v>23</v>
      </c>
      <c r="B19" s="6">
        <f>B21/12*6</f>
        <v>150</v>
      </c>
      <c r="C19" s="98"/>
      <c r="D19" s="95"/>
    </row>
    <row r="20" spans="1:4" ht="26.65" hidden="1" customHeight="1" x14ac:dyDescent="0.2">
      <c r="A20" s="29"/>
      <c r="B20" s="36">
        <v>0.1</v>
      </c>
      <c r="C20" s="38">
        <f>B19*B20</f>
        <v>15</v>
      </c>
      <c r="D20" s="95"/>
    </row>
    <row r="21" spans="1:4" ht="26.65" customHeight="1" x14ac:dyDescent="0.2">
      <c r="A21" s="5" t="s">
        <v>11</v>
      </c>
      <c r="B21" s="6">
        <v>300</v>
      </c>
      <c r="C21" s="78"/>
      <c r="D21" s="96"/>
    </row>
    <row r="22" spans="1:4" x14ac:dyDescent="0.2">
      <c r="A22" s="2" t="s">
        <v>21</v>
      </c>
      <c r="B22" s="3" t="s">
        <v>36</v>
      </c>
      <c r="C22" s="3" t="s">
        <v>37</v>
      </c>
      <c r="D22" s="4" t="s">
        <v>15</v>
      </c>
    </row>
    <row r="23" spans="1:4" ht="53.25" customHeight="1" x14ac:dyDescent="0.2">
      <c r="A23" s="5" t="s">
        <v>10</v>
      </c>
      <c r="B23" s="6">
        <v>107</v>
      </c>
      <c r="C23" s="97" t="str">
        <f>IF(AND(B23&gt;=B26),"Met PM",IF(AND(B23&gt;=B24-C25,B23&lt;B26),"On target to meet PM","Not on target to meet PM"))</f>
        <v>Not on target to meet PM</v>
      </c>
      <c r="D23" s="94"/>
    </row>
    <row r="24" spans="1:4" ht="26.65" customHeight="1" x14ac:dyDescent="0.2">
      <c r="A24" s="29" t="s">
        <v>23</v>
      </c>
      <c r="B24" s="6">
        <f>B26/12*6</f>
        <v>350</v>
      </c>
      <c r="C24" s="98"/>
      <c r="D24" s="95"/>
    </row>
    <row r="25" spans="1:4" ht="26.65" hidden="1" customHeight="1" x14ac:dyDescent="0.2">
      <c r="A25" s="29"/>
      <c r="B25" s="36">
        <v>0.1</v>
      </c>
      <c r="C25" s="38">
        <f>B25*B24</f>
        <v>35</v>
      </c>
      <c r="D25" s="95"/>
    </row>
    <row r="26" spans="1:4" ht="26.65" customHeight="1" x14ac:dyDescent="0.2">
      <c r="A26" s="5" t="s">
        <v>11</v>
      </c>
      <c r="B26" s="6">
        <v>700</v>
      </c>
      <c r="C26" s="78"/>
      <c r="D26" s="96"/>
    </row>
    <row r="27" spans="1:4" ht="7.5" customHeight="1" x14ac:dyDescent="0.2">
      <c r="A27" s="43"/>
      <c r="B27" s="21"/>
      <c r="C27" s="22"/>
      <c r="D27" s="23"/>
    </row>
    <row r="28" spans="1:4" x14ac:dyDescent="0.2">
      <c r="A28" s="99" t="s">
        <v>17</v>
      </c>
      <c r="B28" s="100"/>
      <c r="C28" s="100"/>
      <c r="D28" s="101"/>
    </row>
    <row r="29" spans="1:4" x14ac:dyDescent="0.2">
      <c r="A29" s="2" t="s">
        <v>9</v>
      </c>
      <c r="B29" s="3" t="s">
        <v>36</v>
      </c>
      <c r="C29" s="3" t="s">
        <v>37</v>
      </c>
      <c r="D29" s="4" t="s">
        <v>15</v>
      </c>
    </row>
    <row r="30" spans="1:4" ht="53.25" customHeight="1" x14ac:dyDescent="0.2">
      <c r="A30" s="5" t="s">
        <v>10</v>
      </c>
      <c r="B30" s="6">
        <v>0</v>
      </c>
      <c r="C30" s="97" t="str">
        <f>IF(AND(B30&gt;=B33),"Met PM",IF(AND(B30&gt;=B31-C32,B30&lt;B33),"On target to meet PM","Not on target to meet PM"))</f>
        <v>Not on target to meet PM</v>
      </c>
      <c r="D30" s="105"/>
    </row>
    <row r="31" spans="1:4" ht="26.65" customHeight="1" x14ac:dyDescent="0.2">
      <c r="A31" s="29" t="s">
        <v>23</v>
      </c>
      <c r="B31" s="6">
        <f>B33/12*6</f>
        <v>20.5</v>
      </c>
      <c r="C31" s="98"/>
      <c r="D31" s="106"/>
    </row>
    <row r="32" spans="1:4" ht="26.65" hidden="1" customHeight="1" x14ac:dyDescent="0.2">
      <c r="A32" s="29"/>
      <c r="B32" s="36">
        <v>0.1</v>
      </c>
      <c r="C32" s="67">
        <f>B32*B31</f>
        <v>2.0500000000000003</v>
      </c>
      <c r="D32" s="106"/>
    </row>
    <row r="33" spans="1:4" ht="26.65" customHeight="1" x14ac:dyDescent="0.2">
      <c r="A33" s="8" t="s">
        <v>11</v>
      </c>
      <c r="B33" s="6">
        <v>41</v>
      </c>
      <c r="C33" s="78"/>
      <c r="D33" s="107"/>
    </row>
    <row r="34" spans="1:4" x14ac:dyDescent="0.2">
      <c r="A34" s="2" t="s">
        <v>25</v>
      </c>
      <c r="B34" s="3" t="s">
        <v>36</v>
      </c>
      <c r="C34" s="3" t="s">
        <v>37</v>
      </c>
      <c r="D34" s="4" t="s">
        <v>15</v>
      </c>
    </row>
    <row r="35" spans="1:4" ht="53.25" customHeight="1" x14ac:dyDescent="0.2">
      <c r="A35" s="5" t="s">
        <v>10</v>
      </c>
      <c r="B35" s="6">
        <v>0</v>
      </c>
      <c r="C35" s="97" t="str">
        <f>IF(AND(B35&gt;=B38),"Met PM",IF(AND(B35&gt;=B36-C37,B35&lt;B38),"On target to meet PM","Not on target to meet PM"))</f>
        <v>Not on target to meet PM</v>
      </c>
      <c r="D35" s="95"/>
    </row>
    <row r="36" spans="1:4" ht="26.65" customHeight="1" x14ac:dyDescent="0.2">
      <c r="A36" s="29" t="s">
        <v>23</v>
      </c>
      <c r="B36" s="6">
        <f>B38/12*6</f>
        <v>20.5</v>
      </c>
      <c r="C36" s="98"/>
      <c r="D36" s="95"/>
    </row>
    <row r="37" spans="1:4" ht="26.65" hidden="1" customHeight="1" x14ac:dyDescent="0.2">
      <c r="A37" s="29"/>
      <c r="B37" s="36">
        <v>0.1</v>
      </c>
      <c r="C37" s="32">
        <f>B36*B37</f>
        <v>2.0500000000000003</v>
      </c>
      <c r="D37" s="95"/>
    </row>
    <row r="38" spans="1:4" ht="26.65" customHeight="1" x14ac:dyDescent="0.2">
      <c r="A38" s="5" t="s">
        <v>11</v>
      </c>
      <c r="B38" s="6">
        <v>41</v>
      </c>
      <c r="C38" s="78"/>
      <c r="D38" s="96"/>
    </row>
    <row r="39" spans="1:4" x14ac:dyDescent="0.2">
      <c r="A39" s="2" t="s">
        <v>13</v>
      </c>
      <c r="B39" s="3" t="s">
        <v>36</v>
      </c>
      <c r="C39" s="3" t="s">
        <v>37</v>
      </c>
      <c r="D39" s="4" t="s">
        <v>15</v>
      </c>
    </row>
    <row r="40" spans="1:4" ht="53.25" customHeight="1" x14ac:dyDescent="0.2">
      <c r="A40" s="5" t="s">
        <v>10</v>
      </c>
      <c r="B40" s="6">
        <v>24</v>
      </c>
      <c r="C40" s="97" t="str">
        <f>IF(AND(B40&gt;=B43),"Met PM",IF(AND(B40&gt;=B41-C42,B40&lt;B43),"On target to meet PM","Not on target to meet PM"))</f>
        <v>On target to meet PM</v>
      </c>
      <c r="D40" s="102"/>
    </row>
    <row r="41" spans="1:4" ht="26.65" customHeight="1" x14ac:dyDescent="0.2">
      <c r="A41" s="29" t="s">
        <v>23</v>
      </c>
      <c r="B41" s="6">
        <f>B43/12*6</f>
        <v>20.5</v>
      </c>
      <c r="C41" s="98"/>
      <c r="D41" s="103"/>
    </row>
    <row r="42" spans="1:4" ht="26.65" hidden="1" customHeight="1" x14ac:dyDescent="0.2">
      <c r="A42" s="29"/>
      <c r="B42" s="36">
        <v>0.1</v>
      </c>
      <c r="C42" s="32">
        <f>B41*B42</f>
        <v>2.0500000000000003</v>
      </c>
      <c r="D42" s="103"/>
    </row>
    <row r="43" spans="1:4" ht="26.65" customHeight="1" x14ac:dyDescent="0.2">
      <c r="A43" s="5" t="s">
        <v>11</v>
      </c>
      <c r="B43" s="6">
        <v>41</v>
      </c>
      <c r="C43" s="78"/>
      <c r="D43" s="104"/>
    </row>
    <row r="44" spans="1:4" x14ac:dyDescent="0.2">
      <c r="A44" s="2" t="s">
        <v>21</v>
      </c>
      <c r="B44" s="3" t="s">
        <v>36</v>
      </c>
      <c r="C44" s="3" t="s">
        <v>37</v>
      </c>
      <c r="D44" s="4" t="s">
        <v>15</v>
      </c>
    </row>
    <row r="45" spans="1:4" ht="53.25" customHeight="1" x14ac:dyDescent="0.2">
      <c r="A45" s="5" t="s">
        <v>10</v>
      </c>
      <c r="B45" s="6">
        <v>0</v>
      </c>
      <c r="C45" s="97" t="str">
        <f>IF(AND(B45&gt;=B48),"Met PM",IF(AND(B45&gt;=B46-C47,B45&lt;B48),"On target to meet PM","Not on target to meet PM"))</f>
        <v>Not on target to meet PM</v>
      </c>
      <c r="D45" s="102"/>
    </row>
    <row r="46" spans="1:4" ht="26.85" customHeight="1" x14ac:dyDescent="0.2">
      <c r="A46" s="29" t="s">
        <v>23</v>
      </c>
      <c r="B46" s="6">
        <f>B48/12*6</f>
        <v>20.5</v>
      </c>
      <c r="C46" s="98"/>
      <c r="D46" s="103"/>
    </row>
    <row r="47" spans="1:4" ht="26.65" hidden="1" customHeight="1" x14ac:dyDescent="0.2">
      <c r="A47" s="29"/>
      <c r="B47" s="36">
        <v>0.1</v>
      </c>
      <c r="C47" s="32">
        <f>B46*B47</f>
        <v>2.0500000000000003</v>
      </c>
      <c r="D47" s="103"/>
    </row>
    <row r="48" spans="1:4" ht="26.85" customHeight="1" x14ac:dyDescent="0.2">
      <c r="A48" s="5" t="s">
        <v>11</v>
      </c>
      <c r="B48" s="6">
        <v>41</v>
      </c>
      <c r="C48" s="78"/>
      <c r="D48" s="104"/>
    </row>
    <row r="49" spans="1:4" ht="6.75" customHeight="1" x14ac:dyDescent="0.2">
      <c r="A49" s="43"/>
      <c r="B49" s="21"/>
      <c r="C49" s="22"/>
      <c r="D49" s="23"/>
    </row>
    <row r="50" spans="1:4" x14ac:dyDescent="0.2">
      <c r="A50" s="99" t="s">
        <v>18</v>
      </c>
      <c r="B50" s="100"/>
      <c r="C50" s="100"/>
      <c r="D50" s="101"/>
    </row>
    <row r="51" spans="1:4" x14ac:dyDescent="0.2">
      <c r="A51" s="2" t="s">
        <v>9</v>
      </c>
      <c r="B51" s="3" t="s">
        <v>36</v>
      </c>
      <c r="C51" s="3" t="s">
        <v>37</v>
      </c>
      <c r="D51" s="4" t="s">
        <v>15</v>
      </c>
    </row>
    <row r="52" spans="1:4" ht="53.25" customHeight="1" x14ac:dyDescent="0.2">
      <c r="A52" s="5" t="s">
        <v>10</v>
      </c>
      <c r="B52" s="6">
        <v>0</v>
      </c>
      <c r="C52" s="97" t="str">
        <f>IF(AND(B52&gt;=B55),"Met PM",IF(AND(B52&gt;=B53-C54,B52&lt;B55),"On target to meet PM","Not on target to meet PM"))</f>
        <v>Not on target to meet PM</v>
      </c>
      <c r="D52" s="95"/>
    </row>
    <row r="53" spans="1:4" ht="26.65" customHeight="1" x14ac:dyDescent="0.2">
      <c r="A53" s="29" t="s">
        <v>23</v>
      </c>
      <c r="B53" s="31">
        <f>B55/12*6</f>
        <v>19500</v>
      </c>
      <c r="C53" s="98"/>
      <c r="D53" s="95"/>
    </row>
    <row r="54" spans="1:4" ht="26.65" hidden="1" customHeight="1" x14ac:dyDescent="0.2">
      <c r="A54" s="29"/>
      <c r="B54" s="36">
        <v>0.1</v>
      </c>
      <c r="C54" s="38">
        <f>B54*B53</f>
        <v>1950</v>
      </c>
      <c r="D54" s="95"/>
    </row>
    <row r="55" spans="1:4" ht="26.65" customHeight="1" x14ac:dyDescent="0.2">
      <c r="A55" s="5" t="s">
        <v>11</v>
      </c>
      <c r="B55" s="6">
        <v>39000</v>
      </c>
      <c r="C55" s="78"/>
      <c r="D55" s="96"/>
    </row>
    <row r="56" spans="1:4" x14ac:dyDescent="0.2">
      <c r="A56" s="2" t="s">
        <v>25</v>
      </c>
      <c r="B56" s="3" t="s">
        <v>36</v>
      </c>
      <c r="C56" s="3" t="s">
        <v>37</v>
      </c>
      <c r="D56" s="4" t="s">
        <v>15</v>
      </c>
    </row>
    <row r="57" spans="1:4" ht="53.25" customHeight="1" x14ac:dyDescent="0.2">
      <c r="A57" s="5" t="s">
        <v>10</v>
      </c>
      <c r="B57" s="6">
        <v>0</v>
      </c>
      <c r="C57" s="97" t="str">
        <f>IF(AND(B57&gt;=B60),"Met PM",IF(AND(B57&gt;=B58-C59,B57&lt;B60),"On target to meet PM","Not on target to meet PM"))</f>
        <v>Not on target to meet PM</v>
      </c>
      <c r="D57" s="95"/>
    </row>
    <row r="58" spans="1:4" ht="26.65" customHeight="1" x14ac:dyDescent="0.2">
      <c r="A58" s="29" t="s">
        <v>23</v>
      </c>
      <c r="B58" s="31">
        <f>B60/12*6</f>
        <v>19500</v>
      </c>
      <c r="C58" s="98"/>
      <c r="D58" s="95"/>
    </row>
    <row r="59" spans="1:4" ht="26.65" hidden="1" customHeight="1" x14ac:dyDescent="0.2">
      <c r="A59" s="29"/>
      <c r="B59" s="36">
        <v>0.1</v>
      </c>
      <c r="C59" s="38">
        <f>B59*B58</f>
        <v>1950</v>
      </c>
      <c r="D59" s="95"/>
    </row>
    <row r="60" spans="1:4" ht="26.65" customHeight="1" x14ac:dyDescent="0.2">
      <c r="A60" s="5" t="s">
        <v>11</v>
      </c>
      <c r="B60" s="6">
        <v>39000</v>
      </c>
      <c r="C60" s="78"/>
      <c r="D60" s="96"/>
    </row>
    <row r="61" spans="1:4" x14ac:dyDescent="0.2">
      <c r="A61" s="2" t="s">
        <v>13</v>
      </c>
      <c r="B61" s="3" t="s">
        <v>36</v>
      </c>
      <c r="C61" s="3" t="s">
        <v>37</v>
      </c>
      <c r="D61" s="4" t="s">
        <v>15</v>
      </c>
    </row>
    <row r="62" spans="1:4" ht="53.25" customHeight="1" x14ac:dyDescent="0.2">
      <c r="A62" s="5" t="s">
        <v>10</v>
      </c>
      <c r="B62" s="6">
        <v>0</v>
      </c>
      <c r="C62" s="97" t="str">
        <f>IF(AND(B62&gt;=B65),"Met PM",IF(AND(B62&gt;=B63-C64,B62&lt;B65),"On target to meet PM","Not on target to meet PM"))</f>
        <v>Not on target to meet PM</v>
      </c>
      <c r="D62" s="94"/>
    </row>
    <row r="63" spans="1:4" ht="26.65" customHeight="1" x14ac:dyDescent="0.2">
      <c r="A63" s="29" t="s">
        <v>23</v>
      </c>
      <c r="B63" s="31">
        <f>B65/12*6</f>
        <v>19500</v>
      </c>
      <c r="C63" s="98"/>
      <c r="D63" s="95"/>
    </row>
    <row r="64" spans="1:4" ht="26.65" hidden="1" customHeight="1" x14ac:dyDescent="0.2">
      <c r="A64" s="29"/>
      <c r="B64" s="36">
        <v>0.1</v>
      </c>
      <c r="C64" s="38">
        <f>B64*B63</f>
        <v>1950</v>
      </c>
      <c r="D64" s="95"/>
    </row>
    <row r="65" spans="1:4" ht="26.65" customHeight="1" x14ac:dyDescent="0.2">
      <c r="A65" s="5" t="s">
        <v>11</v>
      </c>
      <c r="B65" s="6">
        <v>39000</v>
      </c>
      <c r="C65" s="78"/>
      <c r="D65" s="96"/>
    </row>
    <row r="66" spans="1:4" x14ac:dyDescent="0.2">
      <c r="A66" s="2" t="s">
        <v>21</v>
      </c>
      <c r="B66" s="3" t="s">
        <v>36</v>
      </c>
      <c r="C66" s="3" t="s">
        <v>37</v>
      </c>
      <c r="D66" s="4" t="s">
        <v>15</v>
      </c>
    </row>
    <row r="67" spans="1:4" ht="53.25" customHeight="1" x14ac:dyDescent="0.2">
      <c r="A67" s="5" t="s">
        <v>10</v>
      </c>
      <c r="B67" s="6">
        <v>0</v>
      </c>
      <c r="C67" s="97" t="str">
        <f>IF(AND(B67&gt;=B70),"Met PM",IF(AND(B67&gt;=B68-C69,B67&lt;B70),"On target to meet PM","Not on target to meet PM"))</f>
        <v>Not on target to meet PM</v>
      </c>
      <c r="D67" s="95"/>
    </row>
    <row r="68" spans="1:4" ht="26.65" customHeight="1" x14ac:dyDescent="0.2">
      <c r="A68" s="29" t="s">
        <v>23</v>
      </c>
      <c r="B68" s="31">
        <f>B70/12*6</f>
        <v>19500</v>
      </c>
      <c r="C68" s="98"/>
      <c r="D68" s="95"/>
    </row>
    <row r="69" spans="1:4" ht="26.65" hidden="1" customHeight="1" x14ac:dyDescent="0.2">
      <c r="A69" s="29"/>
      <c r="B69" s="36">
        <v>0.1</v>
      </c>
      <c r="C69" s="38">
        <f>B69*B68</f>
        <v>1950</v>
      </c>
      <c r="D69" s="95"/>
    </row>
    <row r="70" spans="1:4" ht="26.65" customHeight="1" x14ac:dyDescent="0.2">
      <c r="A70" s="5" t="s">
        <v>11</v>
      </c>
      <c r="B70" s="6">
        <v>39000</v>
      </c>
      <c r="C70" s="35"/>
      <c r="D70" s="96"/>
    </row>
    <row r="71" spans="1:4" ht="7.5" customHeight="1" x14ac:dyDescent="0.2">
      <c r="A71" s="44"/>
      <c r="B71" s="45"/>
      <c r="C71" s="46"/>
      <c r="D71" s="47"/>
    </row>
    <row r="72" spans="1:4" x14ac:dyDescent="0.2">
      <c r="A72" s="99" t="s">
        <v>19</v>
      </c>
      <c r="B72" s="100"/>
      <c r="C72" s="100"/>
      <c r="D72" s="101"/>
    </row>
    <row r="73" spans="1:4" x14ac:dyDescent="0.2">
      <c r="A73" s="2" t="s">
        <v>25</v>
      </c>
      <c r="B73" s="3" t="s">
        <v>36</v>
      </c>
      <c r="C73" s="3" t="s">
        <v>37</v>
      </c>
      <c r="D73" s="4" t="s">
        <v>15</v>
      </c>
    </row>
    <row r="74" spans="1:4" ht="53.25" customHeight="1" x14ac:dyDescent="0.2">
      <c r="A74" s="5" t="s">
        <v>10</v>
      </c>
      <c r="B74" s="6">
        <v>0</v>
      </c>
      <c r="C74" s="97" t="str">
        <f>IF(AND(B74&gt;=B77),"Met PM",IF(AND(B74&gt;=B75-C76,B74&lt;B77),"On target to meet PM","Not on target to meet PM"))</f>
        <v>Not on target to meet PM</v>
      </c>
      <c r="D74" s="95"/>
    </row>
    <row r="75" spans="1:4" ht="26.65" customHeight="1" x14ac:dyDescent="0.2">
      <c r="A75" s="29" t="s">
        <v>23</v>
      </c>
      <c r="B75" s="71">
        <f>B77/12*6</f>
        <v>20.5</v>
      </c>
      <c r="C75" s="98"/>
      <c r="D75" s="95"/>
    </row>
    <row r="76" spans="1:4" ht="26.65" hidden="1" customHeight="1" x14ac:dyDescent="0.2">
      <c r="A76" s="29"/>
      <c r="B76" s="75">
        <v>0.1</v>
      </c>
      <c r="C76" s="83">
        <f>B75*B76</f>
        <v>2.0500000000000003</v>
      </c>
      <c r="D76" s="95"/>
    </row>
    <row r="77" spans="1:4" ht="26.65" customHeight="1" x14ac:dyDescent="0.2">
      <c r="A77" s="5" t="s">
        <v>11</v>
      </c>
      <c r="B77" s="71">
        <v>41</v>
      </c>
      <c r="C77" s="66"/>
      <c r="D77" s="96"/>
    </row>
    <row r="78" spans="1:4" ht="5.25" customHeight="1" x14ac:dyDescent="0.2">
      <c r="A78" s="9"/>
      <c r="B78" s="21"/>
      <c r="C78" s="22"/>
      <c r="D78" s="23"/>
    </row>
    <row r="79" spans="1:4" x14ac:dyDescent="0.2">
      <c r="A79" s="109" t="s">
        <v>50</v>
      </c>
      <c r="B79" s="109"/>
      <c r="C79" s="109"/>
      <c r="D79" s="109"/>
    </row>
    <row r="80" spans="1:4" ht="6" customHeight="1" x14ac:dyDescent="0.2">
      <c r="A80" s="12"/>
    </row>
    <row r="81" spans="1:4" x14ac:dyDescent="0.2">
      <c r="A81" s="110" t="s">
        <v>12</v>
      </c>
      <c r="B81" s="111"/>
      <c r="C81" s="111"/>
      <c r="D81" s="112"/>
    </row>
    <row r="82" spans="1:4" x14ac:dyDescent="0.2">
      <c r="A82" s="11" t="s">
        <v>9</v>
      </c>
      <c r="B82" s="3" t="s">
        <v>36</v>
      </c>
      <c r="C82" s="3" t="s">
        <v>37</v>
      </c>
      <c r="D82" s="4" t="s">
        <v>15</v>
      </c>
    </row>
    <row r="83" spans="1:4" ht="53.25" customHeight="1" x14ac:dyDescent="0.2">
      <c r="A83" s="13" t="s">
        <v>10</v>
      </c>
      <c r="B83" s="6">
        <v>20</v>
      </c>
      <c r="C83" s="97" t="str">
        <f>IF(AND(B83&gt;=B86),"Met PM",IF(AND(B83&gt;=B84-C85,B83&lt;B86),"On target to meet PM","Not on target to meet PM"))</f>
        <v>Not on target to meet PM</v>
      </c>
      <c r="D83" s="95"/>
    </row>
    <row r="84" spans="1:4" ht="26.65" customHeight="1" x14ac:dyDescent="0.2">
      <c r="A84" s="29" t="s">
        <v>23</v>
      </c>
      <c r="B84" s="6">
        <f>B86/12*6</f>
        <v>21.5</v>
      </c>
      <c r="C84" s="98"/>
      <c r="D84" s="95"/>
    </row>
    <row r="85" spans="1:4" ht="26.65" hidden="1" customHeight="1" x14ac:dyDescent="0.2">
      <c r="A85" s="29"/>
      <c r="B85" s="36">
        <v>0.05</v>
      </c>
      <c r="C85" s="38">
        <f>B85*B84</f>
        <v>1.075</v>
      </c>
      <c r="D85" s="95"/>
    </row>
    <row r="86" spans="1:4" ht="26.65" customHeight="1" x14ac:dyDescent="0.2">
      <c r="A86" s="13" t="s">
        <v>11</v>
      </c>
      <c r="B86" s="6">
        <v>43</v>
      </c>
      <c r="C86" s="35"/>
      <c r="D86" s="96"/>
    </row>
    <row r="87" spans="1:4" x14ac:dyDescent="0.2">
      <c r="A87" s="99" t="s">
        <v>26</v>
      </c>
      <c r="B87" s="100"/>
      <c r="C87" s="100"/>
      <c r="D87" s="101"/>
    </row>
    <row r="88" spans="1:4" x14ac:dyDescent="0.2">
      <c r="A88" s="11" t="s">
        <v>27</v>
      </c>
      <c r="B88" s="3" t="s">
        <v>36</v>
      </c>
      <c r="C88" s="3" t="s">
        <v>37</v>
      </c>
      <c r="D88" s="4" t="s">
        <v>15</v>
      </c>
    </row>
    <row r="89" spans="1:4" ht="53.25" customHeight="1" x14ac:dyDescent="0.2">
      <c r="A89" s="13" t="s">
        <v>10</v>
      </c>
      <c r="B89" s="6">
        <v>10</v>
      </c>
      <c r="C89" s="97" t="str">
        <f>IF(AND(B89&gt;=B92),"Met PM",IF(AND(B89&gt;=B90-C91,B89&lt;B92),"On target to meet PM","Not on target to meet PM"))</f>
        <v>On target to meet PM</v>
      </c>
      <c r="D89" s="95"/>
    </row>
    <row r="90" spans="1:4" ht="26.65" customHeight="1" x14ac:dyDescent="0.2">
      <c r="A90" s="29" t="s">
        <v>23</v>
      </c>
      <c r="B90" s="6">
        <f>B92/12*6</f>
        <v>10</v>
      </c>
      <c r="C90" s="98"/>
      <c r="D90" s="95"/>
    </row>
    <row r="91" spans="1:4" ht="26.65" hidden="1" customHeight="1" x14ac:dyDescent="0.2">
      <c r="A91" s="29"/>
      <c r="B91" s="36">
        <v>0.05</v>
      </c>
      <c r="C91" s="32">
        <f>B91*B90</f>
        <v>0.5</v>
      </c>
      <c r="D91" s="95"/>
    </row>
    <row r="92" spans="1:4" ht="26.65" customHeight="1" x14ac:dyDescent="0.2">
      <c r="A92" s="13" t="s">
        <v>11</v>
      </c>
      <c r="B92" s="6">
        <v>20</v>
      </c>
      <c r="C92" s="33"/>
      <c r="D92" s="96"/>
    </row>
    <row r="93" spans="1:4" x14ac:dyDescent="0.2">
      <c r="A93" s="99" t="s">
        <v>28</v>
      </c>
      <c r="B93" s="100"/>
      <c r="C93" s="100"/>
      <c r="D93" s="101"/>
    </row>
    <row r="94" spans="1:4" x14ac:dyDescent="0.2">
      <c r="A94" s="11" t="s">
        <v>29</v>
      </c>
      <c r="B94" s="3" t="s">
        <v>36</v>
      </c>
      <c r="C94" s="3" t="s">
        <v>37</v>
      </c>
      <c r="D94" s="4" t="s">
        <v>15</v>
      </c>
    </row>
    <row r="95" spans="1:4" ht="53.25" customHeight="1" x14ac:dyDescent="0.2">
      <c r="A95" s="13" t="s">
        <v>10</v>
      </c>
      <c r="B95" s="6">
        <v>14</v>
      </c>
      <c r="C95" s="97" t="str">
        <f>IF(AND(B95&gt;=B98),"Met PM",IF(AND(B95&gt;=B96-C97,B95&lt;B98),"On target to meet PM","Not on target to meet PM"))</f>
        <v>On target to meet PM</v>
      </c>
      <c r="D95" s="102"/>
    </row>
    <row r="96" spans="1:4" ht="26.65" customHeight="1" x14ac:dyDescent="0.2">
      <c r="A96" s="29" t="s">
        <v>23</v>
      </c>
      <c r="B96" s="6">
        <f>B98/12*6</f>
        <v>10</v>
      </c>
      <c r="C96" s="98"/>
      <c r="D96" s="103"/>
    </row>
    <row r="97" spans="1:4" ht="26.65" hidden="1" customHeight="1" x14ac:dyDescent="0.2">
      <c r="A97" s="29"/>
      <c r="B97" s="36">
        <v>0.05</v>
      </c>
      <c r="C97" s="32">
        <f>B96*B97</f>
        <v>0.5</v>
      </c>
      <c r="D97" s="103"/>
    </row>
    <row r="98" spans="1:4" ht="26.65" customHeight="1" x14ac:dyDescent="0.2">
      <c r="A98" s="13" t="s">
        <v>11</v>
      </c>
      <c r="B98" s="6">
        <v>20</v>
      </c>
      <c r="C98" s="34"/>
      <c r="D98" s="104"/>
    </row>
    <row r="99" spans="1:4" ht="10.5" customHeight="1" x14ac:dyDescent="0.2">
      <c r="A99" s="12"/>
    </row>
    <row r="100" spans="1:4" x14ac:dyDescent="0.2">
      <c r="A100" s="109" t="s">
        <v>52</v>
      </c>
      <c r="B100" s="109"/>
      <c r="C100" s="109"/>
      <c r="D100" s="109"/>
    </row>
    <row r="101" spans="1:4" ht="8.25" customHeight="1" x14ac:dyDescent="0.2">
      <c r="A101" s="12"/>
    </row>
    <row r="102" spans="1:4" ht="40.5" customHeight="1" x14ac:dyDescent="0.2">
      <c r="A102" s="108" t="s">
        <v>59</v>
      </c>
      <c r="B102" s="108"/>
      <c r="C102" s="108"/>
      <c r="D102" s="108"/>
    </row>
  </sheetData>
  <sheetProtection password="CD52" sheet="1" objects="1" scenarios="1"/>
  <protectedRanges>
    <protectedRange sqref="D8:D11 D13:D16 D18:D21 D30:D31 D33 D35:D38 D40:D43 D45:D48 D52:D55 D57:D60 D62:D65 D67:D70 D74:D77 D83:D86 D89:D92 D95:D98" name="Range2"/>
    <protectedRange sqref="C11 C16 C21 C26 C33 C38 C43 C48 C55 C60 C65 C70" name="Range1"/>
  </protectedRanges>
  <mergeCells count="47">
    <mergeCell ref="D62:D65"/>
    <mergeCell ref="A81:D81"/>
    <mergeCell ref="D83:D86"/>
    <mergeCell ref="A87:D87"/>
    <mergeCell ref="C62:C63"/>
    <mergeCell ref="D89:D92"/>
    <mergeCell ref="C89:C90"/>
    <mergeCell ref="C83:C84"/>
    <mergeCell ref="D67:D70"/>
    <mergeCell ref="A72:D72"/>
    <mergeCell ref="D74:D77"/>
    <mergeCell ref="C67:C68"/>
    <mergeCell ref="C74:C75"/>
    <mergeCell ref="A79:D79"/>
    <mergeCell ref="A102:D102"/>
    <mergeCell ref="A93:D93"/>
    <mergeCell ref="C95:C96"/>
    <mergeCell ref="D95:D98"/>
    <mergeCell ref="A100:D100"/>
    <mergeCell ref="A50:D50"/>
    <mergeCell ref="D52:D55"/>
    <mergeCell ref="D57:D60"/>
    <mergeCell ref="C45:C46"/>
    <mergeCell ref="C52:C53"/>
    <mergeCell ref="C57:C58"/>
    <mergeCell ref="D45:D48"/>
    <mergeCell ref="D23:D26"/>
    <mergeCell ref="C30:C31"/>
    <mergeCell ref="C40:C41"/>
    <mergeCell ref="A6:D6"/>
    <mergeCell ref="C13:C14"/>
    <mergeCell ref="C35:C36"/>
    <mergeCell ref="C8:C9"/>
    <mergeCell ref="C18:C19"/>
    <mergeCell ref="C23:C24"/>
    <mergeCell ref="D40:D43"/>
    <mergeCell ref="D8:D11"/>
    <mergeCell ref="D13:D16"/>
    <mergeCell ref="D18:D21"/>
    <mergeCell ref="D35:D38"/>
    <mergeCell ref="A28:D28"/>
    <mergeCell ref="D30:D33"/>
    <mergeCell ref="A1:D1"/>
    <mergeCell ref="A2:D2"/>
    <mergeCell ref="A3:C3"/>
    <mergeCell ref="A4:C4"/>
    <mergeCell ref="D3:D4"/>
  </mergeCells>
  <phoneticPr fontId="7" type="noConversion"/>
  <conditionalFormatting sqref="C95:C96 C8:C10 C89:C90 C83:C84 C74:C75 C67:C69 C57:C59 C52:C54 C45:C46 C40:C41 C35:C36 C30:C31 C23:C25 C13:C14 C62:C64 C18:C20">
    <cfRule type="cellIs" dxfId="30" priority="3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7" max="16383" man="1"/>
    <brk id="60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70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5</v>
      </c>
      <c r="B2" s="87"/>
      <c r="C2" s="87"/>
      <c r="D2" s="88"/>
    </row>
    <row r="3" spans="1:5" ht="60" customHeight="1" x14ac:dyDescent="0.2">
      <c r="A3" s="89" t="s">
        <v>40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99" t="s">
        <v>16</v>
      </c>
      <c r="B6" s="100"/>
      <c r="C6" s="100"/>
      <c r="D6" s="101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90</v>
      </c>
      <c r="C8" s="97" t="str">
        <f>IF(AND(B8&gt;=B11),"Met PM",IF(AND(B9-C10&lt;=B8,B8&gt;=B9-C10),"On target to meet PM","Not on target to meet PM"))</f>
        <v>Not on target to meet PM</v>
      </c>
      <c r="D8" s="95"/>
    </row>
    <row r="9" spans="1:5" ht="26.65" customHeight="1" x14ac:dyDescent="0.2">
      <c r="A9" s="29" t="s">
        <v>23</v>
      </c>
      <c r="B9" s="6">
        <f>B11/12*6</f>
        <v>150</v>
      </c>
      <c r="C9" s="98"/>
      <c r="D9" s="95"/>
    </row>
    <row r="10" spans="1:5" ht="26.65" hidden="1" customHeight="1" x14ac:dyDescent="0.2">
      <c r="A10" s="29"/>
      <c r="B10" s="36">
        <v>0.1</v>
      </c>
      <c r="C10" s="65">
        <f>B9*B10</f>
        <v>15</v>
      </c>
      <c r="D10" s="95"/>
    </row>
    <row r="11" spans="1:5" ht="26.65" customHeight="1" x14ac:dyDescent="0.2">
      <c r="A11" s="5" t="s">
        <v>11</v>
      </c>
      <c r="B11" s="6">
        <v>300</v>
      </c>
      <c r="C11" s="35"/>
      <c r="D11" s="96"/>
    </row>
    <row r="12" spans="1:5" x14ac:dyDescent="0.2">
      <c r="A12" s="54" t="s">
        <v>14</v>
      </c>
      <c r="B12" s="26" t="s">
        <v>36</v>
      </c>
      <c r="C12" s="26" t="s">
        <v>37</v>
      </c>
      <c r="D12" s="27" t="s">
        <v>15</v>
      </c>
    </row>
    <row r="13" spans="1:5" ht="53.25" customHeight="1" x14ac:dyDescent="0.2">
      <c r="A13" s="55" t="s">
        <v>10</v>
      </c>
      <c r="B13" s="56">
        <v>231</v>
      </c>
      <c r="C13" s="97" t="str">
        <f>IF(AND(B13&gt;=B16),"Met PM",IF(AND(B14-C15&lt;=B13,B13&gt;=B14-C15),"On target to meet PM","Not on target to meet PM"))</f>
        <v>On target to meet PM</v>
      </c>
      <c r="D13" s="105"/>
    </row>
    <row r="14" spans="1:5" ht="26.65" customHeight="1" x14ac:dyDescent="0.2">
      <c r="A14" s="29" t="s">
        <v>23</v>
      </c>
      <c r="B14" s="6">
        <f>B16/12*6</f>
        <v>120</v>
      </c>
      <c r="C14" s="98"/>
      <c r="D14" s="106"/>
    </row>
    <row r="15" spans="1:5" ht="26.65" hidden="1" customHeight="1" x14ac:dyDescent="0.2">
      <c r="A15" s="29"/>
      <c r="B15" s="36">
        <v>0.1</v>
      </c>
      <c r="C15" s="65">
        <f>B14*B15</f>
        <v>12</v>
      </c>
      <c r="D15" s="106"/>
    </row>
    <row r="16" spans="1:5" ht="26.65" customHeight="1" x14ac:dyDescent="0.2">
      <c r="A16" s="5" t="s">
        <v>11</v>
      </c>
      <c r="B16" s="56">
        <v>240</v>
      </c>
      <c r="C16" s="35"/>
      <c r="D16" s="107"/>
    </row>
    <row r="17" spans="1:4" x14ac:dyDescent="0.2">
      <c r="A17" s="2" t="s">
        <v>20</v>
      </c>
      <c r="B17" s="28" t="s">
        <v>36</v>
      </c>
      <c r="C17" s="26" t="s">
        <v>37</v>
      </c>
      <c r="D17" s="27" t="s">
        <v>15</v>
      </c>
    </row>
    <row r="18" spans="1:4" ht="53.25" customHeight="1" x14ac:dyDescent="0.2">
      <c r="A18" s="5" t="s">
        <v>10</v>
      </c>
      <c r="B18" s="6">
        <v>90</v>
      </c>
      <c r="C18" s="97" t="str">
        <f>IF(AND(B18&gt;=B21),"Met PM",IF(AND(B19-C20&lt;=B18,B18&gt;=B19-C20),"On target to meet PM","Not on target to meet PM"))</f>
        <v>Not on target to meet PM</v>
      </c>
      <c r="D18" s="105"/>
    </row>
    <row r="19" spans="1:4" ht="26.65" customHeight="1" x14ac:dyDescent="0.2">
      <c r="A19" s="29" t="s">
        <v>23</v>
      </c>
      <c r="B19" s="6">
        <f>B21/12*6</f>
        <v>107</v>
      </c>
      <c r="C19" s="98"/>
      <c r="D19" s="106"/>
    </row>
    <row r="20" spans="1:4" ht="26.65" hidden="1" customHeight="1" x14ac:dyDescent="0.2">
      <c r="A20" s="29"/>
      <c r="B20" s="36">
        <v>0.1</v>
      </c>
      <c r="C20" s="65">
        <f>B19*B20</f>
        <v>10.700000000000001</v>
      </c>
      <c r="D20" s="106"/>
    </row>
    <row r="21" spans="1:4" ht="26.65" customHeight="1" x14ac:dyDescent="0.2">
      <c r="A21" s="5" t="s">
        <v>11</v>
      </c>
      <c r="B21" s="6">
        <v>214</v>
      </c>
      <c r="C21" s="35"/>
      <c r="D21" s="107"/>
    </row>
    <row r="22" spans="1:4" x14ac:dyDescent="0.2">
      <c r="A22" s="57" t="s">
        <v>21</v>
      </c>
      <c r="B22" s="26" t="s">
        <v>36</v>
      </c>
      <c r="C22" s="26" t="s">
        <v>37</v>
      </c>
      <c r="D22" s="27" t="s">
        <v>15</v>
      </c>
    </row>
    <row r="23" spans="1:4" ht="53.25" customHeight="1" x14ac:dyDescent="0.2">
      <c r="A23" s="55" t="s">
        <v>10</v>
      </c>
      <c r="B23" s="56">
        <v>162</v>
      </c>
      <c r="C23" s="97" t="str">
        <f>IF(AND(B23&gt;=B26),"Met PM",IF(AND(B24-C25&lt;=B23,B23&gt;=B24-C25),"On target to meet PM","Not on target to meet PM"))</f>
        <v>Not on target to meet PM</v>
      </c>
      <c r="D23" s="116"/>
    </row>
    <row r="24" spans="1:4" ht="26.65" customHeight="1" x14ac:dyDescent="0.2">
      <c r="A24" s="29" t="s">
        <v>23</v>
      </c>
      <c r="B24" s="6">
        <f>B26/12*6</f>
        <v>309.5</v>
      </c>
      <c r="C24" s="98"/>
      <c r="D24" s="95"/>
    </row>
    <row r="25" spans="1:4" ht="26.65" hidden="1" customHeight="1" x14ac:dyDescent="0.2">
      <c r="A25" s="29"/>
      <c r="B25" s="36">
        <v>0.1</v>
      </c>
      <c r="C25" s="32">
        <f>B25*B24</f>
        <v>30.950000000000003</v>
      </c>
      <c r="D25" s="95"/>
    </row>
    <row r="26" spans="1:4" ht="26.65" customHeight="1" x14ac:dyDescent="0.2">
      <c r="A26" s="5" t="s">
        <v>11</v>
      </c>
      <c r="B26" s="56">
        <v>619</v>
      </c>
      <c r="C26" s="34"/>
      <c r="D26" s="96"/>
    </row>
    <row r="27" spans="1:4" x14ac:dyDescent="0.2">
      <c r="A27" s="58"/>
      <c r="B27" s="59"/>
      <c r="C27" s="60"/>
      <c r="D27" s="60"/>
    </row>
    <row r="28" spans="1:4" x14ac:dyDescent="0.2">
      <c r="A28" s="18" t="s">
        <v>17</v>
      </c>
      <c r="B28" s="19"/>
      <c r="C28" s="19"/>
      <c r="D28" s="20"/>
    </row>
    <row r="29" spans="1:4" x14ac:dyDescent="0.2">
      <c r="A29" s="2" t="s">
        <v>9</v>
      </c>
      <c r="B29" s="26" t="s">
        <v>36</v>
      </c>
      <c r="C29" s="26" t="s">
        <v>37</v>
      </c>
      <c r="D29" s="27" t="s">
        <v>15</v>
      </c>
    </row>
    <row r="30" spans="1:4" ht="53.25" customHeight="1" x14ac:dyDescent="0.2">
      <c r="A30" s="55" t="s">
        <v>10</v>
      </c>
      <c r="B30" s="56">
        <v>0</v>
      </c>
      <c r="C30" s="97" t="str">
        <f>IF(AND(B30&gt;=B33),"Met PM",IF(AND(B31-C32&lt;=B30,B30&gt;=B31-C32),"On target to meet PM","Not on target to meet PM"))</f>
        <v>Not on target to meet PM</v>
      </c>
      <c r="D30" s="152"/>
    </row>
    <row r="31" spans="1:4" ht="26.65" customHeight="1" x14ac:dyDescent="0.2">
      <c r="A31" s="29" t="s">
        <v>23</v>
      </c>
      <c r="B31" s="6">
        <f>B33/12*6</f>
        <v>55</v>
      </c>
      <c r="C31" s="98"/>
      <c r="D31" s="153"/>
    </row>
    <row r="32" spans="1:4" ht="26.65" hidden="1" customHeight="1" x14ac:dyDescent="0.2">
      <c r="A32" s="29"/>
      <c r="B32" s="36">
        <v>0.1</v>
      </c>
      <c r="C32" s="65">
        <f>B31*B32</f>
        <v>5.5</v>
      </c>
      <c r="D32" s="153"/>
    </row>
    <row r="33" spans="1:4" ht="26.65" customHeight="1" x14ac:dyDescent="0.2">
      <c r="A33" s="8" t="s">
        <v>11</v>
      </c>
      <c r="B33" s="56">
        <v>110</v>
      </c>
      <c r="C33" s="79"/>
      <c r="D33" s="154"/>
    </row>
    <row r="34" spans="1:4" x14ac:dyDescent="0.2">
      <c r="A34" s="9"/>
    </row>
    <row r="35" spans="1:4" x14ac:dyDescent="0.2">
      <c r="A35" s="18" t="s">
        <v>18</v>
      </c>
      <c r="B35" s="19"/>
      <c r="C35" s="19"/>
      <c r="D35" s="20"/>
    </row>
    <row r="36" spans="1:4" x14ac:dyDescent="0.2">
      <c r="A36" s="61" t="s">
        <v>9</v>
      </c>
      <c r="B36" s="26" t="s">
        <v>36</v>
      </c>
      <c r="C36" s="26" t="s">
        <v>37</v>
      </c>
      <c r="D36" s="27" t="s">
        <v>15</v>
      </c>
    </row>
    <row r="37" spans="1:4" ht="53.25" customHeight="1" x14ac:dyDescent="0.2">
      <c r="A37" s="8" t="s">
        <v>10</v>
      </c>
      <c r="B37" s="6">
        <v>130</v>
      </c>
      <c r="C37" s="97" t="str">
        <f>IF(AND(B37&gt;=B40),"Met PM",IF(AND(B38-C39&lt;=B37,B37&gt;=B38-C39),"On target to meet PM","Not on target to meet PM"))</f>
        <v>Not on target to meet PM</v>
      </c>
      <c r="D37" s="105"/>
    </row>
    <row r="38" spans="1:4" ht="26.65" customHeight="1" x14ac:dyDescent="0.2">
      <c r="A38" s="29" t="s">
        <v>23</v>
      </c>
      <c r="B38" s="6">
        <f>B40/12*6</f>
        <v>50000</v>
      </c>
      <c r="C38" s="98"/>
      <c r="D38" s="106"/>
    </row>
    <row r="39" spans="1:4" ht="26.65" hidden="1" customHeight="1" x14ac:dyDescent="0.2">
      <c r="A39" s="29"/>
      <c r="B39" s="36">
        <v>0.1</v>
      </c>
      <c r="C39" s="65">
        <f>B38*B39</f>
        <v>5000</v>
      </c>
      <c r="D39" s="106"/>
    </row>
    <row r="40" spans="1:4" ht="26.65" customHeight="1" x14ac:dyDescent="0.2">
      <c r="A40" s="8" t="s">
        <v>11</v>
      </c>
      <c r="B40" s="6">
        <v>100000</v>
      </c>
      <c r="C40" s="35"/>
      <c r="D40" s="107"/>
    </row>
    <row r="41" spans="1:4" x14ac:dyDescent="0.2">
      <c r="A41" s="2" t="s">
        <v>14</v>
      </c>
      <c r="B41" s="26" t="s">
        <v>36</v>
      </c>
      <c r="C41" s="26" t="s">
        <v>37</v>
      </c>
      <c r="D41" s="27" t="s">
        <v>15</v>
      </c>
    </row>
    <row r="42" spans="1:4" ht="53.25" customHeight="1" x14ac:dyDescent="0.2">
      <c r="A42" s="5" t="s">
        <v>10</v>
      </c>
      <c r="B42" s="6">
        <v>10200</v>
      </c>
      <c r="C42" s="97" t="str">
        <f>IF(AND(B42&gt;=B45),"Met PM",IF(AND(B43-C44&lt;=B42,B42&gt;=B43-C44),"On target to meet PM","Not on target to meet PM"))</f>
        <v>Not on target to meet PM</v>
      </c>
      <c r="D42" s="105"/>
    </row>
    <row r="43" spans="1:4" ht="26.65" customHeight="1" x14ac:dyDescent="0.2">
      <c r="A43" s="29" t="s">
        <v>23</v>
      </c>
      <c r="B43" s="6">
        <f>B45/12*6</f>
        <v>50000</v>
      </c>
      <c r="C43" s="98"/>
      <c r="D43" s="106"/>
    </row>
    <row r="44" spans="1:4" ht="26.65" hidden="1" customHeight="1" x14ac:dyDescent="0.2">
      <c r="A44" s="29"/>
      <c r="B44" s="36">
        <v>0.1</v>
      </c>
      <c r="C44" s="65">
        <f>B43*B44</f>
        <v>5000</v>
      </c>
      <c r="D44" s="106"/>
    </row>
    <row r="45" spans="1:4" ht="26.65" customHeight="1" x14ac:dyDescent="0.2">
      <c r="A45" s="5" t="s">
        <v>11</v>
      </c>
      <c r="B45" s="6">
        <v>100000</v>
      </c>
      <c r="C45" s="35"/>
      <c r="D45" s="107"/>
    </row>
    <row r="46" spans="1:4" x14ac:dyDescent="0.2">
      <c r="A46" s="2" t="s">
        <v>20</v>
      </c>
      <c r="B46" s="26" t="s">
        <v>36</v>
      </c>
      <c r="C46" s="26" t="s">
        <v>37</v>
      </c>
      <c r="D46" s="27" t="s">
        <v>15</v>
      </c>
    </row>
    <row r="47" spans="1:4" ht="53.25" customHeight="1" x14ac:dyDescent="0.2">
      <c r="A47" s="5" t="s">
        <v>10</v>
      </c>
      <c r="B47" s="6">
        <v>20130</v>
      </c>
      <c r="C47" s="97" t="str">
        <f>IF(AND(B47&gt;=B50),"Met PM",IF(AND(B48-C49&lt;=B47,B47&gt;=B48-C49),"On target to meet PM","Not on target to meet PM"))</f>
        <v>Not on target to meet PM</v>
      </c>
      <c r="D47" s="155"/>
    </row>
    <row r="48" spans="1:4" ht="26.65" customHeight="1" x14ac:dyDescent="0.2">
      <c r="A48" s="29" t="s">
        <v>23</v>
      </c>
      <c r="B48" s="6">
        <f>B50/12*6</f>
        <v>50000</v>
      </c>
      <c r="C48" s="98"/>
      <c r="D48" s="106"/>
    </row>
    <row r="49" spans="1:4" ht="26.65" hidden="1" customHeight="1" x14ac:dyDescent="0.2">
      <c r="A49" s="29"/>
      <c r="B49" s="36">
        <v>0.1</v>
      </c>
      <c r="C49" s="65">
        <f>B48*B49</f>
        <v>5000</v>
      </c>
      <c r="D49" s="106"/>
    </row>
    <row r="50" spans="1:4" ht="26.65" customHeight="1" x14ac:dyDescent="0.2">
      <c r="A50" s="5" t="s">
        <v>11</v>
      </c>
      <c r="B50" s="6">
        <v>100000</v>
      </c>
      <c r="C50" s="79"/>
      <c r="D50" s="107"/>
    </row>
    <row r="51" spans="1:4" x14ac:dyDescent="0.2">
      <c r="A51" s="2" t="s">
        <v>21</v>
      </c>
      <c r="B51" s="26" t="s">
        <v>36</v>
      </c>
      <c r="C51" s="26" t="s">
        <v>37</v>
      </c>
      <c r="D51" s="27" t="s">
        <v>15</v>
      </c>
    </row>
    <row r="52" spans="1:4" ht="53.25" customHeight="1" x14ac:dyDescent="0.2">
      <c r="A52" s="5" t="s">
        <v>10</v>
      </c>
      <c r="B52" s="6">
        <v>380</v>
      </c>
      <c r="C52" s="97" t="str">
        <f>IF(AND(B52&gt;=B55),"Met PM",IF(AND(B53-C54&lt;=B52,B52&gt;=B53-C54),"On target to meet PM","Not on target to meet PM"))</f>
        <v>Not on target to meet PM</v>
      </c>
      <c r="D52" s="105"/>
    </row>
    <row r="53" spans="1:4" ht="26.65" customHeight="1" x14ac:dyDescent="0.2">
      <c r="A53" s="29" t="s">
        <v>23</v>
      </c>
      <c r="B53" s="6">
        <f>B55/12*6</f>
        <v>11531.5</v>
      </c>
      <c r="C53" s="98"/>
      <c r="D53" s="106"/>
    </row>
    <row r="54" spans="1:4" ht="26.65" hidden="1" customHeight="1" x14ac:dyDescent="0.2">
      <c r="A54" s="29"/>
      <c r="B54" s="36">
        <v>0.1</v>
      </c>
      <c r="C54" s="65">
        <f>B53*B54</f>
        <v>1153.1500000000001</v>
      </c>
      <c r="D54" s="106"/>
    </row>
    <row r="55" spans="1:4" ht="26.65" customHeight="1" x14ac:dyDescent="0.2">
      <c r="A55" s="5" t="s">
        <v>11</v>
      </c>
      <c r="B55" s="6">
        <v>23063</v>
      </c>
      <c r="C55" s="35"/>
      <c r="D55" s="107"/>
    </row>
    <row r="56" spans="1:4" x14ac:dyDescent="0.2">
      <c r="A56" s="12"/>
    </row>
    <row r="57" spans="1:4" hidden="1" x14ac:dyDescent="0.2">
      <c r="A57" s="18" t="s">
        <v>19</v>
      </c>
      <c r="B57" s="19"/>
      <c r="C57" s="19"/>
      <c r="D57" s="20"/>
    </row>
    <row r="58" spans="1:4" hidden="1" x14ac:dyDescent="0.2">
      <c r="A58" s="9"/>
      <c r="B58" s="21"/>
      <c r="C58" s="22"/>
      <c r="D58" s="23"/>
    </row>
    <row r="59" spans="1:4" x14ac:dyDescent="0.2">
      <c r="A59" s="43" t="s">
        <v>50</v>
      </c>
      <c r="B59" s="43"/>
      <c r="C59" s="43"/>
      <c r="D59" s="43"/>
    </row>
    <row r="60" spans="1:4" x14ac:dyDescent="0.2">
      <c r="A60" s="12"/>
    </row>
    <row r="61" spans="1:4" x14ac:dyDescent="0.2">
      <c r="A61" s="18" t="s">
        <v>12</v>
      </c>
      <c r="B61" s="19"/>
      <c r="C61" s="19"/>
      <c r="D61" s="20"/>
    </row>
    <row r="62" spans="1:4" x14ac:dyDescent="0.2">
      <c r="A62" s="11" t="s">
        <v>9</v>
      </c>
      <c r="B62" s="26" t="s">
        <v>36</v>
      </c>
      <c r="C62" s="26" t="s">
        <v>37</v>
      </c>
      <c r="D62" s="27" t="s">
        <v>15</v>
      </c>
    </row>
    <row r="63" spans="1:4" ht="53.25" customHeight="1" x14ac:dyDescent="0.2">
      <c r="A63" s="13" t="s">
        <v>10</v>
      </c>
      <c r="B63" s="6">
        <v>21</v>
      </c>
      <c r="C63" s="97" t="str">
        <f>IF(AND(B63&gt;=B66),"Met PM",IF(AND(B64-C65&lt;=B63,B63&gt;=B64-C65),"On target to meet PM","Not on target to meet PM"))</f>
        <v>Not on target to meet PM</v>
      </c>
      <c r="D63" s="105"/>
    </row>
    <row r="64" spans="1:4" ht="26.65" customHeight="1" x14ac:dyDescent="0.2">
      <c r="A64" s="29" t="s">
        <v>23</v>
      </c>
      <c r="B64" s="6">
        <f>B66/12*6</f>
        <v>22.5</v>
      </c>
      <c r="C64" s="98"/>
      <c r="D64" s="106"/>
    </row>
    <row r="65" spans="1:4" ht="26.65" hidden="1" customHeight="1" x14ac:dyDescent="0.2">
      <c r="A65" s="29"/>
      <c r="B65" s="36">
        <v>0.05</v>
      </c>
      <c r="C65" s="65">
        <f>B64*B65</f>
        <v>1.125</v>
      </c>
      <c r="D65" s="106"/>
    </row>
    <row r="66" spans="1:4" ht="26.65" customHeight="1" x14ac:dyDescent="0.2">
      <c r="A66" s="13" t="s">
        <v>11</v>
      </c>
      <c r="B66" s="6">
        <v>45</v>
      </c>
      <c r="C66" s="35"/>
      <c r="D66" s="107"/>
    </row>
    <row r="68" spans="1:4" x14ac:dyDescent="0.2">
      <c r="A68" s="146" t="s">
        <v>55</v>
      </c>
      <c r="B68" s="146"/>
      <c r="C68" s="146"/>
      <c r="D68" s="146"/>
    </row>
    <row r="70" spans="1:4" ht="40.5" customHeight="1" x14ac:dyDescent="0.2">
      <c r="A70" s="108" t="s">
        <v>59</v>
      </c>
      <c r="B70" s="108"/>
      <c r="C70" s="108"/>
      <c r="D70" s="108"/>
    </row>
  </sheetData>
  <sheetProtection password="CD52" sheet="1" objects="1" scenarios="1"/>
  <protectedRanges>
    <protectedRange sqref="D8:D11 D13:D16 D18:D21 D23:D26 D30:D33 D37:D40 D42:D45 D47:D50 D52:D55 D63:D66" name="Range3"/>
    <protectedRange sqref="C50 C33" name="Range1"/>
    <protectedRange sqref="D30" name="Range2"/>
  </protectedRanges>
  <mergeCells count="28">
    <mergeCell ref="C63:C64"/>
    <mergeCell ref="D37:D40"/>
    <mergeCell ref="A70:D70"/>
    <mergeCell ref="D63:D66"/>
    <mergeCell ref="A68:D68"/>
    <mergeCell ref="D42:D45"/>
    <mergeCell ref="D47:D50"/>
    <mergeCell ref="D52:D55"/>
    <mergeCell ref="C47:C48"/>
    <mergeCell ref="C42:C43"/>
    <mergeCell ref="C52:C53"/>
    <mergeCell ref="C37:C38"/>
    <mergeCell ref="A6:D6"/>
    <mergeCell ref="D18:D21"/>
    <mergeCell ref="A1:D1"/>
    <mergeCell ref="A3:C3"/>
    <mergeCell ref="A4:C4"/>
    <mergeCell ref="D3:D4"/>
    <mergeCell ref="A2:D2"/>
    <mergeCell ref="C23:C24"/>
    <mergeCell ref="D30:D33"/>
    <mergeCell ref="C30:C31"/>
    <mergeCell ref="D8:D11"/>
    <mergeCell ref="D13:D16"/>
    <mergeCell ref="D23:D26"/>
    <mergeCell ref="C8:C9"/>
    <mergeCell ref="C13:C14"/>
    <mergeCell ref="C18:C19"/>
  </mergeCells>
  <phoneticPr fontId="7" type="noConversion"/>
  <conditionalFormatting sqref="C63 C52 C47 C42 C37 C30 C23 C18 C13">
    <cfRule type="cellIs" dxfId="12" priority="1" stopIfTrue="1" operator="equal">
      <formula>"Not on target to meet PM"</formula>
    </cfRule>
  </conditionalFormatting>
  <conditionalFormatting sqref="C8">
    <cfRule type="cellIs" dxfId="11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7" max="16383" man="1"/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05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10.42578125" bestFit="1" customWidth="1"/>
    <col min="3" max="3" width="17.28515625" customWidth="1"/>
    <col min="4" max="4" width="58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6</v>
      </c>
      <c r="B2" s="87"/>
      <c r="C2" s="87"/>
      <c r="D2" s="88"/>
    </row>
    <row r="3" spans="1:5" ht="60" customHeight="1" x14ac:dyDescent="0.2">
      <c r="A3" s="89" t="s">
        <v>40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99" t="s">
        <v>16</v>
      </c>
      <c r="B6" s="100"/>
      <c r="C6" s="100"/>
      <c r="D6" s="101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4408</v>
      </c>
      <c r="C8" s="97" t="str">
        <f>IF(AND(B8&gt;=B11),"Met PM",IF(AND(B8&gt;=B9,B8&lt;B11),"On target to meet PM","Not on target to meet PM"))</f>
        <v>Met PM</v>
      </c>
      <c r="D8" s="116"/>
    </row>
    <row r="9" spans="1:5" ht="26.65" customHeight="1" x14ac:dyDescent="0.2">
      <c r="A9" s="29" t="s">
        <v>23</v>
      </c>
      <c r="B9" s="6">
        <f>B11/12*6</f>
        <v>812</v>
      </c>
      <c r="C9" s="98"/>
      <c r="D9" s="95"/>
    </row>
    <row r="10" spans="1:5" ht="26.65" hidden="1" customHeight="1" x14ac:dyDescent="0.2">
      <c r="A10" s="29"/>
      <c r="B10" s="36">
        <v>0.1</v>
      </c>
      <c r="C10" s="65">
        <f>B9*B10</f>
        <v>81.2</v>
      </c>
      <c r="D10" s="95"/>
    </row>
    <row r="11" spans="1:5" ht="26.65" customHeight="1" x14ac:dyDescent="0.2">
      <c r="A11" s="5" t="s">
        <v>11</v>
      </c>
      <c r="B11" s="6">
        <v>1624</v>
      </c>
      <c r="C11" s="35"/>
      <c r="D11" s="96"/>
    </row>
    <row r="12" spans="1:5" x14ac:dyDescent="0.2">
      <c r="A12" s="54" t="s">
        <v>14</v>
      </c>
      <c r="B12" s="26" t="s">
        <v>36</v>
      </c>
      <c r="C12" s="26" t="s">
        <v>37</v>
      </c>
      <c r="D12" s="27" t="s">
        <v>15</v>
      </c>
    </row>
    <row r="13" spans="1:5" ht="53.25" customHeight="1" x14ac:dyDescent="0.2">
      <c r="A13" s="55" t="s">
        <v>10</v>
      </c>
      <c r="B13" s="56">
        <v>4514</v>
      </c>
      <c r="C13" s="97" t="str">
        <f>IF(AND(B13&gt;=B16),"Met PM",IF(AND(B13&gt;=B14,B13&lt;B16),"On target to meet PM","Not on target to meet PM"))</f>
        <v>Met PM</v>
      </c>
      <c r="D13" s="105"/>
    </row>
    <row r="14" spans="1:5" ht="26.65" customHeight="1" x14ac:dyDescent="0.2">
      <c r="A14" s="29" t="s">
        <v>23</v>
      </c>
      <c r="B14" s="6">
        <f>B16/12*6</f>
        <v>940</v>
      </c>
      <c r="C14" s="98"/>
      <c r="D14" s="106"/>
    </row>
    <row r="15" spans="1:5" ht="26.65" hidden="1" customHeight="1" x14ac:dyDescent="0.2">
      <c r="A15" s="29"/>
      <c r="B15" s="36">
        <v>0.1</v>
      </c>
      <c r="C15" s="65">
        <f>B14*B15</f>
        <v>94</v>
      </c>
      <c r="D15" s="106"/>
    </row>
    <row r="16" spans="1:5" ht="26.65" customHeight="1" x14ac:dyDescent="0.2">
      <c r="A16" s="62" t="s">
        <v>11</v>
      </c>
      <c r="B16" s="56">
        <v>1880</v>
      </c>
      <c r="C16" s="35"/>
      <c r="D16" s="107"/>
    </row>
    <row r="17" spans="1:4" x14ac:dyDescent="0.2">
      <c r="A17" s="57" t="s">
        <v>20</v>
      </c>
      <c r="B17" s="26" t="s">
        <v>36</v>
      </c>
      <c r="C17" s="26" t="s">
        <v>37</v>
      </c>
      <c r="D17" s="27" t="s">
        <v>15</v>
      </c>
    </row>
    <row r="18" spans="1:4" ht="53.25" customHeight="1" x14ac:dyDescent="0.2">
      <c r="A18" s="55" t="s">
        <v>10</v>
      </c>
      <c r="B18" s="56">
        <v>4493</v>
      </c>
      <c r="C18" s="97" t="str">
        <f>IF(AND(B18&gt;=B21),"Met PM",IF(AND(B18&gt;=B19,B18&lt;B21),"On target to meet PM","Not on target to meet PM"))</f>
        <v>Met PM</v>
      </c>
      <c r="D18" s="105"/>
    </row>
    <row r="19" spans="1:4" ht="26.65" customHeight="1" x14ac:dyDescent="0.2">
      <c r="A19" s="29" t="s">
        <v>23</v>
      </c>
      <c r="B19" s="6">
        <f>B21/12*6</f>
        <v>894.5</v>
      </c>
      <c r="C19" s="98"/>
      <c r="D19" s="106"/>
    </row>
    <row r="20" spans="1:4" ht="26.65" hidden="1" customHeight="1" x14ac:dyDescent="0.2">
      <c r="A20" s="29"/>
      <c r="B20" s="36">
        <v>0.1</v>
      </c>
      <c r="C20" s="65">
        <f>B19*B20</f>
        <v>89.45</v>
      </c>
      <c r="D20" s="106"/>
    </row>
    <row r="21" spans="1:4" ht="26.65" customHeight="1" x14ac:dyDescent="0.2">
      <c r="A21" s="8" t="s">
        <v>11</v>
      </c>
      <c r="B21" s="56">
        <v>1789</v>
      </c>
      <c r="C21" s="35"/>
      <c r="D21" s="107"/>
    </row>
    <row r="22" spans="1:4" x14ac:dyDescent="0.2">
      <c r="A22" s="2" t="s">
        <v>21</v>
      </c>
      <c r="B22" s="28" t="s">
        <v>36</v>
      </c>
      <c r="C22" s="26" t="s">
        <v>37</v>
      </c>
      <c r="D22" s="27" t="s">
        <v>15</v>
      </c>
    </row>
    <row r="23" spans="1:4" ht="53.25" customHeight="1" x14ac:dyDescent="0.2">
      <c r="A23" s="5" t="s">
        <v>10</v>
      </c>
      <c r="B23" s="6">
        <v>5068</v>
      </c>
      <c r="C23" s="97" t="str">
        <f>IF(AND(B23&gt;=B26),"Met PM",IF(AND(B23&gt;=B24,B23&lt;B26),"On target to meet PM","Not on target to meet PM"))</f>
        <v>Met PM</v>
      </c>
      <c r="D23" s="105"/>
    </row>
    <row r="24" spans="1:4" ht="26.65" customHeight="1" x14ac:dyDescent="0.2">
      <c r="A24" s="29" t="s">
        <v>23</v>
      </c>
      <c r="B24" s="31">
        <f>B26/12*6</f>
        <v>1091.5</v>
      </c>
      <c r="C24" s="98"/>
      <c r="D24" s="106"/>
    </row>
    <row r="25" spans="1:4" ht="26.65" hidden="1" customHeight="1" x14ac:dyDescent="0.2">
      <c r="A25" s="29"/>
      <c r="B25" s="36">
        <v>0.1</v>
      </c>
      <c r="C25" s="65">
        <f>B24*B25</f>
        <v>109.15</v>
      </c>
      <c r="D25" s="106"/>
    </row>
    <row r="26" spans="1:4" ht="26.65" customHeight="1" x14ac:dyDescent="0.2">
      <c r="A26" s="8" t="s">
        <v>11</v>
      </c>
      <c r="B26" s="6">
        <v>2183</v>
      </c>
      <c r="C26" s="35"/>
      <c r="D26" s="107"/>
    </row>
    <row r="27" spans="1:4" x14ac:dyDescent="0.2">
      <c r="A27" s="7"/>
      <c r="B27" s="63"/>
      <c r="C27" s="64"/>
      <c r="D27" s="64"/>
    </row>
    <row r="28" spans="1:4" x14ac:dyDescent="0.2">
      <c r="A28" s="18" t="s">
        <v>17</v>
      </c>
      <c r="B28" s="19"/>
      <c r="C28" s="19"/>
      <c r="D28" s="20"/>
    </row>
    <row r="29" spans="1:4" x14ac:dyDescent="0.2">
      <c r="A29" s="2" t="s">
        <v>9</v>
      </c>
      <c r="B29" s="3" t="s">
        <v>36</v>
      </c>
      <c r="C29" s="3" t="s">
        <v>37</v>
      </c>
      <c r="D29" s="4" t="s">
        <v>15</v>
      </c>
    </row>
    <row r="30" spans="1:4" ht="53.25" customHeight="1" x14ac:dyDescent="0.2">
      <c r="A30" s="5" t="s">
        <v>10</v>
      </c>
      <c r="B30" s="6">
        <v>18</v>
      </c>
      <c r="C30" s="97" t="str">
        <f>IF(AND(B30&gt;=B33),"Met PM",IF(AND(B30&gt;=B31,B30&lt;B33),"On target to meet PM","Not on target to meet PM"))</f>
        <v>Not on target to meet PM</v>
      </c>
      <c r="D30" s="156"/>
    </row>
    <row r="31" spans="1:4" ht="26.65" customHeight="1" x14ac:dyDescent="0.2">
      <c r="A31" s="29" t="s">
        <v>23</v>
      </c>
      <c r="B31" s="6">
        <f>B33/12*6</f>
        <v>42.5</v>
      </c>
      <c r="C31" s="98"/>
      <c r="D31" s="157"/>
    </row>
    <row r="32" spans="1:4" ht="26.65" hidden="1" customHeight="1" x14ac:dyDescent="0.2">
      <c r="A32" s="29"/>
      <c r="B32" s="36">
        <v>0.1</v>
      </c>
      <c r="C32" s="32">
        <f>B32*B31</f>
        <v>4.25</v>
      </c>
      <c r="D32" s="157"/>
    </row>
    <row r="33" spans="1:4" ht="26.65" customHeight="1" x14ac:dyDescent="0.2">
      <c r="A33" s="8" t="s">
        <v>11</v>
      </c>
      <c r="B33" s="6">
        <v>85</v>
      </c>
      <c r="C33" s="34"/>
      <c r="D33" s="158"/>
    </row>
    <row r="34" spans="1:4" x14ac:dyDescent="0.2">
      <c r="A34" s="2" t="s">
        <v>14</v>
      </c>
      <c r="B34" s="26" t="s">
        <v>36</v>
      </c>
      <c r="C34" s="26" t="s">
        <v>37</v>
      </c>
      <c r="D34" s="27" t="s">
        <v>15</v>
      </c>
    </row>
    <row r="35" spans="1:4" ht="53.25" customHeight="1" x14ac:dyDescent="0.2">
      <c r="A35" s="55" t="s">
        <v>10</v>
      </c>
      <c r="B35" s="56">
        <v>18</v>
      </c>
      <c r="C35" s="97" t="str">
        <f>IF(AND(B35&gt;=B38),"Met PM",IF(AND(B36-C37&lt;=B35,B35&gt;=B36-C37),"On target to meet PM","Not on target to meet PM"))</f>
        <v>Not on target to meet PM</v>
      </c>
      <c r="D35" s="156"/>
    </row>
    <row r="36" spans="1:4" ht="26.65" customHeight="1" x14ac:dyDescent="0.2">
      <c r="A36" s="29" t="s">
        <v>23</v>
      </c>
      <c r="B36" s="6">
        <f>B38/12*6</f>
        <v>42.5</v>
      </c>
      <c r="C36" s="98"/>
      <c r="D36" s="157"/>
    </row>
    <row r="37" spans="1:4" ht="26.65" hidden="1" customHeight="1" x14ac:dyDescent="0.2">
      <c r="A37" s="29"/>
      <c r="B37" s="36">
        <v>0.1</v>
      </c>
      <c r="C37" s="32">
        <f>B37*B36</f>
        <v>4.25</v>
      </c>
      <c r="D37" s="157"/>
    </row>
    <row r="38" spans="1:4" ht="26.85" customHeight="1" x14ac:dyDescent="0.2">
      <c r="A38" s="8" t="s">
        <v>11</v>
      </c>
      <c r="B38" s="6">
        <v>85</v>
      </c>
      <c r="C38" s="34"/>
      <c r="D38" s="158"/>
    </row>
    <row r="39" spans="1:4" x14ac:dyDescent="0.2">
      <c r="A39" s="2" t="s">
        <v>20</v>
      </c>
      <c r="B39" s="26" t="s">
        <v>36</v>
      </c>
      <c r="C39" s="26" t="s">
        <v>37</v>
      </c>
      <c r="D39" s="27" t="s">
        <v>15</v>
      </c>
    </row>
    <row r="40" spans="1:4" ht="53.25" customHeight="1" x14ac:dyDescent="0.2">
      <c r="A40" s="5" t="s">
        <v>10</v>
      </c>
      <c r="B40" s="6">
        <v>18</v>
      </c>
      <c r="C40" s="97" t="str">
        <f>IF(AND(B40&gt;=B43),"Met PM",IF(AND(B41-C42&lt;=B40,B40&gt;=B41-C42),"On target to meet PM","Not on target to meet PM"))</f>
        <v>Not on target to meet PM</v>
      </c>
      <c r="D40" s="116"/>
    </row>
    <row r="41" spans="1:4" ht="26.65" customHeight="1" x14ac:dyDescent="0.2">
      <c r="A41" s="29" t="s">
        <v>23</v>
      </c>
      <c r="B41" s="6">
        <f>B43/12*6</f>
        <v>58</v>
      </c>
      <c r="C41" s="98"/>
      <c r="D41" s="95"/>
    </row>
    <row r="42" spans="1:4" ht="26.65" hidden="1" customHeight="1" x14ac:dyDescent="0.2">
      <c r="A42" s="29"/>
      <c r="B42" s="36">
        <v>0.1</v>
      </c>
      <c r="C42" s="73"/>
      <c r="D42" s="95"/>
    </row>
    <row r="43" spans="1:4" ht="26.65" customHeight="1" x14ac:dyDescent="0.2">
      <c r="A43" s="8" t="s">
        <v>11</v>
      </c>
      <c r="B43" s="6">
        <v>116</v>
      </c>
      <c r="C43" s="74"/>
      <c r="D43" s="96"/>
    </row>
    <row r="44" spans="1:4" x14ac:dyDescent="0.2">
      <c r="A44" s="2" t="s">
        <v>21</v>
      </c>
      <c r="B44" s="26" t="s">
        <v>36</v>
      </c>
      <c r="C44" s="26" t="s">
        <v>37</v>
      </c>
      <c r="D44" s="27" t="s">
        <v>15</v>
      </c>
    </row>
    <row r="45" spans="1:4" ht="53.25" customHeight="1" x14ac:dyDescent="0.2">
      <c r="A45" s="5" t="s">
        <v>10</v>
      </c>
      <c r="B45" s="6">
        <v>0</v>
      </c>
      <c r="C45" s="97" t="str">
        <f>IF(AND(B45&gt;=B48),"Met PM",IF(AND(B45&gt;=B46,B45&lt;B48),"On target to meet PM","Not on target to meet PM"))</f>
        <v>Not on target to meet PM</v>
      </c>
      <c r="D45" s="105"/>
    </row>
    <row r="46" spans="1:4" ht="26.65" customHeight="1" x14ac:dyDescent="0.2">
      <c r="A46" s="29" t="s">
        <v>23</v>
      </c>
      <c r="B46" s="71">
        <f>B48/12*6</f>
        <v>78</v>
      </c>
      <c r="C46" s="98"/>
      <c r="D46" s="106"/>
    </row>
    <row r="47" spans="1:4" ht="26.65" hidden="1" customHeight="1" x14ac:dyDescent="0.2">
      <c r="A47" s="29"/>
      <c r="B47" s="75">
        <v>0.1</v>
      </c>
      <c r="C47" s="38">
        <f>B46*B47</f>
        <v>7.8000000000000007</v>
      </c>
      <c r="D47" s="106"/>
    </row>
    <row r="48" spans="1:4" ht="26.65" customHeight="1" x14ac:dyDescent="0.2">
      <c r="A48" s="8" t="s">
        <v>11</v>
      </c>
      <c r="B48" s="6">
        <v>156</v>
      </c>
      <c r="C48" s="35"/>
      <c r="D48" s="107"/>
    </row>
    <row r="49" spans="1:4" x14ac:dyDescent="0.2">
      <c r="A49" s="9"/>
    </row>
    <row r="50" spans="1:4" x14ac:dyDescent="0.2">
      <c r="A50" s="18" t="s">
        <v>18</v>
      </c>
      <c r="B50" s="19"/>
      <c r="C50" s="19"/>
      <c r="D50" s="20"/>
    </row>
    <row r="51" spans="1:4" x14ac:dyDescent="0.2">
      <c r="A51" s="11" t="s">
        <v>9</v>
      </c>
      <c r="B51" s="26" t="s">
        <v>36</v>
      </c>
      <c r="C51" s="26" t="s">
        <v>37</v>
      </c>
      <c r="D51" s="27" t="s">
        <v>15</v>
      </c>
    </row>
    <row r="52" spans="1:4" ht="53.25" customHeight="1" x14ac:dyDescent="0.2">
      <c r="A52" s="8" t="s">
        <v>10</v>
      </c>
      <c r="B52" s="6">
        <v>13654</v>
      </c>
      <c r="C52" s="97" t="str">
        <f>IF(AND(B52&gt;=B55),"Met PM",IF(AND(B53-C54&lt;=B52,B52&gt;=B53-C54),"On target to meet PM","Not on target to meet PM"))</f>
        <v>Not on target to meet PM</v>
      </c>
      <c r="D52" s="159"/>
    </row>
    <row r="53" spans="1:4" ht="26.65" customHeight="1" x14ac:dyDescent="0.2">
      <c r="A53" s="29" t="s">
        <v>23</v>
      </c>
      <c r="B53" s="6">
        <f>B55/12*6</f>
        <v>215604</v>
      </c>
      <c r="C53" s="98"/>
      <c r="D53" s="157"/>
    </row>
    <row r="54" spans="1:4" ht="26.65" hidden="1" customHeight="1" x14ac:dyDescent="0.2">
      <c r="A54" s="29"/>
      <c r="B54" s="36">
        <v>0.1</v>
      </c>
      <c r="C54" s="65">
        <f>B54*B53</f>
        <v>21560.400000000001</v>
      </c>
      <c r="D54" s="157"/>
    </row>
    <row r="55" spans="1:4" ht="26.65" customHeight="1" x14ac:dyDescent="0.2">
      <c r="A55" s="8" t="s">
        <v>11</v>
      </c>
      <c r="B55" s="6">
        <v>431208</v>
      </c>
      <c r="C55" s="77"/>
      <c r="D55" s="158"/>
    </row>
    <row r="56" spans="1:4" x14ac:dyDescent="0.2">
      <c r="A56" s="2" t="s">
        <v>14</v>
      </c>
      <c r="B56" s="26" t="s">
        <v>36</v>
      </c>
      <c r="C56" s="26" t="s">
        <v>37</v>
      </c>
      <c r="D56" s="27" t="s">
        <v>15</v>
      </c>
    </row>
    <row r="57" spans="1:4" ht="53.25" customHeight="1" x14ac:dyDescent="0.2">
      <c r="A57" s="5" t="s">
        <v>10</v>
      </c>
      <c r="B57" s="6">
        <v>481934</v>
      </c>
      <c r="C57" s="97" t="str">
        <f>IF(AND(B57&gt;=B60),"Met PM",IF(AND(B57&gt;=B58,B57&lt;B60),"On target to meet PM","Not on target to meet PM"))</f>
        <v>Met PM</v>
      </c>
      <c r="D57" s="105"/>
    </row>
    <row r="58" spans="1:4" ht="26.65" customHeight="1" x14ac:dyDescent="0.2">
      <c r="A58" s="29" t="s">
        <v>23</v>
      </c>
      <c r="B58" s="6">
        <f>B60/12*6</f>
        <v>228353.5</v>
      </c>
      <c r="C58" s="98"/>
      <c r="D58" s="106"/>
    </row>
    <row r="59" spans="1:4" ht="26.65" hidden="1" customHeight="1" x14ac:dyDescent="0.2">
      <c r="A59" s="29"/>
      <c r="B59" s="36">
        <v>0.1</v>
      </c>
      <c r="C59" s="65">
        <f>B58*B59</f>
        <v>22835.350000000002</v>
      </c>
      <c r="D59" s="106"/>
    </row>
    <row r="60" spans="1:4" ht="26.65" customHeight="1" x14ac:dyDescent="0.2">
      <c r="A60" s="8" t="s">
        <v>11</v>
      </c>
      <c r="B60" s="6">
        <v>456707</v>
      </c>
      <c r="C60" s="35"/>
      <c r="D60" s="107"/>
    </row>
    <row r="61" spans="1:4" x14ac:dyDescent="0.2">
      <c r="A61" s="2" t="s">
        <v>20</v>
      </c>
      <c r="B61" s="26" t="s">
        <v>36</v>
      </c>
      <c r="C61" s="26" t="s">
        <v>37</v>
      </c>
      <c r="D61" s="27" t="s">
        <v>15</v>
      </c>
    </row>
    <row r="62" spans="1:4" ht="53.25" customHeight="1" x14ac:dyDescent="0.2">
      <c r="A62" s="5" t="s">
        <v>10</v>
      </c>
      <c r="B62" s="6">
        <v>31859</v>
      </c>
      <c r="C62" s="97" t="str">
        <f>IF(AND(B62&gt;=B65),"Met PM",IF(AND(B63-C64&lt;=B62,B62&gt;=B63-C64),"On target to meet PM","Not on target to meet PM"))</f>
        <v>Not on target to meet PM</v>
      </c>
      <c r="D62" s="159"/>
    </row>
    <row r="63" spans="1:4" ht="26.65" customHeight="1" x14ac:dyDescent="0.2">
      <c r="A63" s="29" t="s">
        <v>23</v>
      </c>
      <c r="B63" s="6">
        <f>B65/12*6</f>
        <v>221076</v>
      </c>
      <c r="C63" s="98"/>
      <c r="D63" s="157"/>
    </row>
    <row r="64" spans="1:4" ht="26.65" hidden="1" customHeight="1" x14ac:dyDescent="0.2">
      <c r="A64" s="29"/>
      <c r="B64" s="36">
        <v>0.1</v>
      </c>
      <c r="C64" s="65">
        <f>B64*B63</f>
        <v>22107.600000000002</v>
      </c>
      <c r="D64" s="157"/>
    </row>
    <row r="65" spans="1:4" ht="26.65" customHeight="1" x14ac:dyDescent="0.2">
      <c r="A65" s="8" t="s">
        <v>11</v>
      </c>
      <c r="B65" s="6">
        <v>442152</v>
      </c>
      <c r="C65" s="77"/>
      <c r="D65" s="158"/>
    </row>
    <row r="66" spans="1:4" x14ac:dyDescent="0.2">
      <c r="A66" s="2" t="s">
        <v>21</v>
      </c>
      <c r="B66" s="26" t="s">
        <v>36</v>
      </c>
      <c r="C66" s="26" t="s">
        <v>37</v>
      </c>
      <c r="D66" s="27" t="s">
        <v>15</v>
      </c>
    </row>
    <row r="67" spans="1:4" ht="53.25" customHeight="1" x14ac:dyDescent="0.2">
      <c r="A67" s="5" t="s">
        <v>10</v>
      </c>
      <c r="B67" s="6">
        <v>18654</v>
      </c>
      <c r="C67" s="97" t="str">
        <f>IF(AND(B67&gt;=B70),"Met PM",IF(AND(B68-C69&lt;=B67,B67&gt;=B68-C69),"On target to meet PM","Not on target to meet PM"))</f>
        <v>Not on target to meet PM</v>
      </c>
      <c r="D67" s="156"/>
    </row>
    <row r="68" spans="1:4" ht="26.65" customHeight="1" x14ac:dyDescent="0.2">
      <c r="A68" s="29" t="s">
        <v>23</v>
      </c>
      <c r="B68" s="6">
        <f>B70/12*6</f>
        <v>193626</v>
      </c>
      <c r="C68" s="98"/>
      <c r="D68" s="157"/>
    </row>
    <row r="69" spans="1:4" ht="26.65" hidden="1" customHeight="1" x14ac:dyDescent="0.2">
      <c r="A69" s="29"/>
      <c r="B69" s="36">
        <v>0.1</v>
      </c>
      <c r="C69" s="65">
        <f>B68*B69</f>
        <v>19362.600000000002</v>
      </c>
      <c r="D69" s="157"/>
    </row>
    <row r="70" spans="1:4" ht="26.65" customHeight="1" x14ac:dyDescent="0.2">
      <c r="A70" s="8" t="s">
        <v>11</v>
      </c>
      <c r="B70" s="6">
        <v>387252</v>
      </c>
      <c r="C70" s="35"/>
      <c r="D70" s="158"/>
    </row>
    <row r="71" spans="1:4" x14ac:dyDescent="0.2">
      <c r="A71" s="49"/>
      <c r="B71" s="45"/>
      <c r="C71" s="46"/>
      <c r="D71" s="47"/>
    </row>
    <row r="72" spans="1:4" x14ac:dyDescent="0.2">
      <c r="A72" s="18" t="s">
        <v>19</v>
      </c>
      <c r="B72" s="19"/>
      <c r="C72" s="19"/>
      <c r="D72" s="20"/>
    </row>
    <row r="73" spans="1:4" x14ac:dyDescent="0.2">
      <c r="A73" s="11" t="s">
        <v>9</v>
      </c>
      <c r="B73" s="26" t="s">
        <v>36</v>
      </c>
      <c r="C73" s="26" t="s">
        <v>37</v>
      </c>
      <c r="D73" s="27" t="s">
        <v>15</v>
      </c>
    </row>
    <row r="74" spans="1:4" ht="53.25" customHeight="1" x14ac:dyDescent="0.2">
      <c r="A74" s="8" t="s">
        <v>10</v>
      </c>
      <c r="B74" s="6">
        <v>0</v>
      </c>
      <c r="C74" s="97" t="str">
        <f>IF(AND(B74&gt;=B77),"Met PM",IF(AND(B75-C76&lt;=B74,B74&gt;=B75-C76),"On target to meet PM","Not on target to meet PM"))</f>
        <v>Not on target to meet PM</v>
      </c>
      <c r="D74" s="159"/>
    </row>
    <row r="75" spans="1:4" ht="26.65" customHeight="1" x14ac:dyDescent="0.2">
      <c r="A75" s="29" t="s">
        <v>23</v>
      </c>
      <c r="B75" s="6">
        <f>B77/12*6</f>
        <v>68</v>
      </c>
      <c r="C75" s="98"/>
      <c r="D75" s="157"/>
    </row>
    <row r="76" spans="1:4" ht="26.65" hidden="1" customHeight="1" x14ac:dyDescent="0.2">
      <c r="A76" s="29"/>
      <c r="B76" s="36">
        <v>0.1</v>
      </c>
      <c r="C76" s="32">
        <f>B76*B75</f>
        <v>6.8000000000000007</v>
      </c>
      <c r="D76" s="157"/>
    </row>
    <row r="77" spans="1:4" ht="26.65" customHeight="1" x14ac:dyDescent="0.2">
      <c r="A77" s="8" t="s">
        <v>11</v>
      </c>
      <c r="B77" s="6">
        <v>136</v>
      </c>
      <c r="C77" s="34"/>
      <c r="D77" s="158"/>
    </row>
    <row r="78" spans="1:4" x14ac:dyDescent="0.2">
      <c r="A78" s="2" t="s">
        <v>14</v>
      </c>
      <c r="B78" s="26" t="s">
        <v>36</v>
      </c>
      <c r="C78" s="26" t="s">
        <v>37</v>
      </c>
      <c r="D78" s="27" t="s">
        <v>15</v>
      </c>
    </row>
    <row r="79" spans="1:4" ht="53.25" customHeight="1" x14ac:dyDescent="0.2">
      <c r="A79" s="5" t="s">
        <v>10</v>
      </c>
      <c r="B79" s="6">
        <v>0</v>
      </c>
      <c r="C79" s="97" t="str">
        <f>IF(AND(B79&gt;=B82),"Met PM",IF(AND(B80-C81&lt;=B79,B79&gt;=B80-C81),"On target to meet PM","Not on target to meet PM"))</f>
        <v>Not on target to meet PM</v>
      </c>
      <c r="D79" s="159" t="s">
        <v>33</v>
      </c>
    </row>
    <row r="80" spans="1:4" ht="26.65" customHeight="1" x14ac:dyDescent="0.2">
      <c r="A80" s="29" t="s">
        <v>23</v>
      </c>
      <c r="B80" s="31">
        <f>B82/12*6</f>
        <v>68</v>
      </c>
      <c r="C80" s="98"/>
      <c r="D80" s="157"/>
    </row>
    <row r="81" spans="1:4" ht="26.65" hidden="1" customHeight="1" x14ac:dyDescent="0.2">
      <c r="A81" s="29"/>
      <c r="B81" s="42">
        <v>0.1</v>
      </c>
      <c r="C81" s="65">
        <f>B80*B81</f>
        <v>6.8000000000000007</v>
      </c>
      <c r="D81" s="157"/>
    </row>
    <row r="82" spans="1:4" ht="26.65" customHeight="1" x14ac:dyDescent="0.2">
      <c r="A82" s="8" t="s">
        <v>11</v>
      </c>
      <c r="B82" s="6">
        <v>136</v>
      </c>
      <c r="C82" s="35"/>
      <c r="D82" s="158"/>
    </row>
    <row r="83" spans="1:4" x14ac:dyDescent="0.2">
      <c r="A83" s="2" t="s">
        <v>20</v>
      </c>
      <c r="B83" s="26" t="s">
        <v>36</v>
      </c>
      <c r="C83" s="26" t="s">
        <v>37</v>
      </c>
      <c r="D83" s="27" t="s">
        <v>15</v>
      </c>
    </row>
    <row r="84" spans="1:4" ht="53.25" customHeight="1" x14ac:dyDescent="0.2">
      <c r="A84" s="5" t="s">
        <v>10</v>
      </c>
      <c r="B84" s="6">
        <v>100</v>
      </c>
      <c r="C84" s="97" t="str">
        <f>IF(AND(B84&gt;=B87),"Met PM",IF(AND(B85-C86&lt;=B84,B84&gt;=B85-C86),"On target to meet PM","Not on target to meet PM"))</f>
        <v>On target to meet PM</v>
      </c>
      <c r="D84" s="159" t="s">
        <v>33</v>
      </c>
    </row>
    <row r="85" spans="1:4" ht="26.65" customHeight="1" x14ac:dyDescent="0.2">
      <c r="A85" s="29" t="s">
        <v>23</v>
      </c>
      <c r="B85" s="31">
        <f>B87/12*6</f>
        <v>68</v>
      </c>
      <c r="C85" s="98"/>
      <c r="D85" s="157"/>
    </row>
    <row r="86" spans="1:4" ht="26.65" hidden="1" customHeight="1" x14ac:dyDescent="0.2">
      <c r="A86" s="29"/>
      <c r="B86" s="42">
        <v>0.1</v>
      </c>
      <c r="C86" s="65">
        <f>B85*B86</f>
        <v>6.8000000000000007</v>
      </c>
      <c r="D86" s="157"/>
    </row>
    <row r="87" spans="1:4" ht="26.65" customHeight="1" x14ac:dyDescent="0.2">
      <c r="A87" s="8" t="s">
        <v>11</v>
      </c>
      <c r="B87" s="6">
        <v>136</v>
      </c>
      <c r="C87" s="35"/>
      <c r="D87" s="158"/>
    </row>
    <row r="88" spans="1:4" x14ac:dyDescent="0.2">
      <c r="A88" s="2" t="s">
        <v>21</v>
      </c>
      <c r="B88" s="26" t="s">
        <v>36</v>
      </c>
      <c r="C88" s="26" t="s">
        <v>37</v>
      </c>
      <c r="D88" s="27" t="s">
        <v>15</v>
      </c>
    </row>
    <row r="89" spans="1:4" ht="53.25" customHeight="1" x14ac:dyDescent="0.2">
      <c r="A89" s="5" t="s">
        <v>10</v>
      </c>
      <c r="B89" s="6">
        <v>0</v>
      </c>
      <c r="C89" s="97" t="str">
        <f>IF(AND(B89&gt;=B92),"Met PM",IF(AND(B90-C91&lt;=B89,B89&gt;=B90-C91),"On target to meet PM","Not on target to meet PM"))</f>
        <v>Not on target to meet PM</v>
      </c>
      <c r="D89" s="159"/>
    </row>
    <row r="90" spans="1:4" ht="26.65" customHeight="1" x14ac:dyDescent="0.2">
      <c r="A90" s="29" t="s">
        <v>23</v>
      </c>
      <c r="B90" s="31">
        <f>B92/12*6</f>
        <v>62.5</v>
      </c>
      <c r="C90" s="98"/>
      <c r="D90" s="157"/>
    </row>
    <row r="91" spans="1:4" ht="26.65" hidden="1" customHeight="1" x14ac:dyDescent="0.2">
      <c r="A91" s="29"/>
      <c r="B91" s="42">
        <v>0.1</v>
      </c>
      <c r="C91" s="38">
        <f>B90*B91</f>
        <v>6.25</v>
      </c>
      <c r="D91" s="157"/>
    </row>
    <row r="92" spans="1:4" ht="26.65" customHeight="1" x14ac:dyDescent="0.2">
      <c r="A92" s="8" t="s">
        <v>11</v>
      </c>
      <c r="B92" s="6">
        <v>125</v>
      </c>
      <c r="C92" s="34"/>
      <c r="D92" s="158"/>
    </row>
    <row r="93" spans="1:4" ht="5.25" customHeight="1" x14ac:dyDescent="0.2">
      <c r="A93" s="12"/>
    </row>
    <row r="94" spans="1:4" x14ac:dyDescent="0.2">
      <c r="A94" s="43" t="s">
        <v>50</v>
      </c>
      <c r="B94" s="43"/>
      <c r="C94" s="43"/>
      <c r="D94" s="43"/>
    </row>
    <row r="95" spans="1:4" ht="8.25" customHeight="1" x14ac:dyDescent="0.2">
      <c r="A95" s="12"/>
    </row>
    <row r="96" spans="1:4" x14ac:dyDescent="0.2">
      <c r="A96" s="18" t="s">
        <v>12</v>
      </c>
      <c r="B96" s="19"/>
      <c r="C96" s="19"/>
      <c r="D96" s="20"/>
    </row>
    <row r="97" spans="1:4" x14ac:dyDescent="0.2">
      <c r="A97" s="11" t="s">
        <v>9</v>
      </c>
      <c r="B97" s="26" t="s">
        <v>36</v>
      </c>
      <c r="C97" s="26" t="s">
        <v>37</v>
      </c>
      <c r="D97" s="27" t="s">
        <v>15</v>
      </c>
    </row>
    <row r="98" spans="1:4" ht="53.25" customHeight="1" x14ac:dyDescent="0.2">
      <c r="A98" s="13" t="s">
        <v>10</v>
      </c>
      <c r="B98" s="6">
        <v>60</v>
      </c>
      <c r="C98" s="97" t="str">
        <f>IF(AND(B98&gt;=B101),"Met PM",IF(AND(B99-C100&lt;=B98,B98&gt;=B99-C100),"On target to meet PM","Not on target to meet PM"))</f>
        <v>On target to meet PM</v>
      </c>
      <c r="D98" s="159"/>
    </row>
    <row r="99" spans="1:4" ht="26.65" customHeight="1" x14ac:dyDescent="0.2">
      <c r="A99" s="29" t="s">
        <v>23</v>
      </c>
      <c r="B99" s="6">
        <f>B101/12*6</f>
        <v>44</v>
      </c>
      <c r="C99" s="98"/>
      <c r="D99" s="157"/>
    </row>
    <row r="100" spans="1:4" ht="26.65" hidden="1" customHeight="1" x14ac:dyDescent="0.2">
      <c r="A100" s="29"/>
      <c r="B100" s="36">
        <v>0.05</v>
      </c>
      <c r="C100" s="38">
        <f>B100*B99</f>
        <v>2.2000000000000002</v>
      </c>
      <c r="D100" s="157"/>
    </row>
    <row r="101" spans="1:4" ht="26.45" customHeight="1" x14ac:dyDescent="0.2">
      <c r="A101" s="13" t="s">
        <v>11</v>
      </c>
      <c r="B101" s="6">
        <v>88</v>
      </c>
      <c r="C101" s="34"/>
      <c r="D101" s="158"/>
    </row>
    <row r="102" spans="1:4" ht="8.25" customHeight="1" x14ac:dyDescent="0.2"/>
    <row r="103" spans="1:4" x14ac:dyDescent="0.2">
      <c r="A103" s="146" t="s">
        <v>55</v>
      </c>
      <c r="B103" s="146"/>
      <c r="C103" s="146"/>
      <c r="D103" s="146"/>
    </row>
    <row r="104" spans="1:4" ht="6.75" customHeight="1" x14ac:dyDescent="0.2"/>
    <row r="105" spans="1:4" ht="43.5" customHeight="1" x14ac:dyDescent="0.2">
      <c r="A105" s="108" t="s">
        <v>59</v>
      </c>
      <c r="B105" s="108"/>
      <c r="C105" s="108"/>
      <c r="D105" s="108"/>
    </row>
  </sheetData>
  <sheetProtection password="CD52" sheet="1" objects="1" scenarios="1"/>
  <protectedRanges>
    <protectedRange sqref="D8:D11 D13:D16 D18:D21 D23:D26 D30:D33 D35:D38 D40:D43 D45:D48 D52:D55 D57:D60 D62:D65 D67:D70 D74:D77 D79:D82 D84:D87 D89:D92 D98:D101" name="Range2"/>
    <protectedRange sqref="C33 C38 C55 C60 C65 C101 C70 C77 C82 C87 C92" name="Range1"/>
  </protectedRanges>
  <mergeCells count="42">
    <mergeCell ref="D79:D82"/>
    <mergeCell ref="D84:D87"/>
    <mergeCell ref="D89:D92"/>
    <mergeCell ref="C79:C80"/>
    <mergeCell ref="C84:C85"/>
    <mergeCell ref="A105:D105"/>
    <mergeCell ref="C98:C99"/>
    <mergeCell ref="C89:C90"/>
    <mergeCell ref="D98:D101"/>
    <mergeCell ref="A103:D103"/>
    <mergeCell ref="C74:C75"/>
    <mergeCell ref="D74:D77"/>
    <mergeCell ref="D45:D48"/>
    <mergeCell ref="D52:D55"/>
    <mergeCell ref="C52:C53"/>
    <mergeCell ref="D57:D60"/>
    <mergeCell ref="D35:D38"/>
    <mergeCell ref="D40:D43"/>
    <mergeCell ref="D67:D70"/>
    <mergeCell ref="C57:C58"/>
    <mergeCell ref="C62:C63"/>
    <mergeCell ref="C67:C68"/>
    <mergeCell ref="D62:D65"/>
    <mergeCell ref="C45:C46"/>
    <mergeCell ref="C40:C41"/>
    <mergeCell ref="C35:C36"/>
    <mergeCell ref="C30:C31"/>
    <mergeCell ref="D30:D33"/>
    <mergeCell ref="D8:D11"/>
    <mergeCell ref="D23:D26"/>
    <mergeCell ref="D13:D16"/>
    <mergeCell ref="D18:D21"/>
    <mergeCell ref="C23:C24"/>
    <mergeCell ref="C18:C19"/>
    <mergeCell ref="C13:C14"/>
    <mergeCell ref="C8:C9"/>
    <mergeCell ref="A6:D6"/>
    <mergeCell ref="A1:D1"/>
    <mergeCell ref="A3:C3"/>
    <mergeCell ref="A4:C4"/>
    <mergeCell ref="D3:D4"/>
    <mergeCell ref="A2:D2"/>
  </mergeCells>
  <phoneticPr fontId="7" type="noConversion"/>
  <conditionalFormatting sqref="C8 C13 C23">
    <cfRule type="cellIs" dxfId="10" priority="22" stopIfTrue="1" operator="equal">
      <formula>"Not on target to meet PM"</formula>
    </cfRule>
  </conditionalFormatting>
  <conditionalFormatting sqref="C35">
    <cfRule type="cellIs" dxfId="9" priority="21" stopIfTrue="1" operator="equal">
      <formula>"Not on target to meet PM"</formula>
    </cfRule>
  </conditionalFormatting>
  <conditionalFormatting sqref="C18">
    <cfRule type="cellIs" dxfId="8" priority="16" stopIfTrue="1" operator="equal">
      <formula>"Not on target to meet PM"</formula>
    </cfRule>
  </conditionalFormatting>
  <conditionalFormatting sqref="C42:C43">
    <cfRule type="cellIs" dxfId="7" priority="17" stopIfTrue="1" operator="equal">
      <formula>"Not on target to meet PM"</formula>
    </cfRule>
  </conditionalFormatting>
  <conditionalFormatting sqref="C30">
    <cfRule type="cellIs" dxfId="6" priority="15" stopIfTrue="1" operator="equal">
      <formula>"Not on target to meet PM"</formula>
    </cfRule>
  </conditionalFormatting>
  <conditionalFormatting sqref="C45">
    <cfRule type="cellIs" dxfId="5" priority="14" stopIfTrue="1" operator="equal">
      <formula>"Not on target to meet PM"</formula>
    </cfRule>
  </conditionalFormatting>
  <conditionalFormatting sqref="C57">
    <cfRule type="cellIs" dxfId="4" priority="9" stopIfTrue="1" operator="equal">
      <formula>"Not on target to meet PM"</formula>
    </cfRule>
  </conditionalFormatting>
  <conditionalFormatting sqref="C98 C84 C79 C74 C67 C62 C52 C40">
    <cfRule type="cellIs" dxfId="3" priority="2" stopIfTrue="1" operator="equal">
      <formula>"Not on target to meet PM"</formula>
    </cfRule>
  </conditionalFormatting>
  <conditionalFormatting sqref="C89">
    <cfRule type="cellIs" dxfId="2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4" manualBreakCount="4">
    <brk id="21" max="16383" man="1"/>
    <brk id="43" max="16383" man="1"/>
    <brk id="65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65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7</v>
      </c>
      <c r="B2" s="87"/>
      <c r="C2" s="87"/>
      <c r="D2" s="88"/>
    </row>
    <row r="3" spans="1:5" ht="60" customHeight="1" x14ac:dyDescent="0.2">
      <c r="A3" s="89" t="s">
        <v>38</v>
      </c>
      <c r="B3" s="90"/>
      <c r="C3" s="91"/>
      <c r="D3" s="92" t="s">
        <v>49</v>
      </c>
    </row>
    <row r="4" spans="1:5" ht="88.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237</v>
      </c>
      <c r="C8" s="97" t="str">
        <f>IF(AND(B8&gt;=B11),"Met PM",IF(AND(B9-C10&lt;=B8,B8&gt;=B9-C10),"On target to meet PM","Not on target to meet PM"))</f>
        <v>On target to meet PM</v>
      </c>
      <c r="D8" s="116"/>
    </row>
    <row r="9" spans="1:5" ht="26.65" customHeight="1" x14ac:dyDescent="0.2">
      <c r="A9" s="29" t="s">
        <v>23</v>
      </c>
      <c r="B9" s="6">
        <f>B11/12*6</f>
        <v>200</v>
      </c>
      <c r="C9" s="98"/>
      <c r="D9" s="95"/>
    </row>
    <row r="10" spans="1:5" ht="26.65" hidden="1" customHeight="1" x14ac:dyDescent="0.2">
      <c r="A10" s="29"/>
      <c r="B10" s="36">
        <v>0.1</v>
      </c>
      <c r="C10" s="32">
        <f>B10*B9</f>
        <v>20</v>
      </c>
      <c r="D10" s="95"/>
    </row>
    <row r="11" spans="1:5" ht="26.65" customHeight="1" x14ac:dyDescent="0.2">
      <c r="A11" s="5" t="s">
        <v>11</v>
      </c>
      <c r="B11" s="6">
        <v>400</v>
      </c>
      <c r="C11" s="34"/>
      <c r="D11" s="96"/>
    </row>
    <row r="12" spans="1:5" x14ac:dyDescent="0.2">
      <c r="A12" s="2" t="s">
        <v>21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377</v>
      </c>
      <c r="C13" s="97" t="str">
        <f>IF(AND(B13&gt;=B16),"Met PM",IF(AND(B14-C15&lt;=B13,B13&gt;=B14-C15),"On target to meet PM","Not on target to meet PM"))</f>
        <v>Not on target to meet PM</v>
      </c>
      <c r="D13" s="105"/>
    </row>
    <row r="14" spans="1:5" ht="26.65" customHeight="1" x14ac:dyDescent="0.2">
      <c r="A14" s="29" t="s">
        <v>23</v>
      </c>
      <c r="B14" s="6">
        <f>B16/12*6</f>
        <v>600</v>
      </c>
      <c r="C14" s="98"/>
      <c r="D14" s="106"/>
    </row>
    <row r="15" spans="1:5" ht="26.65" hidden="1" customHeight="1" x14ac:dyDescent="0.2">
      <c r="A15" s="29"/>
      <c r="B15" s="36">
        <v>0.1</v>
      </c>
      <c r="C15" s="65">
        <f>B14*B15</f>
        <v>60</v>
      </c>
      <c r="D15" s="106"/>
    </row>
    <row r="16" spans="1:5" ht="26.25" customHeight="1" x14ac:dyDescent="0.2">
      <c r="A16" s="5" t="s">
        <v>11</v>
      </c>
      <c r="B16" s="6">
        <v>1200</v>
      </c>
      <c r="C16" s="77"/>
      <c r="D16" s="107"/>
    </row>
    <row r="17" spans="1:4" ht="7.5" customHeight="1" x14ac:dyDescent="0.2">
      <c r="A17" s="7"/>
      <c r="B17" s="1"/>
    </row>
    <row r="18" spans="1:4" x14ac:dyDescent="0.2">
      <c r="A18" s="18" t="s">
        <v>17</v>
      </c>
      <c r="B18" s="19"/>
      <c r="C18" s="19"/>
      <c r="D18" s="20"/>
    </row>
    <row r="19" spans="1:4" x14ac:dyDescent="0.2">
      <c r="A19" s="2" t="s">
        <v>9</v>
      </c>
      <c r="B19" s="3" t="s">
        <v>36</v>
      </c>
      <c r="C19" s="3" t="s">
        <v>37</v>
      </c>
      <c r="D19" s="4" t="s">
        <v>15</v>
      </c>
    </row>
    <row r="20" spans="1:4" ht="53.25" customHeight="1" x14ac:dyDescent="0.2">
      <c r="A20" s="5" t="s">
        <v>10</v>
      </c>
      <c r="B20" s="6">
        <v>27</v>
      </c>
      <c r="C20" s="97" t="str">
        <f>IF(AND(B20&gt;=B23),"Met PM",IF(AND(B21-C22&lt;=B20,B20&gt;=B21-C22),"On target to meet PM","Not on target to meet PM"))</f>
        <v>On target to meet PM</v>
      </c>
      <c r="D20" s="105"/>
    </row>
    <row r="21" spans="1:4" ht="26.65" customHeight="1" x14ac:dyDescent="0.2">
      <c r="A21" s="29" t="s">
        <v>23</v>
      </c>
      <c r="B21" s="6">
        <f>B23/12*6</f>
        <v>14.5</v>
      </c>
      <c r="C21" s="98"/>
      <c r="D21" s="106"/>
    </row>
    <row r="22" spans="1:4" ht="26.65" hidden="1" customHeight="1" x14ac:dyDescent="0.2">
      <c r="A22" s="29"/>
      <c r="B22" s="36">
        <v>0.1</v>
      </c>
      <c r="C22" s="65">
        <f>B21*B22</f>
        <v>1.4500000000000002</v>
      </c>
      <c r="D22" s="106"/>
    </row>
    <row r="23" spans="1:4" ht="26.65" customHeight="1" x14ac:dyDescent="0.2">
      <c r="A23" s="8" t="s">
        <v>11</v>
      </c>
      <c r="B23" s="6">
        <v>29</v>
      </c>
      <c r="C23" s="35"/>
      <c r="D23" s="107"/>
    </row>
    <row r="24" spans="1:4" x14ac:dyDescent="0.2">
      <c r="A24" s="2" t="s">
        <v>21</v>
      </c>
      <c r="B24" s="3" t="s">
        <v>36</v>
      </c>
      <c r="C24" s="3" t="s">
        <v>37</v>
      </c>
      <c r="D24" s="4" t="s">
        <v>15</v>
      </c>
    </row>
    <row r="25" spans="1:4" ht="53.25" customHeight="1" x14ac:dyDescent="0.2">
      <c r="A25" s="5" t="s">
        <v>10</v>
      </c>
      <c r="B25" s="6">
        <v>27</v>
      </c>
      <c r="C25" s="97" t="str">
        <f>IF(AND(B25&gt;=B28),"Met PM",IF(AND(B26-C27&lt;=B25,B25&gt;=B26-C27),"On target to meet PM","Not on target to meet PM"))</f>
        <v>Met PM</v>
      </c>
      <c r="D25" s="105"/>
    </row>
    <row r="26" spans="1:4" ht="26.65" customHeight="1" x14ac:dyDescent="0.2">
      <c r="A26" s="29" t="s">
        <v>23</v>
      </c>
      <c r="B26" s="71">
        <f>B28/12*6</f>
        <v>1</v>
      </c>
      <c r="C26" s="98"/>
      <c r="D26" s="106"/>
    </row>
    <row r="27" spans="1:4" ht="26.65" hidden="1" customHeight="1" x14ac:dyDescent="0.2">
      <c r="A27" s="29"/>
      <c r="B27" s="75">
        <v>0.1</v>
      </c>
      <c r="C27" s="65">
        <f>B26*B27</f>
        <v>0.1</v>
      </c>
      <c r="D27" s="106"/>
    </row>
    <row r="28" spans="1:4" ht="26.65" customHeight="1" x14ac:dyDescent="0.2">
      <c r="A28" s="8" t="s">
        <v>11</v>
      </c>
      <c r="B28" s="6">
        <v>2</v>
      </c>
      <c r="C28" s="35"/>
      <c r="D28" s="107"/>
    </row>
    <row r="29" spans="1:4" x14ac:dyDescent="0.2">
      <c r="A29" s="9"/>
    </row>
    <row r="30" spans="1:4" x14ac:dyDescent="0.2">
      <c r="A30" s="18" t="s">
        <v>18</v>
      </c>
      <c r="B30" s="19"/>
      <c r="C30" s="19"/>
      <c r="D30" s="20"/>
    </row>
    <row r="31" spans="1:4" x14ac:dyDescent="0.2">
      <c r="A31" s="11" t="s">
        <v>9</v>
      </c>
      <c r="B31" s="3" t="s">
        <v>36</v>
      </c>
      <c r="C31" s="3" t="s">
        <v>37</v>
      </c>
      <c r="D31" s="4" t="s">
        <v>15</v>
      </c>
    </row>
    <row r="32" spans="1:4" ht="53.25" customHeight="1" x14ac:dyDescent="0.2">
      <c r="A32" s="8" t="s">
        <v>10</v>
      </c>
      <c r="B32" s="6">
        <v>537</v>
      </c>
      <c r="C32" s="97" t="str">
        <f>IF(AND(B32&gt;=B35),"Met PM",IF(AND(B33-C34&lt;=B32,B32&gt;=B33-C34),"On target to meet PM","Not on target to meet PM"))</f>
        <v>Not on target to meet PM</v>
      </c>
      <c r="D32" s="160"/>
    </row>
    <row r="33" spans="1:4" ht="26.65" customHeight="1" x14ac:dyDescent="0.2">
      <c r="A33" s="29" t="s">
        <v>23</v>
      </c>
      <c r="B33" s="6">
        <f>B35/12*6</f>
        <v>95000</v>
      </c>
      <c r="C33" s="98"/>
      <c r="D33" s="161"/>
    </row>
    <row r="34" spans="1:4" ht="26.65" hidden="1" customHeight="1" x14ac:dyDescent="0.2">
      <c r="A34" s="29"/>
      <c r="B34" s="36">
        <v>0.1</v>
      </c>
      <c r="C34" s="32">
        <f>B34*B33</f>
        <v>9500</v>
      </c>
      <c r="D34" s="161"/>
    </row>
    <row r="35" spans="1:4" ht="26.65" customHeight="1" x14ac:dyDescent="0.2">
      <c r="A35" s="8" t="s">
        <v>11</v>
      </c>
      <c r="B35" s="6">
        <v>190000</v>
      </c>
      <c r="C35" s="77"/>
      <c r="D35" s="162"/>
    </row>
    <row r="36" spans="1:4" x14ac:dyDescent="0.2">
      <c r="A36" s="11" t="s">
        <v>21</v>
      </c>
      <c r="B36" s="3" t="s">
        <v>36</v>
      </c>
      <c r="C36" s="3" t="s">
        <v>37</v>
      </c>
      <c r="D36" s="4" t="s">
        <v>15</v>
      </c>
    </row>
    <row r="37" spans="1:4" ht="53.25" customHeight="1" x14ac:dyDescent="0.2">
      <c r="A37" s="8" t="s">
        <v>10</v>
      </c>
      <c r="B37" s="6">
        <v>36847</v>
      </c>
      <c r="C37" s="97" t="str">
        <f>IF(AND(B37&gt;=B40),"Met PM",IF(AND(B38-C39&lt;=B37,B37&gt;=B38-C39),"On target to meet PM","Not on target to meet PM"))</f>
        <v>Not on target to meet PM</v>
      </c>
      <c r="D37" s="163"/>
    </row>
    <row r="38" spans="1:4" ht="26.65" customHeight="1" x14ac:dyDescent="0.2">
      <c r="A38" s="29" t="s">
        <v>23</v>
      </c>
      <c r="B38" s="6">
        <f>B40/12*6</f>
        <v>122500</v>
      </c>
      <c r="C38" s="98"/>
      <c r="D38" s="164"/>
    </row>
    <row r="39" spans="1:4" ht="26.65" hidden="1" customHeight="1" x14ac:dyDescent="0.2">
      <c r="A39" s="29"/>
      <c r="B39" s="36">
        <v>0.1</v>
      </c>
      <c r="C39" s="32">
        <f>B38*B39</f>
        <v>12250</v>
      </c>
      <c r="D39" s="164"/>
    </row>
    <row r="40" spans="1:4" ht="26.65" customHeight="1" x14ac:dyDescent="0.2">
      <c r="A40" s="8" t="s">
        <v>11</v>
      </c>
      <c r="B40" s="6">
        <v>245000</v>
      </c>
      <c r="C40" s="77"/>
      <c r="D40" s="165"/>
    </row>
    <row r="41" spans="1:4" ht="9.75" customHeight="1" x14ac:dyDescent="0.2">
      <c r="A41" s="12"/>
    </row>
    <row r="42" spans="1:4" x14ac:dyDescent="0.2">
      <c r="A42" s="18" t="s">
        <v>19</v>
      </c>
      <c r="B42" s="19"/>
      <c r="C42" s="19"/>
      <c r="D42" s="20"/>
    </row>
    <row r="43" spans="1:4" x14ac:dyDescent="0.2">
      <c r="A43" s="11" t="s">
        <v>9</v>
      </c>
      <c r="B43" s="3" t="s">
        <v>36</v>
      </c>
      <c r="C43" s="3" t="s">
        <v>37</v>
      </c>
      <c r="D43" s="4" t="s">
        <v>15</v>
      </c>
    </row>
    <row r="44" spans="1:4" ht="53.25" customHeight="1" x14ac:dyDescent="0.2">
      <c r="A44" s="8" t="s">
        <v>10</v>
      </c>
      <c r="B44" s="6">
        <v>0</v>
      </c>
      <c r="C44" s="97" t="str">
        <f>IF(AND(B44&gt;=B47),"Met PM",IF(AND(B45-C46&lt;=B44,B44&gt;=B45-C46),"On target to meet PM","Not on target to meet PM"))</f>
        <v>Not on target to meet PM</v>
      </c>
      <c r="D44" s="116"/>
    </row>
    <row r="45" spans="1:4" ht="26.65" customHeight="1" x14ac:dyDescent="0.2">
      <c r="A45" s="29" t="s">
        <v>23</v>
      </c>
      <c r="B45" s="6">
        <f>B47/12*6</f>
        <v>1611</v>
      </c>
      <c r="C45" s="98"/>
      <c r="D45" s="95"/>
    </row>
    <row r="46" spans="1:4" ht="26.65" hidden="1" customHeight="1" x14ac:dyDescent="0.2">
      <c r="A46" s="29"/>
      <c r="B46" s="36">
        <v>0.1</v>
      </c>
      <c r="C46" s="32">
        <f>B46*B45</f>
        <v>161.10000000000002</v>
      </c>
      <c r="D46" s="95"/>
    </row>
    <row r="47" spans="1:4" ht="26.85" customHeight="1" x14ac:dyDescent="0.2">
      <c r="A47" s="8" t="s">
        <v>11</v>
      </c>
      <c r="B47" s="6">
        <v>3222</v>
      </c>
      <c r="C47" s="77"/>
      <c r="D47" s="96"/>
    </row>
    <row r="48" spans="1:4" x14ac:dyDescent="0.2">
      <c r="A48" s="11" t="s">
        <v>21</v>
      </c>
      <c r="B48" s="3" t="s">
        <v>36</v>
      </c>
      <c r="C48" s="3" t="s">
        <v>37</v>
      </c>
      <c r="D48" s="4" t="s">
        <v>15</v>
      </c>
    </row>
    <row r="49" spans="1:4" ht="53.25" customHeight="1" x14ac:dyDescent="0.2">
      <c r="A49" s="8" t="s">
        <v>10</v>
      </c>
      <c r="B49" s="6">
        <v>220</v>
      </c>
      <c r="C49" s="97" t="str">
        <f>IF(AND(B49&gt;=B52),"Met PM",IF(AND(B50-C51&lt;=B49,B49&gt;=B50-C51),"On target to meet PM","Not on target to meet PM"))</f>
        <v>Not on target to meet PM</v>
      </c>
      <c r="D49" s="116"/>
    </row>
    <row r="50" spans="1:4" ht="26.65" customHeight="1" x14ac:dyDescent="0.2">
      <c r="A50" s="29" t="s">
        <v>23</v>
      </c>
      <c r="B50" s="31">
        <f>B52/12*6</f>
        <v>1600</v>
      </c>
      <c r="C50" s="98"/>
      <c r="D50" s="95"/>
    </row>
    <row r="51" spans="1:4" ht="26.65" hidden="1" customHeight="1" x14ac:dyDescent="0.2">
      <c r="A51" s="29"/>
      <c r="B51" s="42">
        <v>0.1</v>
      </c>
      <c r="C51" s="32">
        <f>B51*B50</f>
        <v>160</v>
      </c>
      <c r="D51" s="95"/>
    </row>
    <row r="52" spans="1:4" ht="26.65" customHeight="1" x14ac:dyDescent="0.2">
      <c r="A52" s="8" t="s">
        <v>11</v>
      </c>
      <c r="B52" s="6">
        <v>3200</v>
      </c>
      <c r="C52" s="34"/>
      <c r="D52" s="96"/>
    </row>
    <row r="53" spans="1:4" ht="9.75" customHeight="1" x14ac:dyDescent="0.2">
      <c r="A53" s="12"/>
    </row>
    <row r="54" spans="1:4" x14ac:dyDescent="0.2">
      <c r="A54" s="25" t="s">
        <v>50</v>
      </c>
      <c r="B54" s="25"/>
      <c r="C54" s="25"/>
      <c r="D54" s="25"/>
    </row>
    <row r="55" spans="1:4" ht="9.75" customHeight="1" x14ac:dyDescent="0.2">
      <c r="A55" s="12"/>
    </row>
    <row r="56" spans="1:4" x14ac:dyDescent="0.2">
      <c r="A56" s="18" t="s">
        <v>12</v>
      </c>
      <c r="B56" s="19"/>
      <c r="C56" s="19"/>
      <c r="D56" s="20"/>
    </row>
    <row r="57" spans="1:4" x14ac:dyDescent="0.2">
      <c r="A57" s="11" t="s">
        <v>9</v>
      </c>
      <c r="B57" s="3" t="s">
        <v>36</v>
      </c>
      <c r="C57" s="3" t="s">
        <v>37</v>
      </c>
      <c r="D57" s="4" t="s">
        <v>15</v>
      </c>
    </row>
    <row r="58" spans="1:4" ht="53.25" customHeight="1" x14ac:dyDescent="0.2">
      <c r="A58" s="13" t="s">
        <v>10</v>
      </c>
      <c r="B58" s="6">
        <v>34</v>
      </c>
      <c r="C58" s="97" t="str">
        <f>IF(AND(B58&gt;=B61),"Met PM",IF(AND(B59-C60&lt;=B58,B58&gt;=B59-C60),"On target to meet PM","Not on target to meet PM"))</f>
        <v>On target to meet PM</v>
      </c>
      <c r="D58" s="105"/>
    </row>
    <row r="59" spans="1:4" ht="26.65" customHeight="1" x14ac:dyDescent="0.2">
      <c r="A59" s="29" t="s">
        <v>23</v>
      </c>
      <c r="B59" s="6">
        <f>B61/12*6</f>
        <v>35.5</v>
      </c>
      <c r="C59" s="98"/>
      <c r="D59" s="106"/>
    </row>
    <row r="60" spans="1:4" ht="26.65" hidden="1" customHeight="1" x14ac:dyDescent="0.2">
      <c r="A60" s="29"/>
      <c r="B60" s="36">
        <v>0.05</v>
      </c>
      <c r="C60" s="65">
        <f>B60*B58</f>
        <v>1.7000000000000002</v>
      </c>
      <c r="D60" s="106"/>
    </row>
    <row r="61" spans="1:4" ht="26.65" customHeight="1" x14ac:dyDescent="0.2">
      <c r="A61" s="13" t="s">
        <v>11</v>
      </c>
      <c r="B61" s="6">
        <v>71</v>
      </c>
      <c r="C61" s="35"/>
      <c r="D61" s="107"/>
    </row>
    <row r="62" spans="1:4" ht="9.75" customHeight="1" x14ac:dyDescent="0.2"/>
    <row r="63" spans="1:4" x14ac:dyDescent="0.2">
      <c r="A63" s="146" t="s">
        <v>55</v>
      </c>
      <c r="B63" s="146"/>
      <c r="C63" s="146"/>
      <c r="D63" s="146"/>
    </row>
    <row r="64" spans="1:4" ht="9.75" customHeight="1" x14ac:dyDescent="0.2"/>
    <row r="65" spans="1:4" ht="41.25" customHeight="1" x14ac:dyDescent="0.2">
      <c r="A65" s="108" t="s">
        <v>59</v>
      </c>
      <c r="B65" s="108"/>
      <c r="C65" s="108"/>
      <c r="D65" s="108"/>
    </row>
  </sheetData>
  <sheetProtection password="CD52" sheet="1" objects="1" scenarios="1"/>
  <protectedRanges>
    <protectedRange sqref="D8:D11 D13:D16 D20:D23 D25:D28 D32:D35 D37:D40 D44:D47 D49:D52 D58:D61" name="Range2"/>
    <protectedRange sqref="C11 C16 C35 C40 C47 C52 C61" name="Range1"/>
  </protectedRanges>
  <mergeCells count="25">
    <mergeCell ref="C44:C45"/>
    <mergeCell ref="D44:D47"/>
    <mergeCell ref="D25:D28"/>
    <mergeCell ref="C25:C26"/>
    <mergeCell ref="A65:D65"/>
    <mergeCell ref="C49:C50"/>
    <mergeCell ref="D49:D52"/>
    <mergeCell ref="D58:D61"/>
    <mergeCell ref="C58:C59"/>
    <mergeCell ref="A63:D63"/>
    <mergeCell ref="C32:C33"/>
    <mergeCell ref="D32:D35"/>
    <mergeCell ref="C37:C38"/>
    <mergeCell ref="D37:D40"/>
    <mergeCell ref="C20:C21"/>
    <mergeCell ref="C13:C14"/>
    <mergeCell ref="C8:C9"/>
    <mergeCell ref="D13:D16"/>
    <mergeCell ref="D8:D11"/>
    <mergeCell ref="D20:D23"/>
    <mergeCell ref="A1:D1"/>
    <mergeCell ref="A3:C3"/>
    <mergeCell ref="A4:C4"/>
    <mergeCell ref="D3:D4"/>
    <mergeCell ref="A2:D2"/>
  </mergeCells>
  <phoneticPr fontId="7" type="noConversion"/>
  <conditionalFormatting sqref="C8 C13 C20 C25 C32 C37 C44 C49 C58">
    <cfRule type="cellIs" dxfId="1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59"/>
  <sheetViews>
    <sheetView zoomScaleNormal="100" zoomScaleSheetLayoutView="100" workbookViewId="0">
      <selection activeCell="D44" sqref="D44:D46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8</v>
      </c>
      <c r="B2" s="87"/>
      <c r="C2" s="87"/>
      <c r="D2" s="88"/>
    </row>
    <row r="3" spans="1:5" ht="60" customHeight="1" x14ac:dyDescent="0.2">
      <c r="A3" s="89" t="s">
        <v>38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2.35" customHeight="1" x14ac:dyDescent="0.2">
      <c r="A8" s="5" t="s">
        <v>10</v>
      </c>
      <c r="B8" s="6">
        <v>79</v>
      </c>
      <c r="C8" s="97" t="str">
        <f>IF(AND(B8&gt;=B11),"Met PM",IF(AND(B9-C10&lt;=B8,B8&gt;=B9-C10),"On target to meet PM","Not on target to meet PM"))</f>
        <v>On target to meet PM</v>
      </c>
      <c r="D8" s="116"/>
    </row>
    <row r="9" spans="1:5" ht="26.85" customHeight="1" x14ac:dyDescent="0.2">
      <c r="A9" s="29" t="s">
        <v>23</v>
      </c>
      <c r="B9" s="6">
        <f>B11/12*6</f>
        <v>75</v>
      </c>
      <c r="C9" s="98"/>
      <c r="D9" s="95"/>
    </row>
    <row r="10" spans="1:5" ht="26.85" hidden="1" customHeight="1" x14ac:dyDescent="0.2">
      <c r="A10" s="29"/>
      <c r="B10" s="36">
        <v>0.1</v>
      </c>
      <c r="C10" s="32">
        <f>B9*B10</f>
        <v>7.5</v>
      </c>
      <c r="D10" s="95"/>
    </row>
    <row r="11" spans="1:5" ht="26.85" customHeight="1" x14ac:dyDescent="0.2">
      <c r="A11" s="5" t="s">
        <v>11</v>
      </c>
      <c r="B11" s="6">
        <v>150</v>
      </c>
      <c r="C11" s="34"/>
      <c r="D11" s="96"/>
    </row>
    <row r="12" spans="1:5" x14ac:dyDescent="0.2">
      <c r="A12" s="2" t="s">
        <v>21</v>
      </c>
      <c r="B12" s="3" t="s">
        <v>36</v>
      </c>
      <c r="C12" s="3" t="s">
        <v>37</v>
      </c>
      <c r="D12" s="4" t="s">
        <v>15</v>
      </c>
    </row>
    <row r="13" spans="1:5" ht="52.35" customHeight="1" x14ac:dyDescent="0.2">
      <c r="A13" s="5" t="s">
        <v>10</v>
      </c>
      <c r="B13" s="6">
        <v>115</v>
      </c>
      <c r="C13" s="97" t="str">
        <f>IF(AND(B13&gt;=B16),"Met PM",IF(AND(B14-C15&lt;=B13,B13&gt;=B14-C15),"On target to meet PM","Not on target to meet PM"))</f>
        <v>On target to meet PM</v>
      </c>
      <c r="D13" s="116"/>
    </row>
    <row r="14" spans="1:5" ht="26.65" customHeight="1" x14ac:dyDescent="0.2">
      <c r="A14" s="29" t="s">
        <v>23</v>
      </c>
      <c r="B14" s="6">
        <f>B16/12*6</f>
        <v>100</v>
      </c>
      <c r="C14" s="98"/>
      <c r="D14" s="95"/>
    </row>
    <row r="15" spans="1:5" ht="26.65" hidden="1" customHeight="1" x14ac:dyDescent="0.2">
      <c r="A15" s="29"/>
      <c r="B15" s="36">
        <v>0.1</v>
      </c>
      <c r="C15" s="32">
        <f>B14*B15</f>
        <v>10</v>
      </c>
      <c r="D15" s="95"/>
    </row>
    <row r="16" spans="1:5" ht="26.65" customHeight="1" x14ac:dyDescent="0.2">
      <c r="A16" s="5" t="s">
        <v>11</v>
      </c>
      <c r="B16" s="6">
        <v>200</v>
      </c>
      <c r="C16" s="34"/>
      <c r="D16" s="96"/>
    </row>
    <row r="17" spans="1:4" ht="8.25" customHeight="1" x14ac:dyDescent="0.2">
      <c r="A17" s="7"/>
      <c r="B17" s="1"/>
    </row>
    <row r="18" spans="1:4" x14ac:dyDescent="0.2">
      <c r="A18" s="18" t="s">
        <v>17</v>
      </c>
      <c r="B18" s="19"/>
      <c r="C18" s="19"/>
      <c r="D18" s="20"/>
    </row>
    <row r="19" spans="1:4" x14ac:dyDescent="0.2">
      <c r="A19" s="2" t="s">
        <v>9</v>
      </c>
      <c r="B19" s="3" t="s">
        <v>36</v>
      </c>
      <c r="C19" s="3" t="s">
        <v>37</v>
      </c>
      <c r="D19" s="4" t="s">
        <v>15</v>
      </c>
    </row>
    <row r="20" spans="1:4" ht="52.35" customHeight="1" x14ac:dyDescent="0.2">
      <c r="A20" s="5" t="s">
        <v>10</v>
      </c>
      <c r="B20" s="6">
        <v>57</v>
      </c>
      <c r="C20" s="97" t="str">
        <f>IF(AND(B20&gt;=B23),"Met PM",IF(AND(B21-C22&lt;=B20,B20&gt;=B21-C22),"On target to meet PM","Not on target to meet PM"))</f>
        <v>Met PM</v>
      </c>
      <c r="D20" s="116"/>
    </row>
    <row r="21" spans="1:4" ht="26.85" customHeight="1" x14ac:dyDescent="0.2">
      <c r="A21" s="29" t="s">
        <v>23</v>
      </c>
      <c r="B21" s="6">
        <f>B23/12*6</f>
        <v>25</v>
      </c>
      <c r="C21" s="98"/>
      <c r="D21" s="95"/>
    </row>
    <row r="22" spans="1:4" ht="26.85" hidden="1" customHeight="1" x14ac:dyDescent="0.2">
      <c r="A22" s="29"/>
      <c r="B22" s="36">
        <v>0.1</v>
      </c>
      <c r="C22" s="32">
        <f>B21*B22</f>
        <v>2.5</v>
      </c>
      <c r="D22" s="95"/>
    </row>
    <row r="23" spans="1:4" ht="26.85" customHeight="1" x14ac:dyDescent="0.2">
      <c r="A23" s="8" t="s">
        <v>11</v>
      </c>
      <c r="B23" s="6">
        <v>50</v>
      </c>
      <c r="C23" s="34"/>
      <c r="D23" s="96"/>
    </row>
    <row r="24" spans="1:4" x14ac:dyDescent="0.2">
      <c r="A24" s="2" t="s">
        <v>21</v>
      </c>
      <c r="B24" s="3" t="s">
        <v>36</v>
      </c>
      <c r="C24" s="3" t="s">
        <v>37</v>
      </c>
      <c r="D24" s="4" t="s">
        <v>15</v>
      </c>
    </row>
    <row r="25" spans="1:4" ht="52.35" customHeight="1" x14ac:dyDescent="0.2">
      <c r="A25" s="5" t="s">
        <v>10</v>
      </c>
      <c r="B25" s="6">
        <v>47</v>
      </c>
      <c r="C25" s="150" t="s">
        <v>58</v>
      </c>
      <c r="D25" s="116"/>
    </row>
    <row r="26" spans="1:4" ht="26.65" customHeight="1" x14ac:dyDescent="0.2">
      <c r="A26" s="29" t="s">
        <v>23</v>
      </c>
      <c r="B26" s="30">
        <f>B28/12*6</f>
        <v>0</v>
      </c>
      <c r="C26" s="151"/>
      <c r="D26" s="95"/>
    </row>
    <row r="27" spans="1:4" ht="26.65" hidden="1" customHeight="1" x14ac:dyDescent="0.2">
      <c r="A27" s="29"/>
      <c r="B27" s="36">
        <v>0.1</v>
      </c>
      <c r="C27" s="151"/>
      <c r="D27" s="95"/>
    </row>
    <row r="28" spans="1:4" ht="26.65" customHeight="1" x14ac:dyDescent="0.2">
      <c r="A28" s="8" t="s">
        <v>11</v>
      </c>
      <c r="B28" s="6"/>
      <c r="C28" s="166"/>
      <c r="D28" s="96"/>
    </row>
    <row r="29" spans="1:4" x14ac:dyDescent="0.2">
      <c r="A29" s="9"/>
    </row>
    <row r="30" spans="1:4" x14ac:dyDescent="0.2">
      <c r="A30" s="18" t="s">
        <v>18</v>
      </c>
      <c r="B30" s="19"/>
      <c r="C30" s="19"/>
      <c r="D30" s="20"/>
    </row>
    <row r="31" spans="1:4" x14ac:dyDescent="0.2">
      <c r="A31" s="11" t="s">
        <v>9</v>
      </c>
      <c r="B31" s="3" t="s">
        <v>36</v>
      </c>
      <c r="C31" s="3" t="s">
        <v>37</v>
      </c>
      <c r="D31" s="4" t="s">
        <v>15</v>
      </c>
    </row>
    <row r="32" spans="1:4" ht="52.35" customHeight="1" x14ac:dyDescent="0.2">
      <c r="A32" s="8" t="s">
        <v>10</v>
      </c>
      <c r="B32" s="31">
        <v>1317</v>
      </c>
      <c r="C32" s="97" t="str">
        <f>IF(AND(B32&gt;=B35),"Met PM",IF(AND(B33-C34&lt;=B32,B32&gt;=B33-C34),"On target to meet PM","Not on target to meet PM"))</f>
        <v>Met PM</v>
      </c>
      <c r="D32" s="105"/>
    </row>
    <row r="33" spans="1:4" ht="26.85" customHeight="1" x14ac:dyDescent="0.2">
      <c r="A33" s="29" t="s">
        <v>23</v>
      </c>
      <c r="B33" s="31">
        <f>B35/12*6</f>
        <v>500</v>
      </c>
      <c r="C33" s="98"/>
      <c r="D33" s="106"/>
    </row>
    <row r="34" spans="1:4" ht="26.85" hidden="1" customHeight="1" x14ac:dyDescent="0.2">
      <c r="A34" s="29"/>
      <c r="B34" s="42">
        <v>0.1</v>
      </c>
      <c r="C34" s="65">
        <f>B33*B34</f>
        <v>50</v>
      </c>
      <c r="D34" s="106"/>
    </row>
    <row r="35" spans="1:4" ht="26.85" customHeight="1" x14ac:dyDescent="0.2">
      <c r="A35" s="8" t="s">
        <v>11</v>
      </c>
      <c r="B35" s="31">
        <v>1000</v>
      </c>
      <c r="C35" s="35"/>
      <c r="D35" s="107"/>
    </row>
    <row r="36" spans="1:4" ht="14.25" customHeight="1" x14ac:dyDescent="0.2">
      <c r="A36" s="11" t="s">
        <v>21</v>
      </c>
      <c r="B36" s="3" t="s">
        <v>36</v>
      </c>
      <c r="C36" s="3" t="s">
        <v>37</v>
      </c>
      <c r="D36" s="4" t="s">
        <v>15</v>
      </c>
    </row>
    <row r="37" spans="1:4" ht="52.35" customHeight="1" x14ac:dyDescent="0.2">
      <c r="A37" s="8" t="s">
        <v>10</v>
      </c>
      <c r="B37" s="6">
        <v>1417</v>
      </c>
      <c r="C37" s="97" t="str">
        <f>IF(AND(B37&gt;=B40),"Met PM",IF(AND(B38-C39&lt;=B37,B37&gt;=B38-C39),"On target to meet PM","Not on target to meet PM"))</f>
        <v>Met PM</v>
      </c>
      <c r="D37" s="105"/>
    </row>
    <row r="38" spans="1:4" ht="26.65" customHeight="1" x14ac:dyDescent="0.2">
      <c r="A38" s="29" t="s">
        <v>23</v>
      </c>
      <c r="B38" s="71">
        <f>B40/12*6</f>
        <v>500</v>
      </c>
      <c r="C38" s="98"/>
      <c r="D38" s="106"/>
    </row>
    <row r="39" spans="1:4" ht="26.65" hidden="1" customHeight="1" x14ac:dyDescent="0.2">
      <c r="A39" s="29"/>
      <c r="B39" s="75">
        <v>0.1</v>
      </c>
      <c r="C39" s="65">
        <f>B38*B39</f>
        <v>50</v>
      </c>
      <c r="D39" s="106"/>
    </row>
    <row r="40" spans="1:4" ht="26.65" customHeight="1" x14ac:dyDescent="0.2">
      <c r="A40" s="8" t="s">
        <v>11</v>
      </c>
      <c r="B40" s="6">
        <v>1000</v>
      </c>
      <c r="C40" s="35"/>
      <c r="D40" s="107"/>
    </row>
    <row r="41" spans="1:4" ht="9" customHeight="1" x14ac:dyDescent="0.2">
      <c r="A41" s="12"/>
    </row>
    <row r="42" spans="1:4" x14ac:dyDescent="0.2">
      <c r="A42" s="18" t="s">
        <v>19</v>
      </c>
      <c r="B42" s="19"/>
      <c r="C42" s="19"/>
      <c r="D42" s="20"/>
    </row>
    <row r="43" spans="1:4" x14ac:dyDescent="0.2">
      <c r="A43" s="11" t="s">
        <v>21</v>
      </c>
      <c r="B43" s="3" t="s">
        <v>36</v>
      </c>
      <c r="C43" s="3" t="s">
        <v>37</v>
      </c>
      <c r="D43" s="4" t="s">
        <v>15</v>
      </c>
    </row>
    <row r="44" spans="1:4" ht="52.35" customHeight="1" x14ac:dyDescent="0.2">
      <c r="A44" s="8" t="s">
        <v>10</v>
      </c>
      <c r="B44" s="6">
        <v>26</v>
      </c>
      <c r="C44" s="150" t="s">
        <v>58</v>
      </c>
      <c r="D44" s="105"/>
    </row>
    <row r="45" spans="1:4" ht="26.65" customHeight="1" x14ac:dyDescent="0.2">
      <c r="A45" s="29" t="s">
        <v>23</v>
      </c>
      <c r="B45" s="30">
        <f>B46/12*6</f>
        <v>0</v>
      </c>
      <c r="C45" s="151"/>
      <c r="D45" s="106"/>
    </row>
    <row r="46" spans="1:4" ht="26.65" customHeight="1" x14ac:dyDescent="0.2">
      <c r="A46" s="8" t="s">
        <v>11</v>
      </c>
      <c r="B46" s="6"/>
      <c r="C46" s="166"/>
      <c r="D46" s="107"/>
    </row>
    <row r="47" spans="1:4" ht="10.5" customHeight="1" x14ac:dyDescent="0.2">
      <c r="A47" s="9"/>
      <c r="B47" s="21"/>
      <c r="C47" s="22"/>
      <c r="D47" s="23"/>
    </row>
    <row r="48" spans="1:4" x14ac:dyDescent="0.2">
      <c r="A48" s="25" t="s">
        <v>50</v>
      </c>
      <c r="B48" s="25"/>
      <c r="C48" s="25"/>
      <c r="D48" s="25"/>
    </row>
    <row r="49" spans="1:4" ht="8.25" customHeight="1" x14ac:dyDescent="0.2">
      <c r="A49" s="12"/>
    </row>
    <row r="50" spans="1:4" x14ac:dyDescent="0.2">
      <c r="A50" s="18" t="s">
        <v>12</v>
      </c>
      <c r="B50" s="19"/>
      <c r="C50" s="19"/>
      <c r="D50" s="20"/>
    </row>
    <row r="51" spans="1:4" x14ac:dyDescent="0.2">
      <c r="A51" s="11" t="s">
        <v>9</v>
      </c>
      <c r="B51" s="3" t="s">
        <v>36</v>
      </c>
      <c r="C51" s="3" t="s">
        <v>37</v>
      </c>
      <c r="D51" s="4" t="s">
        <v>15</v>
      </c>
    </row>
    <row r="52" spans="1:4" ht="52.35" customHeight="1" x14ac:dyDescent="0.2">
      <c r="A52" s="13" t="s">
        <v>10</v>
      </c>
      <c r="B52" s="6">
        <v>13</v>
      </c>
      <c r="C52" s="97" t="str">
        <f>IF(AND(B52&gt;=B55),"Met PM",IF(AND(B53-C54&lt;=B52,B52&gt;=B53-C54),"On target to meet PM","Not on target to meet PM"))</f>
        <v>Not on target to meet PM</v>
      </c>
      <c r="D52" s="116"/>
    </row>
    <row r="53" spans="1:4" ht="26.65" customHeight="1" x14ac:dyDescent="0.2">
      <c r="A53" s="29" t="s">
        <v>23</v>
      </c>
      <c r="B53" s="6">
        <f>B55/12*6</f>
        <v>22.5</v>
      </c>
      <c r="C53" s="98"/>
      <c r="D53" s="95"/>
    </row>
    <row r="54" spans="1:4" ht="26.65" hidden="1" customHeight="1" x14ac:dyDescent="0.2">
      <c r="A54" s="29"/>
      <c r="B54" s="36">
        <v>0.05</v>
      </c>
      <c r="C54" s="32">
        <f>B53*B54</f>
        <v>1.125</v>
      </c>
      <c r="D54" s="95"/>
    </row>
    <row r="55" spans="1:4" ht="26.65" customHeight="1" x14ac:dyDescent="0.2">
      <c r="A55" s="13" t="s">
        <v>11</v>
      </c>
      <c r="B55" s="6">
        <v>45</v>
      </c>
      <c r="C55" s="34"/>
      <c r="D55" s="96"/>
    </row>
    <row r="56" spans="1:4" ht="8.25" customHeight="1" x14ac:dyDescent="0.2"/>
    <row r="57" spans="1:4" x14ac:dyDescent="0.2">
      <c r="A57" s="146" t="s">
        <v>55</v>
      </c>
      <c r="B57" s="146"/>
      <c r="C57" s="146"/>
      <c r="D57" s="146"/>
    </row>
    <row r="58" spans="1:4" ht="6.75" customHeight="1" x14ac:dyDescent="0.2">
      <c r="A58" s="40"/>
      <c r="B58" s="40"/>
      <c r="C58" s="40"/>
      <c r="D58" s="40"/>
    </row>
    <row r="59" spans="1:4" ht="44.25" customHeight="1" x14ac:dyDescent="0.2">
      <c r="A59" s="108" t="s">
        <v>59</v>
      </c>
      <c r="B59" s="108"/>
      <c r="C59" s="108"/>
      <c r="D59" s="108"/>
    </row>
  </sheetData>
  <sheetProtection password="CD52" sheet="1" objects="1" scenarios="1"/>
  <protectedRanges>
    <protectedRange sqref="D8 D13 D20 D32 D37 D44 D52" name="Range2"/>
    <protectedRange sqref="C16 C23 C35 C40 C55 C11" name="Range1"/>
  </protectedRanges>
  <mergeCells count="23">
    <mergeCell ref="C13:C14"/>
    <mergeCell ref="D13:D16"/>
    <mergeCell ref="D32:D35"/>
    <mergeCell ref="D37:D40"/>
    <mergeCell ref="C25:C28"/>
    <mergeCell ref="D25:D28"/>
    <mergeCell ref="C20:C21"/>
    <mergeCell ref="D20:D23"/>
    <mergeCell ref="C44:C46"/>
    <mergeCell ref="C32:C33"/>
    <mergeCell ref="C37:C38"/>
    <mergeCell ref="A59:D59"/>
    <mergeCell ref="C52:C53"/>
    <mergeCell ref="D52:D55"/>
    <mergeCell ref="D44:D46"/>
    <mergeCell ref="A57:D57"/>
    <mergeCell ref="C8:C9"/>
    <mergeCell ref="D8:D11"/>
    <mergeCell ref="A1:D1"/>
    <mergeCell ref="A3:C3"/>
    <mergeCell ref="A4:C4"/>
    <mergeCell ref="D3:D4"/>
    <mergeCell ref="A2:D2"/>
  </mergeCells>
  <phoneticPr fontId="7" type="noConversion"/>
  <conditionalFormatting sqref="C8 C13 C20 C32 C37 C52">
    <cfRule type="cellIs" dxfId="0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84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30</v>
      </c>
      <c r="B2" s="87"/>
      <c r="C2" s="87"/>
      <c r="D2" s="88"/>
    </row>
    <row r="3" spans="1:5" ht="60" customHeight="1" x14ac:dyDescent="0.2">
      <c r="A3" s="89" t="s">
        <v>45</v>
      </c>
      <c r="B3" s="90"/>
      <c r="C3" s="91"/>
      <c r="D3" s="92" t="s">
        <v>49</v>
      </c>
    </row>
    <row r="4" spans="1:5" ht="89.2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99" t="s">
        <v>16</v>
      </c>
      <c r="B6" s="100"/>
      <c r="C6" s="100"/>
      <c r="D6" s="101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55</v>
      </c>
      <c r="C8" s="97" t="str">
        <f>IF(AND(B8&gt;=B11),"Met PM",IF(AND(B8&gt;=B9-C10,B8&lt;B11),"On target to meet PM","Not on target to meet PM"))</f>
        <v>Not on target to meet PM</v>
      </c>
      <c r="D8" s="113"/>
    </row>
    <row r="9" spans="1:5" ht="26.65" customHeight="1" x14ac:dyDescent="0.2">
      <c r="A9" s="29" t="s">
        <v>23</v>
      </c>
      <c r="B9" s="6">
        <f>B11/12*6</f>
        <v>881</v>
      </c>
      <c r="C9" s="98"/>
      <c r="D9" s="94"/>
    </row>
    <row r="10" spans="1:5" ht="26.65" hidden="1" customHeight="1" x14ac:dyDescent="0.2">
      <c r="A10" s="29"/>
      <c r="B10" s="36">
        <v>0.1</v>
      </c>
      <c r="C10" s="65"/>
      <c r="D10" s="94"/>
    </row>
    <row r="11" spans="1:5" ht="26.65" customHeight="1" x14ac:dyDescent="0.2">
      <c r="A11" s="5" t="s">
        <v>11</v>
      </c>
      <c r="B11" s="6">
        <v>1762</v>
      </c>
      <c r="C11" s="35"/>
      <c r="D11" s="114"/>
    </row>
    <row r="12" spans="1:5" x14ac:dyDescent="0.2">
      <c r="A12" s="2" t="s">
        <v>14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283</v>
      </c>
      <c r="C13" s="97" t="str">
        <f>IF(AND(B13&gt;=B16),"Met PM",IF(AND(B13&gt;=B14-C15,B13&lt;B16),"On target to meet PM","Not on target to meet PM"))</f>
        <v>Not on target to meet PM</v>
      </c>
      <c r="D13" s="95"/>
    </row>
    <row r="14" spans="1:5" ht="26.65" customHeight="1" x14ac:dyDescent="0.2">
      <c r="A14" s="29" t="s">
        <v>23</v>
      </c>
      <c r="B14" s="6">
        <f>B15/12*6</f>
        <v>734.5</v>
      </c>
      <c r="C14" s="98"/>
      <c r="D14" s="95"/>
    </row>
    <row r="15" spans="1:5" ht="26.65" customHeight="1" x14ac:dyDescent="0.2">
      <c r="A15" s="5" t="s">
        <v>11</v>
      </c>
      <c r="B15" s="6">
        <v>1469</v>
      </c>
      <c r="C15" s="35"/>
      <c r="D15" s="96"/>
    </row>
    <row r="16" spans="1:5" x14ac:dyDescent="0.2">
      <c r="A16" s="2" t="s">
        <v>20</v>
      </c>
      <c r="B16" s="3" t="s">
        <v>36</v>
      </c>
      <c r="C16" s="3" t="s">
        <v>37</v>
      </c>
      <c r="D16" s="4" t="s">
        <v>15</v>
      </c>
    </row>
    <row r="17" spans="1:4" ht="53.25" customHeight="1" x14ac:dyDescent="0.2">
      <c r="A17" s="5" t="s">
        <v>10</v>
      </c>
      <c r="B17" s="6">
        <v>105</v>
      </c>
      <c r="C17" s="97" t="str">
        <f>IF(AND(B17&gt;=B20),"Met PM",IF(AND(B17&gt;=B18-C19,B17&lt;B20),"On target to meet PM","Not on target to meet PM"))</f>
        <v>Not on target to meet PM</v>
      </c>
      <c r="D17" s="95"/>
    </row>
    <row r="18" spans="1:4" ht="26.65" customHeight="1" x14ac:dyDescent="0.2">
      <c r="A18" s="29" t="s">
        <v>23</v>
      </c>
      <c r="B18" s="6">
        <f>B20/12*6</f>
        <v>735</v>
      </c>
      <c r="C18" s="98"/>
      <c r="D18" s="95"/>
    </row>
    <row r="19" spans="1:4" ht="26.65" hidden="1" customHeight="1" x14ac:dyDescent="0.2">
      <c r="A19" s="29"/>
      <c r="B19" s="36">
        <v>0.1</v>
      </c>
      <c r="C19" s="65">
        <f>B19*B18</f>
        <v>73.5</v>
      </c>
      <c r="D19" s="95"/>
    </row>
    <row r="20" spans="1:4" ht="26.65" customHeight="1" x14ac:dyDescent="0.2">
      <c r="A20" s="5" t="s">
        <v>11</v>
      </c>
      <c r="B20" s="6">
        <v>1470</v>
      </c>
      <c r="C20" s="35"/>
      <c r="D20" s="96"/>
    </row>
    <row r="21" spans="1:4" ht="7.5" customHeight="1" x14ac:dyDescent="0.2">
      <c r="A21" s="7"/>
      <c r="B21" s="1"/>
    </row>
    <row r="22" spans="1:4" x14ac:dyDescent="0.2">
      <c r="A22" s="99" t="s">
        <v>17</v>
      </c>
      <c r="B22" s="100"/>
      <c r="C22" s="100"/>
      <c r="D22" s="101"/>
    </row>
    <row r="23" spans="1:4" x14ac:dyDescent="0.2">
      <c r="A23" s="2" t="s">
        <v>9</v>
      </c>
      <c r="B23" s="3" t="s">
        <v>36</v>
      </c>
      <c r="C23" s="3" t="s">
        <v>37</v>
      </c>
      <c r="D23" s="4" t="s">
        <v>15</v>
      </c>
    </row>
    <row r="24" spans="1:4" ht="53.25" customHeight="1" x14ac:dyDescent="0.2">
      <c r="A24" s="5" t="s">
        <v>10</v>
      </c>
      <c r="B24" s="6">
        <v>0</v>
      </c>
      <c r="C24" s="97" t="str">
        <f>IF(AND(B24&gt;=B27),"Met PM",IF(AND(B24&gt;=B25-C26,B24&lt;B27),"On target to meet PM","Not on target to meet PM"))</f>
        <v>Not on target to meet PM</v>
      </c>
      <c r="D24" s="95"/>
    </row>
    <row r="25" spans="1:4" ht="26.65" customHeight="1" x14ac:dyDescent="0.2">
      <c r="A25" s="29" t="s">
        <v>23</v>
      </c>
      <c r="B25" s="6">
        <f>B27/12*6</f>
        <v>72</v>
      </c>
      <c r="C25" s="98"/>
      <c r="D25" s="95"/>
    </row>
    <row r="26" spans="1:4" ht="26.65" hidden="1" customHeight="1" x14ac:dyDescent="0.2">
      <c r="A26" s="29"/>
      <c r="B26" s="36">
        <v>0.1</v>
      </c>
      <c r="C26" s="38">
        <f>B26*B25</f>
        <v>7.2</v>
      </c>
      <c r="D26" s="95"/>
    </row>
    <row r="27" spans="1:4" ht="26.65" customHeight="1" x14ac:dyDescent="0.2">
      <c r="A27" s="8" t="s">
        <v>11</v>
      </c>
      <c r="B27" s="6">
        <v>144</v>
      </c>
      <c r="C27" s="34"/>
      <c r="D27" s="96"/>
    </row>
    <row r="28" spans="1:4" x14ac:dyDescent="0.2">
      <c r="A28" s="2" t="s">
        <v>14</v>
      </c>
      <c r="B28" s="3" t="s">
        <v>36</v>
      </c>
      <c r="C28" s="3" t="s">
        <v>37</v>
      </c>
      <c r="D28" s="4" t="s">
        <v>15</v>
      </c>
    </row>
    <row r="29" spans="1:4" ht="53.25" customHeight="1" x14ac:dyDescent="0.2">
      <c r="A29" s="5" t="s">
        <v>10</v>
      </c>
      <c r="B29" s="6">
        <v>20</v>
      </c>
      <c r="C29" s="97" t="str">
        <f>IF(AND(B29&gt;=B32),"Met PM",IF(AND(B29&gt;=B30-C31,B29&lt;B32),"On target to meet PM","Not on target to meet PM"))</f>
        <v>Not on target to meet PM</v>
      </c>
      <c r="D29" s="95"/>
    </row>
    <row r="30" spans="1:4" ht="26.65" customHeight="1" x14ac:dyDescent="0.2">
      <c r="A30" s="29" t="s">
        <v>23</v>
      </c>
      <c r="B30" s="6">
        <f>B32/12*6</f>
        <v>64.5</v>
      </c>
      <c r="C30" s="98"/>
      <c r="D30" s="95"/>
    </row>
    <row r="31" spans="1:4" ht="26.65" hidden="1" customHeight="1" x14ac:dyDescent="0.2">
      <c r="A31" s="29"/>
      <c r="B31" s="36">
        <v>0.1</v>
      </c>
      <c r="C31" s="65">
        <f>B31*B30</f>
        <v>6.45</v>
      </c>
      <c r="D31" s="95"/>
    </row>
    <row r="32" spans="1:4" ht="26.65" customHeight="1" x14ac:dyDescent="0.2">
      <c r="A32" s="5" t="s">
        <v>11</v>
      </c>
      <c r="B32" s="6">
        <v>129</v>
      </c>
      <c r="C32" s="35"/>
      <c r="D32" s="96"/>
    </row>
    <row r="33" spans="1:4" x14ac:dyDescent="0.2">
      <c r="A33" s="2" t="s">
        <v>20</v>
      </c>
      <c r="B33" s="3" t="s">
        <v>36</v>
      </c>
      <c r="C33" s="3" t="s">
        <v>37</v>
      </c>
      <c r="D33" s="4" t="s">
        <v>15</v>
      </c>
    </row>
    <row r="34" spans="1:4" ht="53.25" customHeight="1" x14ac:dyDescent="0.2">
      <c r="A34" s="5" t="s">
        <v>10</v>
      </c>
      <c r="B34" s="6">
        <v>0</v>
      </c>
      <c r="C34" s="97" t="str">
        <f>IF(AND(B34&gt;=B37),"Met PM",IF(AND(B34&gt;=B35-C36,B34&lt;B37),"On target to meet PM","Not on target to meet PM"))</f>
        <v>Not on target to meet PM</v>
      </c>
      <c r="D34" s="95"/>
    </row>
    <row r="35" spans="1:4" ht="26.65" customHeight="1" x14ac:dyDescent="0.2">
      <c r="A35" s="29" t="s">
        <v>23</v>
      </c>
      <c r="B35" s="6">
        <f>B37/12*6</f>
        <v>64.5</v>
      </c>
      <c r="C35" s="98"/>
      <c r="D35" s="95"/>
    </row>
    <row r="36" spans="1:4" ht="26.65" hidden="1" customHeight="1" x14ac:dyDescent="0.2">
      <c r="A36" s="29"/>
      <c r="B36" s="36">
        <v>0.1</v>
      </c>
      <c r="C36" s="65">
        <f>B36*B35</f>
        <v>6.45</v>
      </c>
      <c r="D36" s="95"/>
    </row>
    <row r="37" spans="1:4" ht="26.65" customHeight="1" x14ac:dyDescent="0.2">
      <c r="A37" s="5" t="s">
        <v>11</v>
      </c>
      <c r="B37" s="6">
        <v>129</v>
      </c>
      <c r="C37" s="35"/>
      <c r="D37" s="96"/>
    </row>
    <row r="38" spans="1:4" ht="7.5" customHeight="1" x14ac:dyDescent="0.2">
      <c r="A38" s="9"/>
    </row>
    <row r="39" spans="1:4" x14ac:dyDescent="0.2">
      <c r="A39" s="99" t="s">
        <v>18</v>
      </c>
      <c r="B39" s="100"/>
      <c r="C39" s="100"/>
      <c r="D39" s="101"/>
    </row>
    <row r="40" spans="1:4" x14ac:dyDescent="0.2">
      <c r="A40" s="11" t="s">
        <v>9</v>
      </c>
      <c r="B40" s="3" t="s">
        <v>36</v>
      </c>
      <c r="C40" s="3" t="s">
        <v>37</v>
      </c>
      <c r="D40" s="4" t="s">
        <v>15</v>
      </c>
    </row>
    <row r="41" spans="1:4" ht="53.25" customHeight="1" x14ac:dyDescent="0.2">
      <c r="A41" s="8" t="s">
        <v>10</v>
      </c>
      <c r="B41" s="6">
        <v>118205</v>
      </c>
      <c r="C41" s="97" t="str">
        <f>IF(AND(B41&gt;=B44),"Met PM",IF(AND(B41&gt;=B42-C43,B41&lt;B44),"On target to meet PM","Not on target to meet PM"))</f>
        <v>Not on target to meet PM</v>
      </c>
      <c r="D41" s="95"/>
    </row>
    <row r="42" spans="1:4" ht="26.65" customHeight="1" x14ac:dyDescent="0.2">
      <c r="A42" s="29" t="s">
        <v>23</v>
      </c>
      <c r="B42" s="6">
        <f>B44/12*6</f>
        <v>746646.5</v>
      </c>
      <c r="C42" s="98"/>
      <c r="D42" s="95"/>
    </row>
    <row r="43" spans="1:4" ht="26.65" hidden="1" customHeight="1" x14ac:dyDescent="0.2">
      <c r="A43" s="29"/>
      <c r="B43" s="36">
        <v>0.1</v>
      </c>
      <c r="C43" s="65">
        <f>B43*B42</f>
        <v>74664.650000000009</v>
      </c>
      <c r="D43" s="95"/>
    </row>
    <row r="44" spans="1:4" ht="26.65" customHeight="1" x14ac:dyDescent="0.2">
      <c r="A44" s="8" t="s">
        <v>11</v>
      </c>
      <c r="B44" s="6">
        <v>1493293</v>
      </c>
      <c r="C44" s="35"/>
      <c r="D44" s="96"/>
    </row>
    <row r="45" spans="1:4" x14ac:dyDescent="0.2">
      <c r="A45" s="2" t="s">
        <v>14</v>
      </c>
      <c r="B45" s="3" t="s">
        <v>36</v>
      </c>
      <c r="C45" s="3" t="s">
        <v>37</v>
      </c>
      <c r="D45" s="4" t="s">
        <v>15</v>
      </c>
    </row>
    <row r="46" spans="1:4" ht="53.25" customHeight="1" x14ac:dyDescent="0.2">
      <c r="A46" s="5" t="s">
        <v>10</v>
      </c>
      <c r="B46" s="6">
        <v>182078</v>
      </c>
      <c r="C46" s="97" t="str">
        <f>IF(AND(B46&gt;=B49),"Met PM",IF(AND(B46&gt;=B47-C48,B46&lt;B49),"On target to meet PM","Not on target to meet PM"))</f>
        <v>Not on target to meet PM</v>
      </c>
      <c r="D46" s="95"/>
    </row>
    <row r="47" spans="1:4" ht="26.65" customHeight="1" x14ac:dyDescent="0.2">
      <c r="A47" s="29" t="s">
        <v>23</v>
      </c>
      <c r="B47" s="6">
        <f>B49/12*6</f>
        <v>584955.5</v>
      </c>
      <c r="C47" s="98"/>
      <c r="D47" s="95"/>
    </row>
    <row r="48" spans="1:4" ht="26.65" hidden="1" customHeight="1" x14ac:dyDescent="0.2">
      <c r="A48" s="29"/>
      <c r="B48" s="36">
        <v>0.1</v>
      </c>
      <c r="C48" s="65">
        <f>B48*B47</f>
        <v>58495.55</v>
      </c>
      <c r="D48" s="95"/>
    </row>
    <row r="49" spans="1:4" ht="26.65" customHeight="1" x14ac:dyDescent="0.2">
      <c r="A49" s="5" t="s">
        <v>11</v>
      </c>
      <c r="B49" s="6">
        <v>1169911</v>
      </c>
      <c r="C49" s="35"/>
      <c r="D49" s="96"/>
    </row>
    <row r="50" spans="1:4" x14ac:dyDescent="0.2">
      <c r="A50" s="2" t="s">
        <v>20</v>
      </c>
      <c r="B50" s="3" t="s">
        <v>36</v>
      </c>
      <c r="C50" s="3" t="s">
        <v>37</v>
      </c>
      <c r="D50" s="4" t="s">
        <v>15</v>
      </c>
    </row>
    <row r="51" spans="1:4" ht="53.25" customHeight="1" x14ac:dyDescent="0.2">
      <c r="A51" s="5" t="s">
        <v>10</v>
      </c>
      <c r="B51" s="6">
        <v>118256</v>
      </c>
      <c r="C51" s="97" t="str">
        <f>IF(AND(B51&gt;=B54),"Met PM",IF(AND(B51&gt;=B52-C53,B51&lt;B54),"On target to meet PM","Not on target to meet PM"))</f>
        <v>Not on target to meet PM</v>
      </c>
      <c r="D51" s="95"/>
    </row>
    <row r="52" spans="1:4" ht="26.65" customHeight="1" x14ac:dyDescent="0.2">
      <c r="A52" s="29" t="s">
        <v>23</v>
      </c>
      <c r="B52" s="6">
        <f>B54/12*6</f>
        <v>584852.5</v>
      </c>
      <c r="C52" s="98"/>
      <c r="D52" s="95"/>
    </row>
    <row r="53" spans="1:4" ht="26.65" hidden="1" customHeight="1" x14ac:dyDescent="0.2">
      <c r="A53" s="29"/>
      <c r="B53" s="36">
        <v>0.1</v>
      </c>
      <c r="C53" s="65">
        <f>B53*B52</f>
        <v>58485.25</v>
      </c>
      <c r="D53" s="95"/>
    </row>
    <row r="54" spans="1:4" ht="26.65" customHeight="1" x14ac:dyDescent="0.2">
      <c r="A54" s="5" t="s">
        <v>11</v>
      </c>
      <c r="B54" s="6">
        <v>1169705</v>
      </c>
      <c r="C54" s="35"/>
      <c r="D54" s="96"/>
    </row>
    <row r="55" spans="1:4" ht="6.75" customHeight="1" x14ac:dyDescent="0.2">
      <c r="A55" s="12"/>
    </row>
    <row r="56" spans="1:4" x14ac:dyDescent="0.2">
      <c r="A56" s="99" t="s">
        <v>19</v>
      </c>
      <c r="B56" s="100"/>
      <c r="C56" s="100"/>
      <c r="D56" s="101"/>
    </row>
    <row r="57" spans="1:4" x14ac:dyDescent="0.2">
      <c r="A57" s="11" t="s">
        <v>9</v>
      </c>
      <c r="B57" s="3" t="s">
        <v>36</v>
      </c>
      <c r="C57" s="3" t="s">
        <v>37</v>
      </c>
      <c r="D57" s="4" t="s">
        <v>15</v>
      </c>
    </row>
    <row r="58" spans="1:4" ht="53.25" customHeight="1" x14ac:dyDescent="0.2">
      <c r="A58" s="8" t="s">
        <v>10</v>
      </c>
      <c r="B58" s="6">
        <v>579</v>
      </c>
      <c r="C58" s="97" t="str">
        <f>IF(AND(B58&gt;=B61),"Met PM",IF(AND(B58&gt;=B59-C60,B58&lt;B61),"On target to meet PM","Not on target to meet PM"))</f>
        <v>Met PM</v>
      </c>
      <c r="D58" s="95"/>
    </row>
    <row r="59" spans="1:4" ht="26.65" customHeight="1" x14ac:dyDescent="0.2">
      <c r="A59" s="29" t="s">
        <v>23</v>
      </c>
      <c r="B59" s="6">
        <f>B61/12*6</f>
        <v>87.5</v>
      </c>
      <c r="C59" s="98"/>
      <c r="D59" s="95"/>
    </row>
    <row r="60" spans="1:4" ht="26.65" hidden="1" customHeight="1" x14ac:dyDescent="0.2">
      <c r="A60" s="29"/>
      <c r="B60" s="36">
        <v>0.1</v>
      </c>
      <c r="C60" s="65">
        <f>B60*B59</f>
        <v>8.75</v>
      </c>
      <c r="D60" s="95"/>
    </row>
    <row r="61" spans="1:4" ht="26.65" customHeight="1" x14ac:dyDescent="0.2">
      <c r="A61" s="8" t="s">
        <v>11</v>
      </c>
      <c r="B61" s="6">
        <v>175</v>
      </c>
      <c r="C61" s="35"/>
      <c r="D61" s="96"/>
    </row>
    <row r="62" spans="1:4" x14ac:dyDescent="0.2">
      <c r="A62" s="2" t="s">
        <v>14</v>
      </c>
      <c r="B62" s="3" t="s">
        <v>36</v>
      </c>
      <c r="C62" s="3" t="s">
        <v>37</v>
      </c>
      <c r="D62" s="4" t="s">
        <v>15</v>
      </c>
    </row>
    <row r="63" spans="1:4" ht="53.25" customHeight="1" x14ac:dyDescent="0.2">
      <c r="A63" s="5" t="s">
        <v>10</v>
      </c>
      <c r="B63" s="6">
        <v>629</v>
      </c>
      <c r="C63" s="97" t="str">
        <f>IF(AND(B63&gt;=B66),"Met PM",IF(AND(B63&gt;=B64-C65,B63&lt;B66),"On target to meet PM","Not on target to meet PM"))</f>
        <v>Met PM</v>
      </c>
      <c r="D63" s="95"/>
    </row>
    <row r="64" spans="1:4" ht="26.65" customHeight="1" x14ac:dyDescent="0.2">
      <c r="A64" s="29" t="s">
        <v>23</v>
      </c>
      <c r="B64" s="6">
        <f>B66/12*6</f>
        <v>58</v>
      </c>
      <c r="C64" s="98"/>
      <c r="D64" s="95"/>
    </row>
    <row r="65" spans="1:4" ht="26.65" hidden="1" customHeight="1" x14ac:dyDescent="0.2">
      <c r="A65" s="29"/>
      <c r="B65" s="36">
        <v>0.1</v>
      </c>
      <c r="C65" s="65">
        <f>B65*B64</f>
        <v>5.8000000000000007</v>
      </c>
      <c r="D65" s="95"/>
    </row>
    <row r="66" spans="1:4" ht="26.65" customHeight="1" x14ac:dyDescent="0.2">
      <c r="A66" s="5" t="s">
        <v>11</v>
      </c>
      <c r="B66" s="6">
        <v>116</v>
      </c>
      <c r="C66" s="35"/>
      <c r="D66" s="96"/>
    </row>
    <row r="67" spans="1:4" x14ac:dyDescent="0.2">
      <c r="A67" s="2" t="s">
        <v>20</v>
      </c>
      <c r="B67" s="3" t="s">
        <v>36</v>
      </c>
      <c r="C67" s="3" t="s">
        <v>37</v>
      </c>
      <c r="D67" s="4" t="s">
        <v>15</v>
      </c>
    </row>
    <row r="68" spans="1:4" ht="53.25" customHeight="1" x14ac:dyDescent="0.2">
      <c r="A68" s="5" t="s">
        <v>10</v>
      </c>
      <c r="B68" s="6">
        <v>629</v>
      </c>
      <c r="C68" s="97" t="str">
        <f>IF(AND(B68&gt;=B71),"Met PM",IF(AND(B68&gt;=B69-C70,B68&lt;B71),"On target to meet PM","Not on target to meet PM"))</f>
        <v>Met PM</v>
      </c>
      <c r="D68" s="95"/>
    </row>
    <row r="69" spans="1:4" ht="26.65" customHeight="1" x14ac:dyDescent="0.2">
      <c r="A69" s="29" t="s">
        <v>23</v>
      </c>
      <c r="B69" s="6">
        <f>B71/12*6</f>
        <v>58</v>
      </c>
      <c r="C69" s="98"/>
      <c r="D69" s="95"/>
    </row>
    <row r="70" spans="1:4" ht="26.65" hidden="1" customHeight="1" x14ac:dyDescent="0.2">
      <c r="A70" s="29"/>
      <c r="B70" s="36">
        <v>0.1</v>
      </c>
      <c r="C70" s="65">
        <f>B70*B69</f>
        <v>5.8000000000000007</v>
      </c>
      <c r="D70" s="95"/>
    </row>
    <row r="71" spans="1:4" ht="26.65" customHeight="1" x14ac:dyDescent="0.2">
      <c r="A71" s="5" t="s">
        <v>11</v>
      </c>
      <c r="B71" s="6">
        <v>116</v>
      </c>
      <c r="C71" s="35"/>
      <c r="D71" s="96"/>
    </row>
    <row r="72" spans="1:4" ht="9" customHeight="1" x14ac:dyDescent="0.2">
      <c r="A72" s="9"/>
      <c r="B72" s="21"/>
      <c r="C72" s="22"/>
      <c r="D72" s="23"/>
    </row>
    <row r="73" spans="1:4" x14ac:dyDescent="0.2">
      <c r="A73" s="115" t="s">
        <v>50</v>
      </c>
      <c r="B73" s="115"/>
      <c r="C73" s="115"/>
      <c r="D73" s="115"/>
    </row>
    <row r="74" spans="1:4" ht="7.5" customHeight="1" x14ac:dyDescent="0.2">
      <c r="A74" s="12"/>
    </row>
    <row r="75" spans="1:4" x14ac:dyDescent="0.2">
      <c r="A75" s="99" t="s">
        <v>12</v>
      </c>
      <c r="B75" s="100"/>
      <c r="C75" s="100"/>
      <c r="D75" s="101"/>
    </row>
    <row r="76" spans="1:4" x14ac:dyDescent="0.2">
      <c r="A76" s="11" t="s">
        <v>9</v>
      </c>
      <c r="B76" s="3" t="s">
        <v>36</v>
      </c>
      <c r="C76" s="3" t="s">
        <v>37</v>
      </c>
      <c r="D76" s="4" t="s">
        <v>15</v>
      </c>
    </row>
    <row r="77" spans="1:4" ht="53.25" customHeight="1" x14ac:dyDescent="0.2">
      <c r="A77" s="13" t="s">
        <v>10</v>
      </c>
      <c r="B77" s="6">
        <v>36</v>
      </c>
      <c r="C77" s="97" t="str">
        <f>IF(AND(B77&gt;=B80),"Met PM",IF(AND(B77&gt;=B78-C79,B77&lt;B80),"On target to meet PM","Not on target to meet PM"))</f>
        <v>Not on target to meet PM</v>
      </c>
      <c r="D77" s="95"/>
    </row>
    <row r="78" spans="1:4" ht="26.65" customHeight="1" x14ac:dyDescent="0.2">
      <c r="A78" s="29" t="s">
        <v>23</v>
      </c>
      <c r="B78" s="6">
        <f>B80/12*6</f>
        <v>43.5</v>
      </c>
      <c r="C78" s="98"/>
      <c r="D78" s="95"/>
    </row>
    <row r="79" spans="1:4" ht="26.65" hidden="1" customHeight="1" x14ac:dyDescent="0.2">
      <c r="A79" s="29"/>
      <c r="B79" s="36">
        <v>0.05</v>
      </c>
      <c r="C79" s="38">
        <f>B79*B78</f>
        <v>2.1750000000000003</v>
      </c>
      <c r="D79" s="95"/>
    </row>
    <row r="80" spans="1:4" ht="26.65" customHeight="1" x14ac:dyDescent="0.2">
      <c r="A80" s="13" t="s">
        <v>11</v>
      </c>
      <c r="B80" s="6">
        <v>87</v>
      </c>
      <c r="C80" s="35"/>
      <c r="D80" s="96"/>
    </row>
    <row r="81" spans="1:4" ht="10.5" customHeight="1" x14ac:dyDescent="0.2">
      <c r="A81" s="12"/>
    </row>
    <row r="82" spans="1:4" x14ac:dyDescent="0.2">
      <c r="A82" s="115" t="s">
        <v>51</v>
      </c>
      <c r="B82" s="115"/>
      <c r="C82" s="115"/>
      <c r="D82" s="115"/>
    </row>
    <row r="83" spans="1:4" ht="6.75" customHeight="1" x14ac:dyDescent="0.2">
      <c r="A83" s="12"/>
    </row>
    <row r="84" spans="1:4" ht="43.5" customHeight="1" x14ac:dyDescent="0.2">
      <c r="A84" s="108" t="s">
        <v>59</v>
      </c>
      <c r="B84" s="108"/>
      <c r="C84" s="108"/>
      <c r="D84" s="108"/>
    </row>
  </sheetData>
  <sheetProtection password="CD52" sheet="1" objects="1" scenarios="1"/>
  <protectedRanges>
    <protectedRange sqref="D8:D11 D13:D15 D17:D20 D24:D27 D29:D32 D34:D37 D41:D44 D46:D49 D51:D54 D58:D61 D63:D66 D68:D71 D77:D80" name="Range3"/>
    <protectedRange sqref="D24" name="Range1_1"/>
    <protectedRange sqref="D8 D13 D17 D68 D58 D29 D34 D63 D41 D46 D51 D77" name="Range1"/>
  </protectedRanges>
  <mergeCells count="39">
    <mergeCell ref="A84:D84"/>
    <mergeCell ref="C77:C78"/>
    <mergeCell ref="A73:D73"/>
    <mergeCell ref="A75:D75"/>
    <mergeCell ref="D68:D71"/>
    <mergeCell ref="D77:D80"/>
    <mergeCell ref="A82:D82"/>
    <mergeCell ref="C68:C69"/>
    <mergeCell ref="D58:D61"/>
    <mergeCell ref="A56:D56"/>
    <mergeCell ref="D63:D66"/>
    <mergeCell ref="C58:C59"/>
    <mergeCell ref="C63:C64"/>
    <mergeCell ref="A6:D6"/>
    <mergeCell ref="C13:C14"/>
    <mergeCell ref="A1:D1"/>
    <mergeCell ref="A2:D2"/>
    <mergeCell ref="A3:C3"/>
    <mergeCell ref="A4:C4"/>
    <mergeCell ref="D3:D4"/>
    <mergeCell ref="D8:D11"/>
    <mergeCell ref="D13:D15"/>
    <mergeCell ref="C8:C9"/>
    <mergeCell ref="D34:D37"/>
    <mergeCell ref="D51:D54"/>
    <mergeCell ref="A39:D39"/>
    <mergeCell ref="D17:D20"/>
    <mergeCell ref="A22:D22"/>
    <mergeCell ref="D24:D27"/>
    <mergeCell ref="C24:C25"/>
    <mergeCell ref="C17:C18"/>
    <mergeCell ref="D29:D32"/>
    <mergeCell ref="C29:C30"/>
    <mergeCell ref="C34:C35"/>
    <mergeCell ref="D41:D44"/>
    <mergeCell ref="D46:D49"/>
    <mergeCell ref="C41:C42"/>
    <mergeCell ref="C46:C47"/>
    <mergeCell ref="C51:C52"/>
  </mergeCells>
  <phoneticPr fontId="7" type="noConversion"/>
  <conditionalFormatting sqref="C77:C78">
    <cfRule type="cellIs" dxfId="29" priority="5" operator="equal">
      <formula>"Not on target to meet PM"</formula>
    </cfRule>
  </conditionalFormatting>
  <conditionalFormatting sqref="C24:C25 C29:C30 C34:C35 C41:C42 C46:C47 C51:C52 C58:C59 C63:C64 C68:C69">
    <cfRule type="cellIs" dxfId="28" priority="2" stopIfTrue="1" operator="equal">
      <formula>"Not on target to meet PM"</formula>
    </cfRule>
  </conditionalFormatting>
  <conditionalFormatting sqref="C8:C9 C13:C14 C17:C18">
    <cfRule type="cellIs" dxfId="27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7" max="16383" man="1"/>
    <brk id="55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05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6" ht="39.75" customHeight="1" x14ac:dyDescent="0.2">
      <c r="A1" s="85" t="s">
        <v>48</v>
      </c>
      <c r="B1" s="85"/>
      <c r="C1" s="85"/>
      <c r="D1" s="85"/>
      <c r="E1" s="14"/>
    </row>
    <row r="2" spans="1:6" ht="15.75" x14ac:dyDescent="0.25">
      <c r="A2" s="86" t="s">
        <v>31</v>
      </c>
      <c r="B2" s="87"/>
      <c r="C2" s="87"/>
      <c r="D2" s="88"/>
    </row>
    <row r="3" spans="1:6" ht="60" customHeight="1" x14ac:dyDescent="0.2">
      <c r="A3" s="89" t="s">
        <v>43</v>
      </c>
      <c r="B3" s="90"/>
      <c r="C3" s="91"/>
      <c r="D3" s="92" t="s">
        <v>49</v>
      </c>
    </row>
    <row r="4" spans="1:6" ht="84.75" customHeight="1" x14ac:dyDescent="0.2">
      <c r="A4" s="89" t="s">
        <v>35</v>
      </c>
      <c r="B4" s="90"/>
      <c r="C4" s="91"/>
      <c r="D4" s="93"/>
    </row>
    <row r="5" spans="1:6" ht="6.75" customHeight="1" x14ac:dyDescent="0.2"/>
    <row r="6" spans="1:6" x14ac:dyDescent="0.2">
      <c r="A6" s="99" t="s">
        <v>16</v>
      </c>
      <c r="B6" s="100"/>
      <c r="C6" s="100"/>
      <c r="D6" s="101"/>
    </row>
    <row r="7" spans="1:6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6" ht="53.25" customHeight="1" x14ac:dyDescent="0.2">
      <c r="A8" s="5" t="s">
        <v>10</v>
      </c>
      <c r="B8" s="6">
        <v>914</v>
      </c>
      <c r="C8" s="97" t="str">
        <f>IF(AND(B8&gt;=B11),"Met PM",IF(AND(B9-C10&lt;=B8,B8&gt;=B9-C10),"On target to meet PM","Not on target to meet PM"))</f>
        <v>On target to meet PM</v>
      </c>
      <c r="D8" s="116"/>
    </row>
    <row r="9" spans="1:6" ht="26.65" customHeight="1" x14ac:dyDescent="0.2">
      <c r="A9" s="29" t="s">
        <v>23</v>
      </c>
      <c r="B9" s="6">
        <f>B11/12*6</f>
        <v>712.5</v>
      </c>
      <c r="C9" s="98"/>
      <c r="D9" s="95"/>
    </row>
    <row r="10" spans="1:6" ht="26.65" hidden="1" customHeight="1" x14ac:dyDescent="0.2">
      <c r="A10" s="29"/>
      <c r="B10" s="36">
        <v>0.1</v>
      </c>
      <c r="C10" s="38">
        <f>B9*B10</f>
        <v>71.25</v>
      </c>
      <c r="D10" s="95"/>
    </row>
    <row r="11" spans="1:6" ht="26.65" customHeight="1" x14ac:dyDescent="0.2">
      <c r="A11" s="5" t="s">
        <v>11</v>
      </c>
      <c r="B11" s="6">
        <v>1425</v>
      </c>
      <c r="C11" s="35"/>
      <c r="D11" s="96"/>
    </row>
    <row r="12" spans="1:6" x14ac:dyDescent="0.2">
      <c r="A12" s="2" t="s">
        <v>14</v>
      </c>
      <c r="B12" s="3" t="s">
        <v>36</v>
      </c>
      <c r="C12" s="3" t="s">
        <v>37</v>
      </c>
      <c r="D12" s="4" t="s">
        <v>15</v>
      </c>
    </row>
    <row r="13" spans="1:6" ht="53.25" customHeight="1" x14ac:dyDescent="0.2">
      <c r="A13" s="5" t="s">
        <v>10</v>
      </c>
      <c r="B13" s="6">
        <v>912</v>
      </c>
      <c r="C13" s="97" t="str">
        <f>IF(AND(B13&gt;=B16),"Met PM",IF(AND(B14-C15&lt;=B13,B13&gt;=B14-C15),"On target to meet PM","Not on target to meet PM"))</f>
        <v>On target to meet PM</v>
      </c>
      <c r="D13" s="117"/>
      <c r="F13" s="48"/>
    </row>
    <row r="14" spans="1:6" ht="26.65" customHeight="1" x14ac:dyDescent="0.2">
      <c r="A14" s="29" t="s">
        <v>23</v>
      </c>
      <c r="B14" s="6">
        <f>B16/12*6</f>
        <v>860.5</v>
      </c>
      <c r="C14" s="98"/>
      <c r="D14" s="118"/>
      <c r="F14" s="48"/>
    </row>
    <row r="15" spans="1:6" ht="26.65" hidden="1" customHeight="1" x14ac:dyDescent="0.2">
      <c r="A15" s="29"/>
      <c r="B15" s="36">
        <v>0.1</v>
      </c>
      <c r="C15" s="38">
        <f>B14*B15</f>
        <v>86.050000000000011</v>
      </c>
      <c r="D15" s="118"/>
      <c r="F15" s="48"/>
    </row>
    <row r="16" spans="1:6" ht="26.65" customHeight="1" x14ac:dyDescent="0.2">
      <c r="A16" s="8" t="s">
        <v>11</v>
      </c>
      <c r="B16" s="6">
        <v>1721</v>
      </c>
      <c r="C16" s="35"/>
      <c r="D16" s="119"/>
    </row>
    <row r="17" spans="1:4" x14ac:dyDescent="0.2">
      <c r="A17" s="2" t="s">
        <v>20</v>
      </c>
      <c r="B17" s="3" t="s">
        <v>36</v>
      </c>
      <c r="C17" s="3" t="s">
        <v>37</v>
      </c>
      <c r="D17" s="4" t="s">
        <v>15</v>
      </c>
    </row>
    <row r="18" spans="1:4" ht="63.75" customHeight="1" x14ac:dyDescent="0.2">
      <c r="A18" s="5" t="s">
        <v>10</v>
      </c>
      <c r="B18" s="6">
        <v>858</v>
      </c>
      <c r="C18" s="97" t="str">
        <f>IF(AND(B18&gt;=B21),"Met PM",IF(AND(B19-C20&lt;=B18,B18&gt;=B19-C20),"On target to meet PM","Not on target to meet PM"))</f>
        <v>On target to meet PM</v>
      </c>
      <c r="D18" s="120"/>
    </row>
    <row r="19" spans="1:4" ht="26.65" customHeight="1" x14ac:dyDescent="0.2">
      <c r="A19" s="29" t="s">
        <v>23</v>
      </c>
      <c r="B19" s="6">
        <f>B21/12*6</f>
        <v>564.5</v>
      </c>
      <c r="C19" s="98"/>
      <c r="D19" s="121"/>
    </row>
    <row r="20" spans="1:4" ht="26.65" hidden="1" customHeight="1" x14ac:dyDescent="0.2">
      <c r="A20" s="29"/>
      <c r="B20" s="36">
        <v>0.1</v>
      </c>
      <c r="C20" s="38">
        <f>B19*B20</f>
        <v>56.45</v>
      </c>
      <c r="D20" s="121"/>
    </row>
    <row r="21" spans="1:4" ht="26.65" customHeight="1" x14ac:dyDescent="0.2">
      <c r="A21" s="8" t="s">
        <v>11</v>
      </c>
      <c r="B21" s="6">
        <v>1129</v>
      </c>
      <c r="C21" s="35"/>
      <c r="D21" s="122"/>
    </row>
    <row r="22" spans="1:4" x14ac:dyDescent="0.2">
      <c r="A22" s="2" t="s">
        <v>22</v>
      </c>
      <c r="B22" s="3" t="s">
        <v>36</v>
      </c>
      <c r="C22" s="3" t="s">
        <v>37</v>
      </c>
      <c r="D22" s="4" t="s">
        <v>15</v>
      </c>
    </row>
    <row r="23" spans="1:4" ht="53.25" customHeight="1" x14ac:dyDescent="0.2">
      <c r="A23" s="5" t="s">
        <v>10</v>
      </c>
      <c r="B23" s="6">
        <v>977</v>
      </c>
      <c r="C23" s="97" t="str">
        <f>IF(AND(B23&gt;=B26),"Met PM",IF(AND(B24-C25&lt;=B23,B23&gt;=B24-C25),"On target to meet PM","Not on target to meet PM"))</f>
        <v>Not on target to meet PM</v>
      </c>
      <c r="D23" s="105"/>
    </row>
    <row r="24" spans="1:4" ht="26.65" customHeight="1" x14ac:dyDescent="0.2">
      <c r="A24" s="29" t="s">
        <v>23</v>
      </c>
      <c r="B24" s="31">
        <f>B26/12*6</f>
        <v>1187</v>
      </c>
      <c r="C24" s="98"/>
      <c r="D24" s="106"/>
    </row>
    <row r="25" spans="1:4" ht="26.65" hidden="1" customHeight="1" x14ac:dyDescent="0.2">
      <c r="A25" s="29"/>
      <c r="B25" s="36">
        <v>0.1</v>
      </c>
      <c r="C25" s="38">
        <f>B24*B25</f>
        <v>118.7</v>
      </c>
      <c r="D25" s="106"/>
    </row>
    <row r="26" spans="1:4" ht="26.65" customHeight="1" x14ac:dyDescent="0.2">
      <c r="A26" s="8" t="s">
        <v>11</v>
      </c>
      <c r="B26" s="6">
        <v>2374</v>
      </c>
      <c r="C26" s="84"/>
      <c r="D26" s="107"/>
    </row>
    <row r="27" spans="1:4" x14ac:dyDescent="0.2">
      <c r="A27" s="2" t="s">
        <v>25</v>
      </c>
      <c r="B27" s="3" t="s">
        <v>36</v>
      </c>
      <c r="C27" s="3" t="s">
        <v>37</v>
      </c>
      <c r="D27" s="4" t="s">
        <v>15</v>
      </c>
    </row>
    <row r="28" spans="1:4" ht="53.25" customHeight="1" x14ac:dyDescent="0.2">
      <c r="A28" s="5" t="s">
        <v>10</v>
      </c>
      <c r="B28" s="6">
        <v>870</v>
      </c>
      <c r="C28" s="97" t="str">
        <f>IF(AND(B28&gt;=B31),"Met PM",IF(AND(B29-C30&lt;=B28,B28&gt;=B29-C30),"On target to meet PM","Not on target to meet PM"))</f>
        <v>On target to meet PM</v>
      </c>
      <c r="D28" s="105"/>
    </row>
    <row r="29" spans="1:4" ht="26.65" customHeight="1" x14ac:dyDescent="0.2">
      <c r="A29" s="29" t="s">
        <v>23</v>
      </c>
      <c r="B29" s="31">
        <f>B31/12*6</f>
        <v>898.5</v>
      </c>
      <c r="C29" s="98"/>
      <c r="D29" s="106"/>
    </row>
    <row r="30" spans="1:4" ht="26.65" hidden="1" customHeight="1" x14ac:dyDescent="0.2">
      <c r="A30" s="29"/>
      <c r="B30" s="36">
        <v>0.1</v>
      </c>
      <c r="C30" s="38">
        <f>B29*B30</f>
        <v>89.850000000000009</v>
      </c>
      <c r="D30" s="106"/>
    </row>
    <row r="31" spans="1:4" ht="26.65" customHeight="1" x14ac:dyDescent="0.2">
      <c r="A31" s="8" t="s">
        <v>11</v>
      </c>
      <c r="B31" s="6">
        <v>1797</v>
      </c>
      <c r="C31" s="84"/>
      <c r="D31" s="107"/>
    </row>
    <row r="32" spans="1:4" x14ac:dyDescent="0.2">
      <c r="A32" s="2" t="s">
        <v>13</v>
      </c>
      <c r="B32" s="3" t="s">
        <v>36</v>
      </c>
      <c r="C32" s="3" t="s">
        <v>37</v>
      </c>
      <c r="D32" s="4" t="s">
        <v>15</v>
      </c>
    </row>
    <row r="33" spans="1:4" ht="63.75" customHeight="1" x14ac:dyDescent="0.2">
      <c r="A33" s="5" t="s">
        <v>10</v>
      </c>
      <c r="B33" s="6">
        <v>205</v>
      </c>
      <c r="C33" s="97" t="str">
        <f>IF(AND(B33&gt;=B36),"Met PM",IF(AND(B34-C35&lt;=B33,B33&gt;=B34-C35),"On target to meet PM","Not on target to meet PM"))</f>
        <v>Not on target to meet PM</v>
      </c>
      <c r="D33" s="105"/>
    </row>
    <row r="34" spans="1:4" ht="26.65" customHeight="1" x14ac:dyDescent="0.2">
      <c r="A34" s="29" t="s">
        <v>23</v>
      </c>
      <c r="B34" s="31">
        <f>B36/12*6</f>
        <v>400.5</v>
      </c>
      <c r="C34" s="98"/>
      <c r="D34" s="106"/>
    </row>
    <row r="35" spans="1:4" ht="26.65" hidden="1" customHeight="1" x14ac:dyDescent="0.2">
      <c r="A35" s="29"/>
      <c r="B35" s="42">
        <v>0.1</v>
      </c>
      <c r="C35" s="32">
        <f>B35*B34</f>
        <v>40.050000000000004</v>
      </c>
      <c r="D35" s="106"/>
    </row>
    <row r="36" spans="1:4" ht="26.65" customHeight="1" x14ac:dyDescent="0.2">
      <c r="A36" s="8" t="s">
        <v>11</v>
      </c>
      <c r="B36" s="6">
        <v>801</v>
      </c>
      <c r="C36" s="33"/>
      <c r="D36" s="107"/>
    </row>
    <row r="37" spans="1:4" x14ac:dyDescent="0.2">
      <c r="A37" s="2" t="s">
        <v>21</v>
      </c>
      <c r="B37" s="3" t="s">
        <v>36</v>
      </c>
      <c r="C37" s="3" t="s">
        <v>37</v>
      </c>
      <c r="D37" s="4" t="s">
        <v>15</v>
      </c>
    </row>
    <row r="38" spans="1:4" ht="53.25" customHeight="1" x14ac:dyDescent="0.2">
      <c r="A38" s="5" t="s">
        <v>10</v>
      </c>
      <c r="B38" s="6">
        <v>283</v>
      </c>
      <c r="C38" s="97" t="str">
        <f>IF(AND(B38&gt;=B41),"Met PM",IF(AND(B39-C40&lt;=B38,B38&gt;=B39-C40),"On target to meet PM","Not on target to meet PM"))</f>
        <v>Not on target to meet PM</v>
      </c>
      <c r="D38" s="120"/>
    </row>
    <row r="39" spans="1:4" ht="26.65" customHeight="1" x14ac:dyDescent="0.2">
      <c r="A39" s="29" t="s">
        <v>23</v>
      </c>
      <c r="B39" s="6">
        <f>B41/12*6</f>
        <v>792.5</v>
      </c>
      <c r="C39" s="98"/>
      <c r="D39" s="121"/>
    </row>
    <row r="40" spans="1:4" ht="26.65" hidden="1" customHeight="1" x14ac:dyDescent="0.2">
      <c r="A40" s="29"/>
      <c r="B40" s="36">
        <v>0.1</v>
      </c>
      <c r="C40" s="38">
        <f>B39*B40</f>
        <v>79.25</v>
      </c>
      <c r="D40" s="121"/>
    </row>
    <row r="41" spans="1:4" ht="26.65" customHeight="1" x14ac:dyDescent="0.2">
      <c r="A41" s="8" t="s">
        <v>11</v>
      </c>
      <c r="B41" s="6">
        <v>1585</v>
      </c>
      <c r="C41" s="35"/>
      <c r="D41" s="122"/>
    </row>
    <row r="42" spans="1:4" x14ac:dyDescent="0.2">
      <c r="A42" s="7"/>
      <c r="B42" s="1"/>
    </row>
    <row r="43" spans="1:4" x14ac:dyDescent="0.2">
      <c r="A43" s="99" t="s">
        <v>17</v>
      </c>
      <c r="B43" s="100"/>
      <c r="C43" s="100"/>
      <c r="D43" s="101"/>
    </row>
    <row r="44" spans="1:4" x14ac:dyDescent="0.2">
      <c r="A44" s="2" t="s">
        <v>9</v>
      </c>
      <c r="B44" s="3" t="s">
        <v>36</v>
      </c>
      <c r="C44" s="3" t="s">
        <v>37</v>
      </c>
      <c r="D44" s="4" t="s">
        <v>15</v>
      </c>
    </row>
    <row r="45" spans="1:4" ht="53.25" customHeight="1" x14ac:dyDescent="0.2">
      <c r="A45" s="5" t="s">
        <v>10</v>
      </c>
      <c r="B45" s="6">
        <v>0</v>
      </c>
      <c r="C45" s="97" t="str">
        <f>IF(AND(B45&gt;=B48),"Met PM",IF(AND(B46-C47&lt;=B45,B45&gt;=B46-C47),"On target to meet PM","Not on target to meet PM"))</f>
        <v>Not on target to meet PM</v>
      </c>
      <c r="D45" s="120"/>
    </row>
    <row r="46" spans="1:4" ht="26.25" customHeight="1" x14ac:dyDescent="0.2">
      <c r="A46" s="29" t="s">
        <v>23</v>
      </c>
      <c r="B46" s="6">
        <f>B48/12*6</f>
        <v>60.5</v>
      </c>
      <c r="C46" s="98"/>
      <c r="D46" s="121"/>
    </row>
    <row r="47" spans="1:4" ht="26.65" hidden="1" customHeight="1" x14ac:dyDescent="0.2">
      <c r="A47" s="29"/>
      <c r="B47" s="36">
        <v>0.1</v>
      </c>
      <c r="C47" s="32">
        <f>B46*B47</f>
        <v>6.0500000000000007</v>
      </c>
      <c r="D47" s="121"/>
    </row>
    <row r="48" spans="1:4" ht="26.25" customHeight="1" x14ac:dyDescent="0.2">
      <c r="A48" s="8" t="s">
        <v>11</v>
      </c>
      <c r="B48" s="6">
        <v>121</v>
      </c>
      <c r="C48" s="77"/>
      <c r="D48" s="122"/>
    </row>
    <row r="49" spans="1:4" x14ac:dyDescent="0.2">
      <c r="A49" s="10"/>
    </row>
    <row r="50" spans="1:4" x14ac:dyDescent="0.2">
      <c r="A50" s="99" t="s">
        <v>18</v>
      </c>
      <c r="B50" s="100"/>
      <c r="C50" s="100"/>
      <c r="D50" s="101"/>
    </row>
    <row r="51" spans="1:4" x14ac:dyDescent="0.2">
      <c r="A51" s="11" t="s">
        <v>9</v>
      </c>
      <c r="B51" s="3" t="s">
        <v>36</v>
      </c>
      <c r="C51" s="3" t="s">
        <v>37</v>
      </c>
      <c r="D51" s="4" t="s">
        <v>15</v>
      </c>
    </row>
    <row r="52" spans="1:4" ht="53.25" customHeight="1" x14ac:dyDescent="0.2">
      <c r="A52" s="8" t="s">
        <v>10</v>
      </c>
      <c r="B52" s="6">
        <v>0</v>
      </c>
      <c r="C52" s="97" t="str">
        <f>IF(AND(B52&gt;=B55),"Met PM",IF(AND(B53-C54&lt;=B52,B52&gt;=B53-C54),"On target to meet PM","Not on target to meet PM"))</f>
        <v>Not on target to meet PM</v>
      </c>
      <c r="D52" s="113"/>
    </row>
    <row r="53" spans="1:4" ht="26.65" customHeight="1" x14ac:dyDescent="0.2">
      <c r="A53" s="29" t="s">
        <v>23</v>
      </c>
      <c r="B53" s="6">
        <f>B55/12*6</f>
        <v>1455</v>
      </c>
      <c r="C53" s="98"/>
      <c r="D53" s="95"/>
    </row>
    <row r="54" spans="1:4" ht="26.65" hidden="1" customHeight="1" x14ac:dyDescent="0.2">
      <c r="A54" s="29"/>
      <c r="B54" s="36">
        <v>0.1</v>
      </c>
      <c r="C54" s="38">
        <f>B53*B54</f>
        <v>145.5</v>
      </c>
      <c r="D54" s="95"/>
    </row>
    <row r="55" spans="1:4" ht="26.65" customHeight="1" x14ac:dyDescent="0.2">
      <c r="A55" s="8" t="s">
        <v>11</v>
      </c>
      <c r="B55" s="6">
        <v>2910</v>
      </c>
      <c r="C55" s="77"/>
      <c r="D55" s="96"/>
    </row>
    <row r="56" spans="1:4" x14ac:dyDescent="0.2">
      <c r="A56" s="2" t="s">
        <v>14</v>
      </c>
      <c r="B56" s="3" t="s">
        <v>36</v>
      </c>
      <c r="C56" s="3" t="s">
        <v>37</v>
      </c>
      <c r="D56" s="4" t="s">
        <v>15</v>
      </c>
    </row>
    <row r="57" spans="1:4" ht="47.25" customHeight="1" x14ac:dyDescent="0.2">
      <c r="A57" s="5" t="s">
        <v>10</v>
      </c>
      <c r="B57" s="6">
        <v>0</v>
      </c>
      <c r="C57" s="97" t="str">
        <f>IF(AND(B57&gt;=B60),"Met PM",IF(AND(B58-C59&lt;=B57,B57&gt;=B58-C59),"On target to meet PM","Not on target to meet PM"))</f>
        <v>Not on target to meet PM</v>
      </c>
      <c r="D57" s="113"/>
    </row>
    <row r="58" spans="1:4" ht="26.25" customHeight="1" x14ac:dyDescent="0.2">
      <c r="A58" s="29" t="s">
        <v>23</v>
      </c>
      <c r="B58" s="6">
        <f>B60/12*6</f>
        <v>1580</v>
      </c>
      <c r="C58" s="98"/>
      <c r="D58" s="95"/>
    </row>
    <row r="59" spans="1:4" ht="26.65" hidden="1" customHeight="1" x14ac:dyDescent="0.2">
      <c r="A59" s="29"/>
      <c r="B59" s="36">
        <v>0.1</v>
      </c>
      <c r="C59" s="32">
        <f>B59*B58</f>
        <v>158</v>
      </c>
      <c r="D59" s="95"/>
    </row>
    <row r="60" spans="1:4" ht="26.65" customHeight="1" x14ac:dyDescent="0.2">
      <c r="A60" s="8" t="s">
        <v>11</v>
      </c>
      <c r="B60" s="6">
        <v>3160</v>
      </c>
      <c r="C60" s="77"/>
      <c r="D60" s="96"/>
    </row>
    <row r="61" spans="1:4" x14ac:dyDescent="0.2">
      <c r="A61" s="2" t="s">
        <v>20</v>
      </c>
      <c r="B61" s="3" t="s">
        <v>36</v>
      </c>
      <c r="C61" s="3" t="s">
        <v>37</v>
      </c>
      <c r="D61" s="4" t="s">
        <v>15</v>
      </c>
    </row>
    <row r="62" spans="1:4" ht="44.25" customHeight="1" x14ac:dyDescent="0.2">
      <c r="A62" s="5" t="s">
        <v>10</v>
      </c>
      <c r="B62" s="6">
        <v>0</v>
      </c>
      <c r="C62" s="97" t="str">
        <f>IF(AND(B62&gt;=B65),"Met PM",IF(AND(B63-C64&lt;=B62,B62&gt;=B63-C64),"On target to meet PM","Not on target to meet PM"))</f>
        <v>Not on target to meet PM</v>
      </c>
      <c r="D62" s="113"/>
    </row>
    <row r="63" spans="1:4" ht="26.25" customHeight="1" x14ac:dyDescent="0.2">
      <c r="A63" s="29" t="s">
        <v>23</v>
      </c>
      <c r="B63" s="6">
        <f>B65/12*6</f>
        <v>1155</v>
      </c>
      <c r="C63" s="98"/>
      <c r="D63" s="95"/>
    </row>
    <row r="64" spans="1:4" ht="26.65" hidden="1" customHeight="1" x14ac:dyDescent="0.2">
      <c r="A64" s="29"/>
      <c r="B64" s="36">
        <v>0.1</v>
      </c>
      <c r="C64" s="32">
        <f>B63*B64</f>
        <v>115.5</v>
      </c>
      <c r="D64" s="95"/>
    </row>
    <row r="65" spans="1:4" ht="26.65" customHeight="1" x14ac:dyDescent="0.2">
      <c r="A65" s="8" t="s">
        <v>11</v>
      </c>
      <c r="B65" s="6">
        <v>2310</v>
      </c>
      <c r="C65" s="77"/>
      <c r="D65" s="96"/>
    </row>
    <row r="66" spans="1:4" x14ac:dyDescent="0.2">
      <c r="A66" s="2" t="s">
        <v>22</v>
      </c>
      <c r="B66" s="3" t="s">
        <v>36</v>
      </c>
      <c r="C66" s="3" t="s">
        <v>37</v>
      </c>
      <c r="D66" s="4" t="s">
        <v>15</v>
      </c>
    </row>
    <row r="67" spans="1:4" ht="53.25" customHeight="1" x14ac:dyDescent="0.2">
      <c r="A67" s="5" t="s">
        <v>10</v>
      </c>
      <c r="B67" s="6">
        <v>845</v>
      </c>
      <c r="C67" s="97" t="str">
        <f>IF(AND(B67&gt;=B70),"Met PM",IF(AND(B68-C69&lt;=B67,B67&gt;=B68-C69),"On target to meet PM","Not on target to meet PM"))</f>
        <v>On target to meet PM</v>
      </c>
      <c r="D67" s="113"/>
    </row>
    <row r="68" spans="1:4" ht="26.25" customHeight="1" x14ac:dyDescent="0.2">
      <c r="A68" s="29" t="s">
        <v>23</v>
      </c>
      <c r="B68" s="6">
        <f>B70/12*6</f>
        <v>910</v>
      </c>
      <c r="C68" s="98"/>
      <c r="D68" s="95"/>
    </row>
    <row r="69" spans="1:4" ht="26.25" hidden="1" customHeight="1" x14ac:dyDescent="0.2">
      <c r="A69" s="29"/>
      <c r="B69" s="36">
        <v>0.1</v>
      </c>
      <c r="C69" s="38">
        <f>B68*B69</f>
        <v>91</v>
      </c>
      <c r="D69" s="95"/>
    </row>
    <row r="70" spans="1:4" ht="26.65" customHeight="1" x14ac:dyDescent="0.2">
      <c r="A70" s="8" t="s">
        <v>11</v>
      </c>
      <c r="B70" s="6">
        <v>1820</v>
      </c>
      <c r="C70" s="77"/>
      <c r="D70" s="96"/>
    </row>
    <row r="71" spans="1:4" x14ac:dyDescent="0.2">
      <c r="A71" s="2" t="s">
        <v>25</v>
      </c>
      <c r="B71" s="3" t="s">
        <v>36</v>
      </c>
      <c r="C71" s="3" t="s">
        <v>37</v>
      </c>
      <c r="D71" s="4" t="s">
        <v>15</v>
      </c>
    </row>
    <row r="72" spans="1:4" ht="53.25" customHeight="1" x14ac:dyDescent="0.2">
      <c r="A72" s="5" t="s">
        <v>10</v>
      </c>
      <c r="B72" s="6">
        <v>0</v>
      </c>
      <c r="C72" s="97" t="str">
        <f>IF(AND(B72&gt;=B75),"Met PM",IF(AND(B73-C74&lt;=B72,B72&gt;=B73-C74),"On target to meet PM","Not on target to meet PM"))</f>
        <v>Not on target to meet PM</v>
      </c>
      <c r="D72" s="123"/>
    </row>
    <row r="73" spans="1:4" ht="24.75" customHeight="1" x14ac:dyDescent="0.2">
      <c r="A73" s="29" t="s">
        <v>23</v>
      </c>
      <c r="B73" s="31">
        <f>B75/12*6</f>
        <v>425</v>
      </c>
      <c r="C73" s="98"/>
      <c r="D73" s="106"/>
    </row>
    <row r="74" spans="1:4" ht="24.75" hidden="1" customHeight="1" x14ac:dyDescent="0.2">
      <c r="A74" s="29"/>
      <c r="B74" s="36">
        <v>0.1</v>
      </c>
      <c r="C74" s="38">
        <f>B73*B74</f>
        <v>42.5</v>
      </c>
      <c r="D74" s="106"/>
    </row>
    <row r="75" spans="1:4" ht="26.65" customHeight="1" x14ac:dyDescent="0.2">
      <c r="A75" s="8" t="s">
        <v>11</v>
      </c>
      <c r="B75" s="6">
        <v>850</v>
      </c>
      <c r="C75" s="77"/>
      <c r="D75" s="107"/>
    </row>
    <row r="76" spans="1:4" x14ac:dyDescent="0.2">
      <c r="A76" s="2" t="s">
        <v>13</v>
      </c>
      <c r="B76" s="3" t="s">
        <v>36</v>
      </c>
      <c r="C76" s="3" t="s">
        <v>37</v>
      </c>
      <c r="D76" s="4" t="s">
        <v>15</v>
      </c>
    </row>
    <row r="77" spans="1:4" ht="53.25" customHeight="1" x14ac:dyDescent="0.2">
      <c r="A77" s="5" t="s">
        <v>10</v>
      </c>
      <c r="B77" s="6">
        <v>0</v>
      </c>
      <c r="C77" s="97" t="str">
        <f>IF(AND(B77&gt;=B80),"Met PM",IF(AND(B78-C79&lt;=B77,B77&gt;=B78-C79),"On target to meet PM","Not on target to meet PM"))</f>
        <v>Not on target to meet PM</v>
      </c>
      <c r="D77" s="113"/>
    </row>
    <row r="78" spans="1:4" ht="26.65" customHeight="1" x14ac:dyDescent="0.2">
      <c r="A78" s="29" t="s">
        <v>23</v>
      </c>
      <c r="B78" s="6">
        <f>B80/12*6</f>
        <v>547.5</v>
      </c>
      <c r="C78" s="98"/>
      <c r="D78" s="95"/>
    </row>
    <row r="79" spans="1:4" ht="26.65" hidden="1" customHeight="1" x14ac:dyDescent="0.2">
      <c r="A79" s="29"/>
      <c r="B79" s="36">
        <v>0.1</v>
      </c>
      <c r="C79" s="38">
        <f>B78*B79</f>
        <v>54.75</v>
      </c>
      <c r="D79" s="95"/>
    </row>
    <row r="80" spans="1:4" ht="26.65" customHeight="1" x14ac:dyDescent="0.2">
      <c r="A80" s="8" t="s">
        <v>11</v>
      </c>
      <c r="B80" s="6">
        <v>1095</v>
      </c>
      <c r="C80" s="35"/>
      <c r="D80" s="96"/>
    </row>
    <row r="81" spans="1:4" x14ac:dyDescent="0.2">
      <c r="A81" s="2" t="s">
        <v>21</v>
      </c>
      <c r="B81" s="3" t="s">
        <v>36</v>
      </c>
      <c r="C81" s="3" t="s">
        <v>37</v>
      </c>
      <c r="D81" s="4" t="s">
        <v>15</v>
      </c>
    </row>
    <row r="82" spans="1:4" ht="53.25" customHeight="1" x14ac:dyDescent="0.2">
      <c r="A82" s="5" t="s">
        <v>10</v>
      </c>
      <c r="B82" s="6">
        <v>0</v>
      </c>
      <c r="C82" s="97" t="str">
        <f>IF(AND(B82&gt;=B85),"Met PM",IF(AND(B83-C84&lt;=B82,B82&gt;=B83-C84),"On target to meet PM","Not on target to meet PM"))</f>
        <v>Not on target to meet PM</v>
      </c>
      <c r="D82" s="113"/>
    </row>
    <row r="83" spans="1:4" ht="26.65" customHeight="1" x14ac:dyDescent="0.2">
      <c r="A83" s="29" t="s">
        <v>23</v>
      </c>
      <c r="B83" s="6">
        <f>B85/12*6</f>
        <v>500</v>
      </c>
      <c r="C83" s="98"/>
      <c r="D83" s="95"/>
    </row>
    <row r="84" spans="1:4" ht="26.65" hidden="1" customHeight="1" x14ac:dyDescent="0.2">
      <c r="A84" s="29"/>
      <c r="B84" s="36">
        <v>0.1</v>
      </c>
      <c r="C84" s="32">
        <f>B83*B84</f>
        <v>50</v>
      </c>
      <c r="D84" s="95"/>
    </row>
    <row r="85" spans="1:4" ht="26.65" customHeight="1" x14ac:dyDescent="0.2">
      <c r="A85" s="8" t="s">
        <v>11</v>
      </c>
      <c r="B85" s="6">
        <v>1000</v>
      </c>
      <c r="C85" s="34"/>
      <c r="D85" s="96"/>
    </row>
    <row r="86" spans="1:4" x14ac:dyDescent="0.2">
      <c r="A86" s="49"/>
      <c r="B86" s="45"/>
      <c r="C86" s="46"/>
      <c r="D86" s="47"/>
    </row>
    <row r="87" spans="1:4" x14ac:dyDescent="0.2">
      <c r="A87" s="99" t="s">
        <v>19</v>
      </c>
      <c r="B87" s="100"/>
      <c r="C87" s="100"/>
      <c r="D87" s="101"/>
    </row>
    <row r="88" spans="1:4" x14ac:dyDescent="0.2">
      <c r="A88" s="11" t="s">
        <v>9</v>
      </c>
      <c r="B88" s="3" t="s">
        <v>36</v>
      </c>
      <c r="C88" s="3" t="s">
        <v>37</v>
      </c>
      <c r="D88" s="4" t="s">
        <v>15</v>
      </c>
    </row>
    <row r="89" spans="1:4" ht="53.25" customHeight="1" x14ac:dyDescent="0.2">
      <c r="A89" s="8" t="s">
        <v>10</v>
      </c>
      <c r="B89" s="6">
        <v>0</v>
      </c>
      <c r="C89" s="97" t="str">
        <f>IF(AND(B89&gt;=B92),"Met PM",IF(AND(B90-C91&lt;=B89,B89&gt;=B90-C91),"On target to meet PM","Not on target to meet PM"))</f>
        <v>Not on target to meet PM</v>
      </c>
      <c r="D89" s="113"/>
    </row>
    <row r="90" spans="1:4" ht="27.75" customHeight="1" x14ac:dyDescent="0.2">
      <c r="A90" s="29" t="s">
        <v>23</v>
      </c>
      <c r="B90" s="6">
        <f>B92/12*6</f>
        <v>53</v>
      </c>
      <c r="C90" s="98"/>
      <c r="D90" s="95"/>
    </row>
    <row r="91" spans="1:4" ht="26.65" hidden="1" customHeight="1" x14ac:dyDescent="0.2">
      <c r="A91" s="29"/>
      <c r="B91" s="36">
        <v>0.1</v>
      </c>
      <c r="C91" s="32">
        <f>B90*B91</f>
        <v>5.3000000000000007</v>
      </c>
      <c r="D91" s="95"/>
    </row>
    <row r="92" spans="1:4" ht="26.65" customHeight="1" x14ac:dyDescent="0.2">
      <c r="A92" s="8" t="s">
        <v>11</v>
      </c>
      <c r="B92" s="6">
        <v>106</v>
      </c>
      <c r="C92" s="77"/>
      <c r="D92" s="96"/>
    </row>
    <row r="93" spans="1:4" x14ac:dyDescent="0.2">
      <c r="A93" s="12"/>
    </row>
    <row r="94" spans="1:4" x14ac:dyDescent="0.2">
      <c r="A94" s="109" t="s">
        <v>50</v>
      </c>
      <c r="B94" s="109"/>
      <c r="C94" s="109"/>
      <c r="D94" s="109"/>
    </row>
    <row r="95" spans="1:4" x14ac:dyDescent="0.2">
      <c r="A95" s="12"/>
    </row>
    <row r="96" spans="1:4" x14ac:dyDescent="0.2">
      <c r="A96" s="99" t="s">
        <v>12</v>
      </c>
      <c r="B96" s="100"/>
      <c r="C96" s="100"/>
      <c r="D96" s="101"/>
    </row>
    <row r="97" spans="1:4" x14ac:dyDescent="0.2">
      <c r="A97" s="11" t="s">
        <v>9</v>
      </c>
      <c r="B97" s="3" t="s">
        <v>36</v>
      </c>
      <c r="C97" s="3" t="s">
        <v>37</v>
      </c>
      <c r="D97" s="4" t="s">
        <v>15</v>
      </c>
    </row>
    <row r="98" spans="1:4" ht="53.25" customHeight="1" x14ac:dyDescent="0.2">
      <c r="A98" s="13" t="s">
        <v>10</v>
      </c>
      <c r="B98" s="6">
        <v>27</v>
      </c>
      <c r="C98" s="97" t="str">
        <f>IF(AND(B98&gt;=B101),"Met PM",IF(AND(B99-C100&lt;=B98,B98&gt;=B99-C100),"On target to meet PM","Not on target to meet PM"))</f>
        <v>Not on target to meet PM</v>
      </c>
      <c r="D98" s="116"/>
    </row>
    <row r="99" spans="1:4" ht="26.65" customHeight="1" x14ac:dyDescent="0.2">
      <c r="A99" s="29" t="s">
        <v>23</v>
      </c>
      <c r="B99" s="6">
        <f>B101/12*6</f>
        <v>37.5</v>
      </c>
      <c r="C99" s="98"/>
      <c r="D99" s="95"/>
    </row>
    <row r="100" spans="1:4" ht="26.65" hidden="1" customHeight="1" x14ac:dyDescent="0.2">
      <c r="A100" s="29"/>
      <c r="B100" s="36">
        <v>0.05</v>
      </c>
      <c r="C100" s="32">
        <f>B99*B100</f>
        <v>1.875</v>
      </c>
      <c r="D100" s="95"/>
    </row>
    <row r="101" spans="1:4" ht="26.65" customHeight="1" x14ac:dyDescent="0.2">
      <c r="A101" s="13" t="s">
        <v>11</v>
      </c>
      <c r="B101" s="6">
        <v>75</v>
      </c>
      <c r="C101" s="34"/>
      <c r="D101" s="96"/>
    </row>
    <row r="102" spans="1:4" x14ac:dyDescent="0.2">
      <c r="A102" s="12"/>
    </row>
    <row r="103" spans="1:4" x14ac:dyDescent="0.2">
      <c r="A103" s="109" t="s">
        <v>51</v>
      </c>
      <c r="B103" s="109"/>
      <c r="C103" s="109"/>
      <c r="D103" s="109"/>
    </row>
    <row r="104" spans="1:4" x14ac:dyDescent="0.2">
      <c r="A104" s="12"/>
    </row>
    <row r="105" spans="1:4" ht="48" customHeight="1" x14ac:dyDescent="0.2">
      <c r="A105" s="108" t="s">
        <v>59</v>
      </c>
      <c r="B105" s="108"/>
      <c r="C105" s="108"/>
      <c r="D105" s="108"/>
    </row>
  </sheetData>
  <sheetProtection password="CD52" sheet="1" objects="1" scenarios="1"/>
  <protectedRanges>
    <protectedRange sqref="D8:D11 D13:D16 D18:D21 D23:D26 D28:D31 D33:D36 D38:D41 D45:D48 D52:D55 D57:D60 D62:D65 D67:D70 D72:D75 D77:D80 D82:D85 D89:D92 D98:D101" name="Range2"/>
    <protectedRange sqref="C36 C48 C55 C60 C65 C70 C75 C80 C85 C92 C101" name="Range1"/>
  </protectedRanges>
  <mergeCells count="47">
    <mergeCell ref="A87:D87"/>
    <mergeCell ref="A103:D103"/>
    <mergeCell ref="A105:D105"/>
    <mergeCell ref="A94:D94"/>
    <mergeCell ref="A96:D96"/>
    <mergeCell ref="C98:C99"/>
    <mergeCell ref="D98:D101"/>
    <mergeCell ref="C89:C90"/>
    <mergeCell ref="D89:D92"/>
    <mergeCell ref="D67:D70"/>
    <mergeCell ref="D77:D80"/>
    <mergeCell ref="C77:C78"/>
    <mergeCell ref="C82:C83"/>
    <mergeCell ref="D72:D75"/>
    <mergeCell ref="D82:D85"/>
    <mergeCell ref="C72:C73"/>
    <mergeCell ref="C67:C68"/>
    <mergeCell ref="D57:D60"/>
    <mergeCell ref="C62:C63"/>
    <mergeCell ref="D62:D65"/>
    <mergeCell ref="C57:C58"/>
    <mergeCell ref="D28:D31"/>
    <mergeCell ref="A50:D50"/>
    <mergeCell ref="D33:D36"/>
    <mergeCell ref="C33:C34"/>
    <mergeCell ref="C28:C29"/>
    <mergeCell ref="D52:D55"/>
    <mergeCell ref="C52:C53"/>
    <mergeCell ref="D38:D41"/>
    <mergeCell ref="A43:D43"/>
    <mergeCell ref="C45:C46"/>
    <mergeCell ref="D45:D48"/>
    <mergeCell ref="C38:C39"/>
    <mergeCell ref="C23:C24"/>
    <mergeCell ref="D8:D11"/>
    <mergeCell ref="D13:D16"/>
    <mergeCell ref="C8:C9"/>
    <mergeCell ref="A1:D1"/>
    <mergeCell ref="A3:C3"/>
    <mergeCell ref="A4:C4"/>
    <mergeCell ref="D3:D4"/>
    <mergeCell ref="A2:D2"/>
    <mergeCell ref="C13:C14"/>
    <mergeCell ref="A6:D6"/>
    <mergeCell ref="D23:D26"/>
    <mergeCell ref="D18:D21"/>
    <mergeCell ref="C18:C19"/>
  </mergeCells>
  <phoneticPr fontId="7" type="noConversion"/>
  <conditionalFormatting sqref="C98 C89 C82 C77 C72 C67 C62 C57 C52 C45 C38 C33 C23 C18 C13 C8">
    <cfRule type="cellIs" dxfId="26" priority="2" stopIfTrue="1" operator="equal">
      <formula>"Not on target to meet PM"</formula>
    </cfRule>
  </conditionalFormatting>
  <conditionalFormatting sqref="C28">
    <cfRule type="cellIs" dxfId="25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6" max="16383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119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32</v>
      </c>
      <c r="B2" s="87"/>
      <c r="C2" s="87"/>
      <c r="D2" s="88"/>
    </row>
    <row r="3" spans="1:5" ht="60" customHeight="1" x14ac:dyDescent="0.2">
      <c r="A3" s="89" t="s">
        <v>39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296</v>
      </c>
      <c r="C8" s="97" t="str">
        <f>IF(AND(B8&gt;=B11),"Met PM",IF(AND(B8&gt;=B9-C10,B8&lt;B11),"On target to meet PM","Not on target to meet PM"))</f>
        <v>On target to meet PM</v>
      </c>
      <c r="D8" s="133"/>
    </row>
    <row r="9" spans="1:5" ht="26.65" customHeight="1" x14ac:dyDescent="0.2">
      <c r="A9" s="29" t="s">
        <v>23</v>
      </c>
      <c r="B9" s="6">
        <f>B11/12*6</f>
        <v>300</v>
      </c>
      <c r="C9" s="98"/>
      <c r="D9" s="134"/>
    </row>
    <row r="10" spans="1:5" ht="26.65" hidden="1" customHeight="1" x14ac:dyDescent="0.2">
      <c r="A10" s="29"/>
      <c r="B10" s="36">
        <v>0.1</v>
      </c>
      <c r="C10" s="32">
        <f>B9*B10</f>
        <v>30</v>
      </c>
      <c r="D10" s="134"/>
    </row>
    <row r="11" spans="1:5" ht="26.65" customHeight="1" x14ac:dyDescent="0.2">
      <c r="A11" s="5" t="s">
        <v>11</v>
      </c>
      <c r="B11" s="6">
        <v>600</v>
      </c>
      <c r="C11" s="34"/>
      <c r="D11" s="135"/>
    </row>
    <row r="12" spans="1:5" x14ac:dyDescent="0.2">
      <c r="A12" s="2" t="s">
        <v>14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370</v>
      </c>
      <c r="C13" s="97" t="str">
        <f>IF(AND(B13&gt;=B16),"Met PM",IF(AND(B13&gt;=B14,B13&lt;B16),"On target to meet PM","Not on target to meet PM"))</f>
        <v>On target to meet PM</v>
      </c>
      <c r="D13" s="124"/>
    </row>
    <row r="14" spans="1:5" ht="26.65" customHeight="1" x14ac:dyDescent="0.2">
      <c r="A14" s="29" t="s">
        <v>23</v>
      </c>
      <c r="B14" s="31">
        <f>B16/12*6</f>
        <v>200</v>
      </c>
      <c r="C14" s="98"/>
      <c r="D14" s="125"/>
    </row>
    <row r="15" spans="1:5" ht="26.65" hidden="1" customHeight="1" x14ac:dyDescent="0.2">
      <c r="A15" s="29"/>
      <c r="B15" s="42">
        <v>0.1</v>
      </c>
      <c r="C15" s="38">
        <f>B14*B15</f>
        <v>20</v>
      </c>
      <c r="D15" s="125"/>
    </row>
    <row r="16" spans="1:5" ht="26.65" customHeight="1" x14ac:dyDescent="0.2">
      <c r="A16" s="5" t="s">
        <v>11</v>
      </c>
      <c r="B16" s="6">
        <v>400</v>
      </c>
      <c r="C16" s="35"/>
      <c r="D16" s="126"/>
    </row>
    <row r="17" spans="1:4" x14ac:dyDescent="0.2">
      <c r="A17" s="2" t="s">
        <v>20</v>
      </c>
      <c r="B17" s="3" t="s">
        <v>36</v>
      </c>
      <c r="C17" s="3" t="s">
        <v>37</v>
      </c>
      <c r="D17" s="4" t="s">
        <v>15</v>
      </c>
    </row>
    <row r="18" spans="1:4" ht="53.25" customHeight="1" x14ac:dyDescent="0.2">
      <c r="A18" s="5" t="s">
        <v>10</v>
      </c>
      <c r="B18" s="6">
        <v>273</v>
      </c>
      <c r="C18" s="97" t="str">
        <f>IF(AND(B18&gt;=B22),"Met PM",IF(AND(B18&gt;=B19-C20,B18&lt;B22),"On target to meet PM","Not on target to meet PM"))</f>
        <v>On target to meet PM</v>
      </c>
      <c r="D18" s="124"/>
    </row>
    <row r="19" spans="1:4" ht="26.65" customHeight="1" x14ac:dyDescent="0.2">
      <c r="A19" s="29" t="s">
        <v>23</v>
      </c>
      <c r="B19" s="6">
        <f>B22/12*6</f>
        <v>200</v>
      </c>
      <c r="C19" s="98"/>
      <c r="D19" s="125"/>
    </row>
    <row r="20" spans="1:4" ht="26.65" hidden="1" customHeight="1" x14ac:dyDescent="0.2">
      <c r="A20" s="29"/>
      <c r="B20" s="36">
        <v>0.1</v>
      </c>
      <c r="C20" s="32">
        <f>B19*B20</f>
        <v>20</v>
      </c>
      <c r="D20" s="125"/>
    </row>
    <row r="21" spans="1:4" ht="26.65" hidden="1" customHeight="1" x14ac:dyDescent="0.2">
      <c r="A21" s="29"/>
      <c r="B21" s="36">
        <v>0.1</v>
      </c>
      <c r="C21" s="65">
        <f>B20*B21</f>
        <v>1.0000000000000002E-2</v>
      </c>
      <c r="D21" s="125"/>
    </row>
    <row r="22" spans="1:4" ht="26.65" customHeight="1" x14ac:dyDescent="0.2">
      <c r="A22" s="5" t="s">
        <v>11</v>
      </c>
      <c r="B22" s="71">
        <v>400</v>
      </c>
      <c r="C22" s="34"/>
      <c r="D22" s="126"/>
    </row>
    <row r="23" spans="1:4" x14ac:dyDescent="0.2">
      <c r="A23" s="2" t="s">
        <v>13</v>
      </c>
      <c r="B23" s="50" t="s">
        <v>36</v>
      </c>
      <c r="C23" s="38" t="s">
        <v>37</v>
      </c>
      <c r="D23" s="39" t="s">
        <v>15</v>
      </c>
    </row>
    <row r="24" spans="1:4" ht="53.25" customHeight="1" x14ac:dyDescent="0.2">
      <c r="A24" s="5" t="s">
        <v>10</v>
      </c>
      <c r="B24" s="6">
        <v>256</v>
      </c>
      <c r="C24" s="97" t="str">
        <f>IF(AND(B24&gt;=B27),"Met PM",IF(AND(B24&gt;=B25-C26,B24&lt;B27),"On target to meet PM","Not on target to meet PM"))</f>
        <v>On target to meet PM</v>
      </c>
      <c r="D24" s="124"/>
    </row>
    <row r="25" spans="1:4" ht="26.65" customHeight="1" x14ac:dyDescent="0.2">
      <c r="A25" s="29" t="s">
        <v>23</v>
      </c>
      <c r="B25" s="6">
        <f>B27/12*6</f>
        <v>137.5</v>
      </c>
      <c r="C25" s="98"/>
      <c r="D25" s="125"/>
    </row>
    <row r="26" spans="1:4" ht="26.65" hidden="1" customHeight="1" x14ac:dyDescent="0.2">
      <c r="A26" s="29"/>
      <c r="B26" s="36">
        <v>0.1</v>
      </c>
      <c r="C26" s="32">
        <f>B25*B26</f>
        <v>13.75</v>
      </c>
      <c r="D26" s="125"/>
    </row>
    <row r="27" spans="1:4" ht="26.85" customHeight="1" x14ac:dyDescent="0.2">
      <c r="A27" s="5" t="s">
        <v>11</v>
      </c>
      <c r="B27" s="6">
        <v>275</v>
      </c>
      <c r="C27" s="34"/>
      <c r="D27" s="126"/>
    </row>
    <row r="28" spans="1:4" x14ac:dyDescent="0.2">
      <c r="A28" s="2" t="s">
        <v>21</v>
      </c>
      <c r="B28" s="50" t="s">
        <v>36</v>
      </c>
      <c r="C28" s="68" t="s">
        <v>37</v>
      </c>
      <c r="D28" s="69" t="s">
        <v>15</v>
      </c>
    </row>
    <row r="29" spans="1:4" ht="53.25" customHeight="1" x14ac:dyDescent="0.2">
      <c r="A29" s="5" t="s">
        <v>10</v>
      </c>
      <c r="B29" s="6">
        <v>26</v>
      </c>
      <c r="C29" s="97" t="str">
        <f>IF(AND(B29&gt;=B32),"Met PM",IF(AND(B29&gt;=B30-C31,B29&lt;B32),"On target to meet PM","Not on target to meet PM"))</f>
        <v>Not on target to meet PM</v>
      </c>
      <c r="D29" s="124"/>
    </row>
    <row r="30" spans="1:4" ht="26.65" customHeight="1" x14ac:dyDescent="0.2">
      <c r="A30" s="29" t="s">
        <v>23</v>
      </c>
      <c r="B30" s="6">
        <f>B32/12*6</f>
        <v>117.5</v>
      </c>
      <c r="C30" s="98"/>
      <c r="D30" s="125"/>
    </row>
    <row r="31" spans="1:4" ht="26.65" hidden="1" customHeight="1" x14ac:dyDescent="0.2">
      <c r="A31" s="29"/>
      <c r="B31" s="36">
        <v>0.1</v>
      </c>
      <c r="C31" s="32">
        <f>B30*B31</f>
        <v>11.75</v>
      </c>
      <c r="D31" s="125"/>
    </row>
    <row r="32" spans="1:4" ht="26.85" customHeight="1" x14ac:dyDescent="0.2">
      <c r="A32" s="5" t="s">
        <v>11</v>
      </c>
      <c r="B32" s="6">
        <v>235</v>
      </c>
      <c r="C32" s="34"/>
      <c r="D32" s="126"/>
    </row>
    <row r="33" spans="1:4" x14ac:dyDescent="0.2">
      <c r="A33" s="18" t="s">
        <v>17</v>
      </c>
      <c r="B33" s="19"/>
      <c r="C33" s="19"/>
      <c r="D33" s="20"/>
    </row>
    <row r="34" spans="1:4" x14ac:dyDescent="0.2">
      <c r="A34" s="2" t="s">
        <v>9</v>
      </c>
      <c r="B34" s="3" t="s">
        <v>36</v>
      </c>
      <c r="C34" s="3" t="s">
        <v>37</v>
      </c>
      <c r="D34" s="4" t="s">
        <v>15</v>
      </c>
    </row>
    <row r="35" spans="1:4" ht="53.25" customHeight="1" x14ac:dyDescent="0.2">
      <c r="A35" s="5" t="s">
        <v>10</v>
      </c>
      <c r="B35" s="6">
        <v>23</v>
      </c>
      <c r="C35" s="97" t="str">
        <f>IF(AND(B35&gt;=B38),"Met PM",IF(AND(B35&gt;=B36-C37,B35&lt;B38),"On target to meet PM","Not on target to meet PM"))</f>
        <v>On target to meet PM</v>
      </c>
      <c r="D35" s="127"/>
    </row>
    <row r="36" spans="1:4" ht="26.65" customHeight="1" x14ac:dyDescent="0.2">
      <c r="A36" s="29" t="s">
        <v>23</v>
      </c>
      <c r="B36" s="6">
        <f>B38/12*6</f>
        <v>22.5</v>
      </c>
      <c r="C36" s="98"/>
      <c r="D36" s="128"/>
    </row>
    <row r="37" spans="1:4" ht="26.65" hidden="1" customHeight="1" x14ac:dyDescent="0.2">
      <c r="A37" s="29"/>
      <c r="B37" s="36">
        <v>0.1</v>
      </c>
      <c r="C37" s="65">
        <f>B36*B37</f>
        <v>2.25</v>
      </c>
      <c r="D37" s="128"/>
    </row>
    <row r="38" spans="1:4" ht="26.65" customHeight="1" x14ac:dyDescent="0.2">
      <c r="A38" s="8" t="s">
        <v>11</v>
      </c>
      <c r="B38" s="6">
        <v>45</v>
      </c>
      <c r="C38" s="35"/>
      <c r="D38" s="129"/>
    </row>
    <row r="39" spans="1:4" x14ac:dyDescent="0.2">
      <c r="A39" s="2" t="s">
        <v>14</v>
      </c>
      <c r="B39" s="3" t="s">
        <v>36</v>
      </c>
      <c r="C39" s="3" t="s">
        <v>37</v>
      </c>
      <c r="D39" s="4" t="s">
        <v>15</v>
      </c>
    </row>
    <row r="40" spans="1:4" ht="53.25" customHeight="1" x14ac:dyDescent="0.2">
      <c r="A40" s="5" t="s">
        <v>10</v>
      </c>
      <c r="B40" s="6">
        <v>23</v>
      </c>
      <c r="C40" s="130" t="s">
        <v>56</v>
      </c>
      <c r="D40" s="116"/>
    </row>
    <row r="41" spans="1:4" ht="26.65" customHeight="1" x14ac:dyDescent="0.2">
      <c r="A41" s="29" t="s">
        <v>23</v>
      </c>
      <c r="B41" s="30">
        <f>B42/12*6</f>
        <v>0</v>
      </c>
      <c r="C41" s="131"/>
      <c r="D41" s="95"/>
    </row>
    <row r="42" spans="1:4" ht="26.65" customHeight="1" x14ac:dyDescent="0.2">
      <c r="A42" s="8" t="s">
        <v>11</v>
      </c>
      <c r="B42" s="6"/>
      <c r="C42" s="132"/>
      <c r="D42" s="96"/>
    </row>
    <row r="43" spans="1:4" x14ac:dyDescent="0.2">
      <c r="A43" s="2" t="s">
        <v>20</v>
      </c>
      <c r="B43" s="3" t="s">
        <v>36</v>
      </c>
      <c r="C43" s="3" t="s">
        <v>37</v>
      </c>
      <c r="D43" s="4" t="s">
        <v>15</v>
      </c>
    </row>
    <row r="44" spans="1:4" ht="53.25" customHeight="1" x14ac:dyDescent="0.2">
      <c r="A44" s="5" t="s">
        <v>10</v>
      </c>
      <c r="B44" s="6">
        <v>23</v>
      </c>
      <c r="C44" s="130" t="s">
        <v>56</v>
      </c>
      <c r="D44" s="116"/>
    </row>
    <row r="45" spans="1:4" ht="26.65" customHeight="1" x14ac:dyDescent="0.2">
      <c r="A45" s="29" t="s">
        <v>23</v>
      </c>
      <c r="B45" s="30">
        <f>B46/12*6</f>
        <v>0</v>
      </c>
      <c r="C45" s="131"/>
      <c r="D45" s="95"/>
    </row>
    <row r="46" spans="1:4" ht="26.65" customHeight="1" x14ac:dyDescent="0.2">
      <c r="A46" s="8" t="s">
        <v>11</v>
      </c>
      <c r="B46" s="6"/>
      <c r="C46" s="132"/>
      <c r="D46" s="96"/>
    </row>
    <row r="47" spans="1:4" x14ac:dyDescent="0.2">
      <c r="A47" s="2" t="s">
        <v>13</v>
      </c>
      <c r="B47" s="3" t="s">
        <v>36</v>
      </c>
      <c r="C47" s="3" t="s">
        <v>37</v>
      </c>
      <c r="D47" s="4" t="s">
        <v>15</v>
      </c>
    </row>
    <row r="48" spans="1:4" ht="53.25" customHeight="1" x14ac:dyDescent="0.2">
      <c r="A48" s="5" t="s">
        <v>10</v>
      </c>
      <c r="B48" s="76"/>
      <c r="C48" s="130" t="s">
        <v>56</v>
      </c>
      <c r="D48" s="116"/>
    </row>
    <row r="49" spans="1:4" ht="26.65" customHeight="1" x14ac:dyDescent="0.2">
      <c r="A49" s="29" t="s">
        <v>23</v>
      </c>
      <c r="B49" s="30">
        <f>B50/12*6</f>
        <v>0</v>
      </c>
      <c r="C49" s="131"/>
      <c r="D49" s="95"/>
    </row>
    <row r="50" spans="1:4" ht="26.65" customHeight="1" x14ac:dyDescent="0.2">
      <c r="A50" s="8" t="s">
        <v>11</v>
      </c>
      <c r="B50" s="6"/>
      <c r="C50" s="132"/>
      <c r="D50" s="96"/>
    </row>
    <row r="51" spans="1:4" x14ac:dyDescent="0.2">
      <c r="A51" s="2" t="s">
        <v>21</v>
      </c>
      <c r="B51" s="3" t="s">
        <v>36</v>
      </c>
      <c r="C51" s="3" t="s">
        <v>37</v>
      </c>
      <c r="D51" s="4" t="s">
        <v>15</v>
      </c>
    </row>
    <row r="52" spans="1:4" ht="53.25" customHeight="1" x14ac:dyDescent="0.2">
      <c r="A52" s="5" t="s">
        <v>10</v>
      </c>
      <c r="B52" s="76"/>
      <c r="C52" s="130" t="s">
        <v>56</v>
      </c>
      <c r="D52" s="116"/>
    </row>
    <row r="53" spans="1:4" ht="26.65" customHeight="1" x14ac:dyDescent="0.2">
      <c r="A53" s="29" t="s">
        <v>23</v>
      </c>
      <c r="B53" s="30">
        <f>B54/12*6</f>
        <v>0</v>
      </c>
      <c r="C53" s="131"/>
      <c r="D53" s="95"/>
    </row>
    <row r="54" spans="1:4" ht="26.65" customHeight="1" x14ac:dyDescent="0.2">
      <c r="A54" s="8" t="s">
        <v>11</v>
      </c>
      <c r="B54" s="6"/>
      <c r="C54" s="132"/>
      <c r="D54" s="96"/>
    </row>
    <row r="55" spans="1:4" ht="9" customHeight="1" x14ac:dyDescent="0.2">
      <c r="A55" s="9"/>
    </row>
    <row r="56" spans="1:4" x14ac:dyDescent="0.2">
      <c r="A56" s="18" t="s">
        <v>18</v>
      </c>
      <c r="B56" s="19"/>
      <c r="C56" s="19"/>
      <c r="D56" s="20"/>
    </row>
    <row r="57" spans="1:4" x14ac:dyDescent="0.2">
      <c r="A57" s="11" t="s">
        <v>9</v>
      </c>
      <c r="B57" s="3" t="s">
        <v>36</v>
      </c>
      <c r="C57" s="3" t="s">
        <v>37</v>
      </c>
      <c r="D57" s="4" t="s">
        <v>15</v>
      </c>
    </row>
    <row r="58" spans="1:4" ht="53.25" customHeight="1" x14ac:dyDescent="0.2">
      <c r="A58" s="8" t="s">
        <v>10</v>
      </c>
      <c r="B58" s="6">
        <v>428731</v>
      </c>
      <c r="C58" s="97" t="str">
        <f>IF(AND(B58&gt;=B61),"Met PM",IF(AND(B58&gt;=B59-C60,B58&lt;B61),"On target to meet PM","Not on target to meet PM"))</f>
        <v>On target to meet PM</v>
      </c>
      <c r="D58" s="133"/>
    </row>
    <row r="59" spans="1:4" ht="26.65" customHeight="1" x14ac:dyDescent="0.2">
      <c r="A59" s="29" t="s">
        <v>23</v>
      </c>
      <c r="B59" s="6">
        <f>B61/12*6</f>
        <v>250000</v>
      </c>
      <c r="C59" s="98"/>
      <c r="D59" s="134"/>
    </row>
    <row r="60" spans="1:4" ht="26.65" hidden="1" customHeight="1" x14ac:dyDescent="0.2">
      <c r="A60" s="29"/>
      <c r="B60" s="36">
        <v>0.1</v>
      </c>
      <c r="C60" s="32">
        <f>B59*B60</f>
        <v>25000</v>
      </c>
      <c r="D60" s="134"/>
    </row>
    <row r="61" spans="1:4" ht="26.65" customHeight="1" x14ac:dyDescent="0.2">
      <c r="A61" s="8" t="s">
        <v>11</v>
      </c>
      <c r="B61" s="6">
        <v>500000</v>
      </c>
      <c r="C61" s="34"/>
      <c r="D61" s="135"/>
    </row>
    <row r="62" spans="1:4" x14ac:dyDescent="0.2">
      <c r="A62" s="2" t="s">
        <v>14</v>
      </c>
      <c r="B62" s="3" t="s">
        <v>36</v>
      </c>
      <c r="C62" s="3" t="s">
        <v>37</v>
      </c>
      <c r="D62" s="4" t="s">
        <v>15</v>
      </c>
    </row>
    <row r="63" spans="1:4" ht="53.25" customHeight="1" x14ac:dyDescent="0.2">
      <c r="A63" s="5" t="s">
        <v>10</v>
      </c>
      <c r="B63" s="6">
        <v>533189</v>
      </c>
      <c r="C63" s="97" t="str">
        <f>IF(AND(B63&gt;=B66),"Met PM",IF(AND(B63&gt;=B64,B63&lt;B66),"On target to meet PM","Not on target to meet PM"))</f>
        <v>Met PM</v>
      </c>
      <c r="D63" s="116"/>
    </row>
    <row r="64" spans="1:4" ht="26.65" customHeight="1" x14ac:dyDescent="0.2">
      <c r="A64" s="29" t="s">
        <v>23</v>
      </c>
      <c r="B64" s="31">
        <f>B66/12*6</f>
        <v>200000</v>
      </c>
      <c r="C64" s="98"/>
      <c r="D64" s="95"/>
    </row>
    <row r="65" spans="1:4" ht="26.65" hidden="1" customHeight="1" x14ac:dyDescent="0.2">
      <c r="A65" s="29"/>
      <c r="B65" s="36">
        <v>0.1</v>
      </c>
      <c r="C65" s="65">
        <f>B64*B65</f>
        <v>20000</v>
      </c>
      <c r="D65" s="95"/>
    </row>
    <row r="66" spans="1:4" ht="26.65" customHeight="1" x14ac:dyDescent="0.2">
      <c r="A66" s="8" t="s">
        <v>11</v>
      </c>
      <c r="B66" s="6">
        <v>400000</v>
      </c>
      <c r="C66" s="35"/>
      <c r="D66" s="96"/>
    </row>
    <row r="67" spans="1:4" x14ac:dyDescent="0.2">
      <c r="A67" s="2" t="s">
        <v>20</v>
      </c>
      <c r="B67" s="3" t="s">
        <v>36</v>
      </c>
      <c r="C67" s="3" t="s">
        <v>37</v>
      </c>
      <c r="D67" s="4" t="s">
        <v>15</v>
      </c>
    </row>
    <row r="68" spans="1:4" ht="53.25" customHeight="1" x14ac:dyDescent="0.2">
      <c r="A68" s="5" t="s">
        <v>10</v>
      </c>
      <c r="B68" s="6">
        <v>408031</v>
      </c>
      <c r="C68" s="97" t="str">
        <f>IF(AND(B68&gt;=B71),"Met PM",IF(AND(B68&gt;=B69,B68&lt;B71),"On target to meet PM","Not on target to meet PM"))</f>
        <v>Met PM</v>
      </c>
      <c r="D68" s="116"/>
    </row>
    <row r="69" spans="1:4" ht="26.65" customHeight="1" x14ac:dyDescent="0.2">
      <c r="A69" s="29" t="s">
        <v>23</v>
      </c>
      <c r="B69" s="31">
        <f>B71/12*6</f>
        <v>150000</v>
      </c>
      <c r="C69" s="98"/>
      <c r="D69" s="95"/>
    </row>
    <row r="70" spans="1:4" ht="26.65" hidden="1" customHeight="1" x14ac:dyDescent="0.2">
      <c r="A70" s="29"/>
      <c r="B70" s="36">
        <v>0.1</v>
      </c>
      <c r="C70" s="65">
        <f>B69*B70</f>
        <v>15000</v>
      </c>
      <c r="D70" s="95"/>
    </row>
    <row r="71" spans="1:4" ht="26.65" customHeight="1" x14ac:dyDescent="0.2">
      <c r="A71" s="8" t="s">
        <v>11</v>
      </c>
      <c r="B71" s="6">
        <v>300000</v>
      </c>
      <c r="C71" s="35"/>
      <c r="D71" s="96"/>
    </row>
    <row r="72" spans="1:4" x14ac:dyDescent="0.2">
      <c r="A72" s="2" t="s">
        <v>13</v>
      </c>
      <c r="B72" s="3" t="s">
        <v>36</v>
      </c>
      <c r="C72" s="3" t="s">
        <v>37</v>
      </c>
      <c r="D72" s="4" t="s">
        <v>15</v>
      </c>
    </row>
    <row r="73" spans="1:4" ht="53.25" customHeight="1" x14ac:dyDescent="0.2">
      <c r="A73" s="5" t="s">
        <v>10</v>
      </c>
      <c r="B73" s="6">
        <v>466309</v>
      </c>
      <c r="C73" s="97" t="str">
        <f>IF(AND(B73&gt;=B76),"Met PM",IF(AND(B73&gt;=B74,B73&lt;B76),"On target to meet PM","Not on target to meet PM"))</f>
        <v>On target to meet PM</v>
      </c>
      <c r="D73" s="116"/>
    </row>
    <row r="74" spans="1:4" ht="26.65" customHeight="1" x14ac:dyDescent="0.2">
      <c r="A74" s="29" t="s">
        <v>23</v>
      </c>
      <c r="B74" s="31">
        <f>B76/12*6</f>
        <v>250000</v>
      </c>
      <c r="C74" s="98"/>
      <c r="D74" s="95"/>
    </row>
    <row r="75" spans="1:4" ht="26.65" hidden="1" customHeight="1" x14ac:dyDescent="0.2">
      <c r="A75" s="29"/>
      <c r="B75" s="36">
        <v>0.1</v>
      </c>
      <c r="C75" s="65">
        <f>B74*B75</f>
        <v>25000</v>
      </c>
      <c r="D75" s="95"/>
    </row>
    <row r="76" spans="1:4" ht="26.65" customHeight="1" x14ac:dyDescent="0.2">
      <c r="A76" s="8" t="s">
        <v>11</v>
      </c>
      <c r="B76" s="6">
        <v>500000</v>
      </c>
      <c r="C76" s="35"/>
      <c r="D76" s="96"/>
    </row>
    <row r="77" spans="1:4" x14ac:dyDescent="0.2">
      <c r="A77" s="11" t="s">
        <v>21</v>
      </c>
      <c r="B77" s="3" t="s">
        <v>36</v>
      </c>
      <c r="C77" s="3" t="s">
        <v>37</v>
      </c>
      <c r="D77" s="4" t="s">
        <v>15</v>
      </c>
    </row>
    <row r="78" spans="1:4" ht="53.25" customHeight="1" x14ac:dyDescent="0.2">
      <c r="A78" s="8" t="s">
        <v>10</v>
      </c>
      <c r="B78" s="6">
        <v>250439</v>
      </c>
      <c r="C78" s="97" t="str">
        <f>IF(AND(B78&gt;=B81),"Met PM",IF(AND(B78&gt;=B79-C80,B78&lt;B81),"On target to meet PM","Not on target to meet PM"))</f>
        <v>On target to meet PM</v>
      </c>
      <c r="D78" s="124"/>
    </row>
    <row r="79" spans="1:4" ht="26.65" customHeight="1" x14ac:dyDescent="0.2">
      <c r="A79" s="29" t="s">
        <v>23</v>
      </c>
      <c r="B79" s="6">
        <f>B81/12*6</f>
        <v>150000</v>
      </c>
      <c r="C79" s="98"/>
      <c r="D79" s="125"/>
    </row>
    <row r="80" spans="1:4" ht="26.65" hidden="1" customHeight="1" x14ac:dyDescent="0.2">
      <c r="A80" s="29"/>
      <c r="B80" s="36">
        <v>0.1</v>
      </c>
      <c r="C80" s="32">
        <f>B79*B80</f>
        <v>15000</v>
      </c>
      <c r="D80" s="125"/>
    </row>
    <row r="81" spans="1:4" ht="26.65" customHeight="1" x14ac:dyDescent="0.2">
      <c r="A81" s="8" t="s">
        <v>11</v>
      </c>
      <c r="B81" s="6">
        <v>300000</v>
      </c>
      <c r="C81" s="34"/>
      <c r="D81" s="126"/>
    </row>
    <row r="82" spans="1:4" ht="6.75" customHeight="1" x14ac:dyDescent="0.2">
      <c r="A82" s="12"/>
    </row>
    <row r="83" spans="1:4" x14ac:dyDescent="0.2">
      <c r="A83" s="18" t="s">
        <v>19</v>
      </c>
      <c r="B83" s="19"/>
      <c r="C83" s="19"/>
      <c r="D83" s="20"/>
    </row>
    <row r="84" spans="1:4" x14ac:dyDescent="0.2">
      <c r="A84" s="11" t="s">
        <v>9</v>
      </c>
      <c r="B84" s="3" t="s">
        <v>36</v>
      </c>
      <c r="C84" s="3" t="s">
        <v>37</v>
      </c>
      <c r="D84" s="4" t="s">
        <v>15</v>
      </c>
    </row>
    <row r="85" spans="1:4" ht="53.25" customHeight="1" x14ac:dyDescent="0.2">
      <c r="A85" s="8" t="s">
        <v>10</v>
      </c>
      <c r="B85" s="6">
        <v>30</v>
      </c>
      <c r="C85" s="97" t="str">
        <f>IF(AND(B85&gt;=B88),"Met PM",IF(AND(B85&gt;=B86,B85&lt;B88),"On target to meet PM","Not on target to meet PM"))</f>
        <v>On target to meet PM</v>
      </c>
      <c r="D85" s="136"/>
    </row>
    <row r="86" spans="1:4" ht="26.65" customHeight="1" x14ac:dyDescent="0.2">
      <c r="A86" s="29" t="s">
        <v>23</v>
      </c>
      <c r="B86" s="6">
        <f>B88/12*6</f>
        <v>17.5</v>
      </c>
      <c r="C86" s="98"/>
      <c r="D86" s="95"/>
    </row>
    <row r="87" spans="1:4" ht="26.65" hidden="1" customHeight="1" x14ac:dyDescent="0.2">
      <c r="A87" s="29"/>
      <c r="B87" s="36">
        <v>0.1</v>
      </c>
      <c r="C87" s="65">
        <f>B86*B87</f>
        <v>1.75</v>
      </c>
      <c r="D87" s="95"/>
    </row>
    <row r="88" spans="1:4" ht="26.65" customHeight="1" x14ac:dyDescent="0.2">
      <c r="A88" s="8" t="s">
        <v>11</v>
      </c>
      <c r="B88" s="6">
        <v>35</v>
      </c>
      <c r="C88" s="35"/>
      <c r="D88" s="96"/>
    </row>
    <row r="89" spans="1:4" x14ac:dyDescent="0.2">
      <c r="A89" s="11" t="s">
        <v>14</v>
      </c>
      <c r="B89" s="3" t="s">
        <v>36</v>
      </c>
      <c r="C89" s="3" t="s">
        <v>37</v>
      </c>
      <c r="D89" s="4" t="s">
        <v>15</v>
      </c>
    </row>
    <row r="90" spans="1:4" ht="53.25" customHeight="1" x14ac:dyDescent="0.2">
      <c r="A90" s="8" t="s">
        <v>10</v>
      </c>
      <c r="B90" s="6">
        <v>30</v>
      </c>
      <c r="C90" s="130" t="s">
        <v>56</v>
      </c>
      <c r="D90" s="137"/>
    </row>
    <row r="91" spans="1:4" ht="26.65" customHeight="1" x14ac:dyDescent="0.2">
      <c r="A91" s="29" t="s">
        <v>23</v>
      </c>
      <c r="B91" s="30">
        <f>B93/12*6</f>
        <v>0</v>
      </c>
      <c r="C91" s="131"/>
      <c r="D91" s="138"/>
    </row>
    <row r="92" spans="1:4" ht="26.65" hidden="1" customHeight="1" x14ac:dyDescent="0.2">
      <c r="A92" s="29"/>
      <c r="B92" s="36">
        <v>0.1</v>
      </c>
      <c r="C92" s="131"/>
      <c r="D92" s="138"/>
    </row>
    <row r="93" spans="1:4" ht="26.65" customHeight="1" x14ac:dyDescent="0.2">
      <c r="A93" s="8" t="s">
        <v>11</v>
      </c>
      <c r="B93" s="6"/>
      <c r="C93" s="132"/>
      <c r="D93" s="139"/>
    </row>
    <row r="94" spans="1:4" x14ac:dyDescent="0.2">
      <c r="A94" s="11" t="s">
        <v>20</v>
      </c>
      <c r="B94" s="3" t="s">
        <v>36</v>
      </c>
      <c r="C94" s="3" t="s">
        <v>37</v>
      </c>
      <c r="D94" s="4" t="s">
        <v>15</v>
      </c>
    </row>
    <row r="95" spans="1:4" ht="53.25" customHeight="1" x14ac:dyDescent="0.2">
      <c r="A95" s="8" t="s">
        <v>10</v>
      </c>
      <c r="B95" s="6">
        <v>30</v>
      </c>
      <c r="C95" s="130" t="s">
        <v>56</v>
      </c>
      <c r="D95" s="116"/>
    </row>
    <row r="96" spans="1:4" ht="26.65" customHeight="1" x14ac:dyDescent="0.2">
      <c r="A96" s="29" t="s">
        <v>23</v>
      </c>
      <c r="B96" s="30">
        <f>B97/12*6</f>
        <v>0</v>
      </c>
      <c r="C96" s="131"/>
      <c r="D96" s="95"/>
    </row>
    <row r="97" spans="1:4" ht="26.65" customHeight="1" x14ac:dyDescent="0.2">
      <c r="A97" s="8" t="s">
        <v>11</v>
      </c>
      <c r="B97" s="6"/>
      <c r="C97" s="132"/>
      <c r="D97" s="96"/>
    </row>
    <row r="98" spans="1:4" x14ac:dyDescent="0.2">
      <c r="A98" s="11" t="s">
        <v>13</v>
      </c>
      <c r="B98" s="3" t="s">
        <v>36</v>
      </c>
      <c r="C98" s="3" t="s">
        <v>37</v>
      </c>
      <c r="D98" s="4" t="s">
        <v>15</v>
      </c>
    </row>
    <row r="99" spans="1:4" ht="53.25" customHeight="1" x14ac:dyDescent="0.2">
      <c r="A99" s="8" t="s">
        <v>10</v>
      </c>
      <c r="B99" s="6">
        <v>0</v>
      </c>
      <c r="C99" s="97" t="str">
        <f>IF(AND(B99&gt;=B102),"Met PM",IF(AND(B99&gt;=B100,B99&lt;B102),"On target to meet PM","Not on target to meet PM"))</f>
        <v>Not on target to meet PM</v>
      </c>
      <c r="D99" s="136"/>
    </row>
    <row r="100" spans="1:4" ht="26.65" customHeight="1" x14ac:dyDescent="0.2">
      <c r="A100" s="29" t="s">
        <v>23</v>
      </c>
      <c r="B100" s="31">
        <f>B102/12*6</f>
        <v>17.5</v>
      </c>
      <c r="C100" s="98"/>
      <c r="D100" s="95"/>
    </row>
    <row r="101" spans="1:4" ht="26.65" hidden="1" customHeight="1" x14ac:dyDescent="0.2">
      <c r="A101" s="29"/>
      <c r="B101" s="36">
        <v>0.1</v>
      </c>
      <c r="C101" s="65">
        <f>B100*B101</f>
        <v>1.75</v>
      </c>
      <c r="D101" s="95"/>
    </row>
    <row r="102" spans="1:4" ht="26.65" customHeight="1" x14ac:dyDescent="0.2">
      <c r="A102" s="8" t="s">
        <v>11</v>
      </c>
      <c r="B102" s="6">
        <v>35</v>
      </c>
      <c r="C102" s="35"/>
      <c r="D102" s="96"/>
    </row>
    <row r="103" spans="1:4" x14ac:dyDescent="0.2">
      <c r="A103" s="11" t="s">
        <v>21</v>
      </c>
      <c r="B103" s="3" t="s">
        <v>36</v>
      </c>
      <c r="C103" s="3" t="s">
        <v>37</v>
      </c>
      <c r="D103" s="4" t="s">
        <v>15</v>
      </c>
    </row>
    <row r="104" spans="1:4" ht="53.25" customHeight="1" x14ac:dyDescent="0.2">
      <c r="A104" s="8" t="s">
        <v>10</v>
      </c>
      <c r="B104" s="76"/>
      <c r="C104" s="130" t="s">
        <v>56</v>
      </c>
      <c r="D104" s="116"/>
    </row>
    <row r="105" spans="1:4" ht="26.65" customHeight="1" x14ac:dyDescent="0.2">
      <c r="A105" s="29" t="s">
        <v>23</v>
      </c>
      <c r="B105" s="30">
        <f>B106/12*6</f>
        <v>0</v>
      </c>
      <c r="C105" s="131"/>
      <c r="D105" s="95"/>
    </row>
    <row r="106" spans="1:4" ht="26.65" customHeight="1" x14ac:dyDescent="0.2">
      <c r="A106" s="8" t="s">
        <v>11</v>
      </c>
      <c r="B106" s="6"/>
      <c r="C106" s="132"/>
      <c r="D106" s="96"/>
    </row>
    <row r="107" spans="1:4" ht="8.25" customHeight="1" x14ac:dyDescent="0.2">
      <c r="A107" s="12"/>
    </row>
    <row r="108" spans="1:4" x14ac:dyDescent="0.2">
      <c r="A108" s="25" t="s">
        <v>50</v>
      </c>
      <c r="B108" s="25"/>
      <c r="C108" s="25"/>
      <c r="D108" s="25"/>
    </row>
    <row r="109" spans="1:4" ht="7.5" customHeight="1" x14ac:dyDescent="0.2">
      <c r="A109" s="12"/>
    </row>
    <row r="110" spans="1:4" x14ac:dyDescent="0.2">
      <c r="A110" s="15" t="s">
        <v>12</v>
      </c>
      <c r="B110" s="16"/>
      <c r="C110" s="16"/>
      <c r="D110" s="17"/>
    </row>
    <row r="111" spans="1:4" x14ac:dyDescent="0.2">
      <c r="A111" s="11" t="s">
        <v>9</v>
      </c>
      <c r="B111" s="3" t="s">
        <v>36</v>
      </c>
      <c r="C111" s="3" t="s">
        <v>37</v>
      </c>
      <c r="D111" s="4" t="s">
        <v>15</v>
      </c>
    </row>
    <row r="112" spans="1:4" ht="53.25" customHeight="1" x14ac:dyDescent="0.2">
      <c r="A112" s="13" t="s">
        <v>10</v>
      </c>
      <c r="B112" s="6">
        <v>10</v>
      </c>
      <c r="C112" s="97" t="str">
        <f>IF(AND(B112&gt;=B115),"Met PM",IF(AND(B112&gt;=B113-C114,B112&lt;B115),"On target to meet PM","Not on target to meet PM"))</f>
        <v>Not on target to meet PM</v>
      </c>
      <c r="D112" s="136"/>
    </row>
    <row r="113" spans="1:4" ht="26.65" customHeight="1" x14ac:dyDescent="0.2">
      <c r="A113" s="29" t="s">
        <v>23</v>
      </c>
      <c r="B113" s="6">
        <f>B115/12*6</f>
        <v>17.5</v>
      </c>
      <c r="C113" s="98"/>
      <c r="D113" s="95"/>
    </row>
    <row r="114" spans="1:4" ht="26.65" hidden="1" customHeight="1" x14ac:dyDescent="0.2">
      <c r="A114" s="29"/>
      <c r="B114" s="36">
        <v>0.05</v>
      </c>
      <c r="C114" s="32">
        <f>B114*B113</f>
        <v>0.875</v>
      </c>
      <c r="D114" s="95"/>
    </row>
    <row r="115" spans="1:4" ht="26.65" customHeight="1" x14ac:dyDescent="0.2">
      <c r="A115" s="13" t="s">
        <v>11</v>
      </c>
      <c r="B115" s="6">
        <v>35</v>
      </c>
      <c r="C115" s="82"/>
      <c r="D115" s="96"/>
    </row>
    <row r="116" spans="1:4" ht="11.25" customHeight="1" x14ac:dyDescent="0.2"/>
    <row r="117" spans="1:4" x14ac:dyDescent="0.2">
      <c r="A117" s="25" t="s">
        <v>51</v>
      </c>
      <c r="B117" s="25"/>
      <c r="C117" s="25"/>
      <c r="D117" s="25"/>
    </row>
    <row r="118" spans="1:4" ht="12.75" customHeight="1" x14ac:dyDescent="0.2">
      <c r="A118" s="12"/>
    </row>
    <row r="119" spans="1:4" ht="41.25" customHeight="1" x14ac:dyDescent="0.2">
      <c r="A119" s="108" t="s">
        <v>59</v>
      </c>
      <c r="B119" s="108"/>
      <c r="C119" s="108"/>
      <c r="D119" s="108"/>
    </row>
  </sheetData>
  <sheetProtection password="CD52" sheet="1" objects="1" scenarios="1"/>
  <protectedRanges>
    <protectedRange sqref="D8:D11 D13:D16 D18:D22 D24:D27 D29:D32 D35:D38 D40:D42 D44:D46 D48:D50 D52:D54 D58:D61 D63:D66 D68:D71 D73:D76 D78:D81 D85:D88 D90:D93 D95:D97 D99:D102 D104:D106 D112:D115" name="Range2"/>
    <protectedRange sqref="C11 C61 C115" name="Range1"/>
  </protectedRanges>
  <mergeCells count="48">
    <mergeCell ref="C78:C79"/>
    <mergeCell ref="D78:D81"/>
    <mergeCell ref="D90:D93"/>
    <mergeCell ref="C112:C113"/>
    <mergeCell ref="C104:C106"/>
    <mergeCell ref="D85:D88"/>
    <mergeCell ref="C99:C100"/>
    <mergeCell ref="C95:C97"/>
    <mergeCell ref="C85:C86"/>
    <mergeCell ref="C90:C93"/>
    <mergeCell ref="A119:D119"/>
    <mergeCell ref="D99:D102"/>
    <mergeCell ref="D95:D97"/>
    <mergeCell ref="D104:D106"/>
    <mergeCell ref="D112:D115"/>
    <mergeCell ref="D73:D76"/>
    <mergeCell ref="D68:D71"/>
    <mergeCell ref="C73:C74"/>
    <mergeCell ref="C68:C69"/>
    <mergeCell ref="C8:C9"/>
    <mergeCell ref="C63:C64"/>
    <mergeCell ref="D40:D42"/>
    <mergeCell ref="C40:C42"/>
    <mergeCell ref="C48:C50"/>
    <mergeCell ref="C52:C54"/>
    <mergeCell ref="C44:C46"/>
    <mergeCell ref="D48:D50"/>
    <mergeCell ref="D58:D61"/>
    <mergeCell ref="C58:C59"/>
    <mergeCell ref="D63:D66"/>
    <mergeCell ref="D8:D11"/>
    <mergeCell ref="A1:D1"/>
    <mergeCell ref="A2:D2"/>
    <mergeCell ref="A3:C3"/>
    <mergeCell ref="A4:C4"/>
    <mergeCell ref="D3:D4"/>
    <mergeCell ref="D13:D16"/>
    <mergeCell ref="D24:D27"/>
    <mergeCell ref="C18:C19"/>
    <mergeCell ref="D18:D22"/>
    <mergeCell ref="C13:C14"/>
    <mergeCell ref="C24:C25"/>
    <mergeCell ref="D29:D32"/>
    <mergeCell ref="D44:D46"/>
    <mergeCell ref="D52:D54"/>
    <mergeCell ref="C29:C30"/>
    <mergeCell ref="D35:D38"/>
    <mergeCell ref="C35:C36"/>
  </mergeCells>
  <phoneticPr fontId="7" type="noConversion"/>
  <conditionalFormatting sqref="C29:C30 C24:C25 C8:C9 C18:C19 C112:C113 C58:C59 C13 C99 C85 C73 C63 C68 C78:C79 C35:C36">
    <cfRule type="cellIs" dxfId="24" priority="9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3" manualBreakCount="3">
    <brk id="27" max="16383" man="1"/>
    <brk id="55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45"/>
  <sheetViews>
    <sheetView zoomScaleNormal="100" zoomScaleSheetLayoutView="100" workbookViewId="0">
      <selection activeCell="J8" sqref="J8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  <col min="11" max="13" width="9.140625" hidden="1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0</v>
      </c>
      <c r="B2" s="87"/>
      <c r="C2" s="87"/>
      <c r="D2" s="88"/>
    </row>
    <row r="3" spans="1:5" ht="60" customHeight="1" x14ac:dyDescent="0.2">
      <c r="A3" s="89" t="s">
        <v>43</v>
      </c>
      <c r="B3" s="90"/>
      <c r="C3" s="91"/>
      <c r="D3" s="92" t="s">
        <v>49</v>
      </c>
    </row>
    <row r="4" spans="1:5" ht="90" customHeight="1" x14ac:dyDescent="0.2">
      <c r="A4" s="89" t="s">
        <v>44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3730</v>
      </c>
      <c r="C8" s="97" t="str">
        <f>IF(AND(B8&gt;=B11),"Met PM",IF(AND(B9-C10&lt;=B8,B8&gt;=B9-C10),"On target to meet PM","Not on target to meet PM"))</f>
        <v>On target to meet PM</v>
      </c>
      <c r="D8" s="116"/>
    </row>
    <row r="9" spans="1:5" ht="26.65" customHeight="1" x14ac:dyDescent="0.2">
      <c r="A9" s="29" t="s">
        <v>23</v>
      </c>
      <c r="B9" s="6">
        <f>B11/12*6</f>
        <v>3000</v>
      </c>
      <c r="C9" s="98"/>
      <c r="D9" s="95"/>
    </row>
    <row r="10" spans="1:5" ht="26.65" hidden="1" customHeight="1" x14ac:dyDescent="0.2">
      <c r="A10" s="29"/>
      <c r="B10" s="36">
        <v>0.1</v>
      </c>
      <c r="C10" s="65"/>
      <c r="D10" s="95"/>
    </row>
    <row r="11" spans="1:5" ht="26.65" customHeight="1" x14ac:dyDescent="0.2">
      <c r="A11" s="5" t="s">
        <v>11</v>
      </c>
      <c r="B11" s="6">
        <v>6000</v>
      </c>
      <c r="C11" s="80"/>
      <c r="D11" s="96"/>
    </row>
    <row r="12" spans="1:5" x14ac:dyDescent="0.2">
      <c r="A12" s="2" t="s">
        <v>14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5406</v>
      </c>
      <c r="C13" s="97" t="str">
        <f>IF(AND(B13&gt;=B16),"Met PM",IF(AND(B14-C15&lt;=B13,B13&gt;=B14-C15),"On target to meet PM","Not on target to meet PM"))</f>
        <v>On target to meet PM</v>
      </c>
      <c r="D13" s="116"/>
    </row>
    <row r="14" spans="1:5" ht="26.65" customHeight="1" x14ac:dyDescent="0.2">
      <c r="A14" s="29" t="s">
        <v>23</v>
      </c>
      <c r="B14" s="31">
        <f>B16/12*6</f>
        <v>3736.5</v>
      </c>
      <c r="C14" s="98"/>
      <c r="D14" s="95"/>
    </row>
    <row r="15" spans="1:5" ht="26.65" hidden="1" customHeight="1" x14ac:dyDescent="0.2">
      <c r="A15" s="29"/>
      <c r="B15" s="42">
        <v>0.1</v>
      </c>
      <c r="C15" s="32">
        <f>B15*B14</f>
        <v>373.65000000000003</v>
      </c>
      <c r="D15" s="95"/>
    </row>
    <row r="16" spans="1:5" ht="26.65" customHeight="1" x14ac:dyDescent="0.2">
      <c r="A16" s="8" t="s">
        <v>11</v>
      </c>
      <c r="B16" s="6">
        <v>7473</v>
      </c>
      <c r="C16" s="80"/>
      <c r="D16" s="96"/>
    </row>
    <row r="17" spans="1:4" x14ac:dyDescent="0.2">
      <c r="A17" s="2" t="s">
        <v>20</v>
      </c>
      <c r="B17" s="3" t="s">
        <v>36</v>
      </c>
      <c r="C17" s="3" t="s">
        <v>37</v>
      </c>
      <c r="D17" s="4" t="s">
        <v>15</v>
      </c>
    </row>
    <row r="18" spans="1:4" ht="53.25" customHeight="1" x14ac:dyDescent="0.2">
      <c r="A18" s="5" t="s">
        <v>10</v>
      </c>
      <c r="B18" s="6">
        <v>1200</v>
      </c>
      <c r="C18" s="97" t="str">
        <f>IF(AND(B18&gt;=B21),"Met PM",IF(AND(B19-C20&lt;=B18,B18&gt;=B19-C20),"On target to meet PM","Not on target to meet PM"))</f>
        <v>On target to meet PM</v>
      </c>
      <c r="D18" s="116"/>
    </row>
    <row r="19" spans="1:4" ht="26.65" customHeight="1" x14ac:dyDescent="0.2">
      <c r="A19" s="29" t="s">
        <v>23</v>
      </c>
      <c r="B19" s="31">
        <f>B21/12*6</f>
        <v>1155</v>
      </c>
      <c r="C19" s="98"/>
      <c r="D19" s="95"/>
    </row>
    <row r="20" spans="1:4" ht="26.65" hidden="1" customHeight="1" x14ac:dyDescent="0.2">
      <c r="A20" s="29"/>
      <c r="B20" s="42">
        <v>0.1</v>
      </c>
      <c r="C20" s="38">
        <f>B20*B19</f>
        <v>115.5</v>
      </c>
      <c r="D20" s="95"/>
    </row>
    <row r="21" spans="1:4" ht="26.65" customHeight="1" x14ac:dyDescent="0.2">
      <c r="A21" s="8" t="s">
        <v>11</v>
      </c>
      <c r="B21" s="6">
        <v>2310</v>
      </c>
      <c r="C21" s="80"/>
      <c r="D21" s="96"/>
    </row>
    <row r="22" spans="1:4" x14ac:dyDescent="0.2">
      <c r="A22" s="2" t="s">
        <v>22</v>
      </c>
      <c r="B22" s="3" t="s">
        <v>36</v>
      </c>
      <c r="C22" s="3" t="s">
        <v>37</v>
      </c>
      <c r="D22" s="4" t="s">
        <v>15</v>
      </c>
    </row>
    <row r="23" spans="1:4" ht="53.25" customHeight="1" x14ac:dyDescent="0.2">
      <c r="A23" s="5" t="s">
        <v>10</v>
      </c>
      <c r="B23" s="6">
        <v>4198</v>
      </c>
      <c r="C23" s="97" t="str">
        <f>IF(AND(B23&gt;=B26),"Met PM",IF(AND(B24-C25&lt;=B23,B23&gt;=B24-C25),"On target to meet PM","Not on target to meet PM"))</f>
        <v>On target to meet PM</v>
      </c>
      <c r="D23" s="113"/>
    </row>
    <row r="24" spans="1:4" ht="26.65" customHeight="1" x14ac:dyDescent="0.2">
      <c r="A24" s="29" t="s">
        <v>23</v>
      </c>
      <c r="B24" s="31">
        <f>B26/12*6</f>
        <v>2380.5</v>
      </c>
      <c r="C24" s="98"/>
      <c r="D24" s="94"/>
    </row>
    <row r="25" spans="1:4" ht="26.65" hidden="1" customHeight="1" x14ac:dyDescent="0.2">
      <c r="A25" s="29"/>
      <c r="B25" s="42">
        <v>0.1</v>
      </c>
      <c r="C25" s="38">
        <f>B25*B24</f>
        <v>238.05</v>
      </c>
      <c r="D25" s="94"/>
    </row>
    <row r="26" spans="1:4" ht="26.65" customHeight="1" x14ac:dyDescent="0.2">
      <c r="A26" s="8" t="s">
        <v>11</v>
      </c>
      <c r="B26" s="6">
        <v>4761</v>
      </c>
      <c r="C26" s="80"/>
      <c r="D26" s="114"/>
    </row>
    <row r="27" spans="1:4" x14ac:dyDescent="0.2">
      <c r="A27" s="2" t="s">
        <v>25</v>
      </c>
      <c r="B27" s="3" t="s">
        <v>36</v>
      </c>
      <c r="C27" s="3" t="s">
        <v>37</v>
      </c>
      <c r="D27" s="4" t="s">
        <v>15</v>
      </c>
    </row>
    <row r="28" spans="1:4" ht="53.25" customHeight="1" x14ac:dyDescent="0.2">
      <c r="A28" s="5" t="s">
        <v>10</v>
      </c>
      <c r="B28" s="6">
        <v>1208</v>
      </c>
      <c r="C28" s="97" t="str">
        <f>IF(AND(B28&gt;=B31),"Met PM",IF(AND(B29-C30&lt;=B28,B28&gt;=B29-C30),"On target to meet PM","Not on target to meet PM"))</f>
        <v>On target to meet PM</v>
      </c>
      <c r="D28" s="105"/>
    </row>
    <row r="29" spans="1:4" ht="26.65" customHeight="1" x14ac:dyDescent="0.2">
      <c r="A29" s="29" t="s">
        <v>23</v>
      </c>
      <c r="B29" s="6">
        <f>B31/12*6</f>
        <v>1179.5</v>
      </c>
      <c r="C29" s="98"/>
      <c r="D29" s="106"/>
    </row>
    <row r="30" spans="1:4" ht="26.65" hidden="1" customHeight="1" x14ac:dyDescent="0.2">
      <c r="A30" s="29"/>
      <c r="B30" s="36">
        <v>0.1</v>
      </c>
      <c r="C30" s="38">
        <f>B30*B29</f>
        <v>117.95</v>
      </c>
      <c r="D30" s="106"/>
    </row>
    <row r="31" spans="1:4" ht="26.65" customHeight="1" x14ac:dyDescent="0.2">
      <c r="A31" s="8" t="s">
        <v>11</v>
      </c>
      <c r="B31" s="6">
        <v>2359</v>
      </c>
      <c r="C31" s="35"/>
      <c r="D31" s="107"/>
    </row>
    <row r="32" spans="1:4" x14ac:dyDescent="0.2">
      <c r="A32" s="2" t="s">
        <v>13</v>
      </c>
      <c r="B32" s="3" t="s">
        <v>36</v>
      </c>
      <c r="C32" s="3" t="s">
        <v>37</v>
      </c>
      <c r="D32" s="4" t="s">
        <v>15</v>
      </c>
    </row>
    <row r="33" spans="1:4" ht="53.25" customHeight="1" x14ac:dyDescent="0.2">
      <c r="A33" s="5" t="s">
        <v>10</v>
      </c>
      <c r="B33" s="6">
        <v>3408</v>
      </c>
      <c r="C33" s="97" t="str">
        <f>IF(AND(B33&gt;=B36),"Met PM",IF(AND(B34-C35&lt;=B33,B33&gt;=B34-C35),"On target to meet PM","Not on target to meet PM"))</f>
        <v>On target to meet PM</v>
      </c>
      <c r="D33" s="116"/>
    </row>
    <row r="34" spans="1:4" ht="26.65" customHeight="1" x14ac:dyDescent="0.2">
      <c r="A34" s="29" t="s">
        <v>23</v>
      </c>
      <c r="B34" s="6">
        <f>B36/12*6</f>
        <v>2754.5</v>
      </c>
      <c r="C34" s="98"/>
      <c r="D34" s="95"/>
    </row>
    <row r="35" spans="1:4" ht="26.65" hidden="1" customHeight="1" x14ac:dyDescent="0.2">
      <c r="A35" s="29"/>
      <c r="B35" s="36">
        <v>0.1</v>
      </c>
      <c r="C35" s="32">
        <f>B35*B34</f>
        <v>275.45</v>
      </c>
      <c r="D35" s="95"/>
    </row>
    <row r="36" spans="1:4" ht="26.65" customHeight="1" x14ac:dyDescent="0.2">
      <c r="A36" s="8" t="s">
        <v>11</v>
      </c>
      <c r="B36" s="6">
        <v>5509</v>
      </c>
      <c r="C36" s="80"/>
      <c r="D36" s="96"/>
    </row>
    <row r="37" spans="1:4" x14ac:dyDescent="0.2">
      <c r="A37" s="2" t="s">
        <v>21</v>
      </c>
      <c r="B37" s="3" t="s">
        <v>36</v>
      </c>
      <c r="C37" s="3" t="s">
        <v>37</v>
      </c>
      <c r="D37" s="4" t="s">
        <v>15</v>
      </c>
    </row>
    <row r="38" spans="1:4" ht="53.25" customHeight="1" x14ac:dyDescent="0.2">
      <c r="A38" s="5" t="s">
        <v>10</v>
      </c>
      <c r="B38" s="6">
        <v>1131</v>
      </c>
      <c r="C38" s="97" t="str">
        <f>IF(AND(B38&gt;=B41),"Met PM",IF(AND(B39-C40&lt;=B38,B38&gt;=B39-C40),"On target to meet PM","Not on target to meet PM"))</f>
        <v>On target to meet PM</v>
      </c>
      <c r="D38" s="105"/>
    </row>
    <row r="39" spans="1:4" ht="26.65" customHeight="1" x14ac:dyDescent="0.2">
      <c r="A39" s="29" t="s">
        <v>23</v>
      </c>
      <c r="B39" s="6">
        <f>B41/12*6</f>
        <v>592.5</v>
      </c>
      <c r="C39" s="98"/>
      <c r="D39" s="106"/>
    </row>
    <row r="40" spans="1:4" ht="26.65" hidden="1" customHeight="1" x14ac:dyDescent="0.2">
      <c r="A40" s="29"/>
      <c r="B40" s="36">
        <v>0.1</v>
      </c>
      <c r="C40" s="38">
        <f>B39*B40</f>
        <v>59.25</v>
      </c>
      <c r="D40" s="106"/>
    </row>
    <row r="41" spans="1:4" ht="26.65" customHeight="1" x14ac:dyDescent="0.2">
      <c r="A41" s="8" t="s">
        <v>11</v>
      </c>
      <c r="B41" s="6">
        <v>1185</v>
      </c>
      <c r="C41" s="35"/>
      <c r="D41" s="107"/>
    </row>
    <row r="42" spans="1:4" x14ac:dyDescent="0.2">
      <c r="A42" s="7"/>
      <c r="B42" s="1"/>
    </row>
    <row r="43" spans="1:4" x14ac:dyDescent="0.2">
      <c r="A43" s="18" t="s">
        <v>17</v>
      </c>
      <c r="B43" s="19"/>
      <c r="C43" s="19"/>
      <c r="D43" s="20"/>
    </row>
    <row r="44" spans="1:4" x14ac:dyDescent="0.2">
      <c r="A44" s="2" t="s">
        <v>9</v>
      </c>
      <c r="B44" s="3" t="s">
        <v>36</v>
      </c>
      <c r="C44" s="3" t="s">
        <v>37</v>
      </c>
      <c r="D44" s="4" t="s">
        <v>15</v>
      </c>
    </row>
    <row r="45" spans="1:4" ht="53.25" customHeight="1" x14ac:dyDescent="0.2">
      <c r="A45" s="5" t="s">
        <v>10</v>
      </c>
      <c r="B45" s="6">
        <v>1627</v>
      </c>
      <c r="C45" s="97" t="str">
        <f>IF(AND(B45&gt;=B48),"Met PM",IF(AND(B46-C47&lt;=B45,B45&gt;=B46-C47),"On target to meet PM","Not on target to meet PM"))</f>
        <v>On target to meet PM</v>
      </c>
      <c r="D45" s="140"/>
    </row>
    <row r="46" spans="1:4" ht="26.65" customHeight="1" x14ac:dyDescent="0.2">
      <c r="A46" s="29" t="s">
        <v>23</v>
      </c>
      <c r="B46" s="6">
        <f>B48/12*6</f>
        <v>1263.5</v>
      </c>
      <c r="C46" s="98"/>
      <c r="D46" s="141"/>
    </row>
    <row r="47" spans="1:4" ht="26.65" hidden="1" customHeight="1" x14ac:dyDescent="0.2">
      <c r="A47" s="29"/>
      <c r="B47" s="36">
        <v>0.1</v>
      </c>
      <c r="C47" s="38">
        <f>B47*B46</f>
        <v>126.35000000000001</v>
      </c>
      <c r="D47" s="141"/>
    </row>
    <row r="48" spans="1:4" ht="26.65" customHeight="1" x14ac:dyDescent="0.2">
      <c r="A48" s="8" t="s">
        <v>11</v>
      </c>
      <c r="B48" s="6">
        <v>2527</v>
      </c>
      <c r="C48" s="80"/>
      <c r="D48" s="142"/>
    </row>
    <row r="49" spans="1:4" x14ac:dyDescent="0.2">
      <c r="A49" s="2" t="s">
        <v>14</v>
      </c>
      <c r="B49" s="3" t="s">
        <v>36</v>
      </c>
      <c r="C49" s="3" t="s">
        <v>37</v>
      </c>
      <c r="D49" s="4" t="s">
        <v>15</v>
      </c>
    </row>
    <row r="50" spans="1:4" ht="53.25" customHeight="1" x14ac:dyDescent="0.2">
      <c r="A50" s="5" t="s">
        <v>10</v>
      </c>
      <c r="B50" s="6">
        <v>717</v>
      </c>
      <c r="C50" s="97" t="str">
        <f>IF(AND(B50&gt;=B53),"Met PM",IF(AND(B51-C52&lt;=B50,B50&gt;=B51-C52),"On target to meet PM","Not on target to meet PM"))</f>
        <v>On target to meet PM</v>
      </c>
      <c r="D50" s="113"/>
    </row>
    <row r="51" spans="1:4" ht="26.65" customHeight="1" x14ac:dyDescent="0.2">
      <c r="A51" s="29" t="s">
        <v>23</v>
      </c>
      <c r="B51" s="6">
        <f>B53/12*6</f>
        <v>614.5</v>
      </c>
      <c r="C51" s="98"/>
      <c r="D51" s="95"/>
    </row>
    <row r="52" spans="1:4" ht="26.65" hidden="1" customHeight="1" x14ac:dyDescent="0.2">
      <c r="A52" s="29"/>
      <c r="B52" s="36">
        <v>0.1</v>
      </c>
      <c r="C52" s="38">
        <f>B51*B52</f>
        <v>61.45</v>
      </c>
      <c r="D52" s="95"/>
    </row>
    <row r="53" spans="1:4" ht="26.65" customHeight="1" x14ac:dyDescent="0.2">
      <c r="A53" s="8" t="s">
        <v>11</v>
      </c>
      <c r="B53" s="6">
        <v>1229</v>
      </c>
      <c r="C53" s="81"/>
      <c r="D53" s="96"/>
    </row>
    <row r="54" spans="1:4" x14ac:dyDescent="0.2">
      <c r="A54" s="2" t="s">
        <v>20</v>
      </c>
      <c r="B54" s="3" t="s">
        <v>36</v>
      </c>
      <c r="C54" s="3" t="s">
        <v>37</v>
      </c>
      <c r="D54" s="4" t="s">
        <v>15</v>
      </c>
    </row>
    <row r="55" spans="1:4" ht="53.25" customHeight="1" x14ac:dyDescent="0.2">
      <c r="A55" s="5" t="s">
        <v>10</v>
      </c>
      <c r="B55" s="6">
        <v>560</v>
      </c>
      <c r="C55" s="97" t="str">
        <f>IF(AND(B55&gt;=B58),"Met PM",IF(AND(B56-C57&lt;=B55,B55&gt;=B56-C57),"On target to meet PM","Not on target to meet PM"))</f>
        <v>Met PM</v>
      </c>
      <c r="D55" s="116"/>
    </row>
    <row r="56" spans="1:4" ht="26.65" customHeight="1" x14ac:dyDescent="0.2">
      <c r="A56" s="29" t="s">
        <v>23</v>
      </c>
      <c r="B56" s="71">
        <f>B58/12*6</f>
        <v>32.5</v>
      </c>
      <c r="C56" s="98"/>
      <c r="D56" s="95"/>
    </row>
    <row r="57" spans="1:4" ht="26.65" hidden="1" customHeight="1" x14ac:dyDescent="0.2">
      <c r="A57" s="29"/>
      <c r="B57" s="36">
        <v>0.1</v>
      </c>
      <c r="C57" s="38">
        <f>B56*B57</f>
        <v>3.25</v>
      </c>
      <c r="D57" s="95"/>
    </row>
    <row r="58" spans="1:4" ht="26.65" customHeight="1" x14ac:dyDescent="0.2">
      <c r="A58" s="8" t="s">
        <v>11</v>
      </c>
      <c r="B58" s="6">
        <v>65</v>
      </c>
      <c r="C58" s="81"/>
      <c r="D58" s="96"/>
    </row>
    <row r="59" spans="1:4" x14ac:dyDescent="0.2">
      <c r="A59" s="2" t="s">
        <v>13</v>
      </c>
      <c r="B59" s="3" t="s">
        <v>36</v>
      </c>
      <c r="C59" s="3" t="s">
        <v>37</v>
      </c>
      <c r="D59" s="4" t="s">
        <v>15</v>
      </c>
    </row>
    <row r="60" spans="1:4" ht="53.25" customHeight="1" x14ac:dyDescent="0.2">
      <c r="A60" s="5" t="s">
        <v>10</v>
      </c>
      <c r="B60" s="6">
        <v>1610</v>
      </c>
      <c r="C60" s="97" t="str">
        <f>IF(AND(B60&gt;=B63),"Met PM",IF(AND(B61-C62&lt;=B60,B60&gt;=B61-C62),"On target to meet PM","Not on target to meet PM"))</f>
        <v>On target to meet PM</v>
      </c>
      <c r="D60" s="116"/>
    </row>
    <row r="61" spans="1:4" ht="26.65" customHeight="1" x14ac:dyDescent="0.2">
      <c r="A61" s="29" t="s">
        <v>23</v>
      </c>
      <c r="B61" s="31">
        <f>B63/12*6</f>
        <v>1219</v>
      </c>
      <c r="C61" s="98"/>
      <c r="D61" s="95"/>
    </row>
    <row r="62" spans="1:4" ht="26.65" hidden="1" customHeight="1" x14ac:dyDescent="0.2">
      <c r="A62" s="29"/>
      <c r="B62" s="36">
        <v>0.1</v>
      </c>
      <c r="C62" s="38">
        <f>B61*B62</f>
        <v>121.9</v>
      </c>
      <c r="D62" s="95"/>
    </row>
    <row r="63" spans="1:4" ht="26.65" customHeight="1" x14ac:dyDescent="0.2">
      <c r="A63" s="8" t="s">
        <v>11</v>
      </c>
      <c r="B63" s="6">
        <v>2438</v>
      </c>
      <c r="C63" s="35"/>
      <c r="D63" s="96"/>
    </row>
    <row r="64" spans="1:4" x14ac:dyDescent="0.2">
      <c r="A64" s="2" t="s">
        <v>21</v>
      </c>
      <c r="B64" s="3" t="s">
        <v>36</v>
      </c>
      <c r="C64" s="3" t="s">
        <v>37</v>
      </c>
      <c r="D64" s="4" t="s">
        <v>15</v>
      </c>
    </row>
    <row r="65" spans="1:4" ht="53.25" customHeight="1" x14ac:dyDescent="0.2">
      <c r="A65" s="5" t="s">
        <v>10</v>
      </c>
      <c r="B65" s="6">
        <v>163</v>
      </c>
      <c r="C65" s="97" t="str">
        <f>IF(AND(B65&gt;=B68),"Met PM",IF(AND(B66-C67&lt;=B65,B65&gt;=B66-C67),"On target to meet PM","Not on target to meet PM"))</f>
        <v>Met PM</v>
      </c>
      <c r="D65" s="116"/>
    </row>
    <row r="66" spans="1:4" ht="26.65" customHeight="1" x14ac:dyDescent="0.2">
      <c r="A66" s="29" t="s">
        <v>23</v>
      </c>
      <c r="B66" s="71">
        <f>B68/12*6</f>
        <v>60</v>
      </c>
      <c r="C66" s="98"/>
      <c r="D66" s="95"/>
    </row>
    <row r="67" spans="1:4" ht="26.65" hidden="1" customHeight="1" x14ac:dyDescent="0.2">
      <c r="A67" s="29"/>
      <c r="B67" s="36">
        <v>0.1</v>
      </c>
      <c r="C67" s="38">
        <f>B66*B67</f>
        <v>6</v>
      </c>
      <c r="D67" s="95"/>
    </row>
    <row r="68" spans="1:4" ht="26.65" customHeight="1" x14ac:dyDescent="0.2">
      <c r="A68" s="8" t="s">
        <v>11</v>
      </c>
      <c r="B68" s="6">
        <v>120</v>
      </c>
      <c r="C68" s="80"/>
      <c r="D68" s="96"/>
    </row>
    <row r="69" spans="1:4" x14ac:dyDescent="0.2">
      <c r="A69" s="10"/>
    </row>
    <row r="70" spans="1:4" x14ac:dyDescent="0.2">
      <c r="A70" s="18" t="s">
        <v>18</v>
      </c>
      <c r="B70" s="19"/>
      <c r="C70" s="19"/>
      <c r="D70" s="20"/>
    </row>
    <row r="71" spans="1:4" x14ac:dyDescent="0.2">
      <c r="A71" s="11" t="s">
        <v>9</v>
      </c>
      <c r="B71" s="3" t="s">
        <v>36</v>
      </c>
      <c r="C71" s="3" t="s">
        <v>37</v>
      </c>
      <c r="D71" s="4" t="s">
        <v>15</v>
      </c>
    </row>
    <row r="72" spans="1:4" ht="53.25" customHeight="1" x14ac:dyDescent="0.2">
      <c r="A72" s="8" t="s">
        <v>10</v>
      </c>
      <c r="B72" s="6">
        <v>825000</v>
      </c>
      <c r="C72" s="97" t="str">
        <f>IF(AND(B72&gt;=B75),"Met PM",IF(AND(B73-C74&lt;=B72,B72&gt;=B73-C74),"On target to meet PM","Not on target to meet PM"))</f>
        <v>Met PM</v>
      </c>
      <c r="D72" s="116"/>
    </row>
    <row r="73" spans="1:4" ht="26.65" customHeight="1" x14ac:dyDescent="0.2">
      <c r="A73" s="29" t="s">
        <v>23</v>
      </c>
      <c r="B73" s="6">
        <f>B75/12*6</f>
        <v>166500</v>
      </c>
      <c r="C73" s="98"/>
      <c r="D73" s="95"/>
    </row>
    <row r="74" spans="1:4" ht="26.65" hidden="1" customHeight="1" x14ac:dyDescent="0.2">
      <c r="A74" s="29"/>
      <c r="B74" s="36">
        <v>0.1</v>
      </c>
      <c r="C74" s="65"/>
      <c r="D74" s="95"/>
    </row>
    <row r="75" spans="1:4" ht="26.65" customHeight="1" x14ac:dyDescent="0.2">
      <c r="A75" s="8" t="s">
        <v>11</v>
      </c>
      <c r="B75" s="6">
        <v>333000</v>
      </c>
      <c r="C75" s="80"/>
      <c r="D75" s="96"/>
    </row>
    <row r="76" spans="1:4" x14ac:dyDescent="0.2">
      <c r="A76" s="2" t="s">
        <v>14</v>
      </c>
      <c r="B76" s="3" t="s">
        <v>36</v>
      </c>
      <c r="C76" s="3" t="s">
        <v>37</v>
      </c>
      <c r="D76" s="4" t="s">
        <v>15</v>
      </c>
    </row>
    <row r="77" spans="1:4" ht="53.25" customHeight="1" x14ac:dyDescent="0.2">
      <c r="A77" s="5" t="s">
        <v>10</v>
      </c>
      <c r="B77" s="6">
        <v>675000</v>
      </c>
      <c r="C77" s="97" t="str">
        <f>IF(AND(B77&gt;=B80),"Met PM",IF(AND(B78-C79&lt;=B77,B77&gt;=B78-C79),"On target to meet PM","Not on target to meet PM"))</f>
        <v>Met PM</v>
      </c>
      <c r="D77" s="116"/>
    </row>
    <row r="78" spans="1:4" ht="26.65" customHeight="1" x14ac:dyDescent="0.2">
      <c r="A78" s="29" t="s">
        <v>23</v>
      </c>
      <c r="B78" s="6">
        <f>B80/12*6</f>
        <v>43889.5</v>
      </c>
      <c r="C78" s="98"/>
      <c r="D78" s="95"/>
    </row>
    <row r="79" spans="1:4" ht="26.65" hidden="1" customHeight="1" x14ac:dyDescent="0.2">
      <c r="A79" s="29"/>
      <c r="B79" s="36">
        <v>0.1</v>
      </c>
      <c r="C79" s="38">
        <f>B78*B79</f>
        <v>4388.95</v>
      </c>
      <c r="D79" s="95"/>
    </row>
    <row r="80" spans="1:4" ht="26.65" customHeight="1" x14ac:dyDescent="0.2">
      <c r="A80" s="8" t="s">
        <v>11</v>
      </c>
      <c r="B80" s="6">
        <v>87779</v>
      </c>
      <c r="C80" s="80"/>
      <c r="D80" s="96"/>
    </row>
    <row r="81" spans="1:4" x14ac:dyDescent="0.2">
      <c r="A81" s="2" t="s">
        <v>20</v>
      </c>
      <c r="B81" s="3" t="s">
        <v>36</v>
      </c>
      <c r="C81" s="3" t="s">
        <v>37</v>
      </c>
      <c r="D81" s="4" t="s">
        <v>15</v>
      </c>
    </row>
    <row r="82" spans="1:4" ht="53.25" customHeight="1" x14ac:dyDescent="0.2">
      <c r="A82" s="5" t="s">
        <v>10</v>
      </c>
      <c r="B82" s="6">
        <v>125000</v>
      </c>
      <c r="C82" s="97" t="str">
        <f>IF(AND(B82&gt;=B85),"Met PM",IF(AND(B83-C84&lt;=B82,B82&gt;=B83-C84),"On target to meet PM","Not on target to meet PM"))</f>
        <v>Met PM</v>
      </c>
      <c r="D82" s="116"/>
    </row>
    <row r="83" spans="1:4" ht="26.65" customHeight="1" x14ac:dyDescent="0.2">
      <c r="A83" s="29" t="s">
        <v>23</v>
      </c>
      <c r="B83" s="6">
        <f>B85/12*6</f>
        <v>25255.5</v>
      </c>
      <c r="C83" s="98"/>
      <c r="D83" s="95"/>
    </row>
    <row r="84" spans="1:4" ht="26.65" hidden="1" customHeight="1" x14ac:dyDescent="0.2">
      <c r="A84" s="29"/>
      <c r="B84" s="36">
        <v>0.1</v>
      </c>
      <c r="C84" s="32">
        <f>B84*B83</f>
        <v>2525.5500000000002</v>
      </c>
      <c r="D84" s="95"/>
    </row>
    <row r="85" spans="1:4" ht="26.65" customHeight="1" x14ac:dyDescent="0.2">
      <c r="A85" s="8" t="s">
        <v>11</v>
      </c>
      <c r="B85" s="6">
        <v>50511</v>
      </c>
      <c r="C85" s="80"/>
      <c r="D85" s="96"/>
    </row>
    <row r="86" spans="1:4" x14ac:dyDescent="0.2">
      <c r="A86" s="2" t="s">
        <v>22</v>
      </c>
      <c r="B86" s="3" t="s">
        <v>36</v>
      </c>
      <c r="C86" s="3" t="s">
        <v>37</v>
      </c>
      <c r="D86" s="4" t="s">
        <v>15</v>
      </c>
    </row>
    <row r="87" spans="1:4" ht="53.25" customHeight="1" x14ac:dyDescent="0.2">
      <c r="A87" s="5" t="s">
        <v>10</v>
      </c>
      <c r="B87" s="6">
        <v>375000</v>
      </c>
      <c r="C87" s="97" t="str">
        <f>IF(AND(B87&gt;=B90),"Met PM",IF(AND(B88-C89&lt;=B87,B87&gt;=B88-C89),"On target to meet PM","Not on target to meet PM"))</f>
        <v>Met PM</v>
      </c>
      <c r="D87" s="116"/>
    </row>
    <row r="88" spans="1:4" ht="26.65" customHeight="1" x14ac:dyDescent="0.2">
      <c r="A88" s="29" t="s">
        <v>23</v>
      </c>
      <c r="B88" s="6">
        <f>B90/12*6</f>
        <v>20150</v>
      </c>
      <c r="C88" s="98"/>
      <c r="D88" s="95"/>
    </row>
    <row r="89" spans="1:4" ht="26.65" hidden="1" customHeight="1" x14ac:dyDescent="0.2">
      <c r="A89" s="29"/>
      <c r="B89" s="36">
        <v>0.1</v>
      </c>
      <c r="C89" s="70"/>
      <c r="D89" s="95"/>
    </row>
    <row r="90" spans="1:4" ht="26.65" customHeight="1" x14ac:dyDescent="0.2">
      <c r="A90" s="8" t="s">
        <v>11</v>
      </c>
      <c r="B90" s="6">
        <v>40300</v>
      </c>
      <c r="C90" s="80"/>
      <c r="D90" s="96"/>
    </row>
    <row r="91" spans="1:4" x14ac:dyDescent="0.2">
      <c r="A91" s="2" t="s">
        <v>25</v>
      </c>
      <c r="B91" s="3" t="s">
        <v>36</v>
      </c>
      <c r="C91" s="3" t="s">
        <v>37</v>
      </c>
      <c r="D91" s="4" t="s">
        <v>15</v>
      </c>
    </row>
    <row r="92" spans="1:4" ht="53.25" customHeight="1" x14ac:dyDescent="0.2">
      <c r="A92" s="5" t="s">
        <v>10</v>
      </c>
      <c r="B92" s="6">
        <v>375000</v>
      </c>
      <c r="C92" s="97" t="str">
        <f>IF(AND(B92&gt;=B95),"Met PM",IF(AND(B93-C94&lt;=B92,B92&gt;=B93-C94),"On target to meet PM","Not on target to meet PM"))</f>
        <v>On target to meet PM</v>
      </c>
      <c r="D92" s="140"/>
    </row>
    <row r="93" spans="1:4" ht="26.65" customHeight="1" x14ac:dyDescent="0.2">
      <c r="A93" s="29" t="s">
        <v>23</v>
      </c>
      <c r="B93" s="6">
        <f>B95/12*6</f>
        <v>216113.5</v>
      </c>
      <c r="C93" s="98"/>
      <c r="D93" s="141"/>
    </row>
    <row r="94" spans="1:4" ht="26.65" hidden="1" customHeight="1" x14ac:dyDescent="0.2">
      <c r="A94" s="29"/>
      <c r="B94" s="36">
        <v>0.1</v>
      </c>
      <c r="C94" s="38">
        <f>B93*B94</f>
        <v>21611.350000000002</v>
      </c>
      <c r="D94" s="141"/>
    </row>
    <row r="95" spans="1:4" ht="26.65" customHeight="1" x14ac:dyDescent="0.2">
      <c r="A95" s="8" t="s">
        <v>11</v>
      </c>
      <c r="B95" s="6">
        <v>432227</v>
      </c>
      <c r="C95" s="80"/>
      <c r="D95" s="142"/>
    </row>
    <row r="96" spans="1:4" x14ac:dyDescent="0.2">
      <c r="A96" s="2" t="s">
        <v>13</v>
      </c>
      <c r="B96" s="3" t="s">
        <v>36</v>
      </c>
      <c r="C96" s="3" t="s">
        <v>37</v>
      </c>
      <c r="D96" s="4" t="s">
        <v>15</v>
      </c>
    </row>
    <row r="97" spans="1:4" ht="53.25" customHeight="1" x14ac:dyDescent="0.2">
      <c r="A97" s="5" t="s">
        <v>10</v>
      </c>
      <c r="B97" s="6">
        <v>425000</v>
      </c>
      <c r="C97" s="97" t="str">
        <f>IF(AND(B97&gt;=B100),"Met PM",IF(AND(B98-C99&lt;=B97,B97&gt;=B98-C99),"On target to meet PM","Not on target to meet PM"))</f>
        <v>On target to meet PM</v>
      </c>
      <c r="D97" s="116"/>
    </row>
    <row r="98" spans="1:4" ht="26.65" customHeight="1" x14ac:dyDescent="0.2">
      <c r="A98" s="29" t="s">
        <v>23</v>
      </c>
      <c r="B98" s="6">
        <f>B100/12*6</f>
        <v>235098</v>
      </c>
      <c r="C98" s="98"/>
      <c r="D98" s="95"/>
    </row>
    <row r="99" spans="1:4" ht="26.65" hidden="1" customHeight="1" x14ac:dyDescent="0.2">
      <c r="A99" s="29"/>
      <c r="B99" s="36">
        <v>0.1</v>
      </c>
      <c r="C99" s="38">
        <f>B98*B99</f>
        <v>23509.800000000003</v>
      </c>
      <c r="D99" s="95"/>
    </row>
    <row r="100" spans="1:4" ht="26.65" customHeight="1" x14ac:dyDescent="0.2">
      <c r="A100" s="8" t="s">
        <v>11</v>
      </c>
      <c r="B100" s="6">
        <v>470196</v>
      </c>
      <c r="C100" s="80"/>
      <c r="D100" s="96"/>
    </row>
    <row r="101" spans="1:4" x14ac:dyDescent="0.2">
      <c r="A101" s="2" t="s">
        <v>21</v>
      </c>
      <c r="B101" s="3" t="s">
        <v>36</v>
      </c>
      <c r="C101" s="3" t="s">
        <v>37</v>
      </c>
      <c r="D101" s="4" t="s">
        <v>15</v>
      </c>
    </row>
    <row r="102" spans="1:4" ht="53.25" customHeight="1" x14ac:dyDescent="0.2">
      <c r="A102" s="5" t="s">
        <v>10</v>
      </c>
      <c r="B102" s="6">
        <v>675000</v>
      </c>
      <c r="C102" s="97" t="str">
        <f>IF(AND(B102&gt;=B105),"Met PM",IF(AND(B103-C104&lt;=B102,B102&gt;=B103-C104),"On target to meet PM","Not on target to meet PM"))</f>
        <v>Met PM</v>
      </c>
      <c r="D102" s="116"/>
    </row>
    <row r="103" spans="1:4" ht="26.65" customHeight="1" x14ac:dyDescent="0.2">
      <c r="A103" s="29" t="s">
        <v>23</v>
      </c>
      <c r="B103" s="6">
        <f>B105/12*6</f>
        <v>237587.5</v>
      </c>
      <c r="C103" s="98"/>
      <c r="D103" s="95"/>
    </row>
    <row r="104" spans="1:4" ht="26.65" hidden="1" customHeight="1" x14ac:dyDescent="0.2">
      <c r="A104" s="29"/>
      <c r="B104" s="36">
        <v>0.1</v>
      </c>
      <c r="C104" s="70"/>
      <c r="D104" s="95"/>
    </row>
    <row r="105" spans="1:4" ht="26.65" customHeight="1" x14ac:dyDescent="0.2">
      <c r="A105" s="8" t="s">
        <v>11</v>
      </c>
      <c r="B105" s="6">
        <v>475175</v>
      </c>
      <c r="C105" s="80"/>
      <c r="D105" s="96"/>
    </row>
    <row r="106" spans="1:4" x14ac:dyDescent="0.2">
      <c r="A106" s="49"/>
      <c r="B106" s="45"/>
      <c r="C106" s="46"/>
      <c r="D106" s="47"/>
    </row>
    <row r="107" spans="1:4" x14ac:dyDescent="0.2">
      <c r="A107" s="18" t="s">
        <v>19</v>
      </c>
      <c r="B107" s="19"/>
      <c r="C107" s="19"/>
      <c r="D107" s="20"/>
    </row>
    <row r="108" spans="1:4" x14ac:dyDescent="0.2">
      <c r="A108" s="11" t="s">
        <v>9</v>
      </c>
      <c r="B108" s="3" t="s">
        <v>36</v>
      </c>
      <c r="C108" s="3" t="s">
        <v>37</v>
      </c>
      <c r="D108" s="4" t="s">
        <v>15</v>
      </c>
    </row>
    <row r="109" spans="1:4" ht="53.25" customHeight="1" x14ac:dyDescent="0.2">
      <c r="A109" s="8" t="s">
        <v>10</v>
      </c>
      <c r="B109" s="6">
        <v>28700</v>
      </c>
      <c r="C109" s="97" t="str">
        <f>IF(AND(B109&gt;=B112),"Met PM",IF(AND(B110-C111&lt;=B109,B109&gt;=B110-C111),"On target to meet PM","Not on target to meet PM"))</f>
        <v>Met PM</v>
      </c>
      <c r="D109" s="116"/>
    </row>
    <row r="110" spans="1:4" ht="26.65" customHeight="1" x14ac:dyDescent="0.2">
      <c r="A110" s="29" t="s">
        <v>23</v>
      </c>
      <c r="B110" s="6">
        <f>B112/12*6</f>
        <v>9558.5</v>
      </c>
      <c r="C110" s="98"/>
      <c r="D110" s="95"/>
    </row>
    <row r="111" spans="1:4" ht="26.65" hidden="1" customHeight="1" x14ac:dyDescent="0.2">
      <c r="A111" s="29"/>
      <c r="B111" s="36">
        <v>0.1</v>
      </c>
      <c r="C111" s="65"/>
      <c r="D111" s="95"/>
    </row>
    <row r="112" spans="1:4" ht="26.65" customHeight="1" x14ac:dyDescent="0.2">
      <c r="A112" s="8" t="s">
        <v>11</v>
      </c>
      <c r="B112" s="6">
        <v>19117</v>
      </c>
      <c r="C112" s="80"/>
      <c r="D112" s="96"/>
    </row>
    <row r="113" spans="1:4" x14ac:dyDescent="0.2">
      <c r="A113" s="2" t="s">
        <v>14</v>
      </c>
      <c r="B113" s="3" t="s">
        <v>36</v>
      </c>
      <c r="C113" s="3" t="s">
        <v>37</v>
      </c>
      <c r="D113" s="4" t="s">
        <v>15</v>
      </c>
    </row>
    <row r="114" spans="1:4" ht="53.25" customHeight="1" x14ac:dyDescent="0.2">
      <c r="A114" s="5" t="s">
        <v>10</v>
      </c>
      <c r="B114" s="6">
        <v>32500</v>
      </c>
      <c r="C114" s="97" t="str">
        <f>IF(AND(B114&gt;=B117),"Met PM",IF(AND(B115-C116&lt;=B114,B114&gt;=B115-C116),"On target to meet PM","Not on target to meet PM"))</f>
        <v>Met PM</v>
      </c>
      <c r="D114" s="116"/>
    </row>
    <row r="115" spans="1:4" ht="26.65" customHeight="1" x14ac:dyDescent="0.2">
      <c r="A115" s="29" t="s">
        <v>23</v>
      </c>
      <c r="B115" s="6">
        <f>B117/12*6</f>
        <v>750</v>
      </c>
      <c r="C115" s="98"/>
      <c r="D115" s="95"/>
    </row>
    <row r="116" spans="1:4" ht="26.65" hidden="1" customHeight="1" x14ac:dyDescent="0.2">
      <c r="A116" s="29"/>
      <c r="B116" s="36">
        <v>0.1</v>
      </c>
      <c r="C116" s="38">
        <f>B115*B116</f>
        <v>75</v>
      </c>
      <c r="D116" s="95"/>
    </row>
    <row r="117" spans="1:4" ht="26.65" customHeight="1" x14ac:dyDescent="0.2">
      <c r="A117" s="8" t="s">
        <v>11</v>
      </c>
      <c r="B117" s="6">
        <v>1500</v>
      </c>
      <c r="C117" s="80"/>
      <c r="D117" s="96"/>
    </row>
    <row r="118" spans="1:4" x14ac:dyDescent="0.2">
      <c r="A118" s="2" t="s">
        <v>20</v>
      </c>
      <c r="B118" s="3" t="s">
        <v>36</v>
      </c>
      <c r="C118" s="3" t="s">
        <v>37</v>
      </c>
      <c r="D118" s="4" t="s">
        <v>15</v>
      </c>
    </row>
    <row r="119" spans="1:4" ht="53.25" customHeight="1" x14ac:dyDescent="0.2">
      <c r="A119" s="5" t="s">
        <v>10</v>
      </c>
      <c r="B119" s="6">
        <v>25000</v>
      </c>
      <c r="C119" s="97" t="str">
        <f>IF(AND(B119&gt;=B122),"Met PM",IF(AND(B120-C121&lt;=B119,B119&gt;=B120-C121),"On target to meet PM","Not on target to meet PM"))</f>
        <v>Met PM</v>
      </c>
      <c r="D119" s="116"/>
    </row>
    <row r="120" spans="1:4" ht="26.65" customHeight="1" x14ac:dyDescent="0.2">
      <c r="A120" s="29" t="s">
        <v>23</v>
      </c>
      <c r="B120" s="71">
        <f>B122/12*6</f>
        <v>750</v>
      </c>
      <c r="C120" s="98"/>
      <c r="D120" s="95"/>
    </row>
    <row r="121" spans="1:4" ht="26.65" hidden="1" customHeight="1" x14ac:dyDescent="0.2">
      <c r="A121" s="29"/>
      <c r="B121" s="36">
        <v>0.1</v>
      </c>
      <c r="C121" s="72"/>
      <c r="D121" s="95"/>
    </row>
    <row r="122" spans="1:4" ht="26.65" customHeight="1" x14ac:dyDescent="0.2">
      <c r="A122" s="8" t="s">
        <v>11</v>
      </c>
      <c r="B122" s="6">
        <v>1500</v>
      </c>
      <c r="C122" s="80"/>
      <c r="D122" s="96"/>
    </row>
    <row r="123" spans="1:4" x14ac:dyDescent="0.2">
      <c r="A123" s="2" t="s">
        <v>13</v>
      </c>
      <c r="B123" s="3" t="s">
        <v>36</v>
      </c>
      <c r="C123" s="3" t="s">
        <v>37</v>
      </c>
      <c r="D123" s="4" t="s">
        <v>15</v>
      </c>
    </row>
    <row r="124" spans="1:4" ht="53.25" customHeight="1" x14ac:dyDescent="0.2">
      <c r="A124" s="5" t="s">
        <v>10</v>
      </c>
      <c r="B124" s="6">
        <v>42500</v>
      </c>
      <c r="C124" s="97" t="str">
        <f>IF(AND(B124&gt;=B127),"Met PM",IF(AND(B125-C126&lt;=B124,B124&gt;=B125-C126),"On target to meet PM","Not on target to meet PM"))</f>
        <v>Met PM</v>
      </c>
      <c r="D124" s="116"/>
    </row>
    <row r="125" spans="1:4" ht="26.65" customHeight="1" x14ac:dyDescent="0.2">
      <c r="A125" s="29" t="s">
        <v>23</v>
      </c>
      <c r="B125" s="6">
        <f>B127/12*6</f>
        <v>2979</v>
      </c>
      <c r="C125" s="98"/>
      <c r="D125" s="95"/>
    </row>
    <row r="126" spans="1:4" ht="26.65" hidden="1" customHeight="1" x14ac:dyDescent="0.2">
      <c r="A126" s="29"/>
      <c r="B126" s="36">
        <v>0.1</v>
      </c>
      <c r="C126" s="65"/>
      <c r="D126" s="95"/>
    </row>
    <row r="127" spans="1:4" ht="26.65" customHeight="1" x14ac:dyDescent="0.2">
      <c r="A127" s="8" t="s">
        <v>11</v>
      </c>
      <c r="B127" s="6">
        <v>5958</v>
      </c>
      <c r="C127" s="80"/>
      <c r="D127" s="96"/>
    </row>
    <row r="128" spans="1:4" x14ac:dyDescent="0.2">
      <c r="A128" s="2" t="s">
        <v>21</v>
      </c>
      <c r="B128" s="3" t="s">
        <v>36</v>
      </c>
      <c r="C128" s="3" t="s">
        <v>37</v>
      </c>
      <c r="D128" s="4" t="s">
        <v>15</v>
      </c>
    </row>
    <row r="129" spans="1:4" ht="53.25" customHeight="1" x14ac:dyDescent="0.2">
      <c r="A129" s="5" t="s">
        <v>10</v>
      </c>
      <c r="B129" s="6">
        <v>32500</v>
      </c>
      <c r="C129" s="97" t="str">
        <f>IF(AND(B129&gt;=B132),"Met PM",IF(AND(B130-C131&lt;=B129,B129&gt;=B130-C131),"On target to meet PM","Not on target to meet PM"))</f>
        <v>Met PM</v>
      </c>
      <c r="D129" s="116"/>
    </row>
    <row r="130" spans="1:4" ht="26.65" customHeight="1" x14ac:dyDescent="0.2">
      <c r="A130" s="29" t="s">
        <v>23</v>
      </c>
      <c r="B130" s="6">
        <f>B132/12*6</f>
        <v>1125</v>
      </c>
      <c r="C130" s="98"/>
      <c r="D130" s="95"/>
    </row>
    <row r="131" spans="1:4" ht="26.65" hidden="1" customHeight="1" x14ac:dyDescent="0.2">
      <c r="A131" s="29"/>
      <c r="B131" s="36">
        <v>0.1</v>
      </c>
      <c r="C131" s="38">
        <f>B130*B131</f>
        <v>112.5</v>
      </c>
      <c r="D131" s="95"/>
    </row>
    <row r="132" spans="1:4" ht="26.65" customHeight="1" x14ac:dyDescent="0.2">
      <c r="A132" s="8" t="s">
        <v>11</v>
      </c>
      <c r="B132" s="6">
        <v>2250</v>
      </c>
      <c r="C132" s="80"/>
      <c r="D132" s="96"/>
    </row>
    <row r="133" spans="1:4" ht="6.75" customHeight="1" x14ac:dyDescent="0.2">
      <c r="A133" s="12"/>
    </row>
    <row r="134" spans="1:4" x14ac:dyDescent="0.2">
      <c r="A134" s="25" t="s">
        <v>53</v>
      </c>
      <c r="B134" s="25"/>
      <c r="C134" s="25"/>
      <c r="D134" s="25"/>
    </row>
    <row r="135" spans="1:4" ht="6.75" customHeight="1" x14ac:dyDescent="0.2">
      <c r="A135" s="12"/>
    </row>
    <row r="136" spans="1:4" x14ac:dyDescent="0.2">
      <c r="A136" s="18" t="s">
        <v>12</v>
      </c>
      <c r="B136" s="19"/>
      <c r="C136" s="19"/>
      <c r="D136" s="20"/>
    </row>
    <row r="137" spans="1:4" x14ac:dyDescent="0.2">
      <c r="A137" s="11" t="s">
        <v>9</v>
      </c>
      <c r="B137" s="3" t="s">
        <v>36</v>
      </c>
      <c r="C137" s="3" t="s">
        <v>37</v>
      </c>
      <c r="D137" s="4" t="s">
        <v>15</v>
      </c>
    </row>
    <row r="138" spans="1:4" ht="53.25" customHeight="1" x14ac:dyDescent="0.2">
      <c r="A138" s="13" t="s">
        <v>10</v>
      </c>
      <c r="B138" s="6">
        <v>110</v>
      </c>
      <c r="C138" s="97" t="str">
        <f>IF(AND(B138&gt;=B141),"Met PM",IF(AND(B139-C140&lt;=B138,B138&gt;=B139-C140),"On target to meet PM","Not on target to meet PM"))</f>
        <v>Not on target to meet PM</v>
      </c>
      <c r="D138" s="143"/>
    </row>
    <row r="139" spans="1:4" ht="26.65" customHeight="1" x14ac:dyDescent="0.2">
      <c r="A139" s="29" t="s">
        <v>23</v>
      </c>
      <c r="B139" s="6">
        <f>B141/12*6</f>
        <v>150</v>
      </c>
      <c r="C139" s="98"/>
      <c r="D139" s="144"/>
    </row>
    <row r="140" spans="1:4" ht="26.65" hidden="1" customHeight="1" x14ac:dyDescent="0.2">
      <c r="A140" s="29"/>
      <c r="B140" s="36">
        <v>0.05</v>
      </c>
      <c r="C140" s="32">
        <f>B140*B139</f>
        <v>7.5</v>
      </c>
      <c r="D140" s="144"/>
    </row>
    <row r="141" spans="1:4" ht="26.65" customHeight="1" x14ac:dyDescent="0.2">
      <c r="A141" s="13" t="s">
        <v>11</v>
      </c>
      <c r="B141" s="6">
        <v>300</v>
      </c>
      <c r="C141" s="80"/>
      <c r="D141" s="145"/>
    </row>
    <row r="142" spans="1:4" ht="7.5" customHeight="1" x14ac:dyDescent="0.2"/>
    <row r="143" spans="1:4" x14ac:dyDescent="0.2">
      <c r="A143" s="146" t="s">
        <v>54</v>
      </c>
      <c r="B143" s="146"/>
      <c r="C143" s="146"/>
      <c r="D143" s="146"/>
    </row>
    <row r="144" spans="1:4" ht="7.5" customHeight="1" x14ac:dyDescent="0.2">
      <c r="A144" s="51"/>
      <c r="B144" s="24"/>
      <c r="C144" s="24"/>
      <c r="D144" s="24"/>
    </row>
    <row r="145" spans="1:4" ht="40.5" customHeight="1" x14ac:dyDescent="0.2">
      <c r="A145" s="108" t="s">
        <v>59</v>
      </c>
      <c r="B145" s="108"/>
      <c r="C145" s="108"/>
      <c r="D145" s="108"/>
    </row>
  </sheetData>
  <sheetProtection password="CD52" sheet="1" objects="1" scenarios="1"/>
  <protectedRanges>
    <protectedRange sqref="D8:D11 D13:D16 D18:D21 D23:D26 D28:D31 D33:D36 D38:D41 D45:D48 D50:D53 D55:D58 D60:D63 D65:D68 D72:D75 D77:D80 D82:D85 D87:D90 D92:D95 D97:D100 D102:D105 D109:D112" name="Range22"/>
    <protectedRange sqref="D138" name="Range1_6_1_2"/>
    <protectedRange sqref="D129" name="Range1_3_26"/>
    <protectedRange sqref="D124" name="Range1_4_3"/>
    <protectedRange sqref="D119" name="Range1_4_2"/>
    <protectedRange sqref="D114" name="Range1_3_24"/>
    <protectedRange sqref="D109" name="Range1_5_2"/>
    <protectedRange sqref="D102" name="Range1_3_22"/>
    <protectedRange sqref="D97" name="Range1_3_20"/>
    <protectedRange sqref="D92" name="Range1_3_18"/>
    <protectedRange sqref="D87" name="Range1_3_16"/>
    <protectedRange sqref="D82" name="Range1_3_14"/>
    <protectedRange sqref="D77" name="Range1_3_13"/>
    <protectedRange sqref="D72" name="Range1_3_1_1"/>
    <protectedRange sqref="D65" name="Range1_3_12"/>
    <protectedRange sqref="D60" name="Range1_3_11"/>
    <protectedRange sqref="D55" name="Range1_3_7"/>
    <protectedRange sqref="D50" name="Range1_3_5"/>
    <protectedRange sqref="D45" name="Range1_3_3"/>
    <protectedRange sqref="D33" name="Range1_2_3_1"/>
    <protectedRange sqref="D8" name="Range1_1_1_1"/>
    <protectedRange sqref="D38 D28" name="Range1_3"/>
  </protectedRanges>
  <mergeCells count="57">
    <mergeCell ref="A145:D145"/>
    <mergeCell ref="D138:D141"/>
    <mergeCell ref="D124:D127"/>
    <mergeCell ref="D129:D132"/>
    <mergeCell ref="C138:C139"/>
    <mergeCell ref="C129:C130"/>
    <mergeCell ref="A143:D143"/>
    <mergeCell ref="C124:C125"/>
    <mergeCell ref="D114:D117"/>
    <mergeCell ref="C97:C98"/>
    <mergeCell ref="D92:D95"/>
    <mergeCell ref="D97:D100"/>
    <mergeCell ref="C102:C103"/>
    <mergeCell ref="C109:C110"/>
    <mergeCell ref="D38:D41"/>
    <mergeCell ref="C87:C88"/>
    <mergeCell ref="C77:C78"/>
    <mergeCell ref="C72:C73"/>
    <mergeCell ref="D102:D105"/>
    <mergeCell ref="C45:C46"/>
    <mergeCell ref="C55:C56"/>
    <mergeCell ref="C38:C39"/>
    <mergeCell ref="C28:C29"/>
    <mergeCell ref="D119:D122"/>
    <mergeCell ref="D109:D112"/>
    <mergeCell ref="C119:C120"/>
    <mergeCell ref="C114:C115"/>
    <mergeCell ref="D33:D36"/>
    <mergeCell ref="C65:C66"/>
    <mergeCell ref="C60:C61"/>
    <mergeCell ref="C92:C93"/>
    <mergeCell ref="C82:C83"/>
    <mergeCell ref="C50:C51"/>
    <mergeCell ref="D82:D85"/>
    <mergeCell ref="D87:D90"/>
    <mergeCell ref="D77:D80"/>
    <mergeCell ref="D72:D75"/>
    <mergeCell ref="D45:D48"/>
    <mergeCell ref="D65:D68"/>
    <mergeCell ref="D60:D63"/>
    <mergeCell ref="D55:D58"/>
    <mergeCell ref="D50:D53"/>
    <mergeCell ref="A1:D1"/>
    <mergeCell ref="A2:D2"/>
    <mergeCell ref="A3:C3"/>
    <mergeCell ref="A4:C4"/>
    <mergeCell ref="D3:D4"/>
    <mergeCell ref="C8:C9"/>
    <mergeCell ref="C18:C19"/>
    <mergeCell ref="C33:C34"/>
    <mergeCell ref="C23:C24"/>
    <mergeCell ref="D8:D11"/>
    <mergeCell ref="D13:D16"/>
    <mergeCell ref="D28:D31"/>
    <mergeCell ref="D23:D26"/>
    <mergeCell ref="C13:C14"/>
    <mergeCell ref="D18:D21"/>
  </mergeCells>
  <phoneticPr fontId="7" type="noConversion"/>
  <conditionalFormatting sqref="C8">
    <cfRule type="cellIs" dxfId="23" priority="21" stopIfTrue="1" operator="equal">
      <formula>"Not on target to meet PM"</formula>
    </cfRule>
  </conditionalFormatting>
  <conditionalFormatting sqref="C52 C47 C40 C30">
    <cfRule type="cellIs" dxfId="22" priority="5" stopIfTrue="1" operator="equal">
      <formula>"Not on target to meet PM"</formula>
    </cfRule>
  </conditionalFormatting>
  <conditionalFormatting sqref="C131 C116 C99 C79 C67 C62">
    <cfRule type="cellIs" dxfId="21" priority="4" stopIfTrue="1" operator="equal">
      <formula>"Not on target to meet PM"</formula>
    </cfRule>
  </conditionalFormatting>
  <conditionalFormatting sqref="C138 C129 C124 C119 C114 C109 C102 C97 C92 C87 C82 C77 C72 C65 C60 C55 C50 C45 C38 C33 C28 C23 C18 C13">
    <cfRule type="cellIs" dxfId="20" priority="1" stopIfTrue="1" operator="equal">
      <formula>"Not on target to meet PM"</formula>
    </cfRule>
  </conditionalFormatting>
  <conditionalFormatting sqref="C57">
    <cfRule type="cellIs" dxfId="19" priority="3" stopIfTrue="1" operator="equal">
      <formula>"Not on target to meet PM"</formula>
    </cfRule>
  </conditionalFormatting>
  <conditionalFormatting sqref="C94">
    <cfRule type="cellIs" dxfId="18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4" manualBreakCount="4">
    <brk id="26" max="16383" man="1"/>
    <brk id="58" max="16383" man="1"/>
    <brk id="90" max="16383" man="1"/>
    <brk id="1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40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1</v>
      </c>
      <c r="B2" s="87"/>
      <c r="C2" s="87"/>
      <c r="D2" s="88"/>
    </row>
    <row r="3" spans="1:5" ht="60" customHeight="1" x14ac:dyDescent="0.2">
      <c r="A3" s="89" t="s">
        <v>34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3536</v>
      </c>
      <c r="C8" s="97" t="str">
        <f>IF(AND(B8&gt;=B11),"Met PM",IF(AND(B8&gt;=B9-C10,B8&lt;B11),"On target to meet PM","Not on target to meet PM"))</f>
        <v>Met PM</v>
      </c>
      <c r="D8" s="116"/>
    </row>
    <row r="9" spans="1:5" ht="26.65" customHeight="1" x14ac:dyDescent="0.2">
      <c r="A9" s="29" t="s">
        <v>23</v>
      </c>
      <c r="B9" s="6">
        <f>B11/12*6</f>
        <v>1696</v>
      </c>
      <c r="C9" s="98"/>
      <c r="D9" s="95"/>
    </row>
    <row r="10" spans="1:5" ht="26.65" hidden="1" customHeight="1" x14ac:dyDescent="0.2">
      <c r="A10" s="29"/>
      <c r="B10" s="41">
        <v>0.1</v>
      </c>
      <c r="C10" s="32">
        <f>B10*B9</f>
        <v>169.60000000000002</v>
      </c>
      <c r="D10" s="95"/>
    </row>
    <row r="11" spans="1:5" ht="26.65" customHeight="1" x14ac:dyDescent="0.2">
      <c r="A11" s="5" t="s">
        <v>11</v>
      </c>
      <c r="B11" s="6">
        <v>3392</v>
      </c>
      <c r="C11" s="34"/>
      <c r="D11" s="96"/>
    </row>
    <row r="12" spans="1:5" x14ac:dyDescent="0.2">
      <c r="A12" s="7"/>
      <c r="B12" s="1"/>
    </row>
    <row r="13" spans="1:5" x14ac:dyDescent="0.2">
      <c r="A13" s="18" t="s">
        <v>17</v>
      </c>
      <c r="B13" s="19"/>
      <c r="C13" s="19"/>
      <c r="D13" s="20"/>
    </row>
    <row r="14" spans="1:5" x14ac:dyDescent="0.2">
      <c r="A14" s="2" t="s">
        <v>9</v>
      </c>
      <c r="B14" s="3" t="s">
        <v>36</v>
      </c>
      <c r="C14" s="3" t="s">
        <v>37</v>
      </c>
      <c r="D14" s="4" t="s">
        <v>15</v>
      </c>
    </row>
    <row r="15" spans="1:5" ht="53.25" customHeight="1" x14ac:dyDescent="0.2">
      <c r="A15" s="5" t="s">
        <v>10</v>
      </c>
      <c r="B15" s="6">
        <v>58</v>
      </c>
      <c r="C15" s="97" t="str">
        <f>IF(AND(B15&gt;=B18),"Met PM",IF(AND(B15&gt;=B16-C17,B15&lt;B18),"On target to meet PM","Not on target to meet PM"))</f>
        <v>Not on target to meet PM</v>
      </c>
      <c r="D15" s="116"/>
    </row>
    <row r="16" spans="1:5" ht="26.65" customHeight="1" x14ac:dyDescent="0.2">
      <c r="A16" s="29" t="s">
        <v>23</v>
      </c>
      <c r="B16" s="6">
        <f>B18/12*6</f>
        <v>75</v>
      </c>
      <c r="C16" s="98"/>
      <c r="D16" s="95"/>
    </row>
    <row r="17" spans="1:4" ht="26.65" hidden="1" customHeight="1" x14ac:dyDescent="0.2">
      <c r="A17" s="29"/>
      <c r="B17" s="41">
        <v>0.1</v>
      </c>
      <c r="C17" s="32">
        <f>B17*B16</f>
        <v>7.5</v>
      </c>
      <c r="D17" s="95"/>
    </row>
    <row r="18" spans="1:4" ht="26.65" customHeight="1" x14ac:dyDescent="0.2">
      <c r="A18" s="8" t="s">
        <v>11</v>
      </c>
      <c r="B18" s="6">
        <v>150</v>
      </c>
      <c r="C18" s="77"/>
      <c r="D18" s="96"/>
    </row>
    <row r="19" spans="1:4" x14ac:dyDescent="0.2">
      <c r="A19" s="9"/>
    </row>
    <row r="20" spans="1:4" x14ac:dyDescent="0.2">
      <c r="A20" s="18" t="s">
        <v>18</v>
      </c>
      <c r="B20" s="19"/>
      <c r="C20" s="19"/>
      <c r="D20" s="20"/>
    </row>
    <row r="21" spans="1:4" x14ac:dyDescent="0.2">
      <c r="A21" s="11" t="s">
        <v>9</v>
      </c>
      <c r="B21" s="3" t="s">
        <v>36</v>
      </c>
      <c r="C21" s="3" t="s">
        <v>37</v>
      </c>
      <c r="D21" s="4" t="s">
        <v>15</v>
      </c>
    </row>
    <row r="22" spans="1:4" ht="53.25" customHeight="1" x14ac:dyDescent="0.2">
      <c r="A22" s="8" t="s">
        <v>10</v>
      </c>
      <c r="B22" s="6">
        <v>6145</v>
      </c>
      <c r="C22" s="97" t="str">
        <f>IF(AND(B22&gt;=B25),"Met PM",IF(AND(B22&gt;=B23-C24,B22&lt;B25),"On target to meet PM","Not on target to meet PM"))</f>
        <v>Not on target to meet PM</v>
      </c>
      <c r="D22" s="105"/>
    </row>
    <row r="23" spans="1:4" ht="26.85" customHeight="1" x14ac:dyDescent="0.2">
      <c r="A23" s="29" t="s">
        <v>23</v>
      </c>
      <c r="B23" s="31">
        <f>B25/12*6</f>
        <v>1813521.5</v>
      </c>
      <c r="C23" s="98"/>
      <c r="D23" s="106"/>
    </row>
    <row r="24" spans="1:4" ht="26.85" hidden="1" customHeight="1" x14ac:dyDescent="0.2">
      <c r="A24" s="29"/>
      <c r="B24" s="42">
        <v>0.1</v>
      </c>
      <c r="C24" s="38">
        <f>B23*B24</f>
        <v>181352.15000000002</v>
      </c>
      <c r="D24" s="106"/>
    </row>
    <row r="25" spans="1:4" ht="26.85" customHeight="1" x14ac:dyDescent="0.2">
      <c r="A25" s="8" t="s">
        <v>11</v>
      </c>
      <c r="B25" s="6">
        <v>3627043</v>
      </c>
      <c r="C25" s="77"/>
      <c r="D25" s="107"/>
    </row>
    <row r="26" spans="1:4" x14ac:dyDescent="0.2">
      <c r="A26" s="12"/>
    </row>
    <row r="27" spans="1:4" hidden="1" x14ac:dyDescent="0.2">
      <c r="A27" s="18" t="s">
        <v>19</v>
      </c>
      <c r="B27" s="19"/>
      <c r="C27" s="19"/>
      <c r="D27" s="20"/>
    </row>
    <row r="28" spans="1:4" hidden="1" x14ac:dyDescent="0.2">
      <c r="A28" s="12"/>
    </row>
    <row r="29" spans="1:4" x14ac:dyDescent="0.2">
      <c r="A29" s="25" t="s">
        <v>50</v>
      </c>
      <c r="B29" s="25"/>
      <c r="C29" s="25"/>
      <c r="D29" s="25"/>
    </row>
    <row r="30" spans="1:4" x14ac:dyDescent="0.2">
      <c r="A30" s="12"/>
    </row>
    <row r="31" spans="1:4" x14ac:dyDescent="0.2">
      <c r="A31" s="18" t="s">
        <v>12</v>
      </c>
      <c r="B31" s="19"/>
      <c r="C31" s="19"/>
      <c r="D31" s="20"/>
    </row>
    <row r="32" spans="1:4" x14ac:dyDescent="0.2">
      <c r="A32" s="11" t="s">
        <v>9</v>
      </c>
      <c r="B32" s="3" t="s">
        <v>36</v>
      </c>
      <c r="C32" s="3" t="s">
        <v>37</v>
      </c>
      <c r="D32" s="4" t="s">
        <v>15</v>
      </c>
    </row>
    <row r="33" spans="1:4" ht="53.25" customHeight="1" x14ac:dyDescent="0.2">
      <c r="A33" s="13" t="s">
        <v>10</v>
      </c>
      <c r="B33" s="6">
        <v>30</v>
      </c>
      <c r="C33" s="97" t="str">
        <f>IF(AND(B33&gt;=B36),"Met PM",IF(AND(B33&gt;=B34-C35,B33&lt;B36),"On target to meet PM","Not on target to meet PM"))</f>
        <v>Not on target to meet PM</v>
      </c>
      <c r="D33" s="105"/>
    </row>
    <row r="34" spans="1:4" ht="26.65" customHeight="1" x14ac:dyDescent="0.2">
      <c r="A34" s="29" t="s">
        <v>23</v>
      </c>
      <c r="B34" s="6">
        <f>B36/12*6</f>
        <v>99.5</v>
      </c>
      <c r="C34" s="98"/>
      <c r="D34" s="106"/>
    </row>
    <row r="35" spans="1:4" ht="26.65" hidden="1" customHeight="1" x14ac:dyDescent="0.2">
      <c r="A35" s="29"/>
      <c r="B35" s="36">
        <v>0.05</v>
      </c>
      <c r="C35" s="38">
        <f>B34*B35</f>
        <v>4.9750000000000005</v>
      </c>
      <c r="D35" s="106"/>
    </row>
    <row r="36" spans="1:4" ht="26.65" customHeight="1" x14ac:dyDescent="0.2">
      <c r="A36" s="13" t="s">
        <v>11</v>
      </c>
      <c r="B36" s="6">
        <v>199</v>
      </c>
      <c r="C36" s="77"/>
      <c r="D36" s="107"/>
    </row>
    <row r="38" spans="1:4" x14ac:dyDescent="0.2">
      <c r="A38" s="146" t="s">
        <v>55</v>
      </c>
      <c r="B38" s="146"/>
      <c r="C38" s="146"/>
      <c r="D38" s="146"/>
    </row>
    <row r="39" spans="1:4" x14ac:dyDescent="0.2">
      <c r="A39" s="51"/>
      <c r="B39" s="24"/>
      <c r="C39" s="24"/>
      <c r="D39" s="24"/>
    </row>
    <row r="40" spans="1:4" ht="45" customHeight="1" x14ac:dyDescent="0.2">
      <c r="A40" s="108" t="s">
        <v>59</v>
      </c>
      <c r="B40" s="108"/>
      <c r="C40" s="108"/>
      <c r="D40" s="108"/>
    </row>
  </sheetData>
  <sheetProtection password="CD52" sheet="1" objects="1" scenarios="1"/>
  <protectedRanges>
    <protectedRange sqref="D8:D11 D15:D18 D22:D25 D33:D36" name="Range2"/>
    <protectedRange sqref="C11 C18 C25 C36" name="Range1"/>
  </protectedRanges>
  <mergeCells count="15">
    <mergeCell ref="C8:C9"/>
    <mergeCell ref="D8:D11"/>
    <mergeCell ref="A1:D1"/>
    <mergeCell ref="A2:D2"/>
    <mergeCell ref="A3:C3"/>
    <mergeCell ref="A4:C4"/>
    <mergeCell ref="D3:D4"/>
    <mergeCell ref="A40:D40"/>
    <mergeCell ref="D22:D25"/>
    <mergeCell ref="C15:C16"/>
    <mergeCell ref="D15:D18"/>
    <mergeCell ref="D33:D36"/>
    <mergeCell ref="C22:C23"/>
    <mergeCell ref="C33:C34"/>
    <mergeCell ref="A38:D38"/>
  </mergeCells>
  <phoneticPr fontId="7" type="noConversion"/>
  <conditionalFormatting sqref="C15:C16 C22:C24 C33:C35 C8:C9">
    <cfRule type="cellIs" dxfId="17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5" max="16383" man="1"/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65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2</v>
      </c>
      <c r="B2" s="87"/>
      <c r="C2" s="87"/>
      <c r="D2" s="88"/>
    </row>
    <row r="3" spans="1:5" ht="60" customHeight="1" x14ac:dyDescent="0.2">
      <c r="A3" s="89" t="s">
        <v>42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ht="11.25" customHeight="1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0.25" customHeight="1" x14ac:dyDescent="0.2">
      <c r="A8" s="5" t="s">
        <v>10</v>
      </c>
      <c r="B8" s="6">
        <v>1942</v>
      </c>
      <c r="C8" s="97" t="str">
        <f>IF(AND(B8&gt;=B12),"Met PM",IF(AND(B8&gt;=B9-C11,B8&lt;B12),"On target to meet PM","Not on target to meet PM"))</f>
        <v>On target to meet PM</v>
      </c>
      <c r="D8" s="105"/>
    </row>
    <row r="9" spans="1:5" ht="26.65" customHeight="1" x14ac:dyDescent="0.2">
      <c r="A9" s="29" t="s">
        <v>23</v>
      </c>
      <c r="B9" s="6">
        <f>B11/12*6</f>
        <v>1445</v>
      </c>
      <c r="C9" s="98"/>
      <c r="D9" s="106"/>
    </row>
    <row r="10" spans="1:5" ht="26.65" hidden="1" customHeight="1" x14ac:dyDescent="0.2">
      <c r="A10" s="29"/>
      <c r="B10" s="36">
        <v>0.1</v>
      </c>
      <c r="C10" s="38">
        <f>B9*B10</f>
        <v>144.5</v>
      </c>
      <c r="D10" s="106"/>
    </row>
    <row r="11" spans="1:5" ht="26.65" customHeight="1" x14ac:dyDescent="0.2">
      <c r="A11" s="5" t="s">
        <v>11</v>
      </c>
      <c r="B11" s="6">
        <v>2890</v>
      </c>
      <c r="C11" s="77"/>
      <c r="D11" s="107"/>
    </row>
    <row r="12" spans="1:5" x14ac:dyDescent="0.2">
      <c r="A12" s="2" t="s">
        <v>21</v>
      </c>
      <c r="B12" s="3" t="s">
        <v>36</v>
      </c>
      <c r="C12" s="3" t="s">
        <v>37</v>
      </c>
      <c r="D12" s="4" t="s">
        <v>15</v>
      </c>
    </row>
    <row r="13" spans="1:5" ht="50.25" customHeight="1" x14ac:dyDescent="0.2">
      <c r="A13" s="5" t="s">
        <v>10</v>
      </c>
      <c r="B13" s="6">
        <v>1925</v>
      </c>
      <c r="C13" s="97" t="str">
        <f>IF(AND(B13&gt;=B16),"Met PM",IF(AND(B13&gt;=B14-C15,B13&lt;B16),"On target to meet PM","Not on target to meet PM"))</f>
        <v>On target to meet PM</v>
      </c>
      <c r="D13" s="105"/>
    </row>
    <row r="14" spans="1:5" ht="26.65" customHeight="1" x14ac:dyDescent="0.2">
      <c r="A14" s="29" t="s">
        <v>23</v>
      </c>
      <c r="B14" s="6">
        <f>B16/12*6</f>
        <v>1736</v>
      </c>
      <c r="C14" s="98"/>
      <c r="D14" s="106"/>
    </row>
    <row r="15" spans="1:5" ht="26.65" hidden="1" customHeight="1" x14ac:dyDescent="0.2">
      <c r="A15" s="29"/>
      <c r="B15" s="36">
        <v>0.1</v>
      </c>
      <c r="C15" s="38">
        <f>B14*B15</f>
        <v>173.60000000000002</v>
      </c>
      <c r="D15" s="106"/>
    </row>
    <row r="16" spans="1:5" ht="26.65" customHeight="1" x14ac:dyDescent="0.2">
      <c r="A16" s="8" t="s">
        <v>11</v>
      </c>
      <c r="B16" s="6">
        <v>3472</v>
      </c>
      <c r="C16" s="77"/>
      <c r="D16" s="107"/>
    </row>
    <row r="17" spans="1:4" x14ac:dyDescent="0.2">
      <c r="A17" s="7"/>
      <c r="B17" s="1"/>
    </row>
    <row r="18" spans="1:4" x14ac:dyDescent="0.2">
      <c r="A18" s="18" t="s">
        <v>17</v>
      </c>
      <c r="B18" s="19"/>
      <c r="C18" s="19"/>
      <c r="D18" s="20"/>
    </row>
    <row r="19" spans="1:4" x14ac:dyDescent="0.2">
      <c r="A19" s="11" t="s">
        <v>9</v>
      </c>
      <c r="B19" s="3" t="s">
        <v>36</v>
      </c>
      <c r="C19" s="3" t="s">
        <v>37</v>
      </c>
      <c r="D19" s="4" t="s">
        <v>15</v>
      </c>
    </row>
    <row r="20" spans="1:4" ht="50.25" customHeight="1" x14ac:dyDescent="0.2">
      <c r="A20" s="8" t="s">
        <v>10</v>
      </c>
      <c r="B20" s="6">
        <v>5</v>
      </c>
      <c r="C20" s="97" t="str">
        <f>IF(AND(B20&gt;=B23),"Met PM",IF(AND(B20&gt;=B21-C22,B20&lt;B23),"On target to meet PM","Not on target to meet PM"))</f>
        <v>Not on target to meet PM</v>
      </c>
      <c r="D20" s="116"/>
    </row>
    <row r="21" spans="1:4" ht="26.65" customHeight="1" x14ac:dyDescent="0.2">
      <c r="A21" s="29" t="s">
        <v>23</v>
      </c>
      <c r="B21" s="6">
        <f>B23/12*6</f>
        <v>80.5</v>
      </c>
      <c r="C21" s="98"/>
      <c r="D21" s="95"/>
    </row>
    <row r="22" spans="1:4" ht="26.65" hidden="1" customHeight="1" x14ac:dyDescent="0.2">
      <c r="A22" s="29"/>
      <c r="B22" s="36">
        <v>0.1</v>
      </c>
      <c r="C22" s="32">
        <f>B22*B21</f>
        <v>8.0500000000000007</v>
      </c>
      <c r="D22" s="95"/>
    </row>
    <row r="23" spans="1:4" ht="26.65" customHeight="1" x14ac:dyDescent="0.2">
      <c r="A23" s="8" t="s">
        <v>11</v>
      </c>
      <c r="B23" s="6">
        <v>161</v>
      </c>
      <c r="C23" s="34"/>
      <c r="D23" s="96"/>
    </row>
    <row r="24" spans="1:4" x14ac:dyDescent="0.2">
      <c r="A24" s="11" t="s">
        <v>21</v>
      </c>
      <c r="B24" s="3" t="s">
        <v>36</v>
      </c>
      <c r="C24" s="3" t="s">
        <v>37</v>
      </c>
      <c r="D24" s="4" t="s">
        <v>15</v>
      </c>
    </row>
    <row r="25" spans="1:4" ht="50.25" customHeight="1" x14ac:dyDescent="0.2">
      <c r="A25" s="8" t="s">
        <v>10</v>
      </c>
      <c r="B25" s="6">
        <v>5</v>
      </c>
      <c r="C25" s="97" t="str">
        <f>IF(AND(B25&gt;=B28),"Met PM",IF(AND(B25&gt;=B26-C27,B25&lt;B28),"On target to meet PM","Not on target to meet PM"))</f>
        <v>Not on target to meet PM</v>
      </c>
      <c r="D25" s="116"/>
    </row>
    <row r="26" spans="1:4" ht="26.65" customHeight="1" x14ac:dyDescent="0.2">
      <c r="A26" s="29" t="s">
        <v>23</v>
      </c>
      <c r="B26" s="71">
        <f>B28/12*6</f>
        <v>52.5</v>
      </c>
      <c r="C26" s="98"/>
      <c r="D26" s="95"/>
    </row>
    <row r="27" spans="1:4" ht="26.65" hidden="1" customHeight="1" x14ac:dyDescent="0.2">
      <c r="A27" s="29"/>
      <c r="B27" s="75">
        <v>0.1</v>
      </c>
      <c r="C27" s="68">
        <f>B27*B26</f>
        <v>5.25</v>
      </c>
      <c r="D27" s="95"/>
    </row>
    <row r="28" spans="1:4" ht="26.65" customHeight="1" x14ac:dyDescent="0.2">
      <c r="A28" s="8" t="s">
        <v>11</v>
      </c>
      <c r="B28" s="71">
        <v>105</v>
      </c>
      <c r="C28" s="77"/>
      <c r="D28" s="96"/>
    </row>
    <row r="29" spans="1:4" x14ac:dyDescent="0.2">
      <c r="A29" s="10"/>
    </row>
    <row r="30" spans="1:4" x14ac:dyDescent="0.2">
      <c r="A30" s="18" t="s">
        <v>18</v>
      </c>
      <c r="B30" s="19"/>
      <c r="C30" s="19"/>
      <c r="D30" s="20"/>
    </row>
    <row r="31" spans="1:4" x14ac:dyDescent="0.2">
      <c r="A31" s="11" t="s">
        <v>9</v>
      </c>
      <c r="B31" s="3" t="s">
        <v>36</v>
      </c>
      <c r="C31" s="3" t="s">
        <v>37</v>
      </c>
      <c r="D31" s="4" t="s">
        <v>15</v>
      </c>
    </row>
    <row r="32" spans="1:4" ht="50.25" customHeight="1" x14ac:dyDescent="0.2">
      <c r="A32" s="8" t="s">
        <v>10</v>
      </c>
      <c r="B32" s="6">
        <v>453600</v>
      </c>
      <c r="C32" s="97" t="str">
        <f>IF(AND(B32&gt;=B35),"Met PM",IF(AND(B32&gt;=B33-C34,B32&lt;B35),"On target to meet PM","Not on target to meet PM"))</f>
        <v>Met PM</v>
      </c>
      <c r="D32" s="116"/>
    </row>
    <row r="33" spans="1:4" ht="26.65" customHeight="1" x14ac:dyDescent="0.2">
      <c r="A33" s="29" t="s">
        <v>23</v>
      </c>
      <c r="B33" s="31">
        <f>B35/12*6</f>
        <v>42033.5</v>
      </c>
      <c r="C33" s="98"/>
      <c r="D33" s="95"/>
    </row>
    <row r="34" spans="1:4" ht="26.65" hidden="1" customHeight="1" x14ac:dyDescent="0.2">
      <c r="A34" s="29"/>
      <c r="B34" s="42">
        <v>0.1</v>
      </c>
      <c r="C34" s="38">
        <f>B34*B33</f>
        <v>4203.3500000000004</v>
      </c>
      <c r="D34" s="95"/>
    </row>
    <row r="35" spans="1:4" ht="26.65" customHeight="1" x14ac:dyDescent="0.2">
      <c r="A35" s="8" t="s">
        <v>11</v>
      </c>
      <c r="B35" s="6">
        <v>84067</v>
      </c>
      <c r="C35" s="35"/>
      <c r="D35" s="96"/>
    </row>
    <row r="36" spans="1:4" x14ac:dyDescent="0.2">
      <c r="A36" s="11" t="s">
        <v>21</v>
      </c>
      <c r="B36" s="3" t="s">
        <v>36</v>
      </c>
      <c r="C36" s="3" t="s">
        <v>37</v>
      </c>
      <c r="D36" s="4" t="s">
        <v>15</v>
      </c>
    </row>
    <row r="37" spans="1:4" ht="50.25" customHeight="1" x14ac:dyDescent="0.2">
      <c r="A37" s="8" t="s">
        <v>10</v>
      </c>
      <c r="B37" s="6">
        <v>453600</v>
      </c>
      <c r="C37" s="97" t="str">
        <f>IF(AND(B37&gt;=B40),"Met PM",IF(AND(B37&gt;=B38-C39,B37&lt;B40),"On target to meet PM","Not on target to meet PM"))</f>
        <v>Met PM</v>
      </c>
      <c r="D37" s="116"/>
    </row>
    <row r="38" spans="1:4" ht="26.65" customHeight="1" x14ac:dyDescent="0.2">
      <c r="A38" s="29" t="s">
        <v>23</v>
      </c>
      <c r="B38" s="31">
        <f>B40/12*6</f>
        <v>15805</v>
      </c>
      <c r="C38" s="98"/>
      <c r="D38" s="95"/>
    </row>
    <row r="39" spans="1:4" ht="26.65" hidden="1" customHeight="1" x14ac:dyDescent="0.2">
      <c r="A39" s="29"/>
      <c r="B39" s="42">
        <v>0.1</v>
      </c>
      <c r="C39" s="38">
        <f>B39*B38</f>
        <v>1580.5</v>
      </c>
      <c r="D39" s="95"/>
    </row>
    <row r="40" spans="1:4" ht="26.65" customHeight="1" x14ac:dyDescent="0.2">
      <c r="A40" s="8" t="s">
        <v>11</v>
      </c>
      <c r="B40" s="6">
        <v>31610</v>
      </c>
      <c r="C40" s="35"/>
      <c r="D40" s="96"/>
    </row>
    <row r="41" spans="1:4" x14ac:dyDescent="0.2">
      <c r="A41" s="12"/>
    </row>
    <row r="42" spans="1:4" x14ac:dyDescent="0.2">
      <c r="A42" s="18" t="s">
        <v>19</v>
      </c>
      <c r="B42" s="19"/>
      <c r="C42" s="19"/>
      <c r="D42" s="20"/>
    </row>
    <row r="43" spans="1:4" x14ac:dyDescent="0.2">
      <c r="A43" s="11" t="s">
        <v>9</v>
      </c>
      <c r="B43" s="3" t="s">
        <v>36</v>
      </c>
      <c r="C43" s="3" t="s">
        <v>37</v>
      </c>
      <c r="D43" s="4" t="s">
        <v>15</v>
      </c>
    </row>
    <row r="44" spans="1:4" ht="44.25" customHeight="1" x14ac:dyDescent="0.2">
      <c r="A44" s="8" t="s">
        <v>10</v>
      </c>
      <c r="B44" s="6">
        <v>187</v>
      </c>
      <c r="C44" s="97" t="str">
        <f>IF(AND(B44&gt;=B47),"Met PM",IF(AND(B44&gt;=B45-C46,B44&lt;B47),"On target to meet PM","Not on target to meet PM"))</f>
        <v>On target to meet PM</v>
      </c>
      <c r="D44" s="113"/>
    </row>
    <row r="45" spans="1:4" ht="31.5" customHeight="1" x14ac:dyDescent="0.2">
      <c r="A45" s="29" t="s">
        <v>23</v>
      </c>
      <c r="B45" s="31">
        <f>B47/12*6</f>
        <v>100</v>
      </c>
      <c r="C45" s="98"/>
      <c r="D45" s="95"/>
    </row>
    <row r="46" spans="1:4" ht="31.5" hidden="1" customHeight="1" x14ac:dyDescent="0.2">
      <c r="A46" s="29"/>
      <c r="B46" s="42">
        <v>0.1</v>
      </c>
      <c r="C46" s="38">
        <f>B45*B46</f>
        <v>10</v>
      </c>
      <c r="D46" s="95"/>
    </row>
    <row r="47" spans="1:4" ht="31.5" customHeight="1" x14ac:dyDescent="0.2">
      <c r="A47" s="8" t="s">
        <v>11</v>
      </c>
      <c r="B47" s="6">
        <v>200</v>
      </c>
      <c r="C47" s="77"/>
      <c r="D47" s="96"/>
    </row>
    <row r="48" spans="1:4" ht="14.25" customHeight="1" x14ac:dyDescent="0.2">
      <c r="A48" s="11" t="s">
        <v>21</v>
      </c>
      <c r="B48" s="3" t="s">
        <v>36</v>
      </c>
      <c r="C48" s="3" t="s">
        <v>37</v>
      </c>
      <c r="D48" s="4" t="s">
        <v>15</v>
      </c>
    </row>
    <row r="49" spans="1:4" ht="50.25" customHeight="1" x14ac:dyDescent="0.2">
      <c r="A49" s="8" t="s">
        <v>10</v>
      </c>
      <c r="B49" s="6">
        <v>139</v>
      </c>
      <c r="C49" s="97" t="str">
        <f>IF(AND(B49&gt;=B52),"Met PM",IF(AND(B49&gt;=B50-C51,B49&lt;B52),"On target to meet PM","Not on target to meet PM"))</f>
        <v>On target to meet PM</v>
      </c>
      <c r="D49" s="113"/>
    </row>
    <row r="50" spans="1:4" ht="26.65" customHeight="1" x14ac:dyDescent="0.2">
      <c r="A50" s="29" t="s">
        <v>23</v>
      </c>
      <c r="B50" s="31">
        <f>B52/12*6</f>
        <v>116.5</v>
      </c>
      <c r="C50" s="98"/>
      <c r="D50" s="95"/>
    </row>
    <row r="51" spans="1:4" ht="26.65" hidden="1" customHeight="1" x14ac:dyDescent="0.2">
      <c r="A51" s="29"/>
      <c r="B51" s="42">
        <v>0.1</v>
      </c>
      <c r="C51" s="38">
        <f>B50*B51</f>
        <v>11.65</v>
      </c>
      <c r="D51" s="95"/>
    </row>
    <row r="52" spans="1:4" ht="26.65" customHeight="1" x14ac:dyDescent="0.2">
      <c r="A52" s="8" t="s">
        <v>11</v>
      </c>
      <c r="B52" s="6">
        <v>233</v>
      </c>
      <c r="C52" s="77"/>
      <c r="D52" s="96"/>
    </row>
    <row r="53" spans="1:4" ht="7.5" customHeight="1" x14ac:dyDescent="0.2">
      <c r="A53" s="12"/>
    </row>
    <row r="54" spans="1:4" x14ac:dyDescent="0.2">
      <c r="A54" s="25" t="s">
        <v>50</v>
      </c>
      <c r="B54" s="25"/>
      <c r="C54" s="25"/>
      <c r="D54" s="25"/>
    </row>
    <row r="55" spans="1:4" ht="9" customHeight="1" x14ac:dyDescent="0.2">
      <c r="A55" s="12"/>
    </row>
    <row r="56" spans="1:4" x14ac:dyDescent="0.2">
      <c r="A56" s="18" t="s">
        <v>12</v>
      </c>
      <c r="B56" s="19"/>
      <c r="C56" s="19"/>
      <c r="D56" s="20"/>
    </row>
    <row r="57" spans="1:4" x14ac:dyDescent="0.2">
      <c r="A57" s="11" t="s">
        <v>9</v>
      </c>
      <c r="B57" s="3" t="s">
        <v>36</v>
      </c>
      <c r="C57" s="3" t="s">
        <v>37</v>
      </c>
      <c r="D57" s="4" t="s">
        <v>15</v>
      </c>
    </row>
    <row r="58" spans="1:4" ht="50.25" customHeight="1" x14ac:dyDescent="0.2">
      <c r="A58" s="13" t="s">
        <v>10</v>
      </c>
      <c r="B58" s="6">
        <v>19</v>
      </c>
      <c r="C58" s="97" t="str">
        <f>IF(AND(B58&gt;=B61),"Met PM",IF(AND(B58&gt;=B59-C60,B58&lt;B61),"On target to meet PM","Not on target to meet PM"))</f>
        <v>On target to meet PM</v>
      </c>
      <c r="D58" s="105"/>
    </row>
    <row r="59" spans="1:4" ht="26.65" customHeight="1" x14ac:dyDescent="0.2">
      <c r="A59" s="29" t="s">
        <v>23</v>
      </c>
      <c r="B59" s="6">
        <f>B61/12*6</f>
        <v>18.5</v>
      </c>
      <c r="C59" s="98"/>
      <c r="D59" s="106"/>
    </row>
    <row r="60" spans="1:4" ht="26.65" hidden="1" customHeight="1" x14ac:dyDescent="0.2">
      <c r="A60" s="29"/>
      <c r="B60" s="36">
        <v>0.05</v>
      </c>
      <c r="C60" s="38">
        <f>B60*B59</f>
        <v>0.92500000000000004</v>
      </c>
      <c r="D60" s="106"/>
    </row>
    <row r="61" spans="1:4" ht="26.65" customHeight="1" x14ac:dyDescent="0.2">
      <c r="A61" s="13" t="s">
        <v>11</v>
      </c>
      <c r="B61" s="6">
        <v>37</v>
      </c>
      <c r="C61" s="35"/>
      <c r="D61" s="107"/>
    </row>
    <row r="63" spans="1:4" ht="12.75" customHeight="1" x14ac:dyDescent="0.2">
      <c r="A63" s="146" t="s">
        <v>55</v>
      </c>
      <c r="B63" s="146"/>
      <c r="C63" s="146"/>
      <c r="D63" s="146"/>
    </row>
    <row r="64" spans="1:4" ht="9" customHeight="1" x14ac:dyDescent="0.2"/>
    <row r="65" spans="1:4" ht="41.25" customHeight="1" x14ac:dyDescent="0.2">
      <c r="A65" s="108" t="s">
        <v>59</v>
      </c>
      <c r="B65" s="108"/>
      <c r="C65" s="108"/>
      <c r="D65" s="108"/>
    </row>
  </sheetData>
  <sheetProtection password="CD52" sheet="1" objects="1" scenarios="1"/>
  <protectedRanges>
    <protectedRange sqref="D8:D11 D13:D16 D20:D23 D25:D28 D32:D35 D37:D40 D44:D47 D49:D52 D58:D61" name="Range2"/>
    <protectedRange sqref="C11 C16 C23 C28 C35 C40 C47 C52 C61" name="Range1"/>
  </protectedRanges>
  <mergeCells count="25">
    <mergeCell ref="A1:D1"/>
    <mergeCell ref="A2:D2"/>
    <mergeCell ref="A3:C3"/>
    <mergeCell ref="A4:C4"/>
    <mergeCell ref="D3:D4"/>
    <mergeCell ref="D8:D11"/>
    <mergeCell ref="C8:C9"/>
    <mergeCell ref="C49:C50"/>
    <mergeCell ref="C44:C45"/>
    <mergeCell ref="C37:C38"/>
    <mergeCell ref="C32:C33"/>
    <mergeCell ref="D13:D16"/>
    <mergeCell ref="C13:C14"/>
    <mergeCell ref="C20:C21"/>
    <mergeCell ref="D20:D23"/>
    <mergeCell ref="A65:D65"/>
    <mergeCell ref="A63:D63"/>
    <mergeCell ref="D58:D61"/>
    <mergeCell ref="D25:D28"/>
    <mergeCell ref="C25:C26"/>
    <mergeCell ref="D44:D47"/>
    <mergeCell ref="D49:D52"/>
    <mergeCell ref="D37:D40"/>
    <mergeCell ref="D32:D35"/>
    <mergeCell ref="C58:C59"/>
  </mergeCells>
  <phoneticPr fontId="7" type="noConversion"/>
  <conditionalFormatting sqref="C27">
    <cfRule type="cellIs" dxfId="16" priority="3" stopIfTrue="1" operator="equal">
      <formula>"Not on target to meet PM"</formula>
    </cfRule>
  </conditionalFormatting>
  <conditionalFormatting sqref="C8:C10 C20:C21 C25:C26 C49:C51 C58:C60 C37:C39 C13:C15 C32:C34 C44:C46">
    <cfRule type="cellIs" dxfId="15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60"/>
  <sheetViews>
    <sheetView zoomScale="115" zoomScaleNormal="115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4</v>
      </c>
      <c r="B2" s="87"/>
      <c r="C2" s="87"/>
      <c r="D2" s="88"/>
    </row>
    <row r="3" spans="1:5" ht="60" customHeight="1" x14ac:dyDescent="0.2">
      <c r="A3" s="89" t="s">
        <v>38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15</v>
      </c>
      <c r="C8" s="97" t="str">
        <f>IF(AND(B8&gt;=B11),"Met PM",IF(AND(B8&gt;=B9-C10,B8&lt;B11),"On target to meet PM","Not on target to meet PM"))</f>
        <v>Not on target to meet PM</v>
      </c>
      <c r="D8" s="116"/>
    </row>
    <row r="9" spans="1:5" ht="26.65" customHeight="1" x14ac:dyDescent="0.2">
      <c r="A9" s="29" t="s">
        <v>23</v>
      </c>
      <c r="B9" s="52">
        <f>B11/12*6</f>
        <v>125</v>
      </c>
      <c r="C9" s="98"/>
      <c r="D9" s="95"/>
    </row>
    <row r="10" spans="1:5" ht="26.65" hidden="1" customHeight="1" x14ac:dyDescent="0.2">
      <c r="A10" s="29"/>
      <c r="B10" s="36">
        <v>0.1</v>
      </c>
      <c r="C10" s="32">
        <f>B10*B9</f>
        <v>12.5</v>
      </c>
      <c r="D10" s="95"/>
    </row>
    <row r="11" spans="1:5" ht="26.65" customHeight="1" x14ac:dyDescent="0.2">
      <c r="A11" s="5" t="s">
        <v>11</v>
      </c>
      <c r="B11" s="6">
        <v>250</v>
      </c>
      <c r="C11" s="34"/>
      <c r="D11" s="96"/>
    </row>
    <row r="12" spans="1:5" x14ac:dyDescent="0.2">
      <c r="A12" s="2" t="s">
        <v>21</v>
      </c>
      <c r="B12" s="3" t="s">
        <v>36</v>
      </c>
      <c r="C12" s="3" t="s">
        <v>37</v>
      </c>
      <c r="D12" s="4" t="s">
        <v>15</v>
      </c>
    </row>
    <row r="13" spans="1:5" ht="53.25" customHeight="1" x14ac:dyDescent="0.2">
      <c r="A13" s="5" t="s">
        <v>10</v>
      </c>
      <c r="B13" s="6">
        <v>55</v>
      </c>
      <c r="C13" s="97" t="str">
        <f>IF(AND(B13&gt;=B16),"Met PM",IF(AND(B13&gt;=B14-C15,B13&lt;B16),"On target to meet PM","Not on target to meet PM"))</f>
        <v>On target to meet PM</v>
      </c>
      <c r="D13" s="116"/>
    </row>
    <row r="14" spans="1:5" ht="26.65" customHeight="1" x14ac:dyDescent="0.2">
      <c r="A14" s="29" t="s">
        <v>23</v>
      </c>
      <c r="B14" s="52">
        <f>B16/12*6</f>
        <v>50</v>
      </c>
      <c r="C14" s="98"/>
      <c r="D14" s="95"/>
    </row>
    <row r="15" spans="1:5" ht="26.65" hidden="1" customHeight="1" x14ac:dyDescent="0.2">
      <c r="A15" s="29"/>
      <c r="B15" s="36">
        <v>0.1</v>
      </c>
      <c r="C15" s="32">
        <f>B15*B14</f>
        <v>5</v>
      </c>
      <c r="D15" s="95"/>
    </row>
    <row r="16" spans="1:5" ht="26.65" customHeight="1" x14ac:dyDescent="0.2">
      <c r="A16" s="5" t="s">
        <v>11</v>
      </c>
      <c r="B16" s="6">
        <v>100</v>
      </c>
      <c r="C16" s="34"/>
      <c r="D16" s="96"/>
    </row>
    <row r="17" spans="1:7" ht="6.75" customHeight="1" x14ac:dyDescent="0.2">
      <c r="A17" s="43"/>
      <c r="B17" s="21"/>
      <c r="C17" s="22"/>
      <c r="D17" s="23"/>
    </row>
    <row r="18" spans="1:7" x14ac:dyDescent="0.2">
      <c r="A18" s="18" t="s">
        <v>17</v>
      </c>
      <c r="B18" s="19"/>
      <c r="C18" s="19"/>
      <c r="D18" s="20"/>
    </row>
    <row r="19" spans="1:7" x14ac:dyDescent="0.2">
      <c r="A19" s="2" t="s">
        <v>9</v>
      </c>
      <c r="B19" s="3" t="s">
        <v>36</v>
      </c>
      <c r="C19" s="3" t="s">
        <v>37</v>
      </c>
      <c r="D19" s="4" t="s">
        <v>15</v>
      </c>
    </row>
    <row r="20" spans="1:7" ht="53.25" customHeight="1" x14ac:dyDescent="0.2">
      <c r="A20" s="5" t="s">
        <v>10</v>
      </c>
      <c r="B20" s="6">
        <v>0</v>
      </c>
      <c r="C20" s="97" t="str">
        <f>IF(AND(B20&gt;=B23),"Met PM",IF(AND(B20&gt;=B21-C22,B20&lt;B23),"On target to meet PM","Not on target to meet PM"))</f>
        <v>Not on target to meet PM</v>
      </c>
      <c r="D20" s="147"/>
    </row>
    <row r="21" spans="1:7" ht="26.65" customHeight="1" x14ac:dyDescent="0.2">
      <c r="A21" s="29" t="s">
        <v>23</v>
      </c>
      <c r="B21" s="6">
        <f>B23/12*6</f>
        <v>20</v>
      </c>
      <c r="C21" s="98"/>
      <c r="D21" s="148"/>
    </row>
    <row r="22" spans="1:7" ht="26.65" hidden="1" customHeight="1" x14ac:dyDescent="0.2">
      <c r="A22" s="29"/>
      <c r="B22" s="36">
        <v>0.1</v>
      </c>
      <c r="C22" s="32">
        <f>B22*B21</f>
        <v>2</v>
      </c>
      <c r="D22" s="148"/>
    </row>
    <row r="23" spans="1:7" ht="26.65" customHeight="1" x14ac:dyDescent="0.2">
      <c r="A23" s="8" t="s">
        <v>11</v>
      </c>
      <c r="B23" s="6">
        <v>40</v>
      </c>
      <c r="C23" s="34"/>
      <c r="D23" s="149"/>
      <c r="G23" s="22"/>
    </row>
    <row r="24" spans="1:7" x14ac:dyDescent="0.2">
      <c r="A24" s="2" t="s">
        <v>21</v>
      </c>
      <c r="B24" s="3" t="s">
        <v>36</v>
      </c>
      <c r="C24" s="3" t="s">
        <v>37</v>
      </c>
      <c r="D24" s="4" t="s">
        <v>15</v>
      </c>
    </row>
    <row r="25" spans="1:7" ht="53.25" customHeight="1" x14ac:dyDescent="0.2">
      <c r="A25" s="5" t="s">
        <v>10</v>
      </c>
      <c r="B25" s="6">
        <v>0</v>
      </c>
      <c r="C25" s="150" t="s">
        <v>57</v>
      </c>
      <c r="D25" s="116"/>
    </row>
    <row r="26" spans="1:7" ht="26.65" customHeight="1" x14ac:dyDescent="0.2">
      <c r="A26" s="29" t="s">
        <v>23</v>
      </c>
      <c r="B26" s="30">
        <f>B28/12*6</f>
        <v>0</v>
      </c>
      <c r="C26" s="151"/>
      <c r="D26" s="95"/>
    </row>
    <row r="27" spans="1:7" ht="26.65" hidden="1" customHeight="1" x14ac:dyDescent="0.2">
      <c r="A27" s="29"/>
      <c r="B27" s="36">
        <v>0.1</v>
      </c>
      <c r="C27" s="32">
        <f>B27*B26</f>
        <v>0</v>
      </c>
      <c r="D27" s="95"/>
    </row>
    <row r="28" spans="1:7" ht="26.85" customHeight="1" x14ac:dyDescent="0.2">
      <c r="A28" s="5" t="s">
        <v>11</v>
      </c>
      <c r="B28" s="6"/>
      <c r="C28" s="34"/>
      <c r="D28" s="96"/>
    </row>
    <row r="29" spans="1:7" ht="6.75" customHeight="1" x14ac:dyDescent="0.2">
      <c r="A29" s="12"/>
    </row>
    <row r="30" spans="1:7" x14ac:dyDescent="0.2">
      <c r="A30" s="18" t="s">
        <v>18</v>
      </c>
      <c r="B30" s="19"/>
      <c r="C30" s="19"/>
      <c r="D30" s="20"/>
    </row>
    <row r="31" spans="1:7" ht="14.25" customHeight="1" x14ac:dyDescent="0.2">
      <c r="A31" s="2" t="s">
        <v>9</v>
      </c>
      <c r="B31" s="3" t="s">
        <v>36</v>
      </c>
      <c r="C31" s="3" t="s">
        <v>37</v>
      </c>
      <c r="D31" s="4" t="s">
        <v>15</v>
      </c>
    </row>
    <row r="32" spans="1:7" ht="53.25" customHeight="1" x14ac:dyDescent="0.2">
      <c r="A32" s="5" t="s">
        <v>10</v>
      </c>
      <c r="B32" s="6">
        <v>0</v>
      </c>
      <c r="C32" s="97" t="str">
        <f>IF(AND(B32&gt;=B35),"Met PM",IF(AND(B32&gt;=B33-C34,B32&lt;B35),"On target to meet PM","Not on target to meet PM"))</f>
        <v>Not on target to meet PM</v>
      </c>
      <c r="D32" s="147"/>
    </row>
    <row r="33" spans="1:4" ht="26.65" customHeight="1" x14ac:dyDescent="0.2">
      <c r="A33" s="29" t="s">
        <v>23</v>
      </c>
      <c r="B33" s="6">
        <f>B35/12*6</f>
        <v>1250</v>
      </c>
      <c r="C33" s="98"/>
      <c r="D33" s="148"/>
    </row>
    <row r="34" spans="1:4" ht="26.65" hidden="1" customHeight="1" x14ac:dyDescent="0.2">
      <c r="A34" s="29"/>
      <c r="B34" s="36">
        <v>0.1</v>
      </c>
      <c r="C34" s="32">
        <f>B34*B33</f>
        <v>125</v>
      </c>
      <c r="D34" s="148"/>
    </row>
    <row r="35" spans="1:4" ht="26.65" customHeight="1" x14ac:dyDescent="0.2">
      <c r="A35" s="5" t="s">
        <v>11</v>
      </c>
      <c r="B35" s="6">
        <v>2500</v>
      </c>
      <c r="C35" s="77"/>
      <c r="D35" s="149"/>
    </row>
    <row r="36" spans="1:4" x14ac:dyDescent="0.2">
      <c r="A36" s="2" t="s">
        <v>21</v>
      </c>
      <c r="B36" s="3" t="s">
        <v>36</v>
      </c>
      <c r="C36" s="3" t="s">
        <v>37</v>
      </c>
      <c r="D36" s="4" t="s">
        <v>15</v>
      </c>
    </row>
    <row r="37" spans="1:4" ht="53.25" customHeight="1" x14ac:dyDescent="0.2">
      <c r="A37" s="5" t="s">
        <v>10</v>
      </c>
      <c r="B37" s="6">
        <v>0</v>
      </c>
      <c r="C37" s="97" t="str">
        <f>IF(AND(B37&gt;=B40),"Met PM",IF(AND(B37&gt;=B38-C39,B37&lt;B40),"On target to meet PM","Not on target to meet PM"))</f>
        <v>Not on target to meet PM</v>
      </c>
      <c r="D37" s="147"/>
    </row>
    <row r="38" spans="1:4" ht="26.65" customHeight="1" x14ac:dyDescent="0.2">
      <c r="A38" s="29" t="s">
        <v>23</v>
      </c>
      <c r="B38" s="6">
        <f>B40/12*6</f>
        <v>3500</v>
      </c>
      <c r="C38" s="98"/>
      <c r="D38" s="148"/>
    </row>
    <row r="39" spans="1:4" ht="26.65" hidden="1" customHeight="1" x14ac:dyDescent="0.2">
      <c r="A39" s="29"/>
      <c r="B39" s="36">
        <v>0.1</v>
      </c>
      <c r="C39" s="32">
        <f>B39*B38</f>
        <v>350</v>
      </c>
      <c r="D39" s="148"/>
    </row>
    <row r="40" spans="1:4" ht="26.65" customHeight="1" x14ac:dyDescent="0.2">
      <c r="A40" s="5" t="s">
        <v>11</v>
      </c>
      <c r="B40" s="6">
        <v>7000</v>
      </c>
      <c r="C40" s="77"/>
      <c r="D40" s="149"/>
    </row>
    <row r="41" spans="1:4" x14ac:dyDescent="0.2">
      <c r="A41" s="44"/>
      <c r="B41" s="45"/>
      <c r="C41" s="46"/>
      <c r="D41" s="47"/>
    </row>
    <row r="42" spans="1:4" x14ac:dyDescent="0.2">
      <c r="A42" s="18" t="s">
        <v>19</v>
      </c>
      <c r="B42" s="19"/>
      <c r="C42" s="19"/>
      <c r="D42" s="20"/>
    </row>
    <row r="43" spans="1:4" x14ac:dyDescent="0.2">
      <c r="A43" s="2" t="s">
        <v>21</v>
      </c>
      <c r="B43" s="3" t="s">
        <v>36</v>
      </c>
      <c r="C43" s="3" t="s">
        <v>37</v>
      </c>
      <c r="D43" s="4" t="s">
        <v>15</v>
      </c>
    </row>
    <row r="44" spans="1:4" ht="53.25" customHeight="1" x14ac:dyDescent="0.2">
      <c r="A44" s="5" t="s">
        <v>10</v>
      </c>
      <c r="B44" s="6">
        <v>0</v>
      </c>
      <c r="C44" s="97" t="str">
        <f>IF(AND(B44&gt;=B47),"Met PM",IF(AND(B44&gt;=B45-C46,B44&lt;B47),"On target to meet PM","Not on target to meet PM"))</f>
        <v>Not on target to meet PM</v>
      </c>
      <c r="D44" s="147"/>
    </row>
    <row r="45" spans="1:4" ht="26.65" customHeight="1" x14ac:dyDescent="0.2">
      <c r="A45" s="29" t="s">
        <v>23</v>
      </c>
      <c r="B45" s="6">
        <f>B47/12*6</f>
        <v>20</v>
      </c>
      <c r="C45" s="98"/>
      <c r="D45" s="148"/>
    </row>
    <row r="46" spans="1:4" ht="26.65" hidden="1" customHeight="1" x14ac:dyDescent="0.2">
      <c r="A46" s="29"/>
      <c r="B46" s="36">
        <v>0.1</v>
      </c>
      <c r="C46" s="32">
        <f>B46*B45</f>
        <v>2</v>
      </c>
      <c r="D46" s="148"/>
    </row>
    <row r="47" spans="1:4" ht="26.65" customHeight="1" x14ac:dyDescent="0.2">
      <c r="A47" s="5" t="s">
        <v>11</v>
      </c>
      <c r="B47" s="6">
        <v>40</v>
      </c>
      <c r="C47" s="77"/>
      <c r="D47" s="149"/>
    </row>
    <row r="48" spans="1:4" ht="6.75" customHeight="1" x14ac:dyDescent="0.2">
      <c r="A48" s="9"/>
      <c r="B48" s="21"/>
      <c r="C48" s="22"/>
      <c r="D48" s="23"/>
    </row>
    <row r="49" spans="1:4" x14ac:dyDescent="0.2">
      <c r="A49" s="25" t="s">
        <v>50</v>
      </c>
      <c r="B49" s="25"/>
      <c r="C49" s="25"/>
      <c r="D49" s="25"/>
    </row>
    <row r="50" spans="1:4" ht="6.75" customHeight="1" x14ac:dyDescent="0.2">
      <c r="A50" s="12"/>
    </row>
    <row r="51" spans="1:4" x14ac:dyDescent="0.2">
      <c r="A51" s="18" t="s">
        <v>12</v>
      </c>
      <c r="B51" s="19"/>
      <c r="C51" s="19"/>
      <c r="D51" s="20"/>
    </row>
    <row r="52" spans="1:4" x14ac:dyDescent="0.2">
      <c r="A52" s="11" t="s">
        <v>9</v>
      </c>
      <c r="B52" s="3" t="s">
        <v>36</v>
      </c>
      <c r="C52" s="3" t="s">
        <v>37</v>
      </c>
      <c r="D52" s="4" t="s">
        <v>15</v>
      </c>
    </row>
    <row r="53" spans="1:4" ht="53.25" customHeight="1" x14ac:dyDescent="0.2">
      <c r="A53" s="13" t="s">
        <v>10</v>
      </c>
      <c r="B53" s="6">
        <v>6</v>
      </c>
      <c r="C53" s="97" t="str">
        <f>IF(AND(B53&gt;=B56),"Met PM",IF(AND(B53&gt;=B54-C55,B53&lt;B56),"On target to meet PM","Not on target to meet PM"))</f>
        <v>Not on target to meet PM</v>
      </c>
      <c r="D53" s="116"/>
    </row>
    <row r="54" spans="1:4" ht="26.65" customHeight="1" x14ac:dyDescent="0.2">
      <c r="A54" s="29" t="s">
        <v>23</v>
      </c>
      <c r="B54" s="6">
        <f>B56/12*6</f>
        <v>10.5</v>
      </c>
      <c r="C54" s="98"/>
      <c r="D54" s="95"/>
    </row>
    <row r="55" spans="1:4" ht="26.65" hidden="1" customHeight="1" x14ac:dyDescent="0.2">
      <c r="A55" s="29"/>
      <c r="B55" s="36">
        <v>0.05</v>
      </c>
      <c r="C55" s="37">
        <f>B54*B55+IF(,"B57-B58&lt;1,B57-538&gt;0",0.5)</f>
        <v>1.0249999999999999</v>
      </c>
      <c r="D55" s="95"/>
    </row>
    <row r="56" spans="1:4" ht="26.65" customHeight="1" x14ac:dyDescent="0.2">
      <c r="A56" s="13" t="s">
        <v>11</v>
      </c>
      <c r="B56" s="6">
        <v>21</v>
      </c>
      <c r="C56" s="34"/>
      <c r="D56" s="96"/>
    </row>
    <row r="57" spans="1:4" ht="7.5" customHeight="1" x14ac:dyDescent="0.2"/>
    <row r="58" spans="1:4" x14ac:dyDescent="0.2">
      <c r="A58" s="146" t="s">
        <v>55</v>
      </c>
      <c r="B58" s="146"/>
      <c r="C58" s="146"/>
      <c r="D58" s="146"/>
    </row>
    <row r="59" spans="1:4" ht="8.25" customHeight="1" x14ac:dyDescent="0.2"/>
    <row r="60" spans="1:4" s="53" customFormat="1" ht="41.25" customHeight="1" x14ac:dyDescent="0.2">
      <c r="A60" s="108" t="s">
        <v>59</v>
      </c>
      <c r="B60" s="108"/>
      <c r="C60" s="108"/>
      <c r="D60" s="108"/>
    </row>
  </sheetData>
  <sheetProtection password="CD52" sheet="1" objects="1" scenarios="1"/>
  <protectedRanges>
    <protectedRange sqref="D8:D11 D13:D16 D20:D23 D25:D28 D32:D35 D37:D40 D44:D47 D53:D56" name="Range2"/>
    <protectedRange sqref="C11 C16 C23 C28 C35 C40 C47 C56" name="Range1"/>
  </protectedRanges>
  <mergeCells count="23">
    <mergeCell ref="A60:D60"/>
    <mergeCell ref="C44:C45"/>
    <mergeCell ref="D44:D47"/>
    <mergeCell ref="A58:D58"/>
    <mergeCell ref="C53:C54"/>
    <mergeCell ref="D53:D56"/>
    <mergeCell ref="C37:C38"/>
    <mergeCell ref="D37:D40"/>
    <mergeCell ref="D13:D16"/>
    <mergeCell ref="C20:C21"/>
    <mergeCell ref="D20:D23"/>
    <mergeCell ref="C13:C14"/>
    <mergeCell ref="C32:C33"/>
    <mergeCell ref="D32:D35"/>
    <mergeCell ref="C25:C26"/>
    <mergeCell ref="D25:D28"/>
    <mergeCell ref="C8:C9"/>
    <mergeCell ref="D8:D11"/>
    <mergeCell ref="A1:D1"/>
    <mergeCell ref="A3:C3"/>
    <mergeCell ref="A4:C4"/>
    <mergeCell ref="D3:D4"/>
    <mergeCell ref="A2:D2"/>
  </mergeCells>
  <phoneticPr fontId="7" type="noConversion"/>
  <conditionalFormatting sqref="C8:C9 C13:C14 C20:C21 C32:C33 C37:C38 C44:C45 C53:C54">
    <cfRule type="cellIs" dxfId="14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2" manualBreakCount="2">
    <brk id="29" max="16383" man="1"/>
    <brk id="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65"/>
  <sheetViews>
    <sheetView zoomScaleNormal="100" zoomScaleSheetLayoutView="100" workbookViewId="0">
      <selection activeCell="D8" sqref="D8:D11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59.28515625" customWidth="1"/>
  </cols>
  <sheetData>
    <row r="1" spans="1:5" ht="39.75" customHeight="1" x14ac:dyDescent="0.2">
      <c r="A1" s="85" t="s">
        <v>48</v>
      </c>
      <c r="B1" s="85"/>
      <c r="C1" s="85"/>
      <c r="D1" s="85"/>
      <c r="E1" s="14"/>
    </row>
    <row r="2" spans="1:5" ht="15.75" x14ac:dyDescent="0.25">
      <c r="A2" s="86" t="s">
        <v>3</v>
      </c>
      <c r="B2" s="87"/>
      <c r="C2" s="87"/>
      <c r="D2" s="88"/>
    </row>
    <row r="3" spans="1:5" ht="60" customHeight="1" x14ac:dyDescent="0.2">
      <c r="A3" s="89" t="s">
        <v>41</v>
      </c>
      <c r="B3" s="90"/>
      <c r="C3" s="91"/>
      <c r="D3" s="92" t="s">
        <v>49</v>
      </c>
    </row>
    <row r="4" spans="1:5" ht="84.75" customHeight="1" x14ac:dyDescent="0.2">
      <c r="A4" s="89" t="s">
        <v>35</v>
      </c>
      <c r="B4" s="90"/>
      <c r="C4" s="91"/>
      <c r="D4" s="93"/>
    </row>
    <row r="5" spans="1:5" ht="6.75" customHeight="1" x14ac:dyDescent="0.2"/>
    <row r="6" spans="1:5" x14ac:dyDescent="0.2">
      <c r="A6" s="18" t="s">
        <v>16</v>
      </c>
      <c r="B6" s="19"/>
      <c r="C6" s="19"/>
      <c r="D6" s="20"/>
    </row>
    <row r="7" spans="1:5" x14ac:dyDescent="0.2">
      <c r="A7" s="2" t="s">
        <v>9</v>
      </c>
      <c r="B7" s="3" t="s">
        <v>36</v>
      </c>
      <c r="C7" s="3" t="s">
        <v>37</v>
      </c>
      <c r="D7" s="4" t="s">
        <v>15</v>
      </c>
    </row>
    <row r="8" spans="1:5" ht="53.25" customHeight="1" x14ac:dyDescent="0.2">
      <c r="A8" s="5" t="s">
        <v>10</v>
      </c>
      <c r="B8" s="6">
        <v>242</v>
      </c>
      <c r="C8" s="97" t="str">
        <f>IF(AND(B8&gt;=B11),"Met PM",IF(AND(B8&gt;=B9-C10,B8&lt;B11),"On target to meet PM","Not on target to meet PM"))</f>
        <v>Not on target to meet PM</v>
      </c>
      <c r="D8" s="116"/>
    </row>
    <row r="9" spans="1:5" ht="26.65" customHeight="1" x14ac:dyDescent="0.2">
      <c r="A9" s="29" t="s">
        <v>23</v>
      </c>
      <c r="B9" s="6">
        <f>B11/12*6</f>
        <v>1356.5</v>
      </c>
      <c r="C9" s="98"/>
      <c r="D9" s="95"/>
    </row>
    <row r="10" spans="1:5" ht="26.65" hidden="1" customHeight="1" x14ac:dyDescent="0.2">
      <c r="A10" s="29"/>
      <c r="B10" s="36">
        <v>0.1</v>
      </c>
      <c r="C10" s="32">
        <f>B10*B9</f>
        <v>135.65</v>
      </c>
      <c r="D10" s="95"/>
    </row>
    <row r="11" spans="1:5" ht="26.65" customHeight="1" x14ac:dyDescent="0.2">
      <c r="A11" s="5" t="s">
        <v>11</v>
      </c>
      <c r="B11" s="6">
        <v>2713</v>
      </c>
      <c r="C11" s="34"/>
      <c r="D11" s="96"/>
    </row>
    <row r="12" spans="1:5" x14ac:dyDescent="0.2">
      <c r="A12" s="2" t="s">
        <v>22</v>
      </c>
      <c r="B12" s="3" t="s">
        <v>36</v>
      </c>
      <c r="C12" s="3" t="s">
        <v>37</v>
      </c>
      <c r="D12" s="4" t="s">
        <v>15</v>
      </c>
    </row>
    <row r="13" spans="1:5" ht="53.45" customHeight="1" x14ac:dyDescent="0.2">
      <c r="A13" s="5" t="s">
        <v>10</v>
      </c>
      <c r="B13" s="6">
        <v>242</v>
      </c>
      <c r="C13" s="97" t="str">
        <f>IF(AND(B13&gt;=B16),"Met PM",IF(AND(B13&gt;=B14-C15,B13&lt;B16),"On target to meet PM","Not on target to meet PM"))</f>
        <v>Not on target to meet PM</v>
      </c>
      <c r="D13" s="105"/>
    </row>
    <row r="14" spans="1:5" ht="26.65" customHeight="1" x14ac:dyDescent="0.2">
      <c r="A14" s="29" t="s">
        <v>23</v>
      </c>
      <c r="B14" s="6">
        <f>B16/12*6</f>
        <v>1557</v>
      </c>
      <c r="C14" s="98"/>
      <c r="D14" s="106"/>
    </row>
    <row r="15" spans="1:5" ht="26.65" hidden="1" customHeight="1" x14ac:dyDescent="0.2">
      <c r="A15" s="29"/>
      <c r="B15" s="36">
        <v>0.1</v>
      </c>
      <c r="C15" s="38">
        <f>B14*B15</f>
        <v>155.70000000000002</v>
      </c>
      <c r="D15" s="106"/>
    </row>
    <row r="16" spans="1:5" ht="26.65" customHeight="1" x14ac:dyDescent="0.2">
      <c r="A16" s="5" t="s">
        <v>11</v>
      </c>
      <c r="B16" s="6">
        <v>3114</v>
      </c>
      <c r="C16" s="35"/>
      <c r="D16" s="107"/>
    </row>
    <row r="17" spans="1:4" x14ac:dyDescent="0.2">
      <c r="A17" s="2" t="s">
        <v>21</v>
      </c>
      <c r="B17" s="3" t="s">
        <v>36</v>
      </c>
      <c r="C17" s="3" t="s">
        <v>37</v>
      </c>
      <c r="D17" s="4" t="s">
        <v>15</v>
      </c>
    </row>
    <row r="18" spans="1:4" ht="53.25" customHeight="1" x14ac:dyDescent="0.2">
      <c r="A18" s="5" t="s">
        <v>10</v>
      </c>
      <c r="B18" s="6">
        <v>242</v>
      </c>
      <c r="C18" s="97" t="str">
        <f>IF(AND(B18&gt;=B21),"Met PM",IF(AND(B18&gt;=B19-C20,B18&lt;B21),"On target to meet PM","Not on target to meet PM"))</f>
        <v>Not on target to meet PM</v>
      </c>
      <c r="D18" s="105"/>
    </row>
    <row r="19" spans="1:4" ht="26.65" customHeight="1" x14ac:dyDescent="0.2">
      <c r="A19" s="29" t="s">
        <v>23</v>
      </c>
      <c r="B19" s="6">
        <f>B21/12*6</f>
        <v>1314</v>
      </c>
      <c r="C19" s="98"/>
      <c r="D19" s="106"/>
    </row>
    <row r="20" spans="1:4" ht="26.65" hidden="1" customHeight="1" x14ac:dyDescent="0.2">
      <c r="A20" s="29"/>
      <c r="B20" s="36">
        <v>0.1</v>
      </c>
      <c r="C20" s="38">
        <f>B19*B20</f>
        <v>131.4</v>
      </c>
      <c r="D20" s="106"/>
    </row>
    <row r="21" spans="1:4" ht="26.65" customHeight="1" x14ac:dyDescent="0.2">
      <c r="A21" s="5" t="s">
        <v>11</v>
      </c>
      <c r="B21" s="6">
        <v>2628</v>
      </c>
      <c r="C21" s="35"/>
      <c r="D21" s="107"/>
    </row>
    <row r="22" spans="1:4" x14ac:dyDescent="0.2">
      <c r="A22" s="7"/>
      <c r="B22" s="1"/>
    </row>
    <row r="23" spans="1:4" x14ac:dyDescent="0.2">
      <c r="A23" s="18" t="s">
        <v>17</v>
      </c>
      <c r="B23" s="19"/>
      <c r="C23" s="19"/>
      <c r="D23" s="20"/>
    </row>
    <row r="24" spans="1:4" x14ac:dyDescent="0.2">
      <c r="A24" s="2" t="s">
        <v>9</v>
      </c>
      <c r="B24" s="3" t="s">
        <v>36</v>
      </c>
      <c r="C24" s="3" t="s">
        <v>37</v>
      </c>
      <c r="D24" s="4" t="s">
        <v>15</v>
      </c>
    </row>
    <row r="25" spans="1:4" ht="53.25" customHeight="1" x14ac:dyDescent="0.2">
      <c r="A25" s="5" t="s">
        <v>10</v>
      </c>
      <c r="B25" s="6">
        <v>40</v>
      </c>
      <c r="C25" s="97" t="str">
        <f>IF(AND(B25&gt;=B28),"Met PM",IF(AND(B25&gt;=B26-C27,B25&lt;B28),"On target to meet PM","Not on target to meet PM"))</f>
        <v>On target to meet PM</v>
      </c>
      <c r="D25" s="116"/>
    </row>
    <row r="26" spans="1:4" ht="26.65" customHeight="1" x14ac:dyDescent="0.2">
      <c r="A26" s="29" t="s">
        <v>23</v>
      </c>
      <c r="B26" s="6">
        <f>B28/12*6</f>
        <v>21</v>
      </c>
      <c r="C26" s="98"/>
      <c r="D26" s="95"/>
    </row>
    <row r="27" spans="1:4" ht="26.65" hidden="1" customHeight="1" x14ac:dyDescent="0.2">
      <c r="A27" s="29"/>
      <c r="B27" s="36">
        <v>0.1</v>
      </c>
      <c r="C27" s="32">
        <f>B27*B26</f>
        <v>2.1</v>
      </c>
      <c r="D27" s="95"/>
    </row>
    <row r="28" spans="1:4" ht="26.65" customHeight="1" x14ac:dyDescent="0.2">
      <c r="A28" s="8" t="s">
        <v>11</v>
      </c>
      <c r="B28" s="6">
        <v>42</v>
      </c>
      <c r="C28" s="34"/>
      <c r="D28" s="96"/>
    </row>
    <row r="29" spans="1:4" x14ac:dyDescent="0.2">
      <c r="A29" s="9"/>
    </row>
    <row r="30" spans="1:4" x14ac:dyDescent="0.2">
      <c r="A30" s="18" t="s">
        <v>18</v>
      </c>
      <c r="B30" s="19"/>
      <c r="C30" s="19"/>
      <c r="D30" s="20"/>
    </row>
    <row r="31" spans="1:4" x14ac:dyDescent="0.2">
      <c r="A31" s="11" t="s">
        <v>9</v>
      </c>
      <c r="B31" s="3" t="s">
        <v>36</v>
      </c>
      <c r="C31" s="3" t="s">
        <v>37</v>
      </c>
      <c r="D31" s="4" t="s">
        <v>15</v>
      </c>
    </row>
    <row r="32" spans="1:4" ht="53.25" customHeight="1" x14ac:dyDescent="0.2">
      <c r="A32" s="8" t="s">
        <v>10</v>
      </c>
      <c r="B32" s="6">
        <v>200</v>
      </c>
      <c r="C32" s="97" t="str">
        <f>IF(AND(B32&gt;=B35),"Met PM",IF(AND(B32&gt;=B33-C34,B32&lt;B35),"On target to meet PM","Not on target to meet PM"))</f>
        <v>Not on target to meet PM</v>
      </c>
      <c r="D32" s="105"/>
    </row>
    <row r="33" spans="1:4" ht="26.65" customHeight="1" x14ac:dyDescent="0.2">
      <c r="A33" s="29" t="s">
        <v>23</v>
      </c>
      <c r="B33" s="6">
        <f>B35/12*6</f>
        <v>39178</v>
      </c>
      <c r="C33" s="98"/>
      <c r="D33" s="106"/>
    </row>
    <row r="34" spans="1:4" ht="26.65" hidden="1" customHeight="1" x14ac:dyDescent="0.2">
      <c r="A34" s="29"/>
      <c r="B34" s="36">
        <v>0.1</v>
      </c>
      <c r="C34" s="38">
        <f>B33*B34</f>
        <v>3917.8</v>
      </c>
      <c r="D34" s="106"/>
    </row>
    <row r="35" spans="1:4" ht="26.65" customHeight="1" x14ac:dyDescent="0.2">
      <c r="A35" s="8" t="s">
        <v>11</v>
      </c>
      <c r="B35" s="6">
        <v>78356</v>
      </c>
      <c r="C35" s="35"/>
      <c r="D35" s="107"/>
    </row>
    <row r="36" spans="1:4" x14ac:dyDescent="0.2">
      <c r="A36" s="11" t="s">
        <v>22</v>
      </c>
      <c r="B36" s="3" t="s">
        <v>36</v>
      </c>
      <c r="C36" s="3" t="s">
        <v>37</v>
      </c>
      <c r="D36" s="4" t="s">
        <v>15</v>
      </c>
    </row>
    <row r="37" spans="1:4" ht="53.25" customHeight="1" x14ac:dyDescent="0.2">
      <c r="A37" s="8" t="s">
        <v>10</v>
      </c>
      <c r="B37" s="6">
        <v>2300</v>
      </c>
      <c r="C37" s="97" t="str">
        <f>IF(AND(B37&gt;=B40),"Met PM",IF(AND(B37&gt;=B38-C39,B37&lt;B40),"On target to meet PM","Not on target to meet PM"))</f>
        <v>Not on target to meet PM</v>
      </c>
      <c r="D37" s="105"/>
    </row>
    <row r="38" spans="1:4" ht="26.65" customHeight="1" x14ac:dyDescent="0.2">
      <c r="A38" s="29" t="s">
        <v>23</v>
      </c>
      <c r="B38" s="6">
        <f>B40/12*6</f>
        <v>20150</v>
      </c>
      <c r="C38" s="98"/>
      <c r="D38" s="106"/>
    </row>
    <row r="39" spans="1:4" ht="26.65" hidden="1" customHeight="1" x14ac:dyDescent="0.2">
      <c r="A39" s="29"/>
      <c r="B39" s="36">
        <v>0.1</v>
      </c>
      <c r="C39" s="38">
        <f>B38*B39</f>
        <v>2015</v>
      </c>
      <c r="D39" s="106"/>
    </row>
    <row r="40" spans="1:4" ht="26.65" customHeight="1" x14ac:dyDescent="0.2">
      <c r="A40" s="8" t="s">
        <v>11</v>
      </c>
      <c r="B40" s="6">
        <v>40300</v>
      </c>
      <c r="C40" s="35"/>
      <c r="D40" s="107"/>
    </row>
    <row r="41" spans="1:4" x14ac:dyDescent="0.2">
      <c r="A41" s="11" t="s">
        <v>21</v>
      </c>
      <c r="B41" s="3" t="s">
        <v>36</v>
      </c>
      <c r="C41" s="3" t="s">
        <v>37</v>
      </c>
      <c r="D41" s="4" t="s">
        <v>15</v>
      </c>
    </row>
    <row r="42" spans="1:4" ht="53.25" customHeight="1" x14ac:dyDescent="0.2">
      <c r="A42" s="8" t="s">
        <v>10</v>
      </c>
      <c r="B42" s="6">
        <v>0</v>
      </c>
      <c r="C42" s="97" t="str">
        <f>IF(AND(B42&gt;=B45),"Met PM",IF(AND(B42&gt;=B43-C44,B42&lt;B45),"On target to meet PM","Not on target to meet PM"))</f>
        <v>Not on target to meet PM</v>
      </c>
      <c r="D42" s="105"/>
    </row>
    <row r="43" spans="1:4" ht="26.65" customHeight="1" x14ac:dyDescent="0.2">
      <c r="A43" s="29" t="s">
        <v>23</v>
      </c>
      <c r="B43" s="6">
        <f>B45/12*6</f>
        <v>2272.5</v>
      </c>
      <c r="C43" s="98"/>
      <c r="D43" s="106"/>
    </row>
    <row r="44" spans="1:4" ht="26.65" hidden="1" customHeight="1" x14ac:dyDescent="0.2">
      <c r="A44" s="29"/>
      <c r="B44" s="36">
        <v>0.1</v>
      </c>
      <c r="C44" s="38">
        <f>B43*B44</f>
        <v>227.25</v>
      </c>
      <c r="D44" s="106"/>
    </row>
    <row r="45" spans="1:4" ht="26.65" customHeight="1" x14ac:dyDescent="0.2">
      <c r="A45" s="8" t="s">
        <v>11</v>
      </c>
      <c r="B45" s="6">
        <v>4545</v>
      </c>
      <c r="C45" s="35"/>
      <c r="D45" s="107"/>
    </row>
    <row r="46" spans="1:4" x14ac:dyDescent="0.2">
      <c r="A46" s="12"/>
    </row>
    <row r="47" spans="1:4" x14ac:dyDescent="0.2">
      <c r="A47" s="18" t="s">
        <v>19</v>
      </c>
      <c r="B47" s="19"/>
      <c r="C47" s="19"/>
      <c r="D47" s="20"/>
    </row>
    <row r="48" spans="1:4" ht="12.75" customHeight="1" x14ac:dyDescent="0.2">
      <c r="A48" s="11" t="s">
        <v>9</v>
      </c>
      <c r="B48" s="3" t="s">
        <v>36</v>
      </c>
      <c r="C48" s="3" t="s">
        <v>37</v>
      </c>
      <c r="D48" s="4" t="s">
        <v>15</v>
      </c>
    </row>
    <row r="49" spans="1:4" ht="53.25" customHeight="1" x14ac:dyDescent="0.2">
      <c r="A49" s="8" t="s">
        <v>10</v>
      </c>
      <c r="B49" s="6">
        <v>0</v>
      </c>
      <c r="C49" s="97" t="str">
        <f>IF(AND(B49&gt;=B52),"Met PM",IF(AND(B49&gt;=B50-C51,B49&lt;B52),"On target to meet PM","Not on target to meet PM"))</f>
        <v>Not on target to meet PM</v>
      </c>
      <c r="D49" s="116"/>
    </row>
    <row r="50" spans="1:4" ht="26.65" customHeight="1" x14ac:dyDescent="0.2">
      <c r="A50" s="29" t="s">
        <v>23</v>
      </c>
      <c r="B50" s="6">
        <f>B52/12*6</f>
        <v>87</v>
      </c>
      <c r="C50" s="98"/>
      <c r="D50" s="95"/>
    </row>
    <row r="51" spans="1:4" ht="26.65" hidden="1" customHeight="1" x14ac:dyDescent="0.2">
      <c r="A51" s="29"/>
      <c r="B51" s="36">
        <v>0.1</v>
      </c>
      <c r="C51" s="32">
        <f>B51*B50</f>
        <v>8.7000000000000011</v>
      </c>
      <c r="D51" s="95"/>
    </row>
    <row r="52" spans="1:4" ht="26.65" customHeight="1" x14ac:dyDescent="0.2">
      <c r="A52" s="8" t="s">
        <v>11</v>
      </c>
      <c r="B52" s="6">
        <v>174</v>
      </c>
      <c r="C52" s="77"/>
      <c r="D52" s="96"/>
    </row>
    <row r="53" spans="1:4" x14ac:dyDescent="0.2">
      <c r="A53" s="12"/>
    </row>
    <row r="54" spans="1:4" x14ac:dyDescent="0.2">
      <c r="A54" s="25" t="s">
        <v>50</v>
      </c>
      <c r="B54" s="25"/>
      <c r="C54" s="25"/>
      <c r="D54" s="25"/>
    </row>
    <row r="55" spans="1:4" x14ac:dyDescent="0.2">
      <c r="A55" s="12"/>
    </row>
    <row r="56" spans="1:4" x14ac:dyDescent="0.2">
      <c r="A56" s="18" t="s">
        <v>12</v>
      </c>
      <c r="B56" s="19"/>
      <c r="C56" s="19"/>
      <c r="D56" s="20"/>
    </row>
    <row r="57" spans="1:4" x14ac:dyDescent="0.2">
      <c r="A57" s="11" t="s">
        <v>9</v>
      </c>
      <c r="B57" s="3" t="s">
        <v>36</v>
      </c>
      <c r="C57" s="3" t="s">
        <v>37</v>
      </c>
      <c r="D57" s="4" t="s">
        <v>15</v>
      </c>
    </row>
    <row r="58" spans="1:4" ht="53.25" customHeight="1" x14ac:dyDescent="0.2">
      <c r="A58" s="13" t="s">
        <v>10</v>
      </c>
      <c r="B58" s="6">
        <v>10</v>
      </c>
      <c r="C58" s="97" t="str">
        <f>IF(AND(B58&gt;=B61),"Met PM",IF(AND(B58&gt;=B59-C60,B58&lt;B61),"On target to meet PM","Not on target to meet PM"))</f>
        <v>Not on target to meet PM</v>
      </c>
      <c r="D58" s="116"/>
    </row>
    <row r="59" spans="1:4" ht="26.65" customHeight="1" x14ac:dyDescent="0.2">
      <c r="A59" s="29" t="s">
        <v>23</v>
      </c>
      <c r="B59" s="6">
        <f>B61/12*6</f>
        <v>31</v>
      </c>
      <c r="C59" s="98"/>
      <c r="D59" s="95"/>
    </row>
    <row r="60" spans="1:4" ht="26.65" hidden="1" customHeight="1" x14ac:dyDescent="0.2">
      <c r="A60" s="29"/>
      <c r="B60" s="36">
        <v>0.05</v>
      </c>
      <c r="C60" s="32">
        <f>B60*B59</f>
        <v>1.55</v>
      </c>
      <c r="D60" s="95"/>
    </row>
    <row r="61" spans="1:4" ht="26.65" customHeight="1" x14ac:dyDescent="0.2">
      <c r="A61" s="13" t="s">
        <v>11</v>
      </c>
      <c r="B61" s="6">
        <v>62</v>
      </c>
      <c r="C61" s="34"/>
      <c r="D61" s="96"/>
    </row>
    <row r="63" spans="1:4" x14ac:dyDescent="0.2">
      <c r="A63" s="146" t="s">
        <v>55</v>
      </c>
      <c r="B63" s="146"/>
      <c r="C63" s="146"/>
      <c r="D63" s="146"/>
    </row>
    <row r="65" spans="1:4" ht="40.5" customHeight="1" x14ac:dyDescent="0.2">
      <c r="A65" s="108" t="s">
        <v>59</v>
      </c>
      <c r="B65" s="108"/>
      <c r="C65" s="108"/>
      <c r="D65" s="108"/>
    </row>
  </sheetData>
  <sheetProtection password="CD52" sheet="1" objects="1" scenarios="1"/>
  <protectedRanges>
    <protectedRange sqref="D8:D11 D13:D16 D18:D21 D25:D28 D32:D35 D37:D40 D42:D45 D49:D52 D58:D61" name="Range2"/>
    <protectedRange sqref="C11 C61 C28 C52" name="Range1"/>
  </protectedRanges>
  <mergeCells count="25">
    <mergeCell ref="A65:D65"/>
    <mergeCell ref="C58:C59"/>
    <mergeCell ref="D58:D61"/>
    <mergeCell ref="D42:D45"/>
    <mergeCell ref="A63:D63"/>
    <mergeCell ref="D37:D40"/>
    <mergeCell ref="C42:C43"/>
    <mergeCell ref="C37:C38"/>
    <mergeCell ref="C49:C50"/>
    <mergeCell ref="D49:D52"/>
    <mergeCell ref="D32:D35"/>
    <mergeCell ref="C25:C26"/>
    <mergeCell ref="C32:C33"/>
    <mergeCell ref="C8:C9"/>
    <mergeCell ref="D8:D11"/>
    <mergeCell ref="D18:D21"/>
    <mergeCell ref="D13:D16"/>
    <mergeCell ref="C13:C14"/>
    <mergeCell ref="C18:C19"/>
    <mergeCell ref="D25:D28"/>
    <mergeCell ref="A1:D1"/>
    <mergeCell ref="A3:C3"/>
    <mergeCell ref="A4:C4"/>
    <mergeCell ref="D3:D4"/>
    <mergeCell ref="A2:D2"/>
  </mergeCells>
  <phoneticPr fontId="7" type="noConversion"/>
  <conditionalFormatting sqref="C58:C59 C49:C50 C42:C43 C37:C38 C32:C33 C25:C26 C18:C19 C13:C14 C8:C9">
    <cfRule type="cellIs" dxfId="13" priority="1" stopIfTrue="1" operator="equal">
      <formula>"Not on target to meet PM"</formula>
    </cfRule>
  </conditionalFormatting>
  <pageMargins left="0.33" right="0.4" top="0.52" bottom="0.72" header="0.5" footer="0.5"/>
  <pageSetup scale="96" orientation="portrait" r:id="rId1"/>
  <headerFooter alignWithMargins="0">
    <oddFooter>&amp;L&amp;9 01/14/2013  &amp;A&amp;R&amp;9CCPC HOM 13-03 Page &amp;P of  &amp;N</oddFooter>
  </headerFooter>
  <rowBreaks count="1" manualBreakCount="1">
    <brk id="4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E2E7F-A6BA-4573-A823-DE46074023E9}"/>
</file>

<file path=customXml/itemProps2.xml><?xml version="1.0" encoding="utf-8"?>
<ds:datastoreItem xmlns:ds="http://schemas.openxmlformats.org/officeDocument/2006/customXml" ds:itemID="{095997CE-E566-456D-B76B-3E2B479B0525}"/>
</file>

<file path=customXml/itemProps3.xml><?xml version="1.0" encoding="utf-8"?>
<ds:datastoreItem xmlns:ds="http://schemas.openxmlformats.org/officeDocument/2006/customXml" ds:itemID="{06A26591-3E22-460F-8C3F-106741D86708}"/>
</file>

<file path=customXml/itemProps4.xml><?xml version="1.0" encoding="utf-8"?>
<ds:datastoreItem xmlns:ds="http://schemas.openxmlformats.org/officeDocument/2006/customXml" ds:itemID="{DED595FE-7819-499E-98F9-129DF2FFDD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Garrett</vt:lpstr>
      <vt:lpstr>Harford</vt:lpstr>
      <vt:lpstr>Howard</vt:lpstr>
      <vt:lpstr>Kent</vt:lpstr>
      <vt:lpstr>Montgomery</vt:lpstr>
      <vt:lpstr>Prince_George's</vt:lpstr>
      <vt:lpstr>Queen_Annes</vt:lpstr>
      <vt:lpstr>Somerset</vt:lpstr>
      <vt:lpstr>St_Marys</vt:lpstr>
      <vt:lpstr>Talbot</vt:lpstr>
      <vt:lpstr>Washington</vt:lpstr>
      <vt:lpstr>Wicomico</vt:lpstr>
      <vt:lpstr>Worcester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Meredith Truss</cp:lastModifiedBy>
  <cp:lastPrinted>2013-01-14T13:12:17Z</cp:lastPrinted>
  <dcterms:created xsi:type="dcterms:W3CDTF">2008-11-25T20:02:10Z</dcterms:created>
  <dcterms:modified xsi:type="dcterms:W3CDTF">2013-01-16T15:23:18Z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_dlc_DocIdItemGuid">
    <vt:lpwstr>7db81dd0-dc2e-4331-9393-9a40e1997724</vt:lpwstr>
  </property>
  <property fmtid="{D5CDD505-2E9C-101B-9397-08002B2CF9AE}" pid="4" name="TemplateUrl">
    <vt:lpwstr/>
  </property>
  <property fmtid="{D5CDD505-2E9C-101B-9397-08002B2CF9AE}" pid="5" name="Order">
    <vt:r8>11300</vt:r8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</Properties>
</file>