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data" ContentType="application/vnd.openxmlformats-officedocument.model+data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hart8.xml" ContentType="application/vnd.openxmlformats-officedocument.drawingml.chart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style8.xml" ContentType="application/vnd.ms-office.chartstyle+xml"/>
  <Override PartName="/xl/charts/colors8.xml" ContentType="application/vnd.ms-office.chartcolorstyle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updateLinks="never"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jterry\Desktop\"/>
    </mc:Choice>
  </mc:AlternateContent>
  <xr:revisionPtr revIDLastSave="0" documentId="13_ncr:1_{B3C3CE8C-52B2-4AD3-99FD-199D3D9296F5}" xr6:coauthVersionLast="47" xr6:coauthVersionMax="47" xr10:uidLastSave="{00000000-0000-0000-0000-000000000000}"/>
  <bookViews>
    <workbookView xWindow="1485" yWindow="915" windowWidth="22800" windowHeight="13365" xr2:uid="{00000000-000D-0000-FFFF-FFFF00000000}"/>
  </bookViews>
  <sheets>
    <sheet name="FY2024P4P_Score" sheetId="22" r:id="rId1"/>
    <sheet name="P4P_List" sheetId="23" r:id="rId2"/>
    <sheet name="P4I_List" sheetId="24" r:id="rId3"/>
    <sheet name=" Comparision FY23-FY24" sheetId="15" r:id="rId4"/>
    <sheet name="FY24 Awardees" sheetId="10" r:id="rId5"/>
    <sheet name="Notes" sheetId="19" state="veryHidden" r:id="rId6"/>
    <sheet name="Data for Comparison" sheetId="16" state="veryHidden" r:id="rId7"/>
  </sheets>
  <definedNames>
    <definedName name="_xlcn.WorksheetConnection_P4P_ListA5J701" hidden="1">P4P_List!$A$5:$I$68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Range" name="Range" connection="WorksheetConnection_P4P_List!$A$5:$J$70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5" i="24" l="1"/>
  <c r="H67" i="23"/>
  <c r="E13" i="15" l="1"/>
  <c r="C3" i="15"/>
  <c r="C13" i="15"/>
  <c r="E12" i="15"/>
  <c r="C12" i="15"/>
  <c r="E7" i="15"/>
  <c r="C7" i="15"/>
  <c r="E11" i="15"/>
  <c r="C11" i="15"/>
  <c r="E10" i="15" l="1"/>
  <c r="E9" i="15"/>
  <c r="C9" i="15"/>
  <c r="E8" i="15"/>
  <c r="C8" i="15"/>
  <c r="E6" i="15"/>
  <c r="C6" i="15"/>
  <c r="E5" i="15"/>
  <c r="C5" i="15"/>
  <c r="E4" i="15"/>
  <c r="C4" i="15"/>
  <c r="E3" i="15"/>
  <c r="C10" i="1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6778FFC-C137-4AD8-8E14-CD25E44F2FAE}" keepAlive="1" name="ThisWorkbookDataModel" description="Data Model" type="5" refreshedVersion="7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1A76455-E8FF-4847-B002-DE8CA9F0DC05}" name="WorksheetConnection_P4P_List!$A$5:$J$70" type="102" refreshedVersion="7" minRefreshableVersion="5">
    <extLst>
      <ext xmlns:x15="http://schemas.microsoft.com/office/spreadsheetml/2010/11/main" uri="{DE250136-89BD-433C-8126-D09CA5730AF9}">
        <x15:connection id="Range" autoDelete="1">
          <x15:rangePr sourceName="_xlcn.WorksheetConnection_P4P_ListA5J701"/>
        </x15:connection>
      </ext>
    </extLst>
  </connection>
</connections>
</file>

<file path=xl/sharedStrings.xml><?xml version="1.0" encoding="utf-8"?>
<sst xmlns="http://schemas.openxmlformats.org/spreadsheetml/2006/main" count="1359" uniqueCount="391">
  <si>
    <t>OldPIN</t>
  </si>
  <si>
    <t>NAME</t>
  </si>
  <si>
    <t>County</t>
  </si>
  <si>
    <t>TotDays</t>
  </si>
  <si>
    <t>MACare</t>
  </si>
  <si>
    <t>MAHosp</t>
  </si>
  <si>
    <t>MADays</t>
  </si>
  <si>
    <t>% MA</t>
  </si>
  <si>
    <t>Exp. Hrs/Day</t>
  </si>
  <si>
    <t>Goal Hrs.</t>
  </si>
  <si>
    <t>Act. Hrs/Day</t>
  </si>
  <si>
    <t>Ratio</t>
  </si>
  <si>
    <t>Overall</t>
  </si>
  <si>
    <t>Recommend</t>
  </si>
  <si>
    <t>Staff</t>
  </si>
  <si>
    <t>Care</t>
  </si>
  <si>
    <t>Food</t>
  </si>
  <si>
    <t>Rights</t>
  </si>
  <si>
    <t>Physical</t>
  </si>
  <si>
    <t>Activities</t>
  </si>
  <si>
    <t>Catheter</t>
  </si>
  <si>
    <t>Injury</t>
  </si>
  <si>
    <t>Sores</t>
  </si>
  <si>
    <t>UTI</t>
  </si>
  <si>
    <t>Flu</t>
  </si>
  <si>
    <t>Pneumo</t>
  </si>
  <si>
    <t>Total $'s</t>
  </si>
  <si>
    <t>SACRED HEART HOME</t>
  </si>
  <si>
    <t>PRINCE GEORGE'S</t>
  </si>
  <si>
    <t>Eligible</t>
  </si>
  <si>
    <t>Y</t>
  </si>
  <si>
    <t>LORIEN NURSING &amp; REHABILITATION CENTER BEL AIR</t>
  </si>
  <si>
    <t>HARFORD</t>
  </si>
  <si>
    <t>CARROLL</t>
  </si>
  <si>
    <t>MONTGOMERY</t>
  </si>
  <si>
    <t>MANORCARE HEALTH SERVICES POTOMAC</t>
  </si>
  <si>
    <t>CHARLOTTE HALL VETERANS HOME</t>
  </si>
  <si>
    <t>ALICE BYRD TAWES NURSING HOME</t>
  </si>
  <si>
    <t>SOMERSET</t>
  </si>
  <si>
    <t>WASHINGTON</t>
  </si>
  <si>
    <t>HEBREW HOME OF GREATER WASHINGTON</t>
  </si>
  <si>
    <t>DORCHESTER</t>
  </si>
  <si>
    <t>LOCHEARN NURSING HOME LLC</t>
  </si>
  <si>
    <t>BALTIMORE CITY</t>
  </si>
  <si>
    <t xml:space="preserve">HILLHAVEN NURSING &amp; REHABILITATION CENTER </t>
  </si>
  <si>
    <t>ST. ELIZABETH REHABILITATION &amp; NURSING CENTER</t>
  </si>
  <si>
    <t>ANNE ARUNDEL</t>
  </si>
  <si>
    <t>STELLA MARIS</t>
  </si>
  <si>
    <t>BALTIMORE COUNTY</t>
  </si>
  <si>
    <t>CITIZENS NURSING HOME OF HARFORD COUNTY</t>
  </si>
  <si>
    <t>ALLEGANY</t>
  </si>
  <si>
    <t>FOREST HAVEN NURSING AND REHABILITATION CENTER</t>
  </si>
  <si>
    <t>LORIEN NURSING &amp; REHABILITATION CENTER TANEYTOWN</t>
  </si>
  <si>
    <t>THE NURSING AND REHABILITATION CENTER AT STADIUM PLACE</t>
  </si>
  <si>
    <t>CALVERT</t>
  </si>
  <si>
    <t>LORIEN NURSING &amp; REHABILITATION CENTER MT. AIRY</t>
  </si>
  <si>
    <t>ST. MARY'S NURSING CENTER INC.</t>
  </si>
  <si>
    <t>EGLE NURSING HOME</t>
  </si>
  <si>
    <t>SNOW HILL NURSING &amp; REHABILITATION CENTER</t>
  </si>
  <si>
    <t>MANORCARE HEALTH SERVICES TOWSON</t>
  </si>
  <si>
    <t>CITIZENS NURSING HOME OF FREDERICK COUNTY</t>
  </si>
  <si>
    <t>FREDERICK</t>
  </si>
  <si>
    <t>MORAN MANOR HEALTH AND REHAB CENTER</t>
  </si>
  <si>
    <t>FUTURE CARE CHERRYWOOD</t>
  </si>
  <si>
    <t>COLLINGSWOOD REHABILITATION AND HEALTHCARE CENTER</t>
  </si>
  <si>
    <t>ARLINGTON WEST CARE CENTER</t>
  </si>
  <si>
    <t>DOCTORS COMMUNITY REHABILITATION AND PATIENT CARE CENTER</t>
  </si>
  <si>
    <t>BLUE POINT NURSING CENTER</t>
  </si>
  <si>
    <t>FUTURE CARE OLD COURT</t>
  </si>
  <si>
    <t>QUEEN ANNE'S</t>
  </si>
  <si>
    <t xml:space="preserve">FUTURE CARE SANDTOWN-WINCHESTER </t>
  </si>
  <si>
    <t>SAGEPOINT NURSING AND REHABILITATION CENTER</t>
  </si>
  <si>
    <t>CHARLES</t>
  </si>
  <si>
    <t>CRESECENT CITIES NURSING &amp; REHABILITATION CENTER</t>
  </si>
  <si>
    <t>WILLIAMSPORT NURSING HOME</t>
  </si>
  <si>
    <t>FUTURE CARE CHESAPEAKE</t>
  </si>
  <si>
    <t>FUTURE CARE HOMEWOOD</t>
  </si>
  <si>
    <t>FUTURE CARE CANTON HARBOR</t>
  </si>
  <si>
    <t>HYATTSVILLE NURSING AND REHABILITATION CENTER/WHITE OAK REHABILITATION &amp; NURSING CENTER</t>
  </si>
  <si>
    <t>FUTURE CARE GOOD SAMARITAN</t>
  </si>
  <si>
    <t>WICOMICO NURSING HOME</t>
  </si>
  <si>
    <t>WICOMICO</t>
  </si>
  <si>
    <t>LORIEN NURSING &amp; REHABILITATION CENTER ELKRIDGE</t>
  </si>
  <si>
    <t>HOWARD</t>
  </si>
  <si>
    <t>HAMMONDS LANE CENTER</t>
  </si>
  <si>
    <t>FUTURE CARE CHARLES VILLAGE, LLC</t>
  </si>
  <si>
    <t>FAYETTE HEALTH AND REHABILITATION CENTER</t>
  </si>
  <si>
    <t>LEVINDALE HEBREW GERIATRIC CENTER</t>
  </si>
  <si>
    <t>TALBOT</t>
  </si>
  <si>
    <t>KING DAVID NURSING &amp; REHAB CENTER</t>
  </si>
  <si>
    <t>SALISBURY REHABILITATION &amp; NURSING CENTER</t>
  </si>
  <si>
    <t>KESWICK MULTICARE CENTER</t>
  </si>
  <si>
    <t>CAROLINE</t>
  </si>
  <si>
    <t>CECIL</t>
  </si>
  <si>
    <t>MARLEY NECK HEALTH &amp; REHAB CENTER</t>
  </si>
  <si>
    <t>NORTHAMPTON MANOR NURSING &amp; REHAB CENTER</t>
  </si>
  <si>
    <t>ALLEGANY HEALTH NURSING AND REHABILITATION</t>
  </si>
  <si>
    <t>WALDORF CENTER</t>
  </si>
  <si>
    <t>FUTURE CARE NORTH POINT</t>
  </si>
  <si>
    <t>FUTURE CARE COURTLAND</t>
  </si>
  <si>
    <t>LORIEN NURSING &amp; REHABILITATION CENTER COLUMBIA</t>
  </si>
  <si>
    <t>GARRETT</t>
  </si>
  <si>
    <t>AUTUMN LAKE HEALTHCARE AT CHERRY LANE</t>
  </si>
  <si>
    <t>MANORCARE HEALTH SERVICES BETHESDA</t>
  </si>
  <si>
    <t>FAIRFIELD NURSING AND REHABILITATION CENTER</t>
  </si>
  <si>
    <t>FORT WASHINGTON HEALTH AND REHABILITATION CENTER</t>
  </si>
  <si>
    <t>ENCORE AT TURF VALLEY</t>
  </si>
  <si>
    <t>KENT</t>
  </si>
  <si>
    <t>RESTORE HEALTH REHABILITATION CENTER</t>
  </si>
  <si>
    <t>ELKTON NURSING AND REHABILITATION CENTER</t>
  </si>
  <si>
    <t>LORIEN MAYS CHAPEL</t>
  </si>
  <si>
    <t>MANORCARE HEALTH SERVICES ROLAND PARK</t>
  </si>
  <si>
    <t>LORIEN BULLE ROCK</t>
  </si>
  <si>
    <t>JULIA MANOR NURSING AND REHAB CENTER</t>
  </si>
  <si>
    <t>FORESTVILLE HEALTH AND REHABILITATION CENTER</t>
  </si>
  <si>
    <t>AUTUMN LAKE HEALTHCARE AT RIVERVIEW</t>
  </si>
  <si>
    <t>DEVLIN MANOR NURSING AND REHAB CENTER</t>
  </si>
  <si>
    <t>KENSINGTON NURSING AND REHABILITATION CENTER</t>
  </si>
  <si>
    <t>AUTUMN LAKE HEALTHCARE AT BRIDGEPARK</t>
  </si>
  <si>
    <t>LAURELWOOD CARE CENTER AT ELKTON</t>
  </si>
  <si>
    <t>STERLING CARE AT SOUTH MOUNTAIN</t>
  </si>
  <si>
    <t>ALTHEA WOODLAND NURSING HOME</t>
  </si>
  <si>
    <t>AUTUMN LAKE HEALTHCARE AT ALICE MANOR</t>
  </si>
  <si>
    <t>REGENCY CARE OF SILVER SPRING</t>
  </si>
  <si>
    <t>FUTURE CARE CAPITAL REGION</t>
  </si>
  <si>
    <t>AUTUMN LAKE HEALTHCARE AT PIKESVILLE</t>
  </si>
  <si>
    <t>FUTURE CARE PINEVIEW</t>
  </si>
  <si>
    <t>CALVERT COUNTY NURSING CENTER</t>
  </si>
  <si>
    <t>BEL PRE HEALTH AND REHABILITATION CENTER</t>
  </si>
  <si>
    <t>POST ACUTE CARE CENTER</t>
  </si>
  <si>
    <t>OAKLAND NURSING AND REHAB CENTER</t>
  </si>
  <si>
    <t>VILLA ROSA NURSING AND REHABILITATION</t>
  </si>
  <si>
    <t>FUTURE CARE COLD SPRING</t>
  </si>
  <si>
    <t>CUMBERLAND HEALTHCARE CENTER</t>
  </si>
  <si>
    <t>HOLLY HILL NURSING &amp; REHABILITATION CENTER</t>
  </si>
  <si>
    <t>ADELPHI NURSING &amp; REHABILITATION CENTER</t>
  </si>
  <si>
    <t>FOX CHASE REHABILITATION &amp; NURSING CENTER</t>
  </si>
  <si>
    <t>LAYHILL NURSING &amp; REHABILITATION CENTER</t>
  </si>
  <si>
    <t>MEADOW PARK REHABILITATION &amp; HEALTHCARE CENTER</t>
  </si>
  <si>
    <t>STERLING CARE RIVERSIDE</t>
  </si>
  <si>
    <t>ORCHARD HILL REHABILITATION &amp; HEALTHCARE CENTER</t>
  </si>
  <si>
    <t>MANORCARE HEALTH SERVICES WHEATON</t>
  </si>
  <si>
    <t>FUTURE CARE IRVINGTON, LLC</t>
  </si>
  <si>
    <t>SOUTH RIVER HEALTH AND REHABILITATION CENTER</t>
  </si>
  <si>
    <t>ELLICOTT CITY HEALTH AND REHABILITATION CENTER</t>
  </si>
  <si>
    <t>BERLIN NURSING AND REHABILITATION CENTER</t>
  </si>
  <si>
    <t>CLINTON NURSING AND REHABILITATION CENTER</t>
  </si>
  <si>
    <t>FAIRLAND CENTER</t>
  </si>
  <si>
    <t>ANCHORAGE NURSING AND REHABILITATION CENTER</t>
  </si>
  <si>
    <t>STERLING CARE AT FROSTBURG VILLAGE</t>
  </si>
  <si>
    <t>WESTMINSTER HEALTHCARE CENTER</t>
  </si>
  <si>
    <t>HAGERSTOWN HEALTHCARE CENTER</t>
  </si>
  <si>
    <t>CHAPEL HILL NURSING CENTER</t>
  </si>
  <si>
    <t>P4P Rank</t>
  </si>
  <si>
    <t>P4I Rank</t>
  </si>
  <si>
    <t>PATAPSCO HEALTH &amp; REHABILITATION</t>
  </si>
  <si>
    <t>PEAK HEALTHCARE AT CATON MANOR</t>
  </si>
  <si>
    <t>OAKWOOD SNF LLC</t>
  </si>
  <si>
    <t>COMPLETE CARE AT HERITAGE</t>
  </si>
  <si>
    <t>COMPLETE CARE AT LA PLATA</t>
  </si>
  <si>
    <t>Staff Stability Rate</t>
  </si>
  <si>
    <t>P4P Score</t>
  </si>
  <si>
    <t>Sanction</t>
  </si>
  <si>
    <t>INGLESIDE AT KING FARM</t>
  </si>
  <si>
    <t>CCRC</t>
  </si>
  <si>
    <t>MARYLAND BAPTIST AGED HOME</t>
  </si>
  <si>
    <t>WORCESTER</t>
  </si>
  <si>
    <t>&lt;45 Beds</t>
  </si>
  <si>
    <t>GOODWILL MENNONITE HOME</t>
  </si>
  <si>
    <t>FRIENDS NURSING HOME</t>
  </si>
  <si>
    <t>BEDFORD COURT HEALTHCARE CENTER</t>
  </si>
  <si>
    <t xml:space="preserve">CCRC </t>
  </si>
  <si>
    <t>RIDERWOOD VILLAGE</t>
  </si>
  <si>
    <t>HOMEWOOD AT WILLIAMSPORT MD INC</t>
  </si>
  <si>
    <t>LITTLE SISTERS OF THE POOR</t>
  </si>
  <si>
    <t>FAHRNEY-KEEDY MEMORIAL HOME FOR THE AGED</t>
  </si>
  <si>
    <t>ASBURY SOLOMONS</t>
  </si>
  <si>
    <t>HERMAN M. WILSON HEALTH CARE CENTER</t>
  </si>
  <si>
    <t>HOMEWOOD AT CRUMLAND FARMS</t>
  </si>
  <si>
    <t>GLEN MEADOWS RETIREMENT COMMUNITY</t>
  </si>
  <si>
    <t>MARYLAND MASONIC HOMES</t>
  </si>
  <si>
    <t>PICKERSGILL, INC.</t>
  </si>
  <si>
    <t>CARROLL LUTHERAN VILLAGE</t>
  </si>
  <si>
    <t>THE VILLAGE AT ROCKVILLE</t>
  </si>
  <si>
    <t>BROOKE GROVE REHABILITATION &amp; NURSING CENTER</t>
  </si>
  <si>
    <t>COMPLETE CARE AT SEVERNA PARK</t>
  </si>
  <si>
    <t>NORTHWEST NURSING &amp; REHABILITATION CENTER</t>
  </si>
  <si>
    <t>MANORCARE HEALTH SERVICES ROSSVILLE</t>
  </si>
  <si>
    <t>CHARLESTOWN CARE CENTER</t>
  </si>
  <si>
    <t>FRANKLIN WOODS CENTER</t>
  </si>
  <si>
    <t>AUGSBURG LUTHERAN HOME</t>
  </si>
  <si>
    <t>OAK CREST VILLAGE CARE CENTER</t>
  </si>
  <si>
    <t>POTOMAC VALLEY REHABILITATION &amp; HEALTHCARE CENTER</t>
  </si>
  <si>
    <t>SHADY GROVE NURSING &amp; REHAB CENTER</t>
  </si>
  <si>
    <t>AUTUMN LAKE HEALTHCARE AT OAKVIEW</t>
  </si>
  <si>
    <t/>
  </si>
  <si>
    <t>Score</t>
  </si>
  <si>
    <t>Row Labels</t>
  </si>
  <si>
    <t>No.Of Facility</t>
  </si>
  <si>
    <t>Difference</t>
  </si>
  <si>
    <t>Variable</t>
  </si>
  <si>
    <t xml:space="preserve">No. of Eligible Facility </t>
  </si>
  <si>
    <t>Average Score</t>
  </si>
  <si>
    <t>Total Medicaid days</t>
  </si>
  <si>
    <t>Facility name</t>
  </si>
  <si>
    <t>Facility Name</t>
  </si>
  <si>
    <t>Name</t>
  </si>
  <si>
    <t>Rank</t>
  </si>
  <si>
    <t>Staffing Point</t>
  </si>
  <si>
    <t>Staffing Stability Point</t>
  </si>
  <si>
    <t>Total Staffing Point</t>
  </si>
  <si>
    <t>Overall Point</t>
  </si>
  <si>
    <t>Recommend Point</t>
  </si>
  <si>
    <t>Staff Point</t>
  </si>
  <si>
    <t>Care Point</t>
  </si>
  <si>
    <t>Food Point</t>
  </si>
  <si>
    <t>Rights Point</t>
  </si>
  <si>
    <t>Physical Point</t>
  </si>
  <si>
    <t>Activity Point</t>
  </si>
  <si>
    <t>Total MHCC Point</t>
  </si>
  <si>
    <t>Catheter Point</t>
  </si>
  <si>
    <t>Injury Point</t>
  </si>
  <si>
    <t>Sores Point</t>
  </si>
  <si>
    <t>UTI Point</t>
  </si>
  <si>
    <t>Flu Point</t>
  </si>
  <si>
    <t>Pneumo Point</t>
  </si>
  <si>
    <t>Total MDS Point</t>
  </si>
  <si>
    <t>Immunization Point</t>
  </si>
  <si>
    <t>Last Year List</t>
  </si>
  <si>
    <t>Last Year Score</t>
  </si>
  <si>
    <t>P4I Pay/ MADay</t>
  </si>
  <si>
    <t>Total P4I Rewards</t>
  </si>
  <si>
    <t>P4I Score Increase</t>
  </si>
  <si>
    <t>P4P Pay/MA Day</t>
  </si>
  <si>
    <t>Total P4P Rewards</t>
  </si>
  <si>
    <t>Average P4P Pay$/MA Day</t>
  </si>
  <si>
    <t>Average P4I Pay$/MA Day</t>
  </si>
  <si>
    <t xml:space="preserve">Number of Award Eligible Facilities </t>
  </si>
  <si>
    <t>P4P Cut Off Score</t>
  </si>
  <si>
    <t>Average P4P Payment/MA Day</t>
  </si>
  <si>
    <t>Average P4I Payment/MA Day</t>
  </si>
  <si>
    <t>Average P4P Score</t>
  </si>
  <si>
    <t xml:space="preserve">Number of Participating Facilities </t>
  </si>
  <si>
    <t>Total P4P Award Amount</t>
  </si>
  <si>
    <t>Total PP4I Award Amount</t>
  </si>
  <si>
    <t>ROCKVILLE SNF OPERATOR</t>
  </si>
  <si>
    <t>PEAK HEALTHCARE AT COPPER RIDGE</t>
  </si>
  <si>
    <t>AUTUMN LAKE HEALTHCARE AT CHESAPEAKE WOODS</t>
  </si>
  <si>
    <t>AUTUMN LAKE HEALTHCARE AT BRADFORD OAKS</t>
  </si>
  <si>
    <t>AUTUMN LAKE HEALTHCARE AT BALLENGER CREEK</t>
  </si>
  <si>
    <t>AUTUMN LAKE HEALTHCARE AT PERRING PARKWAY</t>
  </si>
  <si>
    <t>AUTUMN LAKE HEALTHCARE AT LONG GREEN</t>
  </si>
  <si>
    <t>PEAK HEALTHCARE AT FREDERICK VILLA</t>
  </si>
  <si>
    <t>AUTUMN LAKE HEALTHCARE AT WAUGH CHAPEL</t>
  </si>
  <si>
    <t>AUTUMN LAKE HEALTHCARE AT HOMEWOOD</t>
  </si>
  <si>
    <t>AUTUMN LAKE HEALTHCARE AT SPA CREEK</t>
  </si>
  <si>
    <t>AUTUMN LAKE HEALTHCARE AT GLADE VALLEY</t>
  </si>
  <si>
    <t>COMPLETE CARE AT MULTI MEDICAL</t>
  </si>
  <si>
    <t xml:space="preserve">COMPLETE CARE AT CORSICA HILLS  </t>
  </si>
  <si>
    <t>RESORTS AT CHESTER RIVER MANOR CORP</t>
  </si>
  <si>
    <t>WESTGATE HILLS REAHBAILITATION  &amp; HEALTHCARE CENTER</t>
  </si>
  <si>
    <t xml:space="preserve">PEAK HEALTHCARE AT SLIGO CREEK </t>
  </si>
  <si>
    <t>LARGO NURSING &amp; REHAB CENTER</t>
  </si>
  <si>
    <t>FAIRHAVEN</t>
  </si>
  <si>
    <t>AUTUMN LAKE HEALTHCARE AT CROFTON</t>
  </si>
  <si>
    <t>AUTUMN LAKE HEALTHCARE AT CATONSVILLE</t>
  </si>
  <si>
    <t xml:space="preserve"> AUTUMN LAKE HEALTHCARE AT LOCH RAVEN</t>
  </si>
  <si>
    <t>BAYLEIGH CHASE</t>
  </si>
  <si>
    <t>AUTUMN LAKE HEALTHCARE AT ARCOLA</t>
  </si>
  <si>
    <t>STERLING CARE FOREST HILL</t>
  </si>
  <si>
    <t>ATLEE HILL HEALTH AND REHAB CENTER</t>
  </si>
  <si>
    <t>STERLING CARE BETHESDA</t>
  </si>
  <si>
    <t>PLEASANT VIEW HEALTHCARE CENTER</t>
  </si>
  <si>
    <t>AUTUMN LAKE HEALTHCARE AT SUMMIT PARK</t>
  </si>
  <si>
    <t>SOLOMON SKILLED NURSING FACILITY</t>
  </si>
  <si>
    <t xml:space="preserve">FREDERICK HEALTH AND REHAB LLC </t>
  </si>
  <si>
    <t>AUTUMN LAKE HEALTHCARE AT OVERLEA</t>
  </si>
  <si>
    <t>MONTGOMERY VILLAGE CARE CENTER</t>
  </si>
  <si>
    <t>AUTUMN LAKE HEALTHCARE AT GLEN BURNIE</t>
  </si>
  <si>
    <t>STERLING CARE BEL AIR</t>
  </si>
  <si>
    <t>AUTUMN LAKE HEALTHCARE AT PATUXENT RIVER</t>
  </si>
  <si>
    <t>AUTUMN LAKE HEALTHCARE AT BALTIMORE WASHINGTON</t>
  </si>
  <si>
    <t>AUTUMN LAKE HEALTHCARE AT SOUTH HAVEN</t>
  </si>
  <si>
    <t>PEACE HEALTHCARE AT LIONS MANOR</t>
  </si>
  <si>
    <t>FY2023</t>
  </si>
  <si>
    <t>FY 2023</t>
  </si>
  <si>
    <t>AUTUMN LAKE HEALTHCARE AT PARKVILLE</t>
  </si>
  <si>
    <t>Status</t>
  </si>
  <si>
    <t>COFFMAN NURSING HOME BY FAHRNEY-KEEDY</t>
  </si>
  <si>
    <t>AUTUMN LAKE HEALTHCARE AT LONGVIEW</t>
  </si>
  <si>
    <t>AUTUMN LAKE HEALTHCARE AT SILVER SPRING</t>
  </si>
  <si>
    <t>COMPLETE CARE AT ANNAPOLIS</t>
  </si>
  <si>
    <t>AUTUMN LAKE HEALTHCARE AT CHEVY CHASE</t>
  </si>
  <si>
    <t>COMPLETE CARE AT SPRINGBROOK</t>
  </si>
  <si>
    <t>CARRIAGE HILL BETHESDA</t>
  </si>
  <si>
    <t>N</t>
  </si>
  <si>
    <t>COMPLETE CARE AT WHEATON</t>
  </si>
  <si>
    <t>CHESAPEAKE SHORES NURSING CENTER</t>
  </si>
  <si>
    <t>COMPLETE CARE AT HAGERSTOWN</t>
  </si>
  <si>
    <t>HARTLEY NURSING &amp; REHAB</t>
  </si>
  <si>
    <t>AUTUMN LAKE HEALTHCARE AT CALVERT MANOR</t>
  </si>
  <si>
    <t>MALLARD BAY NURSING &amp; REHAB</t>
  </si>
  <si>
    <t>PEACE HEALTHCARE AT RIDGEWAY MANOR</t>
  </si>
  <si>
    <t>AUTUMN LAKE HEALTHCARE AT BRADDOCK HEIGHTS</t>
  </si>
  <si>
    <t>AUTUMN LAKE HEALTHCARE AT RUXTON</t>
  </si>
  <si>
    <t>PEACE HEALTHCARE AT DENNETT ROAD MANOR</t>
  </si>
  <si>
    <t>PEACE HEALTHCARE AT MOUNTAIN CITY</t>
  </si>
  <si>
    <t>MANOKIN NURSING &amp; REHAB</t>
  </si>
  <si>
    <t>DENTON NURSING &amp; REHAB</t>
  </si>
  <si>
    <t>CAROLINE NURSING &amp; REHAB</t>
  </si>
  <si>
    <t>AUTUMN LAKE HEALTHCARE AT BIRCH MANOR</t>
  </si>
  <si>
    <t>AUTUMN LAKE HEALTHCARE AT OAK MANOR</t>
  </si>
  <si>
    <t>CHESTERTOWN NURSING &amp; REHAB</t>
  </si>
  <si>
    <t>ADVANCED REHAB AT AUTUMN LAKE HEALTHCARE</t>
  </si>
  <si>
    <t>St. Joseph's Nursing Home, Inc.</t>
  </si>
  <si>
    <t>COMPLETE CARE AT HYATTSVILLE</t>
  </si>
  <si>
    <t>TUCKERMAN REHAB AND HEALTHCARE CENTER</t>
  </si>
  <si>
    <t>CREEKSIDE CENTER FOR REHAB &amp; NURSING</t>
  </si>
  <si>
    <t>PINES NURSING &amp; REHAB</t>
  </si>
  <si>
    <t>FY2024</t>
  </si>
  <si>
    <t>FY 2024</t>
  </si>
  <si>
    <t>Nursing Facility P4P/P4I Summary by FYs 2024 and 2023</t>
  </si>
  <si>
    <t>Measure</t>
  </si>
  <si>
    <t>No. of Participating Facility</t>
  </si>
  <si>
    <t>No. of P4P Rewarding Facility</t>
  </si>
  <si>
    <t>No. of P4I Rewarding Facility</t>
  </si>
  <si>
    <t>Cut-Off Score</t>
  </si>
  <si>
    <t>Number of Facilities Receiving P4P Award</t>
  </si>
  <si>
    <t>Number of Facilities Receiving P4I Award</t>
  </si>
  <si>
    <t>Total Medicaid Days</t>
  </si>
  <si>
    <t xml:space="preserve">West = </t>
  </si>
  <si>
    <t>NOTES</t>
  </si>
  <si>
    <t>Garrett</t>
  </si>
  <si>
    <t>Allegany</t>
  </si>
  <si>
    <t>Washington</t>
  </si>
  <si>
    <t>Balt. City</t>
  </si>
  <si>
    <t xml:space="preserve">South MD = </t>
  </si>
  <si>
    <t xml:space="preserve">Central MD = </t>
  </si>
  <si>
    <t>Frederick</t>
  </si>
  <si>
    <t>Carroll</t>
  </si>
  <si>
    <t>Howard</t>
  </si>
  <si>
    <t>Baltimore County</t>
  </si>
  <si>
    <t>Harford</t>
  </si>
  <si>
    <t>Calvert</t>
  </si>
  <si>
    <t>Charles</t>
  </si>
  <si>
    <t>St. Mary's</t>
  </si>
  <si>
    <t xml:space="preserve">East MD = </t>
  </si>
  <si>
    <t>1. Western Region</t>
  </si>
  <si>
    <t>1. Garrett County</t>
  </si>
  <si>
    <t>2. Allegany County</t>
  </si>
  <si>
    <t>3. Washington County</t>
  </si>
  <si>
    <t>2. Capital Region</t>
  </si>
  <si>
    <t>1. Frederick County</t>
  </si>
  <si>
    <t>2. Montgomery County</t>
  </si>
  <si>
    <t>3. Prince George’s County</t>
  </si>
  <si>
    <t>3. Central Region</t>
  </si>
  <si>
    <t>1. Carroll County</t>
  </si>
  <si>
    <t>2. Howard County</t>
  </si>
  <si>
    <t>3. Baltimore County</t>
  </si>
  <si>
    <t>4. Baltimore City</t>
  </si>
  <si>
    <t>5. Harford County</t>
  </si>
  <si>
    <t>6. Anne Arundel County</t>
  </si>
  <si>
    <t>4. Southern Region</t>
  </si>
  <si>
    <t>1. Charles County</t>
  </si>
  <si>
    <t>2. St. Mary’s County</t>
  </si>
  <si>
    <t>3. Calvert County</t>
  </si>
  <si>
    <t>5. Eastern Shore Region</t>
  </si>
  <si>
    <r>
      <t>1.  </t>
    </r>
    <r>
      <rPr>
        <b/>
        <sz val="11"/>
        <color theme="1"/>
        <rFont val="Calibri"/>
        <family val="2"/>
        <scheme val="minor"/>
      </rPr>
      <t>Upper Eastern Shore</t>
    </r>
  </si>
  <si>
    <t>1. Cecil County</t>
  </si>
  <si>
    <t>2. Kent County</t>
  </si>
  <si>
    <t>3. Queen Anne’s County</t>
  </si>
  <si>
    <t>4. Talbot County</t>
  </si>
  <si>
    <t>5. Caroline County</t>
  </si>
  <si>
    <t>2. Lower Eastern Shor</t>
  </si>
  <si>
    <t>1. Dorchester County</t>
  </si>
  <si>
    <t>2. Wicomico County</t>
  </si>
  <si>
    <t>3. Somerset County</t>
  </si>
  <si>
    <t>4. Worcester County</t>
  </si>
  <si>
    <t>https://mdtravelstories.com/maryland-county-list/</t>
  </si>
  <si>
    <t xml:space="preserve">ST. MARY'S </t>
  </si>
  <si>
    <t>Of the 161 eligible facilities, 61 receive P4P rewards.</t>
  </si>
  <si>
    <t>Maximum payment per MA day is $11.95; minimum payment per MA day is $5.97</t>
  </si>
  <si>
    <t xml:space="preserve">Total Reward Payments are $12,075,440 </t>
  </si>
  <si>
    <t>PIN</t>
  </si>
  <si>
    <t>MA Days</t>
  </si>
  <si>
    <t>Of the 161 eligible facilities, 39 receive P4I rewards.</t>
  </si>
  <si>
    <t>Maximum payment per MA day is $3.22; minimum payment per MA day is $1.61.</t>
  </si>
  <si>
    <t>Total Reward Payments are $2,130,960</t>
  </si>
  <si>
    <t>Score Increase</t>
  </si>
  <si>
    <t>P4I Pay/MA Day</t>
  </si>
  <si>
    <t>AUTUMN LAKE HEALTHCARE AT LOCH RAVEN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</si>
</sst>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6" formatCode="&quot;$&quot;#,##0_);[Red]\(&quot;$&quot;#,##0\)"/>
    <numFmt numFmtId="164" formatCode="&quot;$&quot;#,##0.00"/>
    <numFmt numFmtId="165" formatCode="0.000"/>
    <numFmt numFmtId="166" formatCode="#,##0.0"/>
    <numFmt numFmtId="167" formatCode="&quot;$&quot;#,##0"/>
    <numFmt numFmtId="168" formatCode="000000000"/>
    <numFmt numFmtId="169" formatCode="#,##0.000_);[Red]\(#,##0.000\)"/>
    <numFmt numFmtId="170" formatCode="0.0%"/>
    <numFmt numFmtId="171" formatCode="#,##0.0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1"/>
      <color theme="1"/>
      <name val="Calibri"/>
      <family val="2"/>
    </font>
    <font>
      <sz val="11"/>
      <color rgb="FFC00000"/>
      <name val="Stencil"/>
      <family val="5"/>
    </font>
    <font>
      <sz val="11"/>
      <color rgb="FFCC0000"/>
      <name val="Stencil"/>
      <family val="5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1"/>
      <color rgb="FFE46C0A"/>
      <name val="Stencil"/>
      <family val="5"/>
    </font>
    <font>
      <b/>
      <sz val="14"/>
      <color theme="1"/>
      <name val="Candara"/>
      <family val="2"/>
    </font>
    <font>
      <sz val="14"/>
      <color theme="1"/>
      <name val="Candara"/>
      <family val="2"/>
    </font>
    <font>
      <b/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8B730F"/>
      <name val="Stencil"/>
      <family val="5"/>
    </font>
    <font>
      <sz val="8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A0A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5867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2" fillId="0" borderId="0"/>
    <xf numFmtId="0" fontId="18" fillId="0" borderId="0" applyNumberFormat="0" applyFill="0" applyBorder="0" applyAlignment="0" applyProtection="0"/>
  </cellStyleXfs>
  <cellXfs count="11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5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164" fontId="7" fillId="0" borderId="4" xfId="0" applyNumberFormat="1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7" fillId="0" borderId="4" xfId="0" applyFont="1" applyBorder="1" applyAlignment="1">
      <alignment horizontal="left"/>
    </xf>
    <xf numFmtId="0" fontId="8" fillId="3" borderId="1" xfId="0" applyFont="1" applyFill="1" applyBorder="1" applyAlignment="1">
      <alignment horizontal="right"/>
    </xf>
    <xf numFmtId="0" fontId="8" fillId="0" borderId="1" xfId="0" applyFont="1" applyBorder="1" applyAlignment="1">
      <alignment horizontal="right"/>
    </xf>
    <xf numFmtId="166" fontId="8" fillId="0" borderId="1" xfId="0" applyNumberFormat="1" applyFont="1" applyBorder="1" applyAlignment="1">
      <alignment horizontal="right"/>
    </xf>
    <xf numFmtId="0" fontId="8" fillId="0" borderId="8" xfId="0" applyFont="1" applyBorder="1" applyAlignment="1">
      <alignment horizontal="right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164" fontId="0" fillId="0" borderId="4" xfId="0" applyNumberFormat="1" applyBorder="1" applyAlignment="1">
      <alignment horizontal="left"/>
    </xf>
    <xf numFmtId="164" fontId="0" fillId="0" borderId="0" xfId="0" applyNumberFormat="1"/>
    <xf numFmtId="0" fontId="15" fillId="0" borderId="5" xfId="0" applyFont="1" applyBorder="1" applyAlignment="1">
      <alignment horizontal="left"/>
    </xf>
    <xf numFmtId="0" fontId="15" fillId="0" borderId="9" xfId="0" applyFont="1" applyBorder="1" applyAlignment="1">
      <alignment horizontal="left"/>
    </xf>
    <xf numFmtId="0" fontId="0" fillId="0" borderId="0" xfId="0" applyAlignment="1">
      <alignment horizontal="right"/>
    </xf>
    <xf numFmtId="6" fontId="0" fillId="0" borderId="0" xfId="0" applyNumberFormat="1" applyAlignment="1">
      <alignment horizontal="right"/>
    </xf>
    <xf numFmtId="168" fontId="0" fillId="0" borderId="0" xfId="0" applyNumberFormat="1"/>
    <xf numFmtId="164" fontId="0" fillId="0" borderId="0" xfId="0" applyNumberForma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167" fontId="0" fillId="0" borderId="5" xfId="0" applyNumberFormat="1" applyBorder="1" applyAlignment="1">
      <alignment horizontal="center"/>
    </xf>
    <xf numFmtId="167" fontId="0" fillId="0" borderId="8" xfId="0" applyNumberFormat="1" applyBorder="1" applyAlignment="1">
      <alignment horizontal="center"/>
    </xf>
    <xf numFmtId="167" fontId="0" fillId="0" borderId="9" xfId="0" applyNumberFormat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2"/>
    </xf>
    <xf numFmtId="0" fontId="18" fillId="0" borderId="0" xfId="2" applyAlignment="1">
      <alignment horizontal="left" vertical="center" indent="2"/>
    </xf>
    <xf numFmtId="0" fontId="0" fillId="0" borderId="0" xfId="0" applyAlignment="1">
      <alignment horizontal="left" vertical="center" indent="3"/>
    </xf>
    <xf numFmtId="0" fontId="1" fillId="0" borderId="0" xfId="0" applyFont="1" applyAlignment="1">
      <alignment horizontal="left" vertical="center" indent="2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2" fontId="0" fillId="0" borderId="0" xfId="0" applyNumberFormat="1" applyAlignment="1">
      <alignment horizontal="left"/>
    </xf>
    <xf numFmtId="0" fontId="13" fillId="0" borderId="0" xfId="1" applyFont="1" applyAlignment="1">
      <alignment horizontal="left"/>
    </xf>
    <xf numFmtId="38" fontId="0" fillId="0" borderId="0" xfId="0" applyNumberFormat="1" applyAlignment="1">
      <alignment horizontal="left"/>
    </xf>
    <xf numFmtId="170" fontId="0" fillId="0" borderId="0" xfId="0" applyNumberFormat="1" applyAlignment="1">
      <alignment horizontal="left"/>
    </xf>
    <xf numFmtId="169" fontId="0" fillId="0" borderId="0" xfId="0" applyNumberFormat="1" applyAlignment="1">
      <alignment horizontal="left"/>
    </xf>
    <xf numFmtId="6" fontId="0" fillId="0" borderId="0" xfId="0" applyNumberFormat="1" applyAlignment="1">
      <alignment horizontal="left"/>
    </xf>
    <xf numFmtId="0" fontId="17" fillId="0" borderId="0" xfId="0" applyFont="1" applyAlignment="1">
      <alignment horizontal="left"/>
    </xf>
    <xf numFmtId="49" fontId="14" fillId="0" borderId="0" xfId="0" applyNumberFormat="1" applyFont="1" applyAlignment="1">
      <alignment horizontal="left" vertical="top" wrapText="1"/>
    </xf>
    <xf numFmtId="0" fontId="0" fillId="0" borderId="11" xfId="0" applyBorder="1" applyAlignment="1">
      <alignment horizontal="left"/>
    </xf>
    <xf numFmtId="0" fontId="13" fillId="0" borderId="11" xfId="1" applyFont="1" applyBorder="1" applyAlignment="1">
      <alignment horizontal="left"/>
    </xf>
    <xf numFmtId="38" fontId="0" fillId="0" borderId="11" xfId="0" applyNumberFormat="1" applyBorder="1" applyAlignment="1">
      <alignment horizontal="left"/>
    </xf>
    <xf numFmtId="170" fontId="0" fillId="0" borderId="11" xfId="0" applyNumberFormat="1" applyBorder="1" applyAlignment="1">
      <alignment horizontal="left"/>
    </xf>
    <xf numFmtId="165" fontId="0" fillId="0" borderId="11" xfId="0" applyNumberFormat="1" applyBorder="1" applyAlignment="1">
      <alignment horizontal="left"/>
    </xf>
    <xf numFmtId="169" fontId="0" fillId="0" borderId="11" xfId="0" applyNumberFormat="1" applyBorder="1" applyAlignment="1">
      <alignment horizontal="left"/>
    </xf>
    <xf numFmtId="164" fontId="0" fillId="0" borderId="11" xfId="0" applyNumberFormat="1" applyBorder="1" applyAlignment="1">
      <alignment horizontal="left"/>
    </xf>
    <xf numFmtId="6" fontId="0" fillId="0" borderId="11" xfId="0" applyNumberFormat="1" applyBorder="1" applyAlignment="1">
      <alignment horizontal="left"/>
    </xf>
    <xf numFmtId="171" fontId="0" fillId="0" borderId="0" xfId="0" applyNumberFormat="1" applyAlignment="1">
      <alignment horizontal="center"/>
    </xf>
    <xf numFmtId="164" fontId="0" fillId="5" borderId="1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1" fillId="4" borderId="0" xfId="0" applyFont="1" applyFill="1" applyAlignment="1">
      <alignment horizontal="left"/>
    </xf>
    <xf numFmtId="38" fontId="11" fillId="4" borderId="0" xfId="0" applyNumberFormat="1" applyFont="1" applyFill="1" applyAlignment="1">
      <alignment horizontal="left"/>
    </xf>
    <xf numFmtId="170" fontId="11" fillId="4" borderId="0" xfId="0" applyNumberFormat="1" applyFont="1" applyFill="1" applyAlignment="1">
      <alignment horizontal="left"/>
    </xf>
    <xf numFmtId="165" fontId="11" fillId="4" borderId="0" xfId="0" applyNumberFormat="1" applyFont="1" applyFill="1" applyAlignment="1">
      <alignment horizontal="left"/>
    </xf>
    <xf numFmtId="169" fontId="11" fillId="4" borderId="0" xfId="0" applyNumberFormat="1" applyFont="1" applyFill="1" applyAlignment="1">
      <alignment horizontal="left"/>
    </xf>
    <xf numFmtId="164" fontId="11" fillId="4" borderId="0" xfId="0" applyNumberFormat="1" applyFont="1" applyFill="1" applyAlignment="1">
      <alignment horizontal="left"/>
    </xf>
    <xf numFmtId="6" fontId="11" fillId="4" borderId="0" xfId="0" applyNumberFormat="1" applyFont="1" applyFill="1" applyAlignment="1">
      <alignment horizontal="left"/>
    </xf>
    <xf numFmtId="0" fontId="11" fillId="4" borderId="10" xfId="0" applyFont="1" applyFill="1" applyBorder="1"/>
    <xf numFmtId="0" fontId="11" fillId="4" borderId="12" xfId="0" applyFont="1" applyFill="1" applyBorder="1"/>
    <xf numFmtId="164" fontId="11" fillId="4" borderId="12" xfId="0" applyNumberFormat="1" applyFont="1" applyFill="1" applyBorder="1"/>
    <xf numFmtId="6" fontId="11" fillId="4" borderId="12" xfId="0" applyNumberFormat="1" applyFont="1" applyFill="1" applyBorder="1"/>
    <xf numFmtId="0" fontId="11" fillId="4" borderId="13" xfId="0" applyFont="1" applyFill="1" applyBorder="1"/>
    <xf numFmtId="168" fontId="0" fillId="0" borderId="2" xfId="0" applyNumberFormat="1" applyBorder="1" applyAlignment="1">
      <alignment horizontal="left"/>
    </xf>
    <xf numFmtId="168" fontId="0" fillId="0" borderId="3" xfId="0" applyNumberFormat="1" applyBorder="1" applyAlignment="1">
      <alignment horizontal="left"/>
    </xf>
    <xf numFmtId="0" fontId="0" fillId="0" borderId="3" xfId="0" applyBorder="1" applyAlignment="1">
      <alignment horizontal="left"/>
    </xf>
    <xf numFmtId="38" fontId="0" fillId="0" borderId="3" xfId="0" applyNumberFormat="1" applyBorder="1" applyAlignment="1">
      <alignment horizontal="left"/>
    </xf>
    <xf numFmtId="165" fontId="0" fillId="0" borderId="3" xfId="0" applyNumberFormat="1" applyBorder="1" applyAlignment="1">
      <alignment horizontal="left"/>
    </xf>
    <xf numFmtId="164" fontId="0" fillId="0" borderId="3" xfId="0" applyNumberFormat="1" applyBorder="1" applyAlignment="1">
      <alignment horizontal="left"/>
    </xf>
    <xf numFmtId="6" fontId="0" fillId="0" borderId="3" xfId="0" applyNumberFormat="1" applyBorder="1" applyAlignment="1">
      <alignment horizontal="left"/>
    </xf>
    <xf numFmtId="0" fontId="0" fillId="0" borderId="6" xfId="0" applyBorder="1" applyAlignment="1">
      <alignment horizontal="left"/>
    </xf>
    <xf numFmtId="168" fontId="0" fillId="0" borderId="4" xfId="0" applyNumberFormat="1" applyBorder="1" applyAlignment="1">
      <alignment horizontal="left"/>
    </xf>
    <xf numFmtId="168" fontId="0" fillId="0" borderId="1" xfId="0" applyNumberFormat="1" applyBorder="1" applyAlignment="1">
      <alignment horizontal="left"/>
    </xf>
    <xf numFmtId="38" fontId="0" fillId="0" borderId="1" xfId="0" applyNumberFormat="1" applyBorder="1" applyAlignment="1">
      <alignment horizontal="left"/>
    </xf>
    <xf numFmtId="165" fontId="0" fillId="0" borderId="1" xfId="0" applyNumberFormat="1" applyBorder="1" applyAlignment="1">
      <alignment horizontal="left"/>
    </xf>
    <xf numFmtId="164" fontId="0" fillId="0" borderId="1" xfId="0" applyNumberFormat="1" applyBorder="1" applyAlignment="1">
      <alignment horizontal="left"/>
    </xf>
    <xf numFmtId="6" fontId="0" fillId="0" borderId="1" xfId="0" applyNumberFormat="1" applyBorder="1" applyAlignment="1">
      <alignment horizontal="left"/>
    </xf>
    <xf numFmtId="0" fontId="0" fillId="0" borderId="5" xfId="0" applyBorder="1" applyAlignment="1">
      <alignment horizontal="left"/>
    </xf>
    <xf numFmtId="168" fontId="0" fillId="0" borderId="7" xfId="0" applyNumberFormat="1" applyBorder="1" applyAlignment="1">
      <alignment horizontal="left"/>
    </xf>
    <xf numFmtId="168" fontId="0" fillId="0" borderId="8" xfId="0" applyNumberFormat="1" applyBorder="1" applyAlignment="1">
      <alignment horizontal="left"/>
    </xf>
    <xf numFmtId="0" fontId="0" fillId="0" borderId="8" xfId="0" applyBorder="1" applyAlignment="1">
      <alignment horizontal="left"/>
    </xf>
    <xf numFmtId="165" fontId="0" fillId="0" borderId="8" xfId="0" applyNumberFormat="1" applyBorder="1" applyAlignment="1">
      <alignment horizontal="left"/>
    </xf>
    <xf numFmtId="164" fontId="0" fillId="0" borderId="8" xfId="0" applyNumberFormat="1" applyBorder="1" applyAlignment="1">
      <alignment horizontal="left"/>
    </xf>
    <xf numFmtId="6" fontId="0" fillId="0" borderId="8" xfId="0" applyNumberFormat="1" applyBorder="1" applyAlignment="1">
      <alignment horizontal="left"/>
    </xf>
    <xf numFmtId="0" fontId="0" fillId="0" borderId="9" xfId="0" applyBorder="1" applyAlignment="1">
      <alignment horizontal="left"/>
    </xf>
    <xf numFmtId="0" fontId="1" fillId="0" borderId="0" xfId="0" applyFont="1" applyAlignment="1">
      <alignment horizontal="left"/>
    </xf>
    <xf numFmtId="0" fontId="11" fillId="4" borderId="3" xfId="0" applyFont="1" applyFill="1" applyBorder="1" applyAlignment="1">
      <alignment horizontal="left"/>
    </xf>
    <xf numFmtId="6" fontId="11" fillId="4" borderId="3" xfId="0" applyNumberFormat="1" applyFont="1" applyFill="1" applyBorder="1" applyAlignment="1">
      <alignment horizontal="left"/>
    </xf>
    <xf numFmtId="0" fontId="11" fillId="4" borderId="6" xfId="0" applyFont="1" applyFill="1" applyBorder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Normal_Sheet1" xfId="1" xr:uid="{62B60A2C-4A57-4F18-832E-4FA94387CE9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874F8101-9460-4983-918B-0588A9686571}"/>
  </tableStyles>
  <colors>
    <mruColors>
      <color rgb="FF215867"/>
      <color rgb="FFE46C0A"/>
      <color rgb="FFB7DEE8"/>
      <color rgb="FFCCCCFF"/>
      <color rgb="FF00A0AF"/>
      <color rgb="FF8B730F"/>
      <color rgb="FFFFCC00"/>
      <color rgb="FF000099"/>
      <color rgb="FF80808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owerPivotData" Target="model/item.data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600" b="1" i="0" u="none" strike="noStrike" kern="1200" spc="10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Candara" panose="020E0502030303020204" pitchFamily="34" charset="0"/>
                <a:ea typeface="+mn-ea"/>
                <a:cs typeface="+mn-cs"/>
              </a:defRPr>
            </a:pPr>
            <a:r>
              <a:rPr lang="en-US" sz="1400" baseline="0">
                <a:solidFill>
                  <a:schemeClr val="bg1"/>
                </a:solidFill>
                <a:latin typeface="Candara" panose="020E0502030303020204" pitchFamily="34" charset="0"/>
              </a:rPr>
              <a:t>Top Ten P4P Scores by Facility, FY 2024 Compared to FY 2023</a:t>
            </a:r>
          </a:p>
        </c:rich>
      </c:tx>
      <c:layout>
        <c:manualLayout>
          <c:xMode val="edge"/>
          <c:yMode val="edge"/>
          <c:x val="0.14966289215484796"/>
          <c:y val="2.79354149787869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600" b="1" i="0" u="none" strike="noStrike" kern="1200" spc="100" baseline="0">
              <a:solidFill>
                <a:schemeClr val="bg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Candara" panose="020E0502030303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7305097114417474"/>
          <c:y val="0.16263822533603359"/>
          <c:w val="0.62694898581430858"/>
          <c:h val="0.6927751409425361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'Data for Comparison'!$B$16</c:f>
              <c:strCache>
                <c:ptCount val="1"/>
                <c:pt idx="0">
                  <c:v>FY2024</c:v>
                </c:pt>
              </c:strCache>
            </c:strRef>
          </c:tx>
          <c:spPr>
            <a:solidFill>
              <a:srgbClr val="B7DEE8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'Data for Comparison'!$A$17:$A$26</c:f>
              <c:strCache>
                <c:ptCount val="10"/>
                <c:pt idx="0">
                  <c:v>CITIZENS NURSING HOME OF FREDERICK COUNTY</c:v>
                </c:pt>
                <c:pt idx="1">
                  <c:v>EGLE NURSING HOME</c:v>
                </c:pt>
                <c:pt idx="2">
                  <c:v>LORIEN NURSING &amp; REHABILITATION CENTER TANEYTOWN</c:v>
                </c:pt>
                <c:pt idx="3">
                  <c:v>LORIEN NURSING &amp; REHABILITATION CENTER MT. AIRY</c:v>
                </c:pt>
                <c:pt idx="4">
                  <c:v>LORIEN BULLE ROCK</c:v>
                </c:pt>
                <c:pt idx="5">
                  <c:v>SAGEPOINT NURSING AND REHABILITATION CENTER</c:v>
                </c:pt>
                <c:pt idx="6">
                  <c:v>COFFMAN NURSING HOME BY FAHRNEY-KEEDY</c:v>
                </c:pt>
                <c:pt idx="7">
                  <c:v>MORAN MANOR HEALTH AND REHAB CENTER</c:v>
                </c:pt>
                <c:pt idx="8">
                  <c:v>HILLHAVEN NURSING &amp; REHABILITATION CENTER </c:v>
                </c:pt>
                <c:pt idx="9">
                  <c:v>ALICE BYRD TAWES NURSING HOME</c:v>
                </c:pt>
              </c:strCache>
            </c:strRef>
          </c:cat>
          <c:val>
            <c:numRef>
              <c:f>'Data for Comparison'!$B$17:$B$26</c:f>
              <c:numCache>
                <c:formatCode>0.00</c:formatCode>
                <c:ptCount val="10"/>
                <c:pt idx="0">
                  <c:v>70.669158423617091</c:v>
                </c:pt>
                <c:pt idx="1">
                  <c:v>70.727486800347592</c:v>
                </c:pt>
                <c:pt idx="2">
                  <c:v>71.106013885040596</c:v>
                </c:pt>
                <c:pt idx="3">
                  <c:v>71.270672359262946</c:v>
                </c:pt>
                <c:pt idx="4">
                  <c:v>73.597493165159108</c:v>
                </c:pt>
                <c:pt idx="5">
                  <c:v>73.733306855416359</c:v>
                </c:pt>
                <c:pt idx="6">
                  <c:v>74.66867399086135</c:v>
                </c:pt>
                <c:pt idx="7">
                  <c:v>75.297948770580945</c:v>
                </c:pt>
                <c:pt idx="8">
                  <c:v>79.56421577495874</c:v>
                </c:pt>
                <c:pt idx="9">
                  <c:v>82.287122149692493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D1-4EFF-80C1-89A45B7A7A90}"/>
            </c:ext>
          </c:extLst>
        </c:ser>
        <c:ser>
          <c:idx val="1"/>
          <c:order val="1"/>
          <c:tx>
            <c:strRef>
              <c:f>'Data for Comparison'!$C$16</c:f>
              <c:strCache>
                <c:ptCount val="1"/>
                <c:pt idx="0">
                  <c:v>FY2023</c:v>
                </c:pt>
              </c:strCache>
            </c:strRef>
          </c:tx>
          <c:spPr>
            <a:solidFill>
              <a:srgbClr val="E46C0A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'Data for Comparison'!$A$17:$A$26</c:f>
              <c:strCache>
                <c:ptCount val="10"/>
                <c:pt idx="0">
                  <c:v>CITIZENS NURSING HOME OF FREDERICK COUNTY</c:v>
                </c:pt>
                <c:pt idx="1">
                  <c:v>EGLE NURSING HOME</c:v>
                </c:pt>
                <c:pt idx="2">
                  <c:v>LORIEN NURSING &amp; REHABILITATION CENTER TANEYTOWN</c:v>
                </c:pt>
                <c:pt idx="3">
                  <c:v>LORIEN NURSING &amp; REHABILITATION CENTER MT. AIRY</c:v>
                </c:pt>
                <c:pt idx="4">
                  <c:v>LORIEN BULLE ROCK</c:v>
                </c:pt>
                <c:pt idx="5">
                  <c:v>SAGEPOINT NURSING AND REHABILITATION CENTER</c:v>
                </c:pt>
                <c:pt idx="6">
                  <c:v>COFFMAN NURSING HOME BY FAHRNEY-KEEDY</c:v>
                </c:pt>
                <c:pt idx="7">
                  <c:v>MORAN MANOR HEALTH AND REHAB CENTER</c:v>
                </c:pt>
                <c:pt idx="8">
                  <c:v>HILLHAVEN NURSING &amp; REHABILITATION CENTER </c:v>
                </c:pt>
                <c:pt idx="9">
                  <c:v>ALICE BYRD TAWES NURSING HOME</c:v>
                </c:pt>
              </c:strCache>
            </c:strRef>
          </c:cat>
          <c:val>
            <c:numRef>
              <c:f>'Data for Comparison'!$C$17:$C$26</c:f>
              <c:numCache>
                <c:formatCode>0.00</c:formatCode>
                <c:ptCount val="10"/>
                <c:pt idx="0">
                  <c:v>64.030323709294137</c:v>
                </c:pt>
                <c:pt idx="1">
                  <c:v>65.165000000000006</c:v>
                </c:pt>
                <c:pt idx="2" formatCode="#,##0.000">
                  <c:v>61.974104064208404</c:v>
                </c:pt>
                <c:pt idx="3" formatCode="#,##0.000">
                  <c:v>70.832156597904813</c:v>
                </c:pt>
                <c:pt idx="4">
                  <c:v>76.17</c:v>
                </c:pt>
                <c:pt idx="5">
                  <c:v>68.083826322639084</c:v>
                </c:pt>
                <c:pt idx="6">
                  <c:v>74.77</c:v>
                </c:pt>
                <c:pt idx="7">
                  <c:v>71.47</c:v>
                </c:pt>
                <c:pt idx="8">
                  <c:v>67.010000000000005</c:v>
                </c:pt>
                <c:pt idx="9">
                  <c:v>66.989999999999995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D1-4EFF-80C1-89A45B7A7A9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81245056"/>
        <c:axId val="581245384"/>
      </c:barChart>
      <c:catAx>
        <c:axId val="5812450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1245384"/>
        <c:crosses val="autoZero"/>
        <c:auto val="1"/>
        <c:lblAlgn val="ctr"/>
        <c:lblOffset val="100"/>
        <c:noMultiLvlLbl val="0"/>
      </c:catAx>
      <c:valAx>
        <c:axId val="581245384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crossAx val="581245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215867"/>
    </a:soli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Candara" panose="020E0502030303020204" pitchFamily="34" charset="0"/>
                <a:ea typeface="+mn-ea"/>
                <a:cs typeface="+mn-cs"/>
              </a:defRPr>
            </a:pPr>
            <a:r>
              <a:rPr lang="en-US" sz="1400" b="1" i="0" baseline="0">
                <a:effectLst>
                  <a:outerShdw blurRad="50800" dist="38100" dir="5400000" algn="t" rotWithShape="0">
                    <a:srgbClr val="000000">
                      <a:alpha val="40000"/>
                    </a:srgbClr>
                  </a:outerShdw>
                </a:effectLst>
                <a:latin typeface="Candara" panose="020E0502030303020204" pitchFamily="34" charset="0"/>
              </a:rPr>
              <a:t>Top Ten P4P Awards, FY 2024 Compared to FY 2023</a:t>
            </a:r>
            <a:endParaRPr lang="en-US" sz="1400">
              <a:effectLst/>
              <a:latin typeface="Candara" panose="020E0502030303020204" pitchFamily="34" charset="0"/>
            </a:endParaRPr>
          </a:p>
        </c:rich>
      </c:tx>
      <c:layout>
        <c:manualLayout>
          <c:xMode val="edge"/>
          <c:yMode val="edge"/>
          <c:x val="0.21131194643752391"/>
          <c:y val="4.03849968155049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Candara" panose="020E0502030303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43990945186085284"/>
          <c:y val="0.15891811680278031"/>
          <c:w val="0.51727597199476572"/>
          <c:h val="0.7172006729229094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'Data for Comparison'!$B$28</c:f>
              <c:strCache>
                <c:ptCount val="1"/>
                <c:pt idx="0">
                  <c:v>FY2023</c:v>
                </c:pt>
              </c:strCache>
            </c:strRef>
          </c:tx>
          <c:spPr>
            <a:solidFill>
              <a:srgbClr val="E46C0A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'Data for Comparison'!$A$29:$A$38</c:f>
              <c:strCache>
                <c:ptCount val="10"/>
                <c:pt idx="0">
                  <c:v>CITIZENS NURSING HOME OF FREDERICK COUNTY</c:v>
                </c:pt>
                <c:pt idx="1">
                  <c:v>FUTURE CARE CANTON HARBOR</c:v>
                </c:pt>
                <c:pt idx="2">
                  <c:v>CHARLOTTE HALL VETERANS HOME</c:v>
                </c:pt>
                <c:pt idx="3">
                  <c:v>SAGEPOINT NURSING AND REHABILITATION CENTER</c:v>
                </c:pt>
                <c:pt idx="4">
                  <c:v>LEVINDALE HEBREW GERIATRIC CENTER</c:v>
                </c:pt>
                <c:pt idx="5">
                  <c:v>AUTUMN LAKE HEALTHCARE AT SILVER SPRING</c:v>
                </c:pt>
                <c:pt idx="6">
                  <c:v>KESWICK MULTICARE CENTER</c:v>
                </c:pt>
                <c:pt idx="7">
                  <c:v>FOREST HAVEN NURSING AND REHABILITATION CENTER</c:v>
                </c:pt>
                <c:pt idx="8">
                  <c:v>LOCHEARN NURSING HOME LLC</c:v>
                </c:pt>
                <c:pt idx="9">
                  <c:v>STELLA MARIS</c:v>
                </c:pt>
              </c:strCache>
            </c:strRef>
          </c:cat>
          <c:val>
            <c:numRef>
              <c:f>'Data for Comparison'!$B$29:$B$38</c:f>
              <c:numCache>
                <c:formatCode>"$"#,##0.00</c:formatCode>
                <c:ptCount val="10"/>
                <c:pt idx="0">
                  <c:v>285599.37</c:v>
                </c:pt>
                <c:pt idx="1">
                  <c:v>272624.07</c:v>
                </c:pt>
                <c:pt idx="2">
                  <c:v>343665.06</c:v>
                </c:pt>
                <c:pt idx="4">
                  <c:v>296914.67</c:v>
                </c:pt>
                <c:pt idx="5">
                  <c:v>214568.02</c:v>
                </c:pt>
                <c:pt idx="6">
                  <c:v>342625.82</c:v>
                </c:pt>
                <c:pt idx="7">
                  <c:v>450931.83</c:v>
                </c:pt>
                <c:pt idx="8">
                  <c:v>350336.72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C3-4F2D-8612-B67E6D30E059}"/>
            </c:ext>
          </c:extLst>
        </c:ser>
        <c:ser>
          <c:idx val="1"/>
          <c:order val="1"/>
          <c:tx>
            <c:strRef>
              <c:f>'Data for Comparison'!$C$28</c:f>
              <c:strCache>
                <c:ptCount val="1"/>
                <c:pt idx="0">
                  <c:v>FY2024</c:v>
                </c:pt>
              </c:strCache>
            </c:strRef>
          </c:tx>
          <c:spPr>
            <a:solidFill>
              <a:srgbClr val="B7DEE8"/>
            </a:solidFill>
            <a:ln>
              <a:solidFill>
                <a:srgbClr val="B7DEE8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'Data for Comparison'!$A$29:$A$38</c:f>
              <c:strCache>
                <c:ptCount val="10"/>
                <c:pt idx="0">
                  <c:v>CITIZENS NURSING HOME OF FREDERICK COUNTY</c:v>
                </c:pt>
                <c:pt idx="1">
                  <c:v>FUTURE CARE CANTON HARBOR</c:v>
                </c:pt>
                <c:pt idx="2">
                  <c:v>CHARLOTTE HALL VETERANS HOME</c:v>
                </c:pt>
                <c:pt idx="3">
                  <c:v>SAGEPOINT NURSING AND REHABILITATION CENTER</c:v>
                </c:pt>
                <c:pt idx="4">
                  <c:v>LEVINDALE HEBREW GERIATRIC CENTER</c:v>
                </c:pt>
                <c:pt idx="5">
                  <c:v>AUTUMN LAKE HEALTHCARE AT SILVER SPRING</c:v>
                </c:pt>
                <c:pt idx="6">
                  <c:v>KESWICK MULTICARE CENTER</c:v>
                </c:pt>
                <c:pt idx="7">
                  <c:v>FOREST HAVEN NURSING AND REHABILITATION CENTER</c:v>
                </c:pt>
                <c:pt idx="8">
                  <c:v>LOCHEARN NURSING HOME LLC</c:v>
                </c:pt>
                <c:pt idx="9">
                  <c:v>STELLA MARIS</c:v>
                </c:pt>
              </c:strCache>
            </c:strRef>
          </c:cat>
          <c:val>
            <c:numRef>
              <c:f>'Data for Comparison'!$C$29:$C$38</c:f>
              <c:numCache>
                <c:formatCode>"$"#,##0.00</c:formatCode>
                <c:ptCount val="10"/>
                <c:pt idx="0">
                  <c:v>306506.32</c:v>
                </c:pt>
                <c:pt idx="1">
                  <c:v>311900.09000000003</c:v>
                </c:pt>
                <c:pt idx="2">
                  <c:v>315853.58</c:v>
                </c:pt>
                <c:pt idx="3">
                  <c:v>329815.40000000002</c:v>
                </c:pt>
                <c:pt idx="4">
                  <c:v>334320.01</c:v>
                </c:pt>
                <c:pt idx="5">
                  <c:v>335710.6</c:v>
                </c:pt>
                <c:pt idx="6">
                  <c:v>376376.16</c:v>
                </c:pt>
                <c:pt idx="7">
                  <c:v>378328.86</c:v>
                </c:pt>
                <c:pt idx="8">
                  <c:v>393072.44</c:v>
                </c:pt>
                <c:pt idx="9">
                  <c:v>484109.06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C3-4F2D-8612-B67E6D30E05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781345976"/>
        <c:axId val="781344664"/>
      </c:barChart>
      <c:catAx>
        <c:axId val="781345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1344664"/>
        <c:crosses val="autoZero"/>
        <c:auto val="1"/>
        <c:lblAlgn val="ctr"/>
        <c:lblOffset val="100"/>
        <c:noMultiLvlLbl val="0"/>
      </c:catAx>
      <c:valAx>
        <c:axId val="781344664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crossAx val="781345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215867"/>
    </a:soli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Candara" panose="020E0502030303020204" pitchFamily="34" charset="0"/>
                <a:ea typeface="+mn-ea"/>
                <a:cs typeface="+mn-cs"/>
              </a:defRPr>
            </a:pPr>
            <a:r>
              <a:rPr lang="en-US" sz="1400">
                <a:latin typeface="Candara" panose="020E0502030303020204" pitchFamily="34" charset="0"/>
              </a:rPr>
              <a:t>Top Ten Medicaid Days by Facility, FY 2024 Compared to FY 2023</a:t>
            </a:r>
          </a:p>
        </c:rich>
      </c:tx>
      <c:layout>
        <c:manualLayout>
          <c:xMode val="edge"/>
          <c:yMode val="edge"/>
          <c:x val="0.19119702183129189"/>
          <c:y val="3.98598989554701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Candara" panose="020E0502030303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7536135158948819"/>
          <c:y val="0.16052358493748692"/>
          <c:w val="0.61059873963341937"/>
          <c:h val="0.7194969598649415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'Data for Comparison'!$B$40</c:f>
              <c:strCache>
                <c:ptCount val="1"/>
                <c:pt idx="0">
                  <c:v>FY2023</c:v>
                </c:pt>
              </c:strCache>
            </c:strRef>
          </c:tx>
          <c:spPr>
            <a:solidFill>
              <a:srgbClr val="E46C0A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'Data for Comparison'!$A$41:$A$50</c:f>
              <c:strCache>
                <c:ptCount val="10"/>
                <c:pt idx="0">
                  <c:v>CHARLOTTE HALL VETERANS HOME</c:v>
                </c:pt>
                <c:pt idx="1">
                  <c:v>FUTURE CARE COURTLAND</c:v>
                </c:pt>
                <c:pt idx="2">
                  <c:v>FUTURE CARE CANTON HARBOR</c:v>
                </c:pt>
                <c:pt idx="3">
                  <c:v>AUTUMN LAKE HEALTHCARE AT SILVER SPRING</c:v>
                </c:pt>
                <c:pt idx="4">
                  <c:v>LORIEN NURSING &amp; REHABILITATION CENTER COLUMBIA</c:v>
                </c:pt>
                <c:pt idx="5">
                  <c:v>FOREST HAVEN NURSING AND REHABILITATION CENTER</c:v>
                </c:pt>
                <c:pt idx="6">
                  <c:v>LEVINDALE HEBREW GERIATRIC CENTER</c:v>
                </c:pt>
                <c:pt idx="7">
                  <c:v>KESWICK MULTICARE CENTER</c:v>
                </c:pt>
                <c:pt idx="8">
                  <c:v>LOCHEARN NURSING HOME LLC</c:v>
                </c:pt>
                <c:pt idx="9">
                  <c:v>STELLA MARIS</c:v>
                </c:pt>
              </c:strCache>
            </c:strRef>
          </c:cat>
          <c:val>
            <c:numRef>
              <c:f>'Data for Comparison'!$B$41:$B$50</c:f>
              <c:numCache>
                <c:formatCode>General</c:formatCode>
                <c:ptCount val="10"/>
                <c:pt idx="0">
                  <c:v>38505</c:v>
                </c:pt>
                <c:pt idx="1">
                  <c:v>34890</c:v>
                </c:pt>
                <c:pt idx="2">
                  <c:v>34215</c:v>
                </c:pt>
                <c:pt idx="3">
                  <c:v>34710</c:v>
                </c:pt>
                <c:pt idx="4">
                  <c:v>47324</c:v>
                </c:pt>
                <c:pt idx="5">
                  <c:v>44967</c:v>
                </c:pt>
                <c:pt idx="6">
                  <c:v>44887</c:v>
                </c:pt>
                <c:pt idx="7">
                  <c:v>54198</c:v>
                </c:pt>
                <c:pt idx="8">
                  <c:v>52003</c:v>
                </c:pt>
                <c:pt idx="9">
                  <c:v>74674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FA-4634-AD87-11A24D6FDC91}"/>
            </c:ext>
          </c:extLst>
        </c:ser>
        <c:ser>
          <c:idx val="1"/>
          <c:order val="1"/>
          <c:tx>
            <c:strRef>
              <c:f>'Data for Comparison'!$C$40</c:f>
              <c:strCache>
                <c:ptCount val="1"/>
                <c:pt idx="0">
                  <c:v>FY2024</c:v>
                </c:pt>
              </c:strCache>
            </c:strRef>
          </c:tx>
          <c:spPr>
            <a:solidFill>
              <a:srgbClr val="B7DEE8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'Data for Comparison'!$A$41:$A$50</c:f>
              <c:strCache>
                <c:ptCount val="10"/>
                <c:pt idx="0">
                  <c:v>CHARLOTTE HALL VETERANS HOME</c:v>
                </c:pt>
                <c:pt idx="1">
                  <c:v>FUTURE CARE COURTLAND</c:v>
                </c:pt>
                <c:pt idx="2">
                  <c:v>FUTURE CARE CANTON HARBOR</c:v>
                </c:pt>
                <c:pt idx="3">
                  <c:v>AUTUMN LAKE HEALTHCARE AT SILVER SPRING</c:v>
                </c:pt>
                <c:pt idx="4">
                  <c:v>LORIEN NURSING &amp; REHABILITATION CENTER COLUMBIA</c:v>
                </c:pt>
                <c:pt idx="5">
                  <c:v>FOREST HAVEN NURSING AND REHABILITATION CENTER</c:v>
                </c:pt>
                <c:pt idx="6">
                  <c:v>LEVINDALE HEBREW GERIATRIC CENTER</c:v>
                </c:pt>
                <c:pt idx="7">
                  <c:v>KESWICK MULTICARE CENTER</c:v>
                </c:pt>
                <c:pt idx="8">
                  <c:v>LOCHEARN NURSING HOME LLC</c:v>
                </c:pt>
                <c:pt idx="9">
                  <c:v>STELLA MARIS</c:v>
                </c:pt>
              </c:strCache>
            </c:strRef>
          </c:cat>
          <c:val>
            <c:numRef>
              <c:f>'Data for Comparison'!$C$41:$C$50</c:f>
              <c:numCache>
                <c:formatCode>General</c:formatCode>
                <c:ptCount val="10"/>
                <c:pt idx="0">
                  <c:v>36667</c:v>
                </c:pt>
                <c:pt idx="1">
                  <c:v>37779</c:v>
                </c:pt>
                <c:pt idx="2">
                  <c:v>37838</c:v>
                </c:pt>
                <c:pt idx="3">
                  <c:v>38819</c:v>
                </c:pt>
                <c:pt idx="4">
                  <c:v>42429</c:v>
                </c:pt>
                <c:pt idx="5">
                  <c:v>43605</c:v>
                </c:pt>
                <c:pt idx="6">
                  <c:v>44396</c:v>
                </c:pt>
                <c:pt idx="7">
                  <c:v>52309</c:v>
                </c:pt>
                <c:pt idx="8">
                  <c:v>53195</c:v>
                </c:pt>
                <c:pt idx="9">
                  <c:v>76999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FA-4634-AD87-11A24D6FDC9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809102264"/>
        <c:axId val="809099640"/>
      </c:barChart>
      <c:catAx>
        <c:axId val="8091022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9099640"/>
        <c:crosses val="autoZero"/>
        <c:auto val="1"/>
        <c:lblAlgn val="ctr"/>
        <c:lblOffset val="100"/>
        <c:noMultiLvlLbl val="0"/>
      </c:catAx>
      <c:valAx>
        <c:axId val="809099640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crossAx val="809102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215867"/>
    </a:soli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all" spc="150" baseline="0">
                <a:solidFill>
                  <a:sysClr val="windowText" lastClr="000000">
                    <a:alpha val="98000"/>
                  </a:sysClr>
                </a:solidFill>
                <a:effectLst>
                  <a:outerShdw blurRad="50800" dist="50800" dir="5400000" algn="ctr" rotWithShape="0">
                    <a:schemeClr val="bg2"/>
                  </a:outerShdw>
                </a:effectLst>
                <a:latin typeface="Candara" panose="020E0502030303020204" pitchFamily="34" charset="0"/>
                <a:ea typeface="+mn-ea"/>
                <a:cs typeface="+mn-cs"/>
              </a:defRPr>
            </a:pPr>
            <a:r>
              <a:rPr lang="en-US" sz="1400" b="1" cap="none" baseline="0">
                <a:solidFill>
                  <a:sysClr val="windowText" lastClr="000000">
                    <a:alpha val="98000"/>
                  </a:sysClr>
                </a:solidFill>
                <a:effectLst>
                  <a:outerShdw blurRad="50800" dist="50800" dir="5400000" algn="ctr" rotWithShape="0">
                    <a:schemeClr val="bg2"/>
                  </a:outerShdw>
                </a:effectLst>
                <a:latin typeface="Candara" panose="020E0502030303020204" pitchFamily="34" charset="0"/>
              </a:rPr>
              <a:t>Distribution of P4P Awards by County, </a:t>
            </a:r>
          </a:p>
          <a:p>
            <a:pPr>
              <a:defRPr sz="1400" b="0">
                <a:solidFill>
                  <a:sysClr val="windowText" lastClr="000000">
                    <a:alpha val="98000"/>
                  </a:sysClr>
                </a:solidFill>
                <a:effectLst>
                  <a:outerShdw blurRad="50800" dist="50800" dir="5400000" algn="ctr" rotWithShape="0">
                    <a:schemeClr val="bg2"/>
                  </a:outerShdw>
                </a:effectLst>
                <a:latin typeface="Candara" panose="020E0502030303020204" pitchFamily="34" charset="0"/>
              </a:defRPr>
            </a:pPr>
            <a:r>
              <a:rPr lang="en-US" sz="1400" b="1" cap="none" baseline="0">
                <a:solidFill>
                  <a:sysClr val="windowText" lastClr="000000">
                    <a:alpha val="98000"/>
                  </a:sysClr>
                </a:solidFill>
                <a:effectLst>
                  <a:outerShdw blurRad="50800" dist="50800" dir="5400000" algn="ctr" rotWithShape="0">
                    <a:schemeClr val="bg2"/>
                  </a:outerShdw>
                </a:effectLst>
                <a:latin typeface="Candara" panose="020E0502030303020204" pitchFamily="34" charset="0"/>
              </a:rPr>
              <a:t>FY 2024</a:t>
            </a:r>
          </a:p>
        </c:rich>
      </c:tx>
      <c:layout>
        <c:manualLayout>
          <c:xMode val="edge"/>
          <c:yMode val="edge"/>
          <c:x val="0.10964798791674409"/>
          <c:y val="8.2973728747106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all" spc="150" baseline="0">
              <a:solidFill>
                <a:sysClr val="windowText" lastClr="000000">
                  <a:alpha val="98000"/>
                </a:sysClr>
              </a:solidFill>
              <a:effectLst>
                <a:outerShdw blurRad="50800" dist="50800" dir="5400000" algn="ctr" rotWithShape="0">
                  <a:schemeClr val="bg2"/>
                </a:outerShdw>
              </a:effectLst>
              <a:latin typeface="Candara" panose="020E0502030303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rgbClr val="215867"/>
          </a:solid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063174577623862"/>
          <c:y val="0.21536790188706739"/>
          <c:w val="0.80442249340681149"/>
          <c:h val="0.493587165240708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for Comparison'!$J$1</c:f>
              <c:strCache>
                <c:ptCount val="1"/>
                <c:pt idx="0">
                  <c:v>No.Of Facility</c:v>
                </c:pt>
              </c:strCache>
            </c:strRef>
          </c:tx>
          <c:spPr>
            <a:solidFill>
              <a:srgbClr val="215867"/>
            </a:solid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'Data for Comparison'!$I$2:$I$20</c:f>
              <c:strCache>
                <c:ptCount val="19"/>
                <c:pt idx="0">
                  <c:v>CALVERT</c:v>
                </c:pt>
                <c:pt idx="1">
                  <c:v>DORCHESTER</c:v>
                </c:pt>
                <c:pt idx="2">
                  <c:v>KENT</c:v>
                </c:pt>
                <c:pt idx="3">
                  <c:v>SOMERSET</c:v>
                </c:pt>
                <c:pt idx="4">
                  <c:v>WASHINGTON</c:v>
                </c:pt>
                <c:pt idx="5">
                  <c:v>WICOMICO</c:v>
                </c:pt>
                <c:pt idx="6">
                  <c:v>WORCESTER</c:v>
                </c:pt>
                <c:pt idx="7">
                  <c:v>CHARLES</c:v>
                </c:pt>
                <c:pt idx="8">
                  <c:v>FREDERICK</c:v>
                </c:pt>
                <c:pt idx="9">
                  <c:v>ST. MARY'S </c:v>
                </c:pt>
                <c:pt idx="10">
                  <c:v>ALLEGANY</c:v>
                </c:pt>
                <c:pt idx="11">
                  <c:v>HARFORD</c:v>
                </c:pt>
                <c:pt idx="12">
                  <c:v>HOWARD</c:v>
                </c:pt>
                <c:pt idx="13">
                  <c:v>CARROLL</c:v>
                </c:pt>
                <c:pt idx="14">
                  <c:v>PRINCE GEORGE'S</c:v>
                </c:pt>
                <c:pt idx="15">
                  <c:v>ANNE ARUNDEL</c:v>
                </c:pt>
                <c:pt idx="16">
                  <c:v>BALTIMORE COUNTY</c:v>
                </c:pt>
                <c:pt idx="17">
                  <c:v>MONTGOMERY</c:v>
                </c:pt>
                <c:pt idx="18">
                  <c:v>BALTIMORE CITY</c:v>
                </c:pt>
              </c:strCache>
            </c:strRef>
          </c:cat>
          <c:val>
            <c:numRef>
              <c:f>'Data for Comparison'!$J$2:$J$20</c:f>
              <c:numCache>
                <c:formatCode>General</c:formatCode>
                <c:ptCount val="1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4</c:v>
                </c:pt>
                <c:pt idx="14">
                  <c:v>4</c:v>
                </c:pt>
                <c:pt idx="15">
                  <c:v>6</c:v>
                </c:pt>
                <c:pt idx="16">
                  <c:v>6</c:v>
                </c:pt>
                <c:pt idx="17">
                  <c:v>9</c:v>
                </c:pt>
                <c:pt idx="18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F6-475F-90C3-C59BFE549F3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015360032"/>
        <c:axId val="1015356096"/>
      </c:barChart>
      <c:catAx>
        <c:axId val="1015360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5356096"/>
        <c:crosses val="autoZero"/>
        <c:auto val="1"/>
        <c:lblAlgn val="ctr"/>
        <c:lblOffset val="100"/>
        <c:noMultiLvlLbl val="0"/>
      </c:catAx>
      <c:valAx>
        <c:axId val="101535609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015360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B7DEE8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effectLst>
                  <a:outerShdw blurRad="50800" dist="50800" dir="5400000" algn="ctr" rotWithShape="0">
                    <a:schemeClr val="bg2"/>
                  </a:outerShdw>
                </a:effectLst>
                <a:latin typeface="Candara" panose="020E0502030303020204" pitchFamily="34" charset="0"/>
                <a:ea typeface="+mn-ea"/>
                <a:cs typeface="+mn-cs"/>
              </a:defRPr>
            </a:pPr>
            <a:r>
              <a:rPr lang="en-US" sz="1400">
                <a:solidFill>
                  <a:sysClr val="windowText" lastClr="000000"/>
                </a:solidFill>
                <a:effectLst>
                  <a:outerShdw blurRad="50800" dist="50800" dir="5400000" algn="ctr" rotWithShape="0">
                    <a:schemeClr val="bg2"/>
                  </a:outerShdw>
                </a:effectLst>
                <a:latin typeface="Candara" panose="020E0502030303020204" pitchFamily="34" charset="0"/>
              </a:rPr>
              <a:t>Top Ten P4P Scores</a:t>
            </a:r>
            <a:r>
              <a:rPr lang="en-US" sz="1400" baseline="0">
                <a:solidFill>
                  <a:sysClr val="windowText" lastClr="000000"/>
                </a:solidFill>
                <a:effectLst>
                  <a:outerShdw blurRad="50800" dist="50800" dir="5400000" algn="ctr" rotWithShape="0">
                    <a:schemeClr val="bg2"/>
                  </a:outerShdw>
                </a:effectLst>
                <a:latin typeface="Candara" panose="020E0502030303020204" pitchFamily="34" charset="0"/>
              </a:rPr>
              <a:t> by</a:t>
            </a:r>
            <a:r>
              <a:rPr lang="en-US" sz="1400">
                <a:solidFill>
                  <a:sysClr val="windowText" lastClr="000000"/>
                </a:solidFill>
                <a:effectLst>
                  <a:outerShdw blurRad="50800" dist="50800" dir="5400000" algn="ctr" rotWithShape="0">
                    <a:schemeClr val="bg2"/>
                  </a:outerShdw>
                </a:effectLst>
                <a:latin typeface="Candara" panose="020E0502030303020204" pitchFamily="34" charset="0"/>
              </a:rPr>
              <a:t> Facility, FY 2024</a:t>
            </a:r>
          </a:p>
        </c:rich>
      </c:tx>
      <c:layout>
        <c:manualLayout>
          <c:xMode val="edge"/>
          <c:yMode val="edge"/>
          <c:x val="0.22181141130324467"/>
          <c:y val="4.86016374371411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effectLst>
                <a:outerShdw blurRad="50800" dist="50800" dir="5400000" algn="ctr" rotWithShape="0">
                  <a:schemeClr val="bg2"/>
                </a:outerShdw>
              </a:effectLst>
              <a:latin typeface="Candara" panose="020E0502030303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rgbClr val="FFFF99"/>
          </a:soli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57734623288368025"/>
          <c:y val="0.18237711026862383"/>
          <c:w val="0.38867871167266882"/>
          <c:h val="0.7795278830886880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FFF99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for Comparison'!$M$2:$M$11</c:f>
              <c:strCache>
                <c:ptCount val="10"/>
                <c:pt idx="0">
                  <c:v>CITIZENS NURSING HOME OF FREDERICK COUNTY</c:v>
                </c:pt>
                <c:pt idx="1">
                  <c:v>EGLE NURSING HOME</c:v>
                </c:pt>
                <c:pt idx="2">
                  <c:v>LORIEN NURSING &amp; REHABILITATION CENTER TANEYTOWN</c:v>
                </c:pt>
                <c:pt idx="3">
                  <c:v>LORIEN NURSING &amp; REHABILITATION CENTER MT. AIRY</c:v>
                </c:pt>
                <c:pt idx="4">
                  <c:v>LORIEN BULLE ROCK</c:v>
                </c:pt>
                <c:pt idx="5">
                  <c:v>SAGEPOINT NURSING AND REHABILITATION CENTER</c:v>
                </c:pt>
                <c:pt idx="6">
                  <c:v>COFFMAN NURSING HOME BY FAHRNEY-KEEDY</c:v>
                </c:pt>
                <c:pt idx="7">
                  <c:v>MORAN MANOR HEALTH AND REHAB CENTER</c:v>
                </c:pt>
                <c:pt idx="8">
                  <c:v>HILLHAVEN NURSING &amp; REHABILITATION CENTER </c:v>
                </c:pt>
                <c:pt idx="9">
                  <c:v>ALICE BYRD TAWES NURSING HOME</c:v>
                </c:pt>
              </c:strCache>
            </c:strRef>
          </c:cat>
          <c:val>
            <c:numRef>
              <c:f>'Data for Comparison'!$N$2:$N$11</c:f>
              <c:numCache>
                <c:formatCode>0.00</c:formatCode>
                <c:ptCount val="10"/>
                <c:pt idx="0">
                  <c:v>70.669158423617091</c:v>
                </c:pt>
                <c:pt idx="1">
                  <c:v>70.727486800347592</c:v>
                </c:pt>
                <c:pt idx="2">
                  <c:v>71.106013885040596</c:v>
                </c:pt>
                <c:pt idx="3">
                  <c:v>71.270672359262946</c:v>
                </c:pt>
                <c:pt idx="4">
                  <c:v>73.597493165159108</c:v>
                </c:pt>
                <c:pt idx="5">
                  <c:v>73.733306855416359</c:v>
                </c:pt>
                <c:pt idx="6">
                  <c:v>74.66867399086135</c:v>
                </c:pt>
                <c:pt idx="7">
                  <c:v>75.297948770580945</c:v>
                </c:pt>
                <c:pt idx="8">
                  <c:v>79.56421577495874</c:v>
                </c:pt>
                <c:pt idx="9">
                  <c:v>82.287122149692493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5A-4CCB-90D0-C606F34484D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816829680"/>
        <c:axId val="816830336"/>
      </c:barChart>
      <c:catAx>
        <c:axId val="8168296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6830336"/>
        <c:crosses val="autoZero"/>
        <c:auto val="1"/>
        <c:lblAlgn val="ctr"/>
        <c:lblOffset val="100"/>
        <c:noMultiLvlLbl val="0"/>
      </c:catAx>
      <c:valAx>
        <c:axId val="816830336"/>
        <c:scaling>
          <c:orientation val="minMax"/>
        </c:scaling>
        <c:delete val="1"/>
        <c:axPos val="b"/>
        <c:numFmt formatCode="0.00" sourceLinked="1"/>
        <c:majorTickMark val="none"/>
        <c:minorTickMark val="none"/>
        <c:tickLblPos val="nextTo"/>
        <c:crossAx val="816829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B7DEE8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solidFill>
            <a:srgbClr val="215867"/>
          </a:solid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58173945929172644"/>
          <c:y val="0.17246302758726295"/>
          <c:w val="0.3423060084294442"/>
          <c:h val="0.7895669694307658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15867"/>
            </a:solid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'Data for Comparison'!$I$25:$I$34</c:f>
              <c:strCache>
                <c:ptCount val="10"/>
                <c:pt idx="0">
                  <c:v>LAURELWOOD CARE CENTER AT ELKTON</c:v>
                </c:pt>
                <c:pt idx="1">
                  <c:v>CHESTERTOWN NURSING &amp; REHAB</c:v>
                </c:pt>
                <c:pt idx="2">
                  <c:v>CREEKSIDE CENTER FOR REHAB &amp; NURSING</c:v>
                </c:pt>
                <c:pt idx="3">
                  <c:v>PEAK HEALTHCARE AT CATON MANOR</c:v>
                </c:pt>
                <c:pt idx="4">
                  <c:v>AUTUMN LAKE HEALTHCARE AT OVERLEA</c:v>
                </c:pt>
                <c:pt idx="5">
                  <c:v>AUTUMN LAKE HEALTHCARE AT BALTIMORE WASHINGTON</c:v>
                </c:pt>
                <c:pt idx="6">
                  <c:v>ALTHEA WOODLAND NURSING HOME</c:v>
                </c:pt>
                <c:pt idx="7">
                  <c:v>AUTUMN LAKE HEALTHCARE AT GLEN BURNIE</c:v>
                </c:pt>
                <c:pt idx="8">
                  <c:v>PINES NURSING &amp; REHAB</c:v>
                </c:pt>
                <c:pt idx="9">
                  <c:v>HAGERSTOWN HEALTHCARE CENTER</c:v>
                </c:pt>
              </c:strCache>
            </c:strRef>
          </c:cat>
          <c:val>
            <c:numRef>
              <c:f>'Data for Comparison'!$J$25:$J$34</c:f>
              <c:numCache>
                <c:formatCode>General</c:formatCode>
                <c:ptCount val="10"/>
                <c:pt idx="0">
                  <c:v>31.920928434113279</c:v>
                </c:pt>
                <c:pt idx="1">
                  <c:v>30.796763975886815</c:v>
                </c:pt>
                <c:pt idx="2">
                  <c:v>29.959515080410306</c:v>
                </c:pt>
                <c:pt idx="3">
                  <c:v>28.860323891089578</c:v>
                </c:pt>
                <c:pt idx="4">
                  <c:v>27.897165656358737</c:v>
                </c:pt>
                <c:pt idx="5">
                  <c:v>24.685544579500899</c:v>
                </c:pt>
                <c:pt idx="6">
                  <c:v>24.334733567725817</c:v>
                </c:pt>
                <c:pt idx="7">
                  <c:v>23.710273268697737</c:v>
                </c:pt>
                <c:pt idx="8">
                  <c:v>22.557774244297661</c:v>
                </c:pt>
                <c:pt idx="9">
                  <c:v>15.980183246743254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FC-4198-BD1A-E82BC6A5154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771836832"/>
        <c:axId val="771837488"/>
      </c:barChart>
      <c:catAx>
        <c:axId val="7718368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1837488"/>
        <c:crosses val="autoZero"/>
        <c:auto val="1"/>
        <c:lblAlgn val="ctr"/>
        <c:lblOffset val="100"/>
        <c:noMultiLvlLbl val="0"/>
      </c:catAx>
      <c:valAx>
        <c:axId val="771837488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ctr" rtl="0">
                  <a:defRPr lang="en-US" sz="1400" b="1" i="0" u="none" strike="noStrike" kern="1200" baseline="0">
                    <a:solidFill>
                      <a:sysClr val="windowText" lastClr="000000"/>
                    </a:solidFill>
                    <a:effectLst>
                      <a:outerShdw blurRad="50800" dist="50800" dir="5400000" algn="ctr" rotWithShape="0">
                        <a:schemeClr val="bg2"/>
                      </a:outerShdw>
                    </a:effectLst>
                    <a:latin typeface="Candara" panose="020E0502030303020204" pitchFamily="34" charset="0"/>
                    <a:ea typeface="+mn-ea"/>
                    <a:cs typeface="+mn-cs"/>
                  </a:defRPr>
                </a:pPr>
                <a:r>
                  <a:rPr lang="en-US" sz="1400" b="1" i="0" u="none" strike="noStrike" kern="1200" baseline="0">
                    <a:solidFill>
                      <a:sysClr val="windowText" lastClr="000000"/>
                    </a:solidFill>
                    <a:effectLst>
                      <a:outerShdw blurRad="50800" dist="50800" dir="5400000" algn="ctr" rotWithShape="0">
                        <a:schemeClr val="bg2"/>
                      </a:outerShdw>
                    </a:effectLst>
                    <a:latin typeface="Candara" panose="020E0502030303020204" pitchFamily="34" charset="0"/>
                    <a:ea typeface="+mn-ea"/>
                    <a:cs typeface="+mn-cs"/>
                  </a:rPr>
                  <a:t>Ten Lowest P4P Scores by Facility, FY 2024</a:t>
                </a:r>
              </a:p>
            </c:rich>
          </c:tx>
          <c:layout>
            <c:manualLayout>
              <c:xMode val="edge"/>
              <c:yMode val="edge"/>
              <c:x val="0.18417528399188468"/>
              <c:y val="4.617857464245438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 rtl="0">
                <a:defRPr lang="en-US" sz="1400" b="1" i="0" u="none" strike="noStrike" kern="1200" baseline="0">
                  <a:solidFill>
                    <a:sysClr val="windowText" lastClr="000000"/>
                  </a:solidFill>
                  <a:effectLst>
                    <a:outerShdw blurRad="50800" dist="50800" dir="5400000" algn="ctr" rotWithShape="0">
                      <a:schemeClr val="bg2"/>
                    </a:outerShdw>
                  </a:effectLst>
                  <a:latin typeface="Candara" panose="020E0502030303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crossAx val="77183683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B7DEE8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100" baseline="0">
                <a:solidFill>
                  <a:sysClr val="windowText" lastClr="000000"/>
                </a:solidFill>
                <a:effectLst>
                  <a:outerShdw dist="38100" sx="1000" sy="1000" algn="t" rotWithShape="0">
                    <a:schemeClr val="bg2"/>
                  </a:outerShdw>
                </a:effectLst>
                <a:latin typeface="Candara" panose="020E0502030303020204" pitchFamily="34" charset="0"/>
                <a:ea typeface="+mn-ea"/>
                <a:cs typeface="+mn-cs"/>
              </a:defRPr>
            </a:pPr>
            <a:r>
              <a:rPr lang="en-US" sz="1400" b="1">
                <a:solidFill>
                  <a:sysClr val="windowText" lastClr="000000"/>
                </a:solidFill>
                <a:effectLst>
                  <a:outerShdw dist="38100" sx="1000" sy="1000" algn="t" rotWithShape="0">
                    <a:schemeClr val="bg2"/>
                  </a:outerShdw>
                </a:effectLst>
                <a:latin typeface="Candara" panose="020E0502030303020204" pitchFamily="34" charset="0"/>
              </a:rPr>
              <a:t>Top</a:t>
            </a:r>
            <a:r>
              <a:rPr lang="en-US" sz="1400" b="1" baseline="0">
                <a:solidFill>
                  <a:sysClr val="windowText" lastClr="000000"/>
                </a:solidFill>
                <a:effectLst>
                  <a:outerShdw dist="38100" sx="1000" sy="1000" algn="t" rotWithShape="0">
                    <a:schemeClr val="bg2"/>
                  </a:outerShdw>
                </a:effectLst>
                <a:latin typeface="Candara" panose="020E0502030303020204" pitchFamily="34" charset="0"/>
              </a:rPr>
              <a:t> Ten P4P Awards by Facility, FY 2024</a:t>
            </a:r>
            <a:endParaRPr lang="en-US" sz="1400" b="1">
              <a:solidFill>
                <a:sysClr val="windowText" lastClr="000000"/>
              </a:solidFill>
              <a:effectLst>
                <a:outerShdw dist="38100" sx="1000" sy="1000" algn="t" rotWithShape="0">
                  <a:schemeClr val="bg2"/>
                </a:outerShdw>
              </a:effectLst>
              <a:latin typeface="Candara" panose="020E0502030303020204" pitchFamily="34" charset="0"/>
            </a:endParaRPr>
          </a:p>
        </c:rich>
      </c:tx>
      <c:layout>
        <c:manualLayout>
          <c:xMode val="edge"/>
          <c:yMode val="edge"/>
          <c:x val="0.1632765200604181"/>
          <c:y val="9.25483363913463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100" baseline="0">
              <a:solidFill>
                <a:sysClr val="windowText" lastClr="000000"/>
              </a:solidFill>
              <a:effectLst>
                <a:outerShdw dist="38100" sx="1000" sy="1000" algn="t" rotWithShape="0">
                  <a:schemeClr val="bg2"/>
                </a:outerShdw>
              </a:effectLst>
              <a:latin typeface="Candara" panose="020E0502030303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47535191755968076"/>
          <c:y val="0.2393123129478284"/>
          <c:w val="0.50022835593204285"/>
          <c:h val="0.6990751445086704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'Data for Comparison'!$Q$22</c:f>
              <c:strCache>
                <c:ptCount val="1"/>
                <c:pt idx="0">
                  <c:v>Total $'s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'Data for Comparison'!$M$23:$M$32</c:f>
              <c:strCache>
                <c:ptCount val="10"/>
                <c:pt idx="0">
                  <c:v>CITIZENS NURSING HOME OF FREDERICK COUNTY</c:v>
                </c:pt>
                <c:pt idx="1">
                  <c:v>FUTURE CARE CANTON HARBOR</c:v>
                </c:pt>
                <c:pt idx="2">
                  <c:v>CHARLOTTE HALL VETERANS HOME</c:v>
                </c:pt>
                <c:pt idx="3">
                  <c:v>SAGEPOINT NURSING AND REHABILITATION CENTER</c:v>
                </c:pt>
                <c:pt idx="4">
                  <c:v>LEVINDALE HEBREW GERIATRIC CENTER</c:v>
                </c:pt>
                <c:pt idx="5">
                  <c:v>AUTUMN LAKE HEALTHCARE AT SILVER SPRING</c:v>
                </c:pt>
                <c:pt idx="6">
                  <c:v>KESWICK MULTICARE CENTER</c:v>
                </c:pt>
                <c:pt idx="7">
                  <c:v>FOREST HAVEN NURSING AND REHABILITATION CENTER</c:v>
                </c:pt>
                <c:pt idx="8">
                  <c:v>LOCHEARN NURSING HOME LLC</c:v>
                </c:pt>
                <c:pt idx="9">
                  <c:v>STELLA MARIS</c:v>
                </c:pt>
              </c:strCache>
            </c:strRef>
          </c:cat>
          <c:val>
            <c:numRef>
              <c:f>'Data for Comparison'!$Q$23:$Q$32</c:f>
              <c:numCache>
                <c:formatCode>"$"#,##0.00</c:formatCode>
                <c:ptCount val="10"/>
                <c:pt idx="0">
                  <c:v>306506.32</c:v>
                </c:pt>
                <c:pt idx="1">
                  <c:v>311900.09000000003</c:v>
                </c:pt>
                <c:pt idx="2">
                  <c:v>315853.58</c:v>
                </c:pt>
                <c:pt idx="3">
                  <c:v>329815.40000000002</c:v>
                </c:pt>
                <c:pt idx="4">
                  <c:v>334320.01</c:v>
                </c:pt>
                <c:pt idx="5">
                  <c:v>335710.6</c:v>
                </c:pt>
                <c:pt idx="6">
                  <c:v>376376.16</c:v>
                </c:pt>
                <c:pt idx="7">
                  <c:v>378328.86</c:v>
                </c:pt>
                <c:pt idx="8">
                  <c:v>393072.44</c:v>
                </c:pt>
                <c:pt idx="9">
                  <c:v>484109.06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74-4F37-AD25-FAF59ABAFBC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862289448"/>
        <c:axId val="862288464"/>
      </c:barChart>
      <c:catAx>
        <c:axId val="8622894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2288464"/>
        <c:crosses val="autoZero"/>
        <c:auto val="1"/>
        <c:lblAlgn val="ctr"/>
        <c:lblOffset val="100"/>
        <c:noMultiLvlLbl val="0"/>
      </c:catAx>
      <c:valAx>
        <c:axId val="862288464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crossAx val="862289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B7DEE8"/>
    </a:solidFill>
    <a:ln>
      <a:noFill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Ten P4P Awards vs. P4P Score Ranking, FY 2024</a:t>
            </a:r>
          </a:p>
        </c:rich>
      </c:tx>
      <c:layout>
        <c:manualLayout>
          <c:xMode val="edge"/>
          <c:yMode val="edge"/>
          <c:x val="0.29189944134078211"/>
          <c:y val="4.29740768187001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648821712299368"/>
          <c:y val="0.16134670888558858"/>
          <c:w val="0.76285997762344049"/>
          <c:h val="0.474056924077150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for Comparison'!$Q$34</c:f>
              <c:strCache>
                <c:ptCount val="1"/>
                <c:pt idx="0">
                  <c:v>Total $'s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452513966480447E-2"/>
                  <c:y val="1.51302902652864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BE0-48E6-836D-830A066AB511}"/>
                </c:ext>
              </c:extLst>
            </c:dLbl>
            <c:dLbl>
              <c:idx val="2"/>
              <c:layout>
                <c:manualLayout>
                  <c:x val="-2.4581005586592097E-2"/>
                  <c:y val="1.53478845781071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8EB-4150-8BE2-DEEE4919DEE0}"/>
                </c:ext>
              </c:extLst>
            </c:dLbl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for Comparison'!$M$35:$M$44</c:f>
              <c:strCache>
                <c:ptCount val="10"/>
                <c:pt idx="0">
                  <c:v>STELLA MARIS</c:v>
                </c:pt>
                <c:pt idx="1">
                  <c:v>LOCHEARN NURSING HOME LLC</c:v>
                </c:pt>
                <c:pt idx="2">
                  <c:v>FOREST HAVEN NURSING AND REHABILITATION CENTER</c:v>
                </c:pt>
                <c:pt idx="3">
                  <c:v>KESWICK MULTICARE CENTER</c:v>
                </c:pt>
                <c:pt idx="4">
                  <c:v>AUTUMN LAKE HEALTHCARE AT SILVER SPRING</c:v>
                </c:pt>
                <c:pt idx="5">
                  <c:v>LEVINDALE HEBREW GERIATRIC CENTER</c:v>
                </c:pt>
                <c:pt idx="6">
                  <c:v>SAGEPOINT NURSING AND REHABILITATION CENTER</c:v>
                </c:pt>
                <c:pt idx="7">
                  <c:v>CHARLOTTE HALL VETERANS HOME</c:v>
                </c:pt>
                <c:pt idx="8">
                  <c:v>FUTURE CARE CANTON HARBOR</c:v>
                </c:pt>
                <c:pt idx="9">
                  <c:v>CITIZENS NURSING HOME OF FREDERICK COUNTY</c:v>
                </c:pt>
              </c:strCache>
            </c:strRef>
          </c:cat>
          <c:val>
            <c:numRef>
              <c:f>'Data for Comparison'!$Q$35:$Q$44</c:f>
              <c:numCache>
                <c:formatCode>"$"#,##0.00</c:formatCode>
                <c:ptCount val="10"/>
                <c:pt idx="0">
                  <c:v>484109.06</c:v>
                </c:pt>
                <c:pt idx="1">
                  <c:v>393072.44</c:v>
                </c:pt>
                <c:pt idx="2">
                  <c:v>378328.86</c:v>
                </c:pt>
                <c:pt idx="3">
                  <c:v>376376.16</c:v>
                </c:pt>
                <c:pt idx="4">
                  <c:v>335710.6</c:v>
                </c:pt>
                <c:pt idx="5">
                  <c:v>334320.01</c:v>
                </c:pt>
                <c:pt idx="6">
                  <c:v>329815.40000000002</c:v>
                </c:pt>
                <c:pt idx="7">
                  <c:v>315853.58</c:v>
                </c:pt>
                <c:pt idx="8">
                  <c:v>311900.09000000003</c:v>
                </c:pt>
                <c:pt idx="9">
                  <c:v>306506.32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AC-4A90-981B-EF855BCA5CD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88086936"/>
        <c:axId val="788094480"/>
      </c:barChart>
      <c:lineChart>
        <c:grouping val="standard"/>
        <c:varyColors val="0"/>
        <c:ser>
          <c:idx val="1"/>
          <c:order val="1"/>
          <c:tx>
            <c:strRef>
              <c:f>'Data for Comparison'!$R$34</c:f>
              <c:strCache>
                <c:ptCount val="1"/>
                <c:pt idx="0">
                  <c:v>Rank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4.4692737430167594E-3"/>
                  <c:y val="-1.1254985338727552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30-4C3F-A444-638D10DC2FA5}"/>
                </c:ext>
              </c:extLst>
            </c:dLbl>
            <c:dLbl>
              <c:idx val="3"/>
              <c:layout>
                <c:manualLayout>
                  <c:x val="0"/>
                  <c:y val="-6.13915383124287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8EB-4150-8BE2-DEEE4919DEE0}"/>
                </c:ext>
              </c:extLst>
            </c:dLbl>
            <c:dLbl>
              <c:idx val="4"/>
              <c:layout>
                <c:manualLayout>
                  <c:x val="5.5865921787709499E-3"/>
                  <c:y val="-1.1254985338727552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130-4C3F-A444-638D10DC2FA5}"/>
                </c:ext>
              </c:extLst>
            </c:dLbl>
            <c:dLbl>
              <c:idx val="5"/>
              <c:layout>
                <c:manualLayout>
                  <c:x val="5.5865921787709499E-3"/>
                  <c:y val="-1.53478845781073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130-4C3F-A444-638D10DC2FA5}"/>
                </c:ext>
              </c:extLst>
            </c:dLbl>
            <c:dLbl>
              <c:idx val="7"/>
              <c:layout>
                <c:manualLayout>
                  <c:x val="5.586592178770990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8EB-4150-8BE2-DEEE4919DEE0}"/>
                </c:ext>
              </c:extLst>
            </c:dLbl>
            <c:dLbl>
              <c:idx val="8"/>
              <c:layout>
                <c:manualLayout>
                  <c:x val="5.5865921787709499E-3"/>
                  <c:y val="-1.2278307662485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30-4C3F-A444-638D10DC2FA5}"/>
                </c:ext>
              </c:extLst>
            </c:dLbl>
            <c:dLbl>
              <c:idx val="9"/>
              <c:layout>
                <c:manualLayout>
                  <c:x val="5.5865921787709291E-3"/>
                  <c:y val="-6.13915383124293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8EB-4150-8BE2-DEEE4919DE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for Comparison'!$M$35:$M$44</c:f>
              <c:strCache>
                <c:ptCount val="10"/>
                <c:pt idx="0">
                  <c:v>STELLA MARIS</c:v>
                </c:pt>
                <c:pt idx="1">
                  <c:v>LOCHEARN NURSING HOME LLC</c:v>
                </c:pt>
                <c:pt idx="2">
                  <c:v>FOREST HAVEN NURSING AND REHABILITATION CENTER</c:v>
                </c:pt>
                <c:pt idx="3">
                  <c:v>KESWICK MULTICARE CENTER</c:v>
                </c:pt>
                <c:pt idx="4">
                  <c:v>AUTUMN LAKE HEALTHCARE AT SILVER SPRING</c:v>
                </c:pt>
                <c:pt idx="5">
                  <c:v>LEVINDALE HEBREW GERIATRIC CENTER</c:v>
                </c:pt>
                <c:pt idx="6">
                  <c:v>SAGEPOINT NURSING AND REHABILITATION CENTER</c:v>
                </c:pt>
                <c:pt idx="7">
                  <c:v>CHARLOTTE HALL VETERANS HOME</c:v>
                </c:pt>
                <c:pt idx="8">
                  <c:v>FUTURE CARE CANTON HARBOR</c:v>
                </c:pt>
                <c:pt idx="9">
                  <c:v>CITIZENS NURSING HOME OF FREDERICK COUNTY</c:v>
                </c:pt>
              </c:strCache>
            </c:strRef>
          </c:cat>
          <c:val>
            <c:numRef>
              <c:f>'Data for Comparison'!$R$35:$R$44</c:f>
              <c:numCache>
                <c:formatCode>General</c:formatCode>
                <c:ptCount val="10"/>
                <c:pt idx="0">
                  <c:v>53</c:v>
                </c:pt>
                <c:pt idx="1">
                  <c:v>33</c:v>
                </c:pt>
                <c:pt idx="2">
                  <c:v>17</c:v>
                </c:pt>
                <c:pt idx="3">
                  <c:v>38</c:v>
                </c:pt>
                <c:pt idx="4">
                  <c:v>18</c:v>
                </c:pt>
                <c:pt idx="5">
                  <c:v>29</c:v>
                </c:pt>
                <c:pt idx="6">
                  <c:v>5</c:v>
                </c:pt>
                <c:pt idx="7">
                  <c:v>19</c:v>
                </c:pt>
                <c:pt idx="8">
                  <c:v>21</c:v>
                </c:pt>
                <c:pt idx="9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AC-4A90-981B-EF855BCA5CD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88097760"/>
        <c:axId val="788097104"/>
      </c:lineChart>
      <c:catAx>
        <c:axId val="788086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8094480"/>
        <c:crosses val="autoZero"/>
        <c:auto val="1"/>
        <c:lblAlgn val="ctr"/>
        <c:lblOffset val="100"/>
        <c:noMultiLvlLbl val="0"/>
      </c:catAx>
      <c:valAx>
        <c:axId val="788094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8086936"/>
        <c:crosses val="autoZero"/>
        <c:crossBetween val="between"/>
      </c:valAx>
      <c:valAx>
        <c:axId val="78809710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8097760"/>
        <c:crosses val="max"/>
        <c:crossBetween val="between"/>
      </c:valAx>
      <c:catAx>
        <c:axId val="7880977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880971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180974</xdr:colOff>
      <xdr:row>0</xdr:row>
      <xdr:rowOff>180975</xdr:rowOff>
    </xdr:from>
    <xdr:to>
      <xdr:col>19</xdr:col>
      <xdr:colOff>279400</xdr:colOff>
      <xdr:row>18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F2B46AD-AF80-42BA-A0B8-6D042C2416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193674</xdr:colOff>
      <xdr:row>19</xdr:row>
      <xdr:rowOff>3174</xdr:rowOff>
    </xdr:from>
    <xdr:to>
      <xdr:col>19</xdr:col>
      <xdr:colOff>279400</xdr:colOff>
      <xdr:row>39</xdr:row>
      <xdr:rowOff>120650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1EC7D41-4E59-4855-8743-704C2464BD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19</xdr:row>
      <xdr:rowOff>0</xdr:rowOff>
    </xdr:from>
    <xdr:to>
      <xdr:col>5</xdr:col>
      <xdr:colOff>44450</xdr:colOff>
      <xdr:row>39</xdr:row>
      <xdr:rowOff>133350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1CDBB56-0C57-4D2E-BB6E-80D9A19A77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19</xdr:row>
      <xdr:rowOff>25400</xdr:rowOff>
    </xdr:from>
    <xdr:to>
      <xdr:col>18</xdr:col>
      <xdr:colOff>482600</xdr:colOff>
      <xdr:row>36</xdr:row>
      <xdr:rowOff>146050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47978</xdr:colOff>
      <xdr:row>0</xdr:row>
      <xdr:rowOff>169333</xdr:rowOff>
    </xdr:from>
    <xdr:to>
      <xdr:col>18</xdr:col>
      <xdr:colOff>479778</xdr:colOff>
      <xdr:row>17</xdr:row>
      <xdr:rowOff>157339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101600</xdr:colOff>
      <xdr:row>0</xdr:row>
      <xdr:rowOff>180974</xdr:rowOff>
    </xdr:from>
    <xdr:to>
      <xdr:col>9</xdr:col>
      <xdr:colOff>234950</xdr:colOff>
      <xdr:row>18</xdr:row>
      <xdr:rowOff>12700</xdr:rowOff>
    </xdr:to>
    <xdr:graphicFrame macro="">
      <xdr:nvGraphicFramePr>
        <xdr:cNvPr id="2" name="Chart 1" descr="Bottom 10 lowest ">
          <a:extLst>
            <a:ext uri="{FF2B5EF4-FFF2-40B4-BE49-F238E27FC236}">
              <a16:creationId xmlns:a16="http://schemas.microsoft.com/office/drawing/2014/main" id="{0F41E95E-D4A5-4BE7-89EE-77D3B0CA57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125942</xdr:colOff>
      <xdr:row>19</xdr:row>
      <xdr:rowOff>9525</xdr:rowOff>
    </xdr:from>
    <xdr:to>
      <xdr:col>9</xdr:col>
      <xdr:colOff>259292</xdr:colOff>
      <xdr:row>37</xdr:row>
      <xdr:rowOff>1058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8A6D626-E9C7-451B-8ED4-BC2254FDE9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97367</xdr:colOff>
      <xdr:row>38</xdr:row>
      <xdr:rowOff>36689</xdr:rowOff>
    </xdr:from>
    <xdr:to>
      <xdr:col>18</xdr:col>
      <xdr:colOff>541867</xdr:colOff>
      <xdr:row>65</xdr:row>
      <xdr:rowOff>119944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14EFFD3-1550-45A9-827B-60DA279DB8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mdtravelstories.com/calvert-county/" TargetMode="External"/><Relationship Id="rId1" Type="http://schemas.openxmlformats.org/officeDocument/2006/relationships/hyperlink" Target="https://mdtravelstories.com/garrett-county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F6762-0C30-4128-AD0A-8A92B1964552}">
  <sheetPr codeName="Sheet3"/>
  <dimension ref="A1:BG215"/>
  <sheetViews>
    <sheetView tabSelected="1" workbookViewId="0">
      <selection activeCell="AZ11" sqref="AZ11"/>
    </sheetView>
  </sheetViews>
  <sheetFormatPr defaultColWidth="8.7109375" defaultRowHeight="15" x14ac:dyDescent="0.25"/>
  <cols>
    <col min="1" max="1" width="60.42578125" style="2" customWidth="1"/>
    <col min="2" max="2" width="18.28515625" style="2" bestFit="1" customWidth="1"/>
    <col min="3" max="4" width="9.5703125" style="58" bestFit="1" customWidth="1"/>
    <col min="5" max="5" width="8.140625" style="58" bestFit="1" customWidth="1"/>
    <col min="6" max="6" width="9.5703125" style="58" bestFit="1" customWidth="1"/>
    <col min="7" max="7" width="6.85546875" style="59" bestFit="1" customWidth="1"/>
    <col min="8" max="8" width="8.28515625" style="2" bestFit="1" customWidth="1"/>
    <col min="9" max="9" width="11.85546875" style="3" bestFit="1" customWidth="1"/>
    <col min="10" max="10" width="8.7109375" style="3"/>
    <col min="11" max="11" width="11.5703125" style="3" bestFit="1" customWidth="1"/>
    <col min="12" max="12" width="9.5703125" style="3" customWidth="1"/>
    <col min="13" max="13" width="16.42578125" style="3" bestFit="1" customWidth="1"/>
    <col min="14" max="14" width="7.140625" style="60" bestFit="1" customWidth="1"/>
    <col min="15" max="15" width="11.5703125" style="60" bestFit="1" customWidth="1"/>
    <col min="16" max="18" width="6.140625" style="60" bestFit="1" customWidth="1"/>
    <col min="19" max="19" width="6.42578125" style="60" bestFit="1" customWidth="1"/>
    <col min="20" max="20" width="7.7109375" style="60" bestFit="1" customWidth="1"/>
    <col min="21" max="21" width="8.5703125" style="60" bestFit="1" customWidth="1"/>
    <col min="22" max="27" width="11.85546875" style="3" bestFit="1" customWidth="1"/>
    <col min="28" max="28" width="12.28515625" style="3" bestFit="1" customWidth="1"/>
    <col min="29" max="29" width="19.7109375" style="3" bestFit="1" customWidth="1"/>
    <col min="30" max="30" width="17.140625" style="3" bestFit="1" customWidth="1"/>
    <col min="31" max="31" width="11.5703125" style="3" bestFit="1" customWidth="1"/>
    <col min="32" max="32" width="16.42578125" style="3" bestFit="1" customWidth="1"/>
    <col min="33" max="34" width="9.5703125" style="3" bestFit="1" customWidth="1"/>
    <col min="35" max="35" width="10.140625" style="3" bestFit="1" customWidth="1"/>
    <col min="36" max="36" width="11" style="3" bestFit="1" customWidth="1"/>
    <col min="37" max="37" width="12.5703125" style="3" bestFit="1" customWidth="1"/>
    <col min="38" max="38" width="12.140625" style="3" bestFit="1" customWidth="1"/>
    <col min="39" max="39" width="15.7109375" style="3" bestFit="1" customWidth="1"/>
    <col min="40" max="40" width="13.140625" style="3" bestFit="1" customWidth="1"/>
    <col min="41" max="41" width="10.85546875" style="3" bestFit="1" customWidth="1"/>
    <col min="42" max="42" width="10.42578125" style="3" bestFit="1" customWidth="1"/>
    <col min="43" max="43" width="8.7109375" style="3"/>
    <col min="44" max="44" width="8.140625" style="3" bestFit="1" customWidth="1"/>
    <col min="45" max="45" width="12.85546875" style="3" bestFit="1" customWidth="1"/>
    <col min="46" max="46" width="14.5703125" style="3" bestFit="1" customWidth="1"/>
    <col min="47" max="47" width="17.7109375" style="2" bestFit="1" customWidth="1"/>
    <col min="48" max="48" width="9.140625" style="3" bestFit="1" customWidth="1"/>
    <col min="49" max="49" width="14.85546875" style="4" bestFit="1" customWidth="1"/>
    <col min="50" max="50" width="16.42578125" style="61" bestFit="1" customWidth="1"/>
    <col min="51" max="51" width="5.28515625" style="2" customWidth="1"/>
    <col min="52" max="52" width="10.85546875" style="2" bestFit="1" customWidth="1"/>
    <col min="53" max="53" width="11.7109375" style="2" bestFit="1" customWidth="1"/>
    <col min="54" max="54" width="13.7109375" style="3" bestFit="1" customWidth="1"/>
    <col min="55" max="55" width="9.5703125" style="3" bestFit="1" customWidth="1"/>
    <col min="56" max="56" width="16.42578125" style="3" bestFit="1" customWidth="1"/>
    <col min="57" max="57" width="8.140625" style="2" bestFit="1" customWidth="1"/>
    <col min="58" max="58" width="14.42578125" style="4" bestFit="1" customWidth="1"/>
    <col min="59" max="59" width="16.140625" style="61" bestFit="1" customWidth="1"/>
    <col min="60" max="16384" width="8.7109375" style="2"/>
  </cols>
  <sheetData>
    <row r="1" spans="1:59" x14ac:dyDescent="0.25">
      <c r="A1" s="75" t="s">
        <v>1</v>
      </c>
      <c r="B1" s="75" t="s">
        <v>2</v>
      </c>
      <c r="C1" s="76" t="s">
        <v>3</v>
      </c>
      <c r="D1" s="76" t="s">
        <v>4</v>
      </c>
      <c r="E1" s="76" t="s">
        <v>5</v>
      </c>
      <c r="F1" s="76" t="s">
        <v>6</v>
      </c>
      <c r="G1" s="77" t="s">
        <v>7</v>
      </c>
      <c r="H1" s="75" t="s">
        <v>287</v>
      </c>
      <c r="I1" s="78" t="s">
        <v>8</v>
      </c>
      <c r="J1" s="78" t="s">
        <v>9</v>
      </c>
      <c r="K1" s="78" t="s">
        <v>10</v>
      </c>
      <c r="L1" s="78" t="s">
        <v>11</v>
      </c>
      <c r="M1" s="78" t="s">
        <v>160</v>
      </c>
      <c r="N1" s="79" t="s">
        <v>12</v>
      </c>
      <c r="O1" s="79" t="s">
        <v>13</v>
      </c>
      <c r="P1" s="79" t="s">
        <v>14</v>
      </c>
      <c r="Q1" s="79" t="s">
        <v>15</v>
      </c>
      <c r="R1" s="79" t="s">
        <v>16</v>
      </c>
      <c r="S1" s="79" t="s">
        <v>17</v>
      </c>
      <c r="T1" s="79" t="s">
        <v>18</v>
      </c>
      <c r="U1" s="79" t="s">
        <v>19</v>
      </c>
      <c r="V1" s="78" t="s">
        <v>20</v>
      </c>
      <c r="W1" s="78" t="s">
        <v>21</v>
      </c>
      <c r="X1" s="78" t="s">
        <v>22</v>
      </c>
      <c r="Y1" s="78" t="s">
        <v>23</v>
      </c>
      <c r="Z1" s="78" t="s">
        <v>24</v>
      </c>
      <c r="AA1" s="78" t="s">
        <v>25</v>
      </c>
      <c r="AB1" s="78" t="s">
        <v>208</v>
      </c>
      <c r="AC1" s="78" t="s">
        <v>209</v>
      </c>
      <c r="AD1" s="78" t="s">
        <v>210</v>
      </c>
      <c r="AE1" s="78" t="s">
        <v>211</v>
      </c>
      <c r="AF1" s="78" t="s">
        <v>212</v>
      </c>
      <c r="AG1" s="78" t="s">
        <v>213</v>
      </c>
      <c r="AH1" s="78" t="s">
        <v>214</v>
      </c>
      <c r="AI1" s="78" t="s">
        <v>215</v>
      </c>
      <c r="AJ1" s="78" t="s">
        <v>216</v>
      </c>
      <c r="AK1" s="78" t="s">
        <v>217</v>
      </c>
      <c r="AL1" s="78" t="s">
        <v>218</v>
      </c>
      <c r="AM1" s="78" t="s">
        <v>219</v>
      </c>
      <c r="AN1" s="78" t="s">
        <v>220</v>
      </c>
      <c r="AO1" s="78" t="s">
        <v>221</v>
      </c>
      <c r="AP1" s="78" t="s">
        <v>222</v>
      </c>
      <c r="AQ1" s="78" t="s">
        <v>223</v>
      </c>
      <c r="AR1" s="78" t="s">
        <v>224</v>
      </c>
      <c r="AS1" s="78" t="s">
        <v>225</v>
      </c>
      <c r="AT1" s="78" t="s">
        <v>226</v>
      </c>
      <c r="AU1" s="75" t="s">
        <v>227</v>
      </c>
      <c r="AV1" s="78" t="s">
        <v>161</v>
      </c>
      <c r="AW1" s="80" t="s">
        <v>233</v>
      </c>
      <c r="AX1" s="81" t="s">
        <v>234</v>
      </c>
      <c r="AY1" s="75" t="s">
        <v>207</v>
      </c>
      <c r="AZ1" s="75" t="s">
        <v>153</v>
      </c>
      <c r="BA1" s="75" t="s">
        <v>228</v>
      </c>
      <c r="BB1" s="78" t="s">
        <v>229</v>
      </c>
      <c r="BC1" s="78" t="s">
        <v>199</v>
      </c>
      <c r="BD1" s="78" t="s">
        <v>232</v>
      </c>
      <c r="BE1" s="75" t="s">
        <v>154</v>
      </c>
      <c r="BF1" s="80" t="s">
        <v>230</v>
      </c>
      <c r="BG1" s="81" t="s">
        <v>231</v>
      </c>
    </row>
    <row r="2" spans="1:59" x14ac:dyDescent="0.25">
      <c r="A2" s="57" t="s">
        <v>37</v>
      </c>
      <c r="B2" s="2" t="s">
        <v>38</v>
      </c>
      <c r="C2" s="58">
        <v>23514</v>
      </c>
      <c r="D2" s="58">
        <v>18377</v>
      </c>
      <c r="E2" s="58">
        <v>460</v>
      </c>
      <c r="F2" s="58">
        <v>18837</v>
      </c>
      <c r="G2" s="59">
        <v>0.80109721867823425</v>
      </c>
      <c r="H2" s="2" t="s">
        <v>29</v>
      </c>
      <c r="I2" s="3">
        <v>3.0064625762045232</v>
      </c>
      <c r="J2" s="3">
        <v>3.8048317197782109</v>
      </c>
      <c r="K2" s="3">
        <v>3.8610000000000002</v>
      </c>
      <c r="L2" s="3">
        <v>1.0147623559617147</v>
      </c>
      <c r="M2" s="3">
        <v>0.50939999999999996</v>
      </c>
      <c r="N2" s="60">
        <v>9</v>
      </c>
      <c r="O2" s="60">
        <v>0.96153846153846156</v>
      </c>
      <c r="P2" s="60">
        <v>3.721428571428572</v>
      </c>
      <c r="Q2" s="60">
        <v>3.5959183673469393</v>
      </c>
      <c r="R2" s="60">
        <v>3.3636363636363638</v>
      </c>
      <c r="S2" s="60">
        <v>3.4861111111111112</v>
      </c>
      <c r="T2" s="60">
        <v>3.6766666666666667</v>
      </c>
      <c r="U2" s="60">
        <v>3.0952380952380953</v>
      </c>
      <c r="V2" s="3">
        <v>90</v>
      </c>
      <c r="W2" s="3">
        <v>100</v>
      </c>
      <c r="X2" s="3">
        <v>94</v>
      </c>
      <c r="Y2" s="3">
        <v>100</v>
      </c>
      <c r="Z2" s="3">
        <v>97</v>
      </c>
      <c r="AA2" s="3">
        <v>100</v>
      </c>
      <c r="AB2" s="3">
        <v>20</v>
      </c>
      <c r="AC2" s="3">
        <v>9.1465166387359336</v>
      </c>
      <c r="AD2" s="3">
        <v>29.146516638735932</v>
      </c>
      <c r="AE2" s="3">
        <v>5.2659226645742896</v>
      </c>
      <c r="AF2" s="3">
        <v>5.6625579241815549</v>
      </c>
      <c r="AG2" s="3">
        <v>2.6341595566026248</v>
      </c>
      <c r="AH2" s="3">
        <v>2.4439889340987806</v>
      </c>
      <c r="AI2" s="3">
        <v>2.4305914010173586</v>
      </c>
      <c r="AJ2" s="3">
        <v>2.3187063155352416</v>
      </c>
      <c r="AK2" s="3">
        <v>2.7164226934981572</v>
      </c>
      <c r="AL2" s="3">
        <v>2.3569152374244187</v>
      </c>
      <c r="AM2" s="3">
        <v>25.829264726932422</v>
      </c>
      <c r="AN2" s="3">
        <v>0</v>
      </c>
      <c r="AO2" s="3">
        <v>5</v>
      </c>
      <c r="AP2" s="3">
        <v>3.6397903712205593</v>
      </c>
      <c r="AQ2" s="3">
        <v>5</v>
      </c>
      <c r="AR2" s="3">
        <v>3.6715504128035867</v>
      </c>
      <c r="AS2" s="3">
        <v>5</v>
      </c>
      <c r="AT2" s="3">
        <v>22.311340784024146</v>
      </c>
      <c r="AU2" s="2">
        <v>5</v>
      </c>
      <c r="AV2" s="3">
        <v>82.287122149692493</v>
      </c>
      <c r="AW2" s="4">
        <v>11.947635308767641</v>
      </c>
      <c r="AX2" s="61">
        <v>225057.61</v>
      </c>
      <c r="AY2" s="2">
        <v>1</v>
      </c>
      <c r="AZ2" s="2">
        <v>1</v>
      </c>
      <c r="BA2" s="2" t="s">
        <v>30</v>
      </c>
      <c r="BB2" s="3">
        <v>66.990128837894403</v>
      </c>
      <c r="BC2" s="60">
        <v>15.29699331179809</v>
      </c>
      <c r="BD2" s="3">
        <v>0</v>
      </c>
      <c r="BE2" s="2">
        <v>0</v>
      </c>
      <c r="BF2" s="4">
        <v>0</v>
      </c>
      <c r="BG2" s="61">
        <v>0</v>
      </c>
    </row>
    <row r="3" spans="1:59" x14ac:dyDescent="0.25">
      <c r="A3" s="57" t="s">
        <v>44</v>
      </c>
      <c r="B3" s="2" t="s">
        <v>28</v>
      </c>
      <c r="C3" s="58">
        <v>20984</v>
      </c>
      <c r="D3" s="58">
        <v>8282</v>
      </c>
      <c r="E3" s="58">
        <v>0</v>
      </c>
      <c r="F3" s="58">
        <v>8282</v>
      </c>
      <c r="G3" s="59">
        <v>0.39468166221883338</v>
      </c>
      <c r="H3" s="2" t="s">
        <v>29</v>
      </c>
      <c r="I3" s="3">
        <v>3.4985971773324716</v>
      </c>
      <c r="J3" s="3">
        <v>4.4276531563702868</v>
      </c>
      <c r="K3" s="3">
        <v>4.5502000000000002</v>
      </c>
      <c r="L3" s="3">
        <v>1.027677606917651</v>
      </c>
      <c r="M3" s="3">
        <v>0.61040000000000005</v>
      </c>
      <c r="N3" s="60">
        <v>8.2941176470588243</v>
      </c>
      <c r="O3" s="60">
        <v>0.875</v>
      </c>
      <c r="P3" s="60">
        <v>3.4921875</v>
      </c>
      <c r="Q3" s="60">
        <v>3.3801587301587301</v>
      </c>
      <c r="R3" s="60">
        <v>3.3571428571428572</v>
      </c>
      <c r="S3" s="60">
        <v>3.4444444444444451</v>
      </c>
      <c r="T3" s="60">
        <v>3.4010416666666665</v>
      </c>
      <c r="U3" s="60">
        <v>2.2727272727272729</v>
      </c>
      <c r="V3" s="3">
        <v>100</v>
      </c>
      <c r="W3" s="3">
        <v>100</v>
      </c>
      <c r="X3" s="3">
        <v>87</v>
      </c>
      <c r="Y3" s="3">
        <v>100</v>
      </c>
      <c r="Z3" s="3">
        <v>100</v>
      </c>
      <c r="AA3" s="3">
        <v>100</v>
      </c>
      <c r="AB3" s="3">
        <v>20</v>
      </c>
      <c r="AC3" s="3">
        <v>10.960019152501797</v>
      </c>
      <c r="AD3" s="3">
        <v>30.960019152501797</v>
      </c>
      <c r="AE3" s="3">
        <v>4.4598769629303714</v>
      </c>
      <c r="AF3" s="3">
        <v>4.9033132535900528</v>
      </c>
      <c r="AG3" s="3">
        <v>2.1613598896113002</v>
      </c>
      <c r="AH3" s="3">
        <v>2.0468828885329993</v>
      </c>
      <c r="AI3" s="3">
        <v>2.4191746872532951</v>
      </c>
      <c r="AJ3" s="3">
        <v>2.2451039507315702</v>
      </c>
      <c r="AK3" s="3">
        <v>2.2654938755871714</v>
      </c>
      <c r="AL3" s="3">
        <v>1.0501119765756435</v>
      </c>
      <c r="AM3" s="3">
        <v>21.551317484812405</v>
      </c>
      <c r="AN3" s="3">
        <v>5</v>
      </c>
      <c r="AO3" s="3">
        <v>5</v>
      </c>
      <c r="AP3" s="3">
        <v>2.052879137644545</v>
      </c>
      <c r="AQ3" s="3">
        <v>5</v>
      </c>
      <c r="AR3" s="3">
        <v>5</v>
      </c>
      <c r="AS3" s="3">
        <v>5</v>
      </c>
      <c r="AT3" s="3">
        <v>27.052879137644545</v>
      </c>
      <c r="AU3" s="2">
        <v>0</v>
      </c>
      <c r="AV3" s="3">
        <v>79.56421577495874</v>
      </c>
      <c r="AW3" s="4">
        <v>11.353390222568148</v>
      </c>
      <c r="AX3" s="61">
        <v>94028.78</v>
      </c>
      <c r="AY3" s="2">
        <v>3</v>
      </c>
      <c r="AZ3" s="2">
        <v>2</v>
      </c>
      <c r="BA3" s="2" t="s">
        <v>30</v>
      </c>
      <c r="BB3" s="3">
        <v>67.006108933168321</v>
      </c>
      <c r="BC3" s="60">
        <v>12.558106841790419</v>
      </c>
      <c r="BD3" s="3">
        <v>0</v>
      </c>
      <c r="BE3" s="2">
        <v>0</v>
      </c>
      <c r="BF3" s="4">
        <v>0</v>
      </c>
      <c r="BG3" s="61">
        <v>0</v>
      </c>
    </row>
    <row r="4" spans="1:59" x14ac:dyDescent="0.25">
      <c r="A4" s="2" t="s">
        <v>62</v>
      </c>
      <c r="B4" s="2" t="s">
        <v>50</v>
      </c>
      <c r="C4" s="58">
        <v>21207</v>
      </c>
      <c r="D4" s="58">
        <v>17062</v>
      </c>
      <c r="E4" s="58">
        <v>0</v>
      </c>
      <c r="F4" s="58">
        <v>17062</v>
      </c>
      <c r="G4" s="59">
        <v>0.80454566888291601</v>
      </c>
      <c r="H4" s="2" t="s">
        <v>29</v>
      </c>
      <c r="I4" s="3">
        <v>3.0613140116599702</v>
      </c>
      <c r="J4" s="3">
        <v>3.8742490087702874</v>
      </c>
      <c r="K4" s="3">
        <v>3.4119999999999999</v>
      </c>
      <c r="L4" s="3">
        <v>0.88068680982459402</v>
      </c>
      <c r="M4" s="3">
        <v>0.53700000000000003</v>
      </c>
      <c r="N4" s="60">
        <v>9.6428571428571406</v>
      </c>
      <c r="O4" s="60">
        <v>1</v>
      </c>
      <c r="P4" s="60">
        <v>3.8988095238095242</v>
      </c>
      <c r="Q4" s="60">
        <v>3.8980158730158729</v>
      </c>
      <c r="R4" s="60">
        <v>3.6538461538461533</v>
      </c>
      <c r="S4" s="60">
        <v>3.8717948717948718</v>
      </c>
      <c r="T4" s="60">
        <v>3.8499999999999992</v>
      </c>
      <c r="U4" s="60">
        <v>3.5</v>
      </c>
      <c r="V4" s="3">
        <v>98</v>
      </c>
      <c r="W4" s="3">
        <v>98</v>
      </c>
      <c r="X4" s="3">
        <v>82</v>
      </c>
      <c r="Y4" s="3">
        <v>98</v>
      </c>
      <c r="Z4" s="3">
        <v>100</v>
      </c>
      <c r="AA4" s="3">
        <v>98</v>
      </c>
      <c r="AB4" s="3">
        <v>14.356534551359154</v>
      </c>
      <c r="AC4" s="3">
        <v>9.6420876226957155</v>
      </c>
      <c r="AD4" s="3">
        <v>23.998622174054869</v>
      </c>
      <c r="AE4" s="3">
        <v>6</v>
      </c>
      <c r="AF4" s="3">
        <v>6</v>
      </c>
      <c r="AG4" s="3">
        <v>3</v>
      </c>
      <c r="AH4" s="3">
        <v>3</v>
      </c>
      <c r="AI4" s="3">
        <v>2.9408306853958641</v>
      </c>
      <c r="AJ4" s="3">
        <v>3</v>
      </c>
      <c r="AK4" s="3">
        <v>3</v>
      </c>
      <c r="AL4" s="3">
        <v>3</v>
      </c>
      <c r="AM4" s="3">
        <v>29.940830685395863</v>
      </c>
      <c r="AN4" s="3">
        <v>0.94254000697873108</v>
      </c>
      <c r="AO4" s="3">
        <v>2.701558724238398</v>
      </c>
      <c r="AP4" s="3">
        <v>0.91937111366167734</v>
      </c>
      <c r="AQ4" s="3">
        <v>2.2485579017965396</v>
      </c>
      <c r="AR4" s="3">
        <v>5</v>
      </c>
      <c r="AS4" s="3">
        <v>4.5464681644548497</v>
      </c>
      <c r="AT4" s="3">
        <v>16.358495911130195</v>
      </c>
      <c r="AU4" s="2">
        <v>5</v>
      </c>
      <c r="AV4" s="3">
        <v>75.29794877058093</v>
      </c>
      <c r="AW4" s="4">
        <v>10.422323246747341</v>
      </c>
      <c r="AX4" s="61">
        <v>177825.68</v>
      </c>
      <c r="AY4" s="2">
        <v>5</v>
      </c>
      <c r="AZ4" s="2">
        <v>3</v>
      </c>
      <c r="BA4" s="2" t="s">
        <v>30</v>
      </c>
      <c r="BB4" s="3">
        <v>71.469398883417796</v>
      </c>
      <c r="BC4" s="60">
        <v>3.8285498871631347</v>
      </c>
      <c r="BD4" s="3">
        <v>0</v>
      </c>
      <c r="BE4" s="2">
        <v>0</v>
      </c>
      <c r="BF4" s="4">
        <v>0</v>
      </c>
      <c r="BG4" s="61">
        <v>0</v>
      </c>
    </row>
    <row r="5" spans="1:59" x14ac:dyDescent="0.25">
      <c r="A5" s="57" t="s">
        <v>288</v>
      </c>
      <c r="B5" s="2" t="s">
        <v>39</v>
      </c>
      <c r="C5" s="58">
        <v>5710</v>
      </c>
      <c r="D5" s="58">
        <v>3707</v>
      </c>
      <c r="E5" s="58">
        <v>0</v>
      </c>
      <c r="F5" s="58">
        <v>3707</v>
      </c>
      <c r="G5" s="59">
        <v>0.64921190893169878</v>
      </c>
      <c r="H5" s="2" t="s">
        <v>29</v>
      </c>
      <c r="I5" s="3">
        <v>3.4449324151185139</v>
      </c>
      <c r="J5" s="3">
        <v>4.3597376628856503</v>
      </c>
      <c r="K5" s="3">
        <v>4.2045000000000003</v>
      </c>
      <c r="L5" s="3">
        <v>0.96439288900174325</v>
      </c>
      <c r="M5" s="3">
        <v>0.39710000000000001</v>
      </c>
      <c r="N5" s="60">
        <v>9.1666666666666696</v>
      </c>
      <c r="O5" s="60">
        <v>0.88888888888888895</v>
      </c>
      <c r="P5" s="60">
        <v>3.7972222222222234</v>
      </c>
      <c r="Q5" s="60">
        <v>3.7781994047619065</v>
      </c>
      <c r="R5" s="60">
        <v>3.4000000000000004</v>
      </c>
      <c r="S5" s="60">
        <v>3.4479166666666683</v>
      </c>
      <c r="T5" s="60">
        <v>3.7058823529411784</v>
      </c>
      <c r="U5" s="60">
        <v>3.1562500000000004</v>
      </c>
      <c r="V5" s="3">
        <v>97</v>
      </c>
      <c r="W5" s="3">
        <v>100</v>
      </c>
      <c r="X5" s="3">
        <v>96</v>
      </c>
      <c r="Y5" s="3">
        <v>100</v>
      </c>
      <c r="Z5" s="3">
        <v>98</v>
      </c>
      <c r="AA5" s="3">
        <v>100</v>
      </c>
      <c r="AB5" s="3">
        <v>18.3157981079111</v>
      </c>
      <c r="AC5" s="3">
        <v>7.1301173090734977</v>
      </c>
      <c r="AD5" s="3">
        <v>25.445915416984597</v>
      </c>
      <c r="AE5" s="3">
        <v>5.4562390107957741</v>
      </c>
      <c r="AF5" s="3">
        <v>5.0251673365244924</v>
      </c>
      <c r="AG5" s="3">
        <v>2.7904806409178358</v>
      </c>
      <c r="AH5" s="3">
        <v>2.7794775495451622</v>
      </c>
      <c r="AI5" s="3">
        <v>2.4945249980961117</v>
      </c>
      <c r="AJ5" s="3">
        <v>2.251237481131878</v>
      </c>
      <c r="AK5" s="3">
        <v>2.7642202259289013</v>
      </c>
      <c r="AL5" s="3">
        <v>2.4538508082538266</v>
      </c>
      <c r="AM5" s="3">
        <v>26.01519805119398</v>
      </c>
      <c r="AN5" s="3">
        <v>0</v>
      </c>
      <c r="AO5" s="3">
        <v>5</v>
      </c>
      <c r="AP5" s="3">
        <v>4.0931935808137059</v>
      </c>
      <c r="AQ5" s="3">
        <v>5</v>
      </c>
      <c r="AR5" s="3">
        <v>4.1143669418690578</v>
      </c>
      <c r="AS5" s="3">
        <v>5</v>
      </c>
      <c r="AT5" s="3">
        <v>23.207560522682762</v>
      </c>
      <c r="AU5" s="2">
        <v>0</v>
      </c>
      <c r="AV5" s="3">
        <v>74.66867399086135</v>
      </c>
      <c r="AW5" s="4">
        <v>10.284990781265787</v>
      </c>
      <c r="AX5" s="61">
        <v>38126.46</v>
      </c>
      <c r="AY5" s="2">
        <v>7</v>
      </c>
      <c r="AZ5" s="2">
        <v>4</v>
      </c>
      <c r="BA5" s="2" t="s">
        <v>30</v>
      </c>
      <c r="BB5" s="3">
        <v>74.768532155843985</v>
      </c>
      <c r="BC5" s="60">
        <v>-9.9858164982634889E-2</v>
      </c>
      <c r="BD5" s="3">
        <v>0</v>
      </c>
      <c r="BE5" s="2">
        <v>0</v>
      </c>
      <c r="BF5" s="4">
        <v>0</v>
      </c>
      <c r="BG5" s="61">
        <v>0</v>
      </c>
    </row>
    <row r="6" spans="1:59" x14ac:dyDescent="0.25">
      <c r="A6" s="57" t="s">
        <v>71</v>
      </c>
      <c r="B6" s="2" t="s">
        <v>72</v>
      </c>
      <c r="C6" s="58">
        <v>40120</v>
      </c>
      <c r="D6" s="58">
        <v>32717</v>
      </c>
      <c r="E6" s="58">
        <v>0</v>
      </c>
      <c r="F6" s="58">
        <v>32717</v>
      </c>
      <c r="G6" s="59">
        <v>0.81547856430707877</v>
      </c>
      <c r="H6" s="2" t="s">
        <v>29</v>
      </c>
      <c r="I6" s="3">
        <v>3.3154634550475608</v>
      </c>
      <c r="J6" s="3">
        <v>4.1958880909988956</v>
      </c>
      <c r="K6" s="3">
        <v>3.5398000000000001</v>
      </c>
      <c r="L6" s="3">
        <v>0.84363546482415752</v>
      </c>
      <c r="M6" s="3">
        <v>0.67090000000000005</v>
      </c>
      <c r="N6" s="60">
        <v>8.0588235294117556</v>
      </c>
      <c r="O6" s="60">
        <v>0.85294117647058831</v>
      </c>
      <c r="P6" s="60">
        <v>3.4916666666666654</v>
      </c>
      <c r="Q6" s="60">
        <v>3.4345598845598828</v>
      </c>
      <c r="R6" s="60">
        <v>3.1562499999999987</v>
      </c>
      <c r="S6" s="60">
        <v>3.4222222222222203</v>
      </c>
      <c r="T6" s="60">
        <v>3.3951612903225787</v>
      </c>
      <c r="U6" s="60">
        <v>2.7857142857142843</v>
      </c>
      <c r="V6" s="3">
        <v>100</v>
      </c>
      <c r="W6" s="3">
        <v>98</v>
      </c>
      <c r="X6" s="3">
        <v>95</v>
      </c>
      <c r="Y6" s="3">
        <v>99</v>
      </c>
      <c r="Z6" s="3">
        <v>99</v>
      </c>
      <c r="AA6" s="3">
        <v>90</v>
      </c>
      <c r="AB6" s="3">
        <v>12.604020977392743</v>
      </c>
      <c r="AC6" s="3">
        <v>12.04632511371798</v>
      </c>
      <c r="AD6" s="3">
        <v>24.650346091110723</v>
      </c>
      <c r="AE6" s="3">
        <v>4.1911950623823868</v>
      </c>
      <c r="AF6" s="3">
        <v>4.70978029834124</v>
      </c>
      <c r="AG6" s="3">
        <v>2.1602856936785031</v>
      </c>
      <c r="AH6" s="3">
        <v>2.1470083224648828</v>
      </c>
      <c r="AI6" s="3">
        <v>2.0659701051775943</v>
      </c>
      <c r="AJ6" s="3">
        <v>2.2058493561696073</v>
      </c>
      <c r="AK6" s="3">
        <v>2.255873445097516</v>
      </c>
      <c r="AL6" s="3">
        <v>1.8651445366313242</v>
      </c>
      <c r="AM6" s="3">
        <v>21.601106819943055</v>
      </c>
      <c r="AN6" s="3">
        <v>5</v>
      </c>
      <c r="AO6" s="3">
        <v>2.701558724238398</v>
      </c>
      <c r="AP6" s="3">
        <v>3.8664919760171323</v>
      </c>
      <c r="AQ6" s="3">
        <v>3.6242789508982698</v>
      </c>
      <c r="AR6" s="3">
        <v>4.5571834709345289</v>
      </c>
      <c r="AS6" s="3">
        <v>2.7323408222742476</v>
      </c>
      <c r="AT6" s="3">
        <v>22.481853944362577</v>
      </c>
      <c r="AU6" s="2">
        <v>5</v>
      </c>
      <c r="AV6" s="3">
        <v>73.733306855416345</v>
      </c>
      <c r="AW6" s="4">
        <v>10.080856945013322</v>
      </c>
      <c r="AX6" s="61">
        <v>329815.40000000002</v>
      </c>
      <c r="AY6" s="2">
        <v>8</v>
      </c>
      <c r="AZ6" s="2">
        <v>5</v>
      </c>
      <c r="BA6" s="2" t="s">
        <v>30</v>
      </c>
      <c r="BB6" s="3">
        <v>68.083826322639084</v>
      </c>
      <c r="BC6" s="60">
        <v>5.649480532777261</v>
      </c>
      <c r="BD6" s="3">
        <v>0</v>
      </c>
      <c r="BE6" s="2">
        <v>0</v>
      </c>
      <c r="BF6" s="4">
        <v>0</v>
      </c>
      <c r="BG6" s="61">
        <v>0</v>
      </c>
    </row>
    <row r="7" spans="1:59" x14ac:dyDescent="0.25">
      <c r="A7" s="2" t="s">
        <v>112</v>
      </c>
      <c r="B7" s="2" t="s">
        <v>32</v>
      </c>
      <c r="C7" s="58">
        <v>18281</v>
      </c>
      <c r="D7" s="58">
        <v>9715</v>
      </c>
      <c r="E7" s="58">
        <v>0</v>
      </c>
      <c r="F7" s="58">
        <v>9715</v>
      </c>
      <c r="G7" s="59">
        <v>0.53142607078387394</v>
      </c>
      <c r="H7" s="2" t="s">
        <v>29</v>
      </c>
      <c r="I7" s="3">
        <v>3.6756427126166704</v>
      </c>
      <c r="J7" s="3">
        <v>4.6517133105947401</v>
      </c>
      <c r="K7" s="3">
        <v>4.9341999999999997</v>
      </c>
      <c r="L7" s="3">
        <v>1.0607274504131345</v>
      </c>
      <c r="M7" s="3">
        <v>0.215</v>
      </c>
      <c r="N7" s="60">
        <v>8.7142857142857135</v>
      </c>
      <c r="O7" s="60">
        <v>0.85714285714285698</v>
      </c>
      <c r="P7" s="60">
        <v>3.5892857142857144</v>
      </c>
      <c r="Q7" s="60">
        <v>3.6551587301587301</v>
      </c>
      <c r="R7" s="60">
        <v>3.5384615384615379</v>
      </c>
      <c r="S7" s="60">
        <v>3.7407407407407409</v>
      </c>
      <c r="T7" s="60">
        <v>3.6488095238095233</v>
      </c>
      <c r="U7" s="60">
        <v>3.2727272727272729</v>
      </c>
      <c r="V7" s="3">
        <v>100</v>
      </c>
      <c r="W7" s="3">
        <v>95</v>
      </c>
      <c r="X7" s="3">
        <v>97</v>
      </c>
      <c r="Y7" s="3">
        <v>88</v>
      </c>
      <c r="Z7" s="3">
        <v>100</v>
      </c>
      <c r="AA7" s="3">
        <v>100</v>
      </c>
      <c r="AB7" s="3">
        <v>20</v>
      </c>
      <c r="AC7" s="3">
        <v>3.8604261431649509</v>
      </c>
      <c r="AD7" s="3">
        <v>23.86042614316495</v>
      </c>
      <c r="AE7" s="3">
        <v>4.9396660710517502</v>
      </c>
      <c r="AF7" s="3">
        <v>4.746643718388631</v>
      </c>
      <c r="AG7" s="3">
        <v>2.3616207027965248</v>
      </c>
      <c r="AH7" s="3">
        <v>2.5530209408292688</v>
      </c>
      <c r="AI7" s="3">
        <v>2.7379644638959757</v>
      </c>
      <c r="AJ7" s="3">
        <v>2.7684985448910151</v>
      </c>
      <c r="AK7" s="3">
        <v>2.6708477692389314</v>
      </c>
      <c r="AL7" s="3">
        <v>2.6389096252917863</v>
      </c>
      <c r="AM7" s="3">
        <v>25.417171836383886</v>
      </c>
      <c r="AN7" s="3">
        <v>5</v>
      </c>
      <c r="AO7" s="3">
        <v>0</v>
      </c>
      <c r="AP7" s="3">
        <v>4.3198951856102799</v>
      </c>
      <c r="AQ7" s="3">
        <v>0</v>
      </c>
      <c r="AR7" s="3">
        <v>5</v>
      </c>
      <c r="AS7" s="3">
        <v>5</v>
      </c>
      <c r="AT7" s="3">
        <v>19.319895185610278</v>
      </c>
      <c r="AU7" s="2">
        <v>5</v>
      </c>
      <c r="AV7" s="3">
        <v>73.597493165159108</v>
      </c>
      <c r="AW7" s="4">
        <v>10.051217065058994</v>
      </c>
      <c r="AX7" s="61">
        <v>97647.57</v>
      </c>
      <c r="AY7" s="2">
        <v>9</v>
      </c>
      <c r="AZ7" s="2">
        <v>6</v>
      </c>
      <c r="BA7" s="2" t="s">
        <v>30</v>
      </c>
      <c r="BB7" s="3">
        <v>76.175055793263851</v>
      </c>
      <c r="BC7" s="60">
        <v>-2.5775626281047437</v>
      </c>
      <c r="BD7" s="3">
        <v>0</v>
      </c>
      <c r="BE7" s="2">
        <v>0</v>
      </c>
      <c r="BF7" s="4">
        <v>0</v>
      </c>
      <c r="BG7" s="61">
        <v>0</v>
      </c>
    </row>
    <row r="8" spans="1:59" x14ac:dyDescent="0.25">
      <c r="A8" s="57" t="s">
        <v>55</v>
      </c>
      <c r="B8" s="2" t="s">
        <v>33</v>
      </c>
      <c r="C8" s="58">
        <v>19656</v>
      </c>
      <c r="D8" s="58">
        <v>10869</v>
      </c>
      <c r="E8" s="58">
        <v>681</v>
      </c>
      <c r="F8" s="58">
        <v>11550</v>
      </c>
      <c r="G8" s="59">
        <v>0.58760683760683763</v>
      </c>
      <c r="H8" s="2" t="s">
        <v>29</v>
      </c>
      <c r="I8" s="3">
        <v>3.875760873119686</v>
      </c>
      <c r="J8" s="3">
        <v>4.9049730487374923</v>
      </c>
      <c r="K8" s="3">
        <v>5.4797000000000002</v>
      </c>
      <c r="L8" s="3">
        <v>1.1171722954543937</v>
      </c>
      <c r="M8" s="3">
        <v>0.47370000000000001</v>
      </c>
      <c r="N8" s="60">
        <v>8.7368421052631593</v>
      </c>
      <c r="O8" s="60">
        <v>1</v>
      </c>
      <c r="P8" s="60">
        <v>3.6024436090225578</v>
      </c>
      <c r="Q8" s="60">
        <v>3.5200680272108849</v>
      </c>
      <c r="R8" s="60">
        <v>3.4000000000000004</v>
      </c>
      <c r="S8" s="60">
        <v>3.4062500000000009</v>
      </c>
      <c r="T8" s="60">
        <v>3.3947368421052633</v>
      </c>
      <c r="U8" s="60">
        <v>3.46875</v>
      </c>
      <c r="V8" s="3">
        <v>95</v>
      </c>
      <c r="W8" s="3">
        <v>96</v>
      </c>
      <c r="X8" s="3">
        <v>92</v>
      </c>
      <c r="Y8" s="3">
        <v>96</v>
      </c>
      <c r="Z8" s="3">
        <v>100</v>
      </c>
      <c r="AA8" s="3">
        <v>94</v>
      </c>
      <c r="AB8" s="3">
        <v>20</v>
      </c>
      <c r="AC8" s="3">
        <v>8.5055063442662195</v>
      </c>
      <c r="AD8" s="3">
        <v>28.50550634426622</v>
      </c>
      <c r="AE8" s="3">
        <v>4.9654231705403742</v>
      </c>
      <c r="AF8" s="3">
        <v>6</v>
      </c>
      <c r="AG8" s="3">
        <v>2.388758284256594</v>
      </c>
      <c r="AH8" s="3">
        <v>2.3043862307443366</v>
      </c>
      <c r="AI8" s="3">
        <v>2.4945249980961117</v>
      </c>
      <c r="AJ8" s="3">
        <v>2.1776351163282048</v>
      </c>
      <c r="AK8" s="3">
        <v>2.2551790380847327</v>
      </c>
      <c r="AL8" s="3">
        <v>2.9503500734776207</v>
      </c>
      <c r="AM8" s="3">
        <v>25.536256911527978</v>
      </c>
      <c r="AN8" s="3">
        <v>0</v>
      </c>
      <c r="AO8" s="3">
        <v>0.40311744847679604</v>
      </c>
      <c r="AP8" s="3">
        <v>3.1863871616274118</v>
      </c>
      <c r="AQ8" s="3">
        <v>0</v>
      </c>
      <c r="AR8" s="3">
        <v>5</v>
      </c>
      <c r="AS8" s="3">
        <v>3.6394044933645482</v>
      </c>
      <c r="AT8" s="3">
        <v>12.228909103468755</v>
      </c>
      <c r="AU8" s="2">
        <v>5</v>
      </c>
      <c r="AV8" s="3">
        <v>71.270672359262946</v>
      </c>
      <c r="AW8" s="4">
        <v>9.5434134023253687</v>
      </c>
      <c r="AX8" s="61">
        <v>110226.42</v>
      </c>
      <c r="AY8" s="2">
        <v>12</v>
      </c>
      <c r="AZ8" s="2">
        <v>7</v>
      </c>
      <c r="BA8" s="2" t="s">
        <v>30</v>
      </c>
      <c r="BB8" s="3">
        <v>70.832156597904813</v>
      </c>
      <c r="BC8" s="60">
        <v>0.43851576135813275</v>
      </c>
      <c r="BD8" s="3">
        <v>0</v>
      </c>
      <c r="BE8" s="2">
        <v>0</v>
      </c>
      <c r="BF8" s="4">
        <v>0</v>
      </c>
      <c r="BG8" s="61">
        <v>0</v>
      </c>
    </row>
    <row r="9" spans="1:59" x14ac:dyDescent="0.25">
      <c r="A9" s="57" t="s">
        <v>52</v>
      </c>
      <c r="B9" s="2" t="s">
        <v>33</v>
      </c>
      <c r="C9" s="58">
        <v>19573</v>
      </c>
      <c r="D9" s="58">
        <v>10363</v>
      </c>
      <c r="E9" s="58">
        <v>0</v>
      </c>
      <c r="F9" s="58">
        <v>10363</v>
      </c>
      <c r="G9" s="59">
        <v>0.52945383947274305</v>
      </c>
      <c r="H9" s="2" t="s">
        <v>29</v>
      </c>
      <c r="I9" s="3">
        <v>3.4442139177004947</v>
      </c>
      <c r="J9" s="3">
        <v>4.358828367759779</v>
      </c>
      <c r="K9" s="3">
        <v>4.1627000000000001</v>
      </c>
      <c r="L9" s="3">
        <v>0.9550043380440375</v>
      </c>
      <c r="M9" s="3">
        <v>0.32</v>
      </c>
      <c r="N9" s="60">
        <v>8.6666666666666679</v>
      </c>
      <c r="O9" s="60">
        <v>0.90476190476190477</v>
      </c>
      <c r="P9" s="60">
        <v>3.629464285714286</v>
      </c>
      <c r="Q9" s="60">
        <v>3.5729365079365087</v>
      </c>
      <c r="R9" s="60">
        <v>3.2894736842105261</v>
      </c>
      <c r="S9" s="60">
        <v>3.6555555555555554</v>
      </c>
      <c r="T9" s="60">
        <v>3.4285714285714293</v>
      </c>
      <c r="U9" s="60">
        <v>3.1250000000000004</v>
      </c>
      <c r="V9" s="3">
        <v>95</v>
      </c>
      <c r="W9" s="3">
        <v>92</v>
      </c>
      <c r="X9" s="3">
        <v>91</v>
      </c>
      <c r="Y9" s="3">
        <v>100</v>
      </c>
      <c r="Z9" s="3">
        <v>100</v>
      </c>
      <c r="AA9" s="3">
        <v>100</v>
      </c>
      <c r="AB9" s="3">
        <v>17.871723459796144</v>
      </c>
      <c r="AC9" s="3">
        <v>5.7457505386641126</v>
      </c>
      <c r="AD9" s="3">
        <v>23.617473998460255</v>
      </c>
      <c r="AE9" s="3">
        <v>4.8852899721313294</v>
      </c>
      <c r="AF9" s="3">
        <v>5.1644291455924218</v>
      </c>
      <c r="AG9" s="3">
        <v>2.4444872461835145</v>
      </c>
      <c r="AH9" s="3">
        <v>2.4016907756982646</v>
      </c>
      <c r="AI9" s="3">
        <v>2.3002005122383231</v>
      </c>
      <c r="AJ9" s="3">
        <v>2.6180225990701738</v>
      </c>
      <c r="AK9" s="3">
        <v>2.3105331971040348</v>
      </c>
      <c r="AL9" s="3">
        <v>2.4042008817314473</v>
      </c>
      <c r="AM9" s="3">
        <v>24.52885432974951</v>
      </c>
      <c r="AN9" s="3">
        <v>0</v>
      </c>
      <c r="AO9" s="3">
        <v>0</v>
      </c>
      <c r="AP9" s="3">
        <v>2.9596855568308387</v>
      </c>
      <c r="AQ9" s="3">
        <v>5</v>
      </c>
      <c r="AR9" s="3">
        <v>5</v>
      </c>
      <c r="AS9" s="3">
        <v>5</v>
      </c>
      <c r="AT9" s="3">
        <v>17.959685556830838</v>
      </c>
      <c r="AU9" s="2">
        <v>5</v>
      </c>
      <c r="AV9" s="3">
        <v>71.106013885040596</v>
      </c>
      <c r="AW9" s="4">
        <v>9.5074784579160845</v>
      </c>
      <c r="AX9" s="61">
        <v>98526</v>
      </c>
      <c r="AY9" s="2">
        <v>13</v>
      </c>
      <c r="AZ9" s="2">
        <v>8</v>
      </c>
      <c r="BA9" s="2" t="s">
        <v>30</v>
      </c>
      <c r="BB9" s="3">
        <v>61.974104064208404</v>
      </c>
      <c r="BC9" s="60">
        <v>9.1319098208321918</v>
      </c>
      <c r="BD9" s="3">
        <v>0</v>
      </c>
      <c r="BE9" s="2">
        <v>0</v>
      </c>
      <c r="BF9" s="4">
        <v>0</v>
      </c>
      <c r="BG9" s="61">
        <v>0</v>
      </c>
    </row>
    <row r="10" spans="1:59" x14ac:dyDescent="0.25">
      <c r="A10" s="57" t="s">
        <v>57</v>
      </c>
      <c r="B10" s="2" t="s">
        <v>50</v>
      </c>
      <c r="C10" s="58">
        <v>23368</v>
      </c>
      <c r="D10" s="58">
        <v>16188</v>
      </c>
      <c r="E10" s="58">
        <v>0</v>
      </c>
      <c r="F10" s="58">
        <v>16188</v>
      </c>
      <c r="G10" s="59">
        <v>0.69274221157137972</v>
      </c>
      <c r="H10" s="2" t="s">
        <v>29</v>
      </c>
      <c r="I10" s="3">
        <v>3.7063724202980577</v>
      </c>
      <c r="J10" s="3">
        <v>4.6906033228806274</v>
      </c>
      <c r="K10" s="3">
        <v>3.9813000000000001</v>
      </c>
      <c r="L10" s="3">
        <v>0.84878207043843035</v>
      </c>
      <c r="M10" s="3">
        <v>0.60319999999999996</v>
      </c>
      <c r="N10" s="60">
        <v>9.3333333333333179</v>
      </c>
      <c r="O10" s="60">
        <v>1</v>
      </c>
      <c r="P10" s="60">
        <v>3.803571428571427</v>
      </c>
      <c r="Q10" s="60">
        <v>3.7546957671957641</v>
      </c>
      <c r="R10" s="60">
        <v>3.3333333333333308</v>
      </c>
      <c r="S10" s="60">
        <v>3.7020202020202007</v>
      </c>
      <c r="T10" s="60">
        <v>3.6097560975609722</v>
      </c>
      <c r="U10" s="60">
        <v>3.4324324324324311</v>
      </c>
      <c r="V10" s="3">
        <v>100</v>
      </c>
      <c r="W10" s="3">
        <v>93</v>
      </c>
      <c r="X10" s="3">
        <v>93</v>
      </c>
      <c r="Y10" s="3">
        <v>97</v>
      </c>
      <c r="Z10" s="3">
        <v>100</v>
      </c>
      <c r="AA10" s="3">
        <v>100</v>
      </c>
      <c r="AB10" s="3">
        <v>12.847453333188694</v>
      </c>
      <c r="AC10" s="3">
        <v>10.830739765381852</v>
      </c>
      <c r="AD10" s="3">
        <v>23.678193098570546</v>
      </c>
      <c r="AE10" s="3">
        <v>5.6465553570172347</v>
      </c>
      <c r="AF10" s="3">
        <v>6</v>
      </c>
      <c r="AG10" s="3">
        <v>2.8035756008604658</v>
      </c>
      <c r="AH10" s="3">
        <v>2.7362190574011453</v>
      </c>
      <c r="AI10" s="3">
        <v>2.3773134034517263</v>
      </c>
      <c r="AJ10" s="3">
        <v>2.7001003876997212</v>
      </c>
      <c r="AK10" s="3">
        <v>2.6069554687087435</v>
      </c>
      <c r="AL10" s="3">
        <v>2.8926488075191772</v>
      </c>
      <c r="AM10" s="3">
        <v>27.763368082658214</v>
      </c>
      <c r="AN10" s="3">
        <v>5</v>
      </c>
      <c r="AO10" s="3">
        <v>0</v>
      </c>
      <c r="AP10" s="3">
        <v>3.4130887664239857</v>
      </c>
      <c r="AQ10" s="3">
        <v>0.87283685269480926</v>
      </c>
      <c r="AR10" s="3">
        <v>5</v>
      </c>
      <c r="AS10" s="3">
        <v>5</v>
      </c>
      <c r="AT10" s="3">
        <v>19.285925619118792</v>
      </c>
      <c r="AU10" s="2">
        <v>0</v>
      </c>
      <c r="AV10" s="3">
        <v>70.727486800347549</v>
      </c>
      <c r="AW10" s="4">
        <v>9.4248689851264604</v>
      </c>
      <c r="AX10" s="61">
        <v>152569.78</v>
      </c>
      <c r="AY10" s="2">
        <v>14</v>
      </c>
      <c r="AZ10" s="2">
        <v>9</v>
      </c>
      <c r="BA10" s="2" t="s">
        <v>30</v>
      </c>
      <c r="BB10" s="3">
        <v>65.164882693793487</v>
      </c>
      <c r="BC10" s="60">
        <v>5.5626041065540619</v>
      </c>
      <c r="BD10" s="3">
        <v>0</v>
      </c>
      <c r="BE10" s="2">
        <v>0</v>
      </c>
      <c r="BF10" s="4">
        <v>0</v>
      </c>
      <c r="BG10" s="61">
        <v>0</v>
      </c>
    </row>
    <row r="11" spans="1:59" x14ac:dyDescent="0.25">
      <c r="A11" s="2" t="s">
        <v>60</v>
      </c>
      <c r="B11" s="2" t="s">
        <v>61</v>
      </c>
      <c r="C11" s="58">
        <v>56738</v>
      </c>
      <c r="D11" s="58">
        <v>32565</v>
      </c>
      <c r="E11" s="58">
        <v>0</v>
      </c>
      <c r="F11" s="58">
        <v>32565</v>
      </c>
      <c r="G11" s="59">
        <v>0.57395396383376218</v>
      </c>
      <c r="H11" s="2" t="s">
        <v>29</v>
      </c>
      <c r="I11" s="3">
        <v>3.8220537172278592</v>
      </c>
      <c r="J11" s="3">
        <v>4.8370039038914348</v>
      </c>
      <c r="K11" s="3">
        <v>3.8843000000000001</v>
      </c>
      <c r="L11" s="3">
        <v>0.8030384256822759</v>
      </c>
      <c r="M11" s="3">
        <v>0.54200000000000004</v>
      </c>
      <c r="N11" s="60">
        <v>8.8125000000000036</v>
      </c>
      <c r="O11" s="60">
        <v>0.98412698412698407</v>
      </c>
      <c r="P11" s="60">
        <v>3.6638321995464849</v>
      </c>
      <c r="Q11" s="60">
        <v>3.5734776334776348</v>
      </c>
      <c r="R11" s="60">
        <v>3.3584905660377369</v>
      </c>
      <c r="S11" s="60">
        <v>3.6545454545454565</v>
      </c>
      <c r="T11" s="60">
        <v>3.5228494623655919</v>
      </c>
      <c r="U11" s="60">
        <v>2.8301886792452842</v>
      </c>
      <c r="V11" s="3">
        <v>99</v>
      </c>
      <c r="W11" s="3">
        <v>97</v>
      </c>
      <c r="X11" s="3">
        <v>90</v>
      </c>
      <c r="Y11" s="3">
        <v>99</v>
      </c>
      <c r="Z11" s="3">
        <v>99</v>
      </c>
      <c r="AA11" s="3">
        <v>98</v>
      </c>
      <c r="AB11" s="3">
        <v>10.68379751025126</v>
      </c>
      <c r="AC11" s="3">
        <v>9.7318649748623418</v>
      </c>
      <c r="AD11" s="3">
        <v>20.4156624851136</v>
      </c>
      <c r="AE11" s="3">
        <v>5.0518167750751273</v>
      </c>
      <c r="AF11" s="3">
        <v>5.8607381909320697</v>
      </c>
      <c r="AG11" s="3">
        <v>2.5153695628372872</v>
      </c>
      <c r="AH11" s="3">
        <v>2.4026867183434764</v>
      </c>
      <c r="AI11" s="3">
        <v>2.421544193883574</v>
      </c>
      <c r="AJ11" s="3">
        <v>2.6162382993173612</v>
      </c>
      <c r="AK11" s="3">
        <v>2.4647742214442574</v>
      </c>
      <c r="AL11" s="3">
        <v>1.9358053485014532</v>
      </c>
      <c r="AM11" s="3">
        <v>25.268973310334609</v>
      </c>
      <c r="AN11" s="3">
        <v>2.9712700034893658</v>
      </c>
      <c r="AO11" s="3">
        <v>1.5523380863575968</v>
      </c>
      <c r="AP11" s="3">
        <v>2.7329839520342651</v>
      </c>
      <c r="AQ11" s="3">
        <v>3.6242789508982698</v>
      </c>
      <c r="AR11" s="3">
        <v>4.5571834709345289</v>
      </c>
      <c r="AS11" s="3">
        <v>4.5464681644548497</v>
      </c>
      <c r="AT11" s="3">
        <v>19.984522628168879</v>
      </c>
      <c r="AU11" s="2">
        <v>5</v>
      </c>
      <c r="AV11" s="3">
        <v>70.669158423617091</v>
      </c>
      <c r="AW11" s="4">
        <v>9.4121394430534409</v>
      </c>
      <c r="AX11" s="61">
        <v>306506.32</v>
      </c>
      <c r="AY11" s="2">
        <v>15</v>
      </c>
      <c r="AZ11" s="2">
        <v>10</v>
      </c>
      <c r="BA11" s="2" t="s">
        <v>30</v>
      </c>
      <c r="BB11" s="3">
        <v>64.030323709294137</v>
      </c>
      <c r="BC11" s="60">
        <v>6.6388347143229538</v>
      </c>
      <c r="BD11" s="3">
        <v>0</v>
      </c>
      <c r="BE11" s="2">
        <v>0</v>
      </c>
      <c r="BF11" s="4">
        <v>0</v>
      </c>
      <c r="BG11" s="61">
        <v>0</v>
      </c>
    </row>
    <row r="12" spans="1:59" x14ac:dyDescent="0.25">
      <c r="A12" s="2" t="s">
        <v>289</v>
      </c>
      <c r="B12" s="62" t="s">
        <v>33</v>
      </c>
      <c r="C12" s="58">
        <v>15146</v>
      </c>
      <c r="D12" s="58">
        <v>7538</v>
      </c>
      <c r="E12" s="58">
        <v>780</v>
      </c>
      <c r="F12" s="58">
        <v>8318</v>
      </c>
      <c r="G12" s="59">
        <v>0.54918790439720055</v>
      </c>
      <c r="H12" s="2" t="s">
        <v>29</v>
      </c>
      <c r="I12" s="3">
        <v>3.8943346537842194</v>
      </c>
      <c r="J12" s="3">
        <v>4.9284791154312728</v>
      </c>
      <c r="K12" s="3">
        <v>4.2454000000000001</v>
      </c>
      <c r="L12" s="3">
        <v>0.86140164147342657</v>
      </c>
      <c r="M12" s="3">
        <v>0.38829999999999998</v>
      </c>
      <c r="N12" s="60">
        <v>8.6363636363636438</v>
      </c>
      <c r="O12" s="60">
        <v>0.96875</v>
      </c>
      <c r="P12" s="60">
        <v>3.7067099567099575</v>
      </c>
      <c r="Q12" s="60">
        <v>3.4885555555555574</v>
      </c>
      <c r="R12" s="60">
        <v>3.1250000000000022</v>
      </c>
      <c r="S12" s="60">
        <v>3.5200000000000027</v>
      </c>
      <c r="T12" s="60">
        <v>3.3467741935483897</v>
      </c>
      <c r="U12" s="60">
        <v>3.4310344827586223</v>
      </c>
      <c r="V12" s="3">
        <v>99</v>
      </c>
      <c r="W12" s="3">
        <v>100</v>
      </c>
      <c r="X12" s="3">
        <v>87</v>
      </c>
      <c r="Y12" s="3">
        <v>99</v>
      </c>
      <c r="Z12" s="3">
        <v>99</v>
      </c>
      <c r="AA12" s="3">
        <v>100</v>
      </c>
      <c r="AB12" s="3">
        <v>13.444353919016381</v>
      </c>
      <c r="AC12" s="3">
        <v>6.9721091692602339</v>
      </c>
      <c r="AD12" s="3">
        <v>20.416463088276615</v>
      </c>
      <c r="AE12" s="3">
        <v>4.8506870000910665</v>
      </c>
      <c r="AF12" s="3">
        <v>5.7258283133975132</v>
      </c>
      <c r="AG12" s="3">
        <v>2.6038030585537886</v>
      </c>
      <c r="AH12" s="3">
        <v>2.2463874633746315</v>
      </c>
      <c r="AI12" s="3">
        <v>2.011027170188048</v>
      </c>
      <c r="AJ12" s="3">
        <v>2.3785695722422324</v>
      </c>
      <c r="AK12" s="3">
        <v>2.1767110456398124</v>
      </c>
      <c r="AL12" s="3">
        <v>2.8904277483644067</v>
      </c>
      <c r="AM12" s="3">
        <v>24.883441371851497</v>
      </c>
      <c r="AN12" s="3">
        <v>2.9712700034893658</v>
      </c>
      <c r="AO12" s="3">
        <v>5</v>
      </c>
      <c r="AP12" s="3">
        <v>2.052879137644545</v>
      </c>
      <c r="AQ12" s="3">
        <v>3.6242789508982698</v>
      </c>
      <c r="AR12" s="3">
        <v>4.5571834709345289</v>
      </c>
      <c r="AS12" s="3">
        <v>5</v>
      </c>
      <c r="AT12" s="3">
        <v>23.205611562966709</v>
      </c>
      <c r="AU12" s="2">
        <v>2</v>
      </c>
      <c r="AV12" s="3">
        <v>70.505516023094827</v>
      </c>
      <c r="AW12" s="4">
        <v>9.3764262458217686</v>
      </c>
      <c r="AX12" s="61">
        <v>77993.11</v>
      </c>
      <c r="AY12" s="2">
        <v>16</v>
      </c>
      <c r="AZ12" s="2">
        <v>11</v>
      </c>
      <c r="BA12" s="2" t="s">
        <v>30</v>
      </c>
      <c r="BB12" s="3">
        <v>74.205997984100904</v>
      </c>
      <c r="BC12" s="60">
        <v>-3.7004819610060764</v>
      </c>
      <c r="BD12" s="3">
        <v>0</v>
      </c>
      <c r="BE12" s="2">
        <v>0</v>
      </c>
      <c r="BF12" s="4">
        <v>0</v>
      </c>
      <c r="BG12" s="61">
        <v>0</v>
      </c>
    </row>
    <row r="13" spans="1:59" x14ac:dyDescent="0.25">
      <c r="A13" s="57" t="s">
        <v>49</v>
      </c>
      <c r="B13" s="2" t="s">
        <v>32</v>
      </c>
      <c r="C13" s="58">
        <v>33962</v>
      </c>
      <c r="D13" s="58">
        <v>27550</v>
      </c>
      <c r="E13" s="58">
        <v>191</v>
      </c>
      <c r="F13" s="58">
        <v>27741</v>
      </c>
      <c r="G13" s="59">
        <v>0.81682468641422767</v>
      </c>
      <c r="H13" s="2" t="s">
        <v>29</v>
      </c>
      <c r="I13" s="3">
        <v>3.2128912225430999</v>
      </c>
      <c r="J13" s="3">
        <v>4.0660776995806431</v>
      </c>
      <c r="K13" s="3">
        <v>3.5316999999999998</v>
      </c>
      <c r="L13" s="3">
        <v>0.86857661386161988</v>
      </c>
      <c r="M13" s="3">
        <v>0.58950000000000002</v>
      </c>
      <c r="N13" s="60">
        <v>8.9047619047619033</v>
      </c>
      <c r="O13" s="60">
        <v>0.95238095238095255</v>
      </c>
      <c r="P13" s="60">
        <v>3.7398373983739841</v>
      </c>
      <c r="Q13" s="60">
        <v>3.6789215686274486</v>
      </c>
      <c r="R13" s="60">
        <v>3.4054054054054053</v>
      </c>
      <c r="S13" s="60">
        <v>3.5294117647058809</v>
      </c>
      <c r="T13" s="60">
        <v>3.5562500000000004</v>
      </c>
      <c r="U13" s="60">
        <v>3.2564102564102564</v>
      </c>
      <c r="V13" s="3">
        <v>99</v>
      </c>
      <c r="W13" s="3">
        <v>97</v>
      </c>
      <c r="X13" s="3">
        <v>86</v>
      </c>
      <c r="Y13" s="3">
        <v>99</v>
      </c>
      <c r="Z13" s="3">
        <v>97</v>
      </c>
      <c r="AA13" s="3">
        <v>96</v>
      </c>
      <c r="AB13" s="3">
        <v>13.78372719960835</v>
      </c>
      <c r="AC13" s="3">
        <v>10.584749820445296</v>
      </c>
      <c r="AD13" s="3">
        <v>24.368477020053646</v>
      </c>
      <c r="AE13" s="3">
        <v>5.1571704667334419</v>
      </c>
      <c r="AF13" s="3">
        <v>5.5822145727962127</v>
      </c>
      <c r="AG13" s="3">
        <v>2.6721269557045941</v>
      </c>
      <c r="AH13" s="3">
        <v>2.5967564927550435</v>
      </c>
      <c r="AI13" s="3">
        <v>2.5040286409051147</v>
      </c>
      <c r="AJ13" s="3">
        <v>2.3951950475861139</v>
      </c>
      <c r="AK13" s="3">
        <v>2.5194182666254821</v>
      </c>
      <c r="AL13" s="3">
        <v>2.6129851881332473</v>
      </c>
      <c r="AM13" s="3">
        <v>26.039895631239254</v>
      </c>
      <c r="AN13" s="3">
        <v>2.9712700034893658</v>
      </c>
      <c r="AO13" s="3">
        <v>1.5523380863575968</v>
      </c>
      <c r="AP13" s="3">
        <v>1.8261775328479712</v>
      </c>
      <c r="AQ13" s="3">
        <v>3.6242789508982698</v>
      </c>
      <c r="AR13" s="3">
        <v>3.6715504128035867</v>
      </c>
      <c r="AS13" s="3">
        <v>4.0929363289096985</v>
      </c>
      <c r="AT13" s="3">
        <v>17.738551315306488</v>
      </c>
      <c r="AU13" s="2">
        <v>2</v>
      </c>
      <c r="AV13" s="3">
        <v>70.146923966599388</v>
      </c>
      <c r="AW13" s="4">
        <v>9.2981673789360411</v>
      </c>
      <c r="AX13" s="61">
        <v>257940.46</v>
      </c>
      <c r="AY13" s="2">
        <v>19</v>
      </c>
      <c r="AZ13" s="2">
        <v>12</v>
      </c>
      <c r="BA13" s="2" t="s">
        <v>30</v>
      </c>
      <c r="BB13" s="3">
        <v>71.877643866946926</v>
      </c>
      <c r="BC13" s="60">
        <v>-1.7307199003475375</v>
      </c>
      <c r="BD13" s="3">
        <v>0</v>
      </c>
      <c r="BE13" s="2">
        <v>0</v>
      </c>
      <c r="BF13" s="4">
        <v>0</v>
      </c>
      <c r="BG13" s="61">
        <v>0</v>
      </c>
    </row>
    <row r="14" spans="1:59" x14ac:dyDescent="0.25">
      <c r="A14" s="57" t="s">
        <v>80</v>
      </c>
      <c r="B14" s="2" t="s">
        <v>81</v>
      </c>
      <c r="C14" s="58">
        <v>26625</v>
      </c>
      <c r="D14" s="58">
        <v>18701</v>
      </c>
      <c r="E14" s="58">
        <v>705</v>
      </c>
      <c r="F14" s="58">
        <v>19406</v>
      </c>
      <c r="G14" s="59">
        <v>0.7288638497652582</v>
      </c>
      <c r="H14" s="2" t="s">
        <v>29</v>
      </c>
      <c r="I14" s="3">
        <v>3.3724249853737018</v>
      </c>
      <c r="J14" s="3">
        <v>4.2679758126646741</v>
      </c>
      <c r="K14" s="3">
        <v>3.6208</v>
      </c>
      <c r="L14" s="3">
        <v>0.84836469533302827</v>
      </c>
      <c r="M14" s="3">
        <v>0.5</v>
      </c>
      <c r="N14" s="60">
        <v>8.8076923076923084</v>
      </c>
      <c r="O14" s="60">
        <v>0.92307692307692302</v>
      </c>
      <c r="P14" s="60">
        <v>3.6634615384615397</v>
      </c>
      <c r="Q14" s="60">
        <v>3.565800865800866</v>
      </c>
      <c r="R14" s="60">
        <v>3.44</v>
      </c>
      <c r="S14" s="60">
        <v>3.5555555555555562</v>
      </c>
      <c r="T14" s="60">
        <v>3.4487179487179502</v>
      </c>
      <c r="U14" s="60">
        <v>3.2749999999999999</v>
      </c>
      <c r="V14" s="3">
        <v>96</v>
      </c>
      <c r="W14" s="3">
        <v>99</v>
      </c>
      <c r="X14" s="3">
        <v>91</v>
      </c>
      <c r="Y14" s="3">
        <v>100</v>
      </c>
      <c r="Z14" s="3">
        <v>100</v>
      </c>
      <c r="AA14" s="3">
        <v>100</v>
      </c>
      <c r="AB14" s="3">
        <v>12.827711660176712</v>
      </c>
      <c r="AC14" s="3">
        <v>8.9777352166626763</v>
      </c>
      <c r="AD14" s="3">
        <v>21.80544687683939</v>
      </c>
      <c r="AE14" s="3">
        <v>5.0463268804725816</v>
      </c>
      <c r="AF14" s="3">
        <v>5.3251158483631089</v>
      </c>
      <c r="AG14" s="3">
        <v>2.5146050905878923</v>
      </c>
      <c r="AH14" s="3">
        <v>2.3885576120167462</v>
      </c>
      <c r="AI14" s="3">
        <v>2.5648519548827386</v>
      </c>
      <c r="AJ14" s="3">
        <v>2.4413769235413625</v>
      </c>
      <c r="AK14" s="3">
        <v>2.3434933658648172</v>
      </c>
      <c r="AL14" s="3">
        <v>2.642520529038868</v>
      </c>
      <c r="AM14" s="3">
        <v>25.266848204768113</v>
      </c>
      <c r="AN14" s="3">
        <v>0</v>
      </c>
      <c r="AO14" s="3">
        <v>3.8507793621191988</v>
      </c>
      <c r="AP14" s="3">
        <v>2.9596855568308387</v>
      </c>
      <c r="AQ14" s="3">
        <v>5</v>
      </c>
      <c r="AR14" s="3">
        <v>5</v>
      </c>
      <c r="AS14" s="3">
        <v>5</v>
      </c>
      <c r="AT14" s="3">
        <v>21.810464918950039</v>
      </c>
      <c r="AU14" s="2">
        <v>0</v>
      </c>
      <c r="AV14" s="3">
        <v>68.882760000557539</v>
      </c>
      <c r="AW14" s="4">
        <v>9.0222771640019026</v>
      </c>
      <c r="AX14" s="61">
        <v>175086.31</v>
      </c>
      <c r="AY14" s="2">
        <v>21</v>
      </c>
      <c r="AZ14" s="2">
        <v>13</v>
      </c>
      <c r="BA14" s="2" t="s">
        <v>30</v>
      </c>
      <c r="BB14" s="3">
        <v>73.04898070121223</v>
      </c>
      <c r="BC14" s="60">
        <v>-4.1662207006546907</v>
      </c>
      <c r="BD14" s="3">
        <v>0</v>
      </c>
      <c r="BE14" s="2">
        <v>0</v>
      </c>
      <c r="BF14" s="4">
        <v>0</v>
      </c>
      <c r="BG14" s="61">
        <v>0</v>
      </c>
    </row>
    <row r="15" spans="1:59" x14ac:dyDescent="0.25">
      <c r="A15" s="57" t="s">
        <v>124</v>
      </c>
      <c r="B15" s="2" t="s">
        <v>28</v>
      </c>
      <c r="C15" s="58">
        <v>48624</v>
      </c>
      <c r="D15" s="58">
        <v>22211</v>
      </c>
      <c r="E15" s="58">
        <v>248</v>
      </c>
      <c r="F15" s="58">
        <v>22459</v>
      </c>
      <c r="G15" s="59">
        <v>0.4618912471207634</v>
      </c>
      <c r="H15" s="2" t="s">
        <v>29</v>
      </c>
      <c r="I15" s="3">
        <v>4.4748792176567527</v>
      </c>
      <c r="J15" s="3">
        <v>5.6631878687847212</v>
      </c>
      <c r="K15" s="3">
        <v>5.1024000000000003</v>
      </c>
      <c r="L15" s="3">
        <v>0.90097664393657806</v>
      </c>
      <c r="M15" s="3">
        <v>0.49680000000000002</v>
      </c>
      <c r="N15" s="60">
        <v>7.75</v>
      </c>
      <c r="O15" s="60">
        <v>0.76923076923076905</v>
      </c>
      <c r="P15" s="60">
        <v>3.4198717948717947</v>
      </c>
      <c r="Q15" s="60">
        <v>3.3563492063492064</v>
      </c>
      <c r="R15" s="60">
        <v>3.1000000000000005</v>
      </c>
      <c r="S15" s="60">
        <v>3.2380952380952381</v>
      </c>
      <c r="T15" s="60">
        <v>3.4615384615384612</v>
      </c>
      <c r="U15" s="60">
        <v>2.6000000000000005</v>
      </c>
      <c r="V15" s="3">
        <v>100</v>
      </c>
      <c r="W15" s="3">
        <v>99</v>
      </c>
      <c r="X15" s="3">
        <v>74</v>
      </c>
      <c r="Y15" s="3">
        <v>97</v>
      </c>
      <c r="Z15" s="3">
        <v>99</v>
      </c>
      <c r="AA15" s="3">
        <v>99</v>
      </c>
      <c r="AB15" s="3">
        <v>15.316235466247935</v>
      </c>
      <c r="AC15" s="3">
        <v>8.9202777112760359</v>
      </c>
      <c r="AD15" s="3">
        <v>24.236513177523971</v>
      </c>
      <c r="AE15" s="3">
        <v>3.8385500679131814</v>
      </c>
      <c r="AF15" s="3">
        <v>3.9753475450893276</v>
      </c>
      <c r="AG15" s="3">
        <v>2.0122119158656284</v>
      </c>
      <c r="AH15" s="3">
        <v>2.0030614121437118</v>
      </c>
      <c r="AI15" s="3">
        <v>1.9670728221964022</v>
      </c>
      <c r="AJ15" s="3">
        <v>1.8805970012276698</v>
      </c>
      <c r="AK15" s="3">
        <v>2.3644680187125839</v>
      </c>
      <c r="AL15" s="3">
        <v>1.5700821161554723</v>
      </c>
      <c r="AM15" s="3">
        <v>19.611390899303977</v>
      </c>
      <c r="AN15" s="3">
        <v>5</v>
      </c>
      <c r="AO15" s="3">
        <v>3.8507793621191988</v>
      </c>
      <c r="AP15" s="3">
        <v>0</v>
      </c>
      <c r="AQ15" s="3">
        <v>0.87283685269480926</v>
      </c>
      <c r="AR15" s="3">
        <v>4.5571834709345289</v>
      </c>
      <c r="AS15" s="3">
        <v>4.7732340822274253</v>
      </c>
      <c r="AT15" s="3">
        <v>19.054033767975959</v>
      </c>
      <c r="AU15" s="2">
        <v>5</v>
      </c>
      <c r="AV15" s="3">
        <v>67.901937844803911</v>
      </c>
      <c r="AW15" s="4">
        <v>8.8082232575214867</v>
      </c>
      <c r="AX15" s="61">
        <v>197823.89</v>
      </c>
      <c r="AY15" s="2">
        <v>22</v>
      </c>
      <c r="AZ15" s="2">
        <v>14</v>
      </c>
      <c r="BA15" s="2" t="s">
        <v>30</v>
      </c>
      <c r="BB15" s="3">
        <v>60.81211859998092</v>
      </c>
      <c r="BC15" s="60">
        <v>7.0898192448229906</v>
      </c>
      <c r="BD15" s="3">
        <v>0</v>
      </c>
      <c r="BE15" s="2">
        <v>0</v>
      </c>
      <c r="BF15" s="4">
        <v>0</v>
      </c>
      <c r="BG15" s="61">
        <v>0</v>
      </c>
    </row>
    <row r="16" spans="1:59" x14ac:dyDescent="0.25">
      <c r="A16" s="57" t="s">
        <v>106</v>
      </c>
      <c r="B16" s="2" t="s">
        <v>83</v>
      </c>
      <c r="C16" s="58">
        <v>26667</v>
      </c>
      <c r="D16" s="58">
        <v>15356</v>
      </c>
      <c r="E16" s="58">
        <v>0</v>
      </c>
      <c r="F16" s="58">
        <v>15356</v>
      </c>
      <c r="G16" s="59">
        <v>0.57584280196497539</v>
      </c>
      <c r="H16" s="2" t="s">
        <v>29</v>
      </c>
      <c r="I16" s="3">
        <v>3.711452416206757</v>
      </c>
      <c r="J16" s="3">
        <v>4.6970323167828782</v>
      </c>
      <c r="K16" s="3">
        <v>4.3441000000000001</v>
      </c>
      <c r="L16" s="3">
        <v>0.92486057302143265</v>
      </c>
      <c r="M16" s="3">
        <v>0.25580000000000003</v>
      </c>
      <c r="N16" s="60">
        <v>7.8461538461538503</v>
      </c>
      <c r="O16" s="60">
        <v>0.84615384615384603</v>
      </c>
      <c r="P16" s="60">
        <v>3.3301282051282062</v>
      </c>
      <c r="Q16" s="60">
        <v>3.3413561076604563</v>
      </c>
      <c r="R16" s="60">
        <v>3.5000000000000018</v>
      </c>
      <c r="S16" s="60">
        <v>3.3000000000000012</v>
      </c>
      <c r="T16" s="60">
        <v>3.3125000000000009</v>
      </c>
      <c r="U16" s="60">
        <v>3.0000000000000009</v>
      </c>
      <c r="V16" s="3">
        <v>100</v>
      </c>
      <c r="W16" s="3">
        <v>94</v>
      </c>
      <c r="X16" s="3">
        <v>93</v>
      </c>
      <c r="Y16" s="3">
        <v>100</v>
      </c>
      <c r="Z16" s="3">
        <v>96</v>
      </c>
      <c r="AA16" s="3">
        <v>94</v>
      </c>
      <c r="AB16" s="3">
        <v>16.445935613985242</v>
      </c>
      <c r="AC16" s="3">
        <v>4.5930093368446254</v>
      </c>
      <c r="AD16" s="3">
        <v>21.038944950829865</v>
      </c>
      <c r="AE16" s="3">
        <v>3.9483479599640408</v>
      </c>
      <c r="AF16" s="3">
        <v>4.6502316967262187</v>
      </c>
      <c r="AG16" s="3">
        <v>1.8271196935995349</v>
      </c>
      <c r="AH16" s="3">
        <v>1.9754665838956766</v>
      </c>
      <c r="AI16" s="3">
        <v>2.6703423900626837</v>
      </c>
      <c r="AJ16" s="3">
        <v>1.989949086078842</v>
      </c>
      <c r="AK16" s="3">
        <v>2.120637679357265</v>
      </c>
      <c r="AL16" s="3">
        <v>2.20560117564193</v>
      </c>
      <c r="AM16" s="3">
        <v>21.387696265326195</v>
      </c>
      <c r="AN16" s="3">
        <v>5</v>
      </c>
      <c r="AO16" s="3">
        <v>0</v>
      </c>
      <c r="AP16" s="3">
        <v>3.4130887664239857</v>
      </c>
      <c r="AQ16" s="3">
        <v>5</v>
      </c>
      <c r="AR16" s="3">
        <v>3.2287338837381165</v>
      </c>
      <c r="AS16" s="3">
        <v>3.6394044933645482</v>
      </c>
      <c r="AT16" s="3">
        <v>20.28122714352665</v>
      </c>
      <c r="AU16" s="2">
        <v>5</v>
      </c>
      <c r="AV16" s="3">
        <v>67.707868359682706</v>
      </c>
      <c r="AW16" s="4">
        <v>8.7658696757073411</v>
      </c>
      <c r="AX16" s="61">
        <v>134608.69</v>
      </c>
      <c r="AY16" s="2">
        <v>23</v>
      </c>
      <c r="AZ16" s="2">
        <v>15</v>
      </c>
      <c r="BA16" s="2" t="s">
        <v>30</v>
      </c>
      <c r="BB16" s="3">
        <v>51.367341876314242</v>
      </c>
      <c r="BC16" s="60">
        <v>16.340526483368464</v>
      </c>
      <c r="BD16" s="3">
        <v>0</v>
      </c>
      <c r="BE16" s="2">
        <v>0</v>
      </c>
      <c r="BF16" s="4">
        <v>0</v>
      </c>
      <c r="BG16" s="61">
        <v>0</v>
      </c>
    </row>
    <row r="17" spans="1:59" x14ac:dyDescent="0.25">
      <c r="A17" s="63" t="s">
        <v>31</v>
      </c>
      <c r="B17" s="2" t="s">
        <v>32</v>
      </c>
      <c r="C17" s="58">
        <v>30324</v>
      </c>
      <c r="D17" s="58">
        <v>16433</v>
      </c>
      <c r="E17" s="58">
        <v>0</v>
      </c>
      <c r="F17" s="58">
        <v>16433</v>
      </c>
      <c r="G17" s="59">
        <v>0.54191399551510355</v>
      </c>
      <c r="H17" s="2" t="s">
        <v>29</v>
      </c>
      <c r="I17" s="3">
        <v>2.9203410024495944</v>
      </c>
      <c r="J17" s="3">
        <v>3.695840475991087</v>
      </c>
      <c r="K17" s="3">
        <v>4.1022999999999996</v>
      </c>
      <c r="L17" s="3">
        <v>1.1099775617073719</v>
      </c>
      <c r="M17" s="3">
        <v>0.1797</v>
      </c>
      <c r="N17" s="60">
        <v>7.64</v>
      </c>
      <c r="O17" s="60">
        <v>0.84</v>
      </c>
      <c r="P17" s="60">
        <v>3.4802380952380951</v>
      </c>
      <c r="Q17" s="60">
        <v>3.3356516290726819</v>
      </c>
      <c r="R17" s="60">
        <v>2.9545454545454546</v>
      </c>
      <c r="S17" s="60">
        <v>3.385416666666667</v>
      </c>
      <c r="T17" s="60">
        <v>3.28125</v>
      </c>
      <c r="U17" s="60">
        <v>2.75</v>
      </c>
      <c r="V17" s="3">
        <v>95</v>
      </c>
      <c r="W17" s="3">
        <v>100</v>
      </c>
      <c r="X17" s="3">
        <v>96</v>
      </c>
      <c r="Y17" s="3">
        <v>95</v>
      </c>
      <c r="Z17" s="3">
        <v>100</v>
      </c>
      <c r="AA17" s="3">
        <v>100</v>
      </c>
      <c r="AB17" s="3">
        <v>20</v>
      </c>
      <c r="AC17" s="3">
        <v>3.2265980368685661</v>
      </c>
      <c r="AD17" s="3">
        <v>23.226598036868566</v>
      </c>
      <c r="AE17" s="3">
        <v>3.712941279407004</v>
      </c>
      <c r="AF17" s="3">
        <v>4.5962409645952675</v>
      </c>
      <c r="AG17" s="3">
        <v>2.136714765781762</v>
      </c>
      <c r="AH17" s="3">
        <v>1.9649674795982874</v>
      </c>
      <c r="AI17" s="3">
        <v>1.7113384338813908</v>
      </c>
      <c r="AJ17" s="3">
        <v>2.140833933926368</v>
      </c>
      <c r="AK17" s="3">
        <v>2.0695119630408252</v>
      </c>
      <c r="AL17" s="3">
        <v>1.8084017634628931</v>
      </c>
      <c r="AM17" s="3">
        <v>20.140950583693797</v>
      </c>
      <c r="AN17" s="3">
        <v>0</v>
      </c>
      <c r="AO17" s="3">
        <v>5</v>
      </c>
      <c r="AP17" s="3">
        <v>4.0931935808137059</v>
      </c>
      <c r="AQ17" s="3">
        <v>0</v>
      </c>
      <c r="AR17" s="3">
        <v>5</v>
      </c>
      <c r="AS17" s="3">
        <v>5</v>
      </c>
      <c r="AT17" s="3">
        <v>19.093193580813704</v>
      </c>
      <c r="AU17" s="2">
        <v>5</v>
      </c>
      <c r="AV17" s="3">
        <v>67.460742201376064</v>
      </c>
      <c r="AW17" s="4">
        <v>8.7119370445277475</v>
      </c>
      <c r="AX17" s="61">
        <v>143163.26</v>
      </c>
      <c r="AY17" s="2">
        <v>24</v>
      </c>
      <c r="AZ17" s="2">
        <v>16</v>
      </c>
      <c r="BA17" s="2" t="s">
        <v>30</v>
      </c>
      <c r="BB17" s="3">
        <v>66.02706645968037</v>
      </c>
      <c r="BC17" s="60">
        <v>1.4336757416956942</v>
      </c>
      <c r="BD17" s="3">
        <v>0</v>
      </c>
      <c r="BE17" s="2">
        <v>0</v>
      </c>
      <c r="BF17" s="4">
        <v>0</v>
      </c>
      <c r="BG17" s="61">
        <v>0</v>
      </c>
    </row>
    <row r="18" spans="1:59" x14ac:dyDescent="0.25">
      <c r="A18" s="2" t="s">
        <v>51</v>
      </c>
      <c r="B18" s="2" t="s">
        <v>48</v>
      </c>
      <c r="C18" s="58">
        <v>45458</v>
      </c>
      <c r="D18" s="58">
        <v>42829</v>
      </c>
      <c r="E18" s="58">
        <v>776</v>
      </c>
      <c r="F18" s="58">
        <v>43605</v>
      </c>
      <c r="G18" s="59">
        <v>0.95923709798055345</v>
      </c>
      <c r="H18" s="2" t="s">
        <v>29</v>
      </c>
      <c r="I18" s="3">
        <v>3.0132202378261064</v>
      </c>
      <c r="J18" s="3">
        <v>3.8133838852010671</v>
      </c>
      <c r="K18" s="3">
        <v>3.5737999999999999</v>
      </c>
      <c r="L18" s="3">
        <v>0.93717289095104184</v>
      </c>
      <c r="M18" s="3">
        <v>0.83540000000000003</v>
      </c>
      <c r="N18" s="60">
        <v>7.4285714285714297</v>
      </c>
      <c r="O18" s="60">
        <v>0.7142857142857143</v>
      </c>
      <c r="P18" s="60">
        <v>3.4771062271062272</v>
      </c>
      <c r="Q18" s="60">
        <v>3.3623376623376626</v>
      </c>
      <c r="R18" s="60">
        <v>2.8888888888888893</v>
      </c>
      <c r="S18" s="60">
        <v>2.4583333333333339</v>
      </c>
      <c r="T18" s="60">
        <v>2.7592592592592595</v>
      </c>
      <c r="U18" s="60">
        <v>2.8888888888888893</v>
      </c>
      <c r="V18" s="3">
        <v>96</v>
      </c>
      <c r="W18" s="3">
        <v>96</v>
      </c>
      <c r="X18" s="3">
        <v>93</v>
      </c>
      <c r="Y18" s="3">
        <v>100</v>
      </c>
      <c r="Z18" s="3">
        <v>100</v>
      </c>
      <c r="AA18" s="3">
        <v>100</v>
      </c>
      <c r="AB18" s="3">
        <v>17.028303252687046</v>
      </c>
      <c r="AC18" s="3">
        <v>15</v>
      </c>
      <c r="AD18" s="3">
        <v>32.028303252687046</v>
      </c>
      <c r="AE18" s="3">
        <v>3.4715114002003271</v>
      </c>
      <c r="AF18" s="3">
        <v>3.4932874367772646</v>
      </c>
      <c r="AG18" s="3">
        <v>2.1302554249639041</v>
      </c>
      <c r="AH18" s="3">
        <v>2.0140831774173815</v>
      </c>
      <c r="AI18" s="3">
        <v>1.595902772489199</v>
      </c>
      <c r="AJ18" s="3">
        <v>0.50318131704466662</v>
      </c>
      <c r="AK18" s="3">
        <v>1.2155231460514309</v>
      </c>
      <c r="AL18" s="3">
        <v>2.0290681035623579</v>
      </c>
      <c r="AM18" s="3">
        <v>16.452812778506534</v>
      </c>
      <c r="AN18" s="3">
        <v>0</v>
      </c>
      <c r="AO18" s="3">
        <v>0.40311744847679604</v>
      </c>
      <c r="AP18" s="3">
        <v>3.4130887664239857</v>
      </c>
      <c r="AQ18" s="3">
        <v>5</v>
      </c>
      <c r="AR18" s="3">
        <v>5</v>
      </c>
      <c r="AS18" s="3">
        <v>5</v>
      </c>
      <c r="AT18" s="3">
        <v>18.816206214900781</v>
      </c>
      <c r="AU18" s="2">
        <v>0</v>
      </c>
      <c r="AV18" s="3">
        <v>67.297322246094353</v>
      </c>
      <c r="AW18" s="4">
        <v>8.6762723935819004</v>
      </c>
      <c r="AX18" s="61">
        <v>378328.86</v>
      </c>
      <c r="AY18" s="2">
        <v>25</v>
      </c>
      <c r="AZ18" s="2">
        <v>17</v>
      </c>
      <c r="BA18" s="2" t="s">
        <v>30</v>
      </c>
      <c r="BB18" s="3">
        <v>78.823839906309985</v>
      </c>
      <c r="BC18" s="60">
        <v>-11.526517660215632</v>
      </c>
      <c r="BD18" s="3">
        <v>0</v>
      </c>
      <c r="BE18" s="2">
        <v>0</v>
      </c>
      <c r="BF18" s="4">
        <v>0</v>
      </c>
      <c r="BG18" s="61">
        <v>0</v>
      </c>
    </row>
    <row r="19" spans="1:59" x14ac:dyDescent="0.25">
      <c r="A19" s="2" t="s">
        <v>290</v>
      </c>
      <c r="B19" s="2" t="s">
        <v>34</v>
      </c>
      <c r="C19" s="58">
        <v>48790</v>
      </c>
      <c r="D19" s="58">
        <v>36716</v>
      </c>
      <c r="E19" s="58">
        <v>2103</v>
      </c>
      <c r="F19" s="58">
        <v>38819</v>
      </c>
      <c r="G19" s="59">
        <v>0.79563435130149618</v>
      </c>
      <c r="H19" s="2" t="s">
        <v>29</v>
      </c>
      <c r="I19" s="3">
        <v>2.7591234045537423</v>
      </c>
      <c r="J19" s="3">
        <v>3.4918113837563935</v>
      </c>
      <c r="K19" s="3">
        <v>3.3048999999999999</v>
      </c>
      <c r="L19" s="3">
        <v>0.94647151199921931</v>
      </c>
      <c r="M19" s="3">
        <v>0.77529999999999999</v>
      </c>
      <c r="N19" s="60">
        <v>7.4827586206896566</v>
      </c>
      <c r="O19" s="60">
        <v>0.68965517241379315</v>
      </c>
      <c r="P19" s="60">
        <v>3.2185960591133007</v>
      </c>
      <c r="Q19" s="60">
        <v>2.9450757575757582</v>
      </c>
      <c r="R19" s="60">
        <v>2.9565217391304359</v>
      </c>
      <c r="S19" s="60">
        <v>3.1916666666666669</v>
      </c>
      <c r="T19" s="60">
        <v>3.0267857142857144</v>
      </c>
      <c r="U19" s="60">
        <v>2.956521739130435</v>
      </c>
      <c r="V19" s="3">
        <v>100</v>
      </c>
      <c r="W19" s="3">
        <v>100</v>
      </c>
      <c r="X19" s="3">
        <v>84</v>
      </c>
      <c r="Y19" s="3">
        <v>99</v>
      </c>
      <c r="Z19" s="3">
        <v>85</v>
      </c>
      <c r="AA19" s="3">
        <v>86</v>
      </c>
      <c r="AB19" s="3">
        <v>17.468124252597004</v>
      </c>
      <c r="AC19" s="3">
        <v>13.920876226957146</v>
      </c>
      <c r="AD19" s="3">
        <v>31.389000479554149</v>
      </c>
      <c r="AE19" s="3">
        <v>3.5333876506959809</v>
      </c>
      <c r="AF19" s="3">
        <v>3.2771915261546152</v>
      </c>
      <c r="AG19" s="3">
        <v>1.5970895285594722</v>
      </c>
      <c r="AH19" s="3">
        <v>1.2461118036951206</v>
      </c>
      <c r="AI19" s="3">
        <v>1.7148130858965422</v>
      </c>
      <c r="AJ19" s="3">
        <v>1.7985829375892928</v>
      </c>
      <c r="AK19" s="3">
        <v>1.653202558749828</v>
      </c>
      <c r="AL19" s="3">
        <v>2.136523017002097</v>
      </c>
      <c r="AM19" s="3">
        <v>16.956902108342948</v>
      </c>
      <c r="AN19" s="3">
        <v>5</v>
      </c>
      <c r="AO19" s="3">
        <v>5</v>
      </c>
      <c r="AP19" s="3">
        <v>1.3727743232548242</v>
      </c>
      <c r="AQ19" s="3">
        <v>3.6242789508982698</v>
      </c>
      <c r="AR19" s="3">
        <v>0</v>
      </c>
      <c r="AS19" s="3">
        <v>1.8252771511839461</v>
      </c>
      <c r="AT19" s="3">
        <v>16.822330425337039</v>
      </c>
      <c r="AU19" s="2">
        <v>2</v>
      </c>
      <c r="AV19" s="3">
        <v>67.168233013234143</v>
      </c>
      <c r="AW19" s="4">
        <v>8.6481000542682001</v>
      </c>
      <c r="AX19" s="61">
        <v>335710.6</v>
      </c>
      <c r="AY19" s="2">
        <v>27</v>
      </c>
      <c r="AZ19" s="2">
        <v>18</v>
      </c>
      <c r="BA19" s="2" t="s">
        <v>30</v>
      </c>
      <c r="BB19" s="3">
        <v>56.481559946149822</v>
      </c>
      <c r="BC19" s="60">
        <v>10.686673067084321</v>
      </c>
      <c r="BD19" s="3">
        <v>0</v>
      </c>
      <c r="BE19" s="2">
        <v>0</v>
      </c>
      <c r="BF19" s="4">
        <v>0</v>
      </c>
      <c r="BG19" s="61">
        <v>0</v>
      </c>
    </row>
    <row r="20" spans="1:59" x14ac:dyDescent="0.25">
      <c r="A20" s="57" t="s">
        <v>36</v>
      </c>
      <c r="B20" s="2" t="s">
        <v>379</v>
      </c>
      <c r="C20" s="58">
        <v>77211</v>
      </c>
      <c r="D20" s="58">
        <v>36010</v>
      </c>
      <c r="E20" s="58">
        <v>657</v>
      </c>
      <c r="F20" s="58">
        <v>36667</v>
      </c>
      <c r="G20" s="59">
        <v>0.47489347372783669</v>
      </c>
      <c r="H20" s="2" t="s">
        <v>29</v>
      </c>
      <c r="I20" s="3">
        <v>3.2187055354659244</v>
      </c>
      <c r="J20" s="3">
        <v>4.0734360091144364</v>
      </c>
      <c r="K20" s="3">
        <v>4.4230999999999998</v>
      </c>
      <c r="L20" s="3">
        <v>1.0858400598667022</v>
      </c>
      <c r="M20" s="3">
        <v>0.47889999999999999</v>
      </c>
      <c r="N20" s="60">
        <v>8.5657894736842142</v>
      </c>
      <c r="O20" s="60">
        <v>0.94666666666666677</v>
      </c>
      <c r="P20" s="60">
        <v>3.6082393483709252</v>
      </c>
      <c r="Q20" s="60">
        <v>3.5393032212885127</v>
      </c>
      <c r="R20" s="60">
        <v>3.2045454545454537</v>
      </c>
      <c r="S20" s="60">
        <v>3.5178571428571419</v>
      </c>
      <c r="T20" s="60">
        <v>3.2922077922077895</v>
      </c>
      <c r="U20" s="60">
        <v>3.1197183098591537</v>
      </c>
      <c r="V20" s="3">
        <v>99</v>
      </c>
      <c r="W20" s="3">
        <v>97</v>
      </c>
      <c r="X20" s="3">
        <v>93</v>
      </c>
      <c r="Y20" s="3">
        <v>94</v>
      </c>
      <c r="Z20" s="3">
        <v>95</v>
      </c>
      <c r="AA20" s="3">
        <v>94</v>
      </c>
      <c r="AB20" s="3">
        <v>20</v>
      </c>
      <c r="AC20" s="3">
        <v>8.5988747905195115</v>
      </c>
      <c r="AD20" s="3">
        <v>28.59887479051951</v>
      </c>
      <c r="AE20" s="3">
        <v>4.7700984994183298</v>
      </c>
      <c r="AF20" s="3">
        <v>5.5320803215317564</v>
      </c>
      <c r="AG20" s="3">
        <v>2.4007117427568545</v>
      </c>
      <c r="AH20" s="3">
        <v>2.339788644075214</v>
      </c>
      <c r="AI20" s="3">
        <v>2.1508819137978135</v>
      </c>
      <c r="AJ20" s="3">
        <v>2.3747843077666086</v>
      </c>
      <c r="AK20" s="3">
        <v>2.0874391622686623</v>
      </c>
      <c r="AL20" s="3">
        <v>2.3958093448544227</v>
      </c>
      <c r="AM20" s="3">
        <v>24.051593936469665</v>
      </c>
      <c r="AN20" s="3">
        <v>2.9712700034893658</v>
      </c>
      <c r="AO20" s="3">
        <v>1.5523380863575968</v>
      </c>
      <c r="AP20" s="3">
        <v>3.4130887664239857</v>
      </c>
      <c r="AQ20" s="3">
        <v>0</v>
      </c>
      <c r="AR20" s="3">
        <v>2.785917354672645</v>
      </c>
      <c r="AS20" s="3">
        <v>3.6394044933645482</v>
      </c>
      <c r="AT20" s="3">
        <v>14.362018704308142</v>
      </c>
      <c r="AU20" s="2">
        <v>0</v>
      </c>
      <c r="AV20" s="3">
        <v>67.012487431297316</v>
      </c>
      <c r="AW20" s="4">
        <v>8.6141102529213622</v>
      </c>
      <c r="AX20" s="61">
        <v>315853.58</v>
      </c>
      <c r="AY20" s="2">
        <v>28</v>
      </c>
      <c r="AZ20" s="2">
        <v>19</v>
      </c>
      <c r="BA20" s="2" t="s">
        <v>30</v>
      </c>
      <c r="BB20" s="3">
        <v>72.41764902355763</v>
      </c>
      <c r="BC20" s="60">
        <v>-5.4051615922603133</v>
      </c>
      <c r="BD20" s="3">
        <v>0</v>
      </c>
      <c r="BE20" s="2">
        <v>0</v>
      </c>
      <c r="BF20" s="4">
        <v>0</v>
      </c>
      <c r="BG20" s="61">
        <v>0</v>
      </c>
    </row>
    <row r="21" spans="1:59" x14ac:dyDescent="0.25">
      <c r="A21" s="2" t="s">
        <v>35</v>
      </c>
      <c r="B21" s="2" t="s">
        <v>34</v>
      </c>
      <c r="C21" s="58">
        <v>55027</v>
      </c>
      <c r="D21" s="58">
        <v>24223</v>
      </c>
      <c r="E21" s="58">
        <v>933</v>
      </c>
      <c r="F21" s="58">
        <v>25156</v>
      </c>
      <c r="G21" s="59">
        <v>0.45715739546041034</v>
      </c>
      <c r="H21" s="2" t="s">
        <v>29</v>
      </c>
      <c r="I21" s="3">
        <v>3.1543672262541849</v>
      </c>
      <c r="J21" s="3">
        <v>3.9920125975532104</v>
      </c>
      <c r="K21" s="3">
        <v>3.5034999999999998</v>
      </c>
      <c r="L21" s="3">
        <v>0.87762749099223025</v>
      </c>
      <c r="M21" s="3">
        <v>0.63160000000000005</v>
      </c>
      <c r="N21" s="60">
        <v>9.0857142857142907</v>
      </c>
      <c r="O21" s="60">
        <v>0.9722222222222221</v>
      </c>
      <c r="P21" s="60">
        <v>3.6598389355742298</v>
      </c>
      <c r="Q21" s="60">
        <v>3.6857001133786853</v>
      </c>
      <c r="R21" s="60">
        <v>3.2407407407407414</v>
      </c>
      <c r="S21" s="60">
        <v>3.5362318840579712</v>
      </c>
      <c r="T21" s="60">
        <v>3.4462365591397863</v>
      </c>
      <c r="U21" s="60">
        <v>3.020833333333333</v>
      </c>
      <c r="V21" s="3">
        <v>99</v>
      </c>
      <c r="W21" s="3">
        <v>96</v>
      </c>
      <c r="X21" s="3">
        <v>79</v>
      </c>
      <c r="Y21" s="3">
        <v>99</v>
      </c>
      <c r="Z21" s="3">
        <v>90</v>
      </c>
      <c r="AA21" s="3">
        <v>98</v>
      </c>
      <c r="AB21" s="3">
        <v>14.211830012812838</v>
      </c>
      <c r="AC21" s="3">
        <v>11.340675125688295</v>
      </c>
      <c r="AD21" s="3">
        <v>25.552505138501132</v>
      </c>
      <c r="AE21" s="3">
        <v>5.363799642631057</v>
      </c>
      <c r="AF21" s="3">
        <v>5.7562918341311216</v>
      </c>
      <c r="AG21" s="3">
        <v>2.5071336308355523</v>
      </c>
      <c r="AH21" s="3">
        <v>2.6092324179833852</v>
      </c>
      <c r="AI21" s="3">
        <v>2.2145195220012046</v>
      </c>
      <c r="AJ21" s="3">
        <v>2.4072424934874848</v>
      </c>
      <c r="AK21" s="3">
        <v>2.3394337556362164</v>
      </c>
      <c r="AL21" s="3">
        <v>2.2387011266568475</v>
      </c>
      <c r="AM21" s="3">
        <v>25.436354423362872</v>
      </c>
      <c r="AN21" s="3">
        <v>2.9712700034893658</v>
      </c>
      <c r="AO21" s="3">
        <v>0.40311744847679604</v>
      </c>
      <c r="AP21" s="3">
        <v>0.23926629927195689</v>
      </c>
      <c r="AQ21" s="3">
        <v>3.6242789508982698</v>
      </c>
      <c r="AR21" s="3">
        <v>0.57183470934529046</v>
      </c>
      <c r="AS21" s="3">
        <v>4.5464681644548497</v>
      </c>
      <c r="AT21" s="3">
        <v>12.35623557593653</v>
      </c>
      <c r="AU21" s="2">
        <v>2</v>
      </c>
      <c r="AV21" s="3">
        <v>65.345095137800541</v>
      </c>
      <c r="AW21" s="4">
        <v>8.2502197841298113</v>
      </c>
      <c r="AX21" s="61">
        <v>207542.53</v>
      </c>
      <c r="AY21" s="2">
        <v>32</v>
      </c>
      <c r="AZ21" s="2">
        <v>20</v>
      </c>
      <c r="BA21" s="2" t="s">
        <v>30</v>
      </c>
      <c r="BB21" s="3">
        <v>61.743426542506072</v>
      </c>
      <c r="BC21" s="60">
        <v>3.6016685952944698</v>
      </c>
      <c r="BD21" s="3">
        <v>0</v>
      </c>
      <c r="BE21" s="2">
        <v>0</v>
      </c>
      <c r="BF21" s="4">
        <v>0</v>
      </c>
      <c r="BG21" s="61">
        <v>0</v>
      </c>
    </row>
    <row r="22" spans="1:59" x14ac:dyDescent="0.25">
      <c r="A22" s="2" t="s">
        <v>77</v>
      </c>
      <c r="B22" s="2" t="s">
        <v>43</v>
      </c>
      <c r="C22" s="58">
        <v>50482</v>
      </c>
      <c r="D22" s="58">
        <v>37095</v>
      </c>
      <c r="E22" s="58">
        <v>743</v>
      </c>
      <c r="F22" s="58">
        <v>37838</v>
      </c>
      <c r="G22" s="59">
        <v>0.74953448754011331</v>
      </c>
      <c r="H22" s="2" t="s">
        <v>29</v>
      </c>
      <c r="I22" s="3">
        <v>3.4144515720883151</v>
      </c>
      <c r="J22" s="3">
        <v>4.3211626015079396</v>
      </c>
      <c r="K22" s="3">
        <v>4.0903</v>
      </c>
      <c r="L22" s="3">
        <v>0.94657396103831493</v>
      </c>
      <c r="M22" s="3">
        <v>0.32969999999999999</v>
      </c>
      <c r="N22" s="60">
        <v>7.9565217391304346</v>
      </c>
      <c r="O22" s="60">
        <v>0.86956521739130432</v>
      </c>
      <c r="P22" s="60">
        <v>3.3254870129870122</v>
      </c>
      <c r="Q22" s="60">
        <v>3.4277432712215319</v>
      </c>
      <c r="R22" s="60">
        <v>2.9565217391304346</v>
      </c>
      <c r="S22" s="60">
        <v>3.1372549019607838</v>
      </c>
      <c r="T22" s="60">
        <v>3.125</v>
      </c>
      <c r="U22" s="60">
        <v>2.5952380952380953</v>
      </c>
      <c r="V22" s="3">
        <v>99</v>
      </c>
      <c r="W22" s="3">
        <v>97</v>
      </c>
      <c r="X22" s="3">
        <v>93</v>
      </c>
      <c r="Y22" s="3">
        <v>97</v>
      </c>
      <c r="Z22" s="3">
        <v>98</v>
      </c>
      <c r="AA22" s="3">
        <v>97</v>
      </c>
      <c r="AB22" s="3">
        <v>17.472970050547193</v>
      </c>
      <c r="AC22" s="3">
        <v>5.9199186018673684</v>
      </c>
      <c r="AD22" s="3">
        <v>23.392888652414563</v>
      </c>
      <c r="AE22" s="3">
        <v>4.0743768447528428</v>
      </c>
      <c r="AF22" s="3">
        <v>4.8556312211374468</v>
      </c>
      <c r="AG22" s="3">
        <v>1.8175474381344707</v>
      </c>
      <c r="AH22" s="3">
        <v>2.1344623319255023</v>
      </c>
      <c r="AI22" s="3">
        <v>1.71481308589654</v>
      </c>
      <c r="AJ22" s="3">
        <v>1.7024669082574375</v>
      </c>
      <c r="AK22" s="3">
        <v>1.8138833814586337</v>
      </c>
      <c r="AL22" s="3">
        <v>1.5625164130663471</v>
      </c>
      <c r="AM22" s="3">
        <v>19.675697624629223</v>
      </c>
      <c r="AN22" s="3">
        <v>2.9712700034893658</v>
      </c>
      <c r="AO22" s="3">
        <v>1.5523380863575968</v>
      </c>
      <c r="AP22" s="3">
        <v>3.4130887664239857</v>
      </c>
      <c r="AQ22" s="3">
        <v>0.87283685269480926</v>
      </c>
      <c r="AR22" s="3">
        <v>4.1143669418690578</v>
      </c>
      <c r="AS22" s="3">
        <v>4.3197022466822741</v>
      </c>
      <c r="AT22" s="3">
        <v>17.243602897517089</v>
      </c>
      <c r="AU22" s="2">
        <v>5</v>
      </c>
      <c r="AV22" s="3">
        <v>65.312189174560871</v>
      </c>
      <c r="AW22" s="4">
        <v>8.2430384108944779</v>
      </c>
      <c r="AX22" s="61">
        <v>311900.09000000003</v>
      </c>
      <c r="AY22" s="2">
        <v>33</v>
      </c>
      <c r="AZ22" s="2">
        <v>21</v>
      </c>
      <c r="BA22" s="2" t="s">
        <v>30</v>
      </c>
      <c r="BB22" s="3">
        <v>66.857317479049513</v>
      </c>
      <c r="BC22" s="60">
        <v>-1.5451283044886424</v>
      </c>
      <c r="BD22" s="3">
        <v>0</v>
      </c>
      <c r="BE22" s="2">
        <v>0</v>
      </c>
      <c r="BF22" s="4">
        <v>0</v>
      </c>
      <c r="BG22" s="61">
        <v>0</v>
      </c>
    </row>
    <row r="23" spans="1:59" x14ac:dyDescent="0.25">
      <c r="A23" s="57" t="s">
        <v>56</v>
      </c>
      <c r="B23" s="2" t="s">
        <v>379</v>
      </c>
      <c r="C23" s="58">
        <v>40180</v>
      </c>
      <c r="D23" s="58">
        <v>26642</v>
      </c>
      <c r="E23" s="58">
        <v>0</v>
      </c>
      <c r="F23" s="58">
        <v>26642</v>
      </c>
      <c r="G23" s="59">
        <v>0.6630662020905923</v>
      </c>
      <c r="H23" s="2" t="s">
        <v>29</v>
      </c>
      <c r="I23" s="3">
        <v>3.6909276809340641</v>
      </c>
      <c r="J23" s="3">
        <v>4.6710572175337859</v>
      </c>
      <c r="K23" s="3">
        <v>3.6566000000000001</v>
      </c>
      <c r="L23" s="3">
        <v>0.78282063989158401</v>
      </c>
      <c r="M23" s="3">
        <v>0.47189999999999999</v>
      </c>
      <c r="N23" s="60">
        <v>8.9090909090909101</v>
      </c>
      <c r="O23" s="60">
        <v>0.96969696969696972</v>
      </c>
      <c r="P23" s="60">
        <v>3.6553030303030285</v>
      </c>
      <c r="Q23" s="60">
        <v>3.5085243974132854</v>
      </c>
      <c r="R23" s="60">
        <v>3.0967741935483866</v>
      </c>
      <c r="S23" s="60">
        <v>3.4358974358974352</v>
      </c>
      <c r="T23" s="60">
        <v>3.484848484848484</v>
      </c>
      <c r="U23" s="60">
        <v>2.8749999999999991</v>
      </c>
      <c r="V23" s="3">
        <v>99</v>
      </c>
      <c r="W23" s="3">
        <v>96</v>
      </c>
      <c r="X23" s="3">
        <v>91</v>
      </c>
      <c r="Y23" s="3">
        <v>99</v>
      </c>
      <c r="Z23" s="3">
        <v>100</v>
      </c>
      <c r="AA23" s="3">
        <v>99</v>
      </c>
      <c r="AB23" s="3">
        <v>9.7275044517046574</v>
      </c>
      <c r="AC23" s="3">
        <v>8.4731864974862336</v>
      </c>
      <c r="AD23" s="3">
        <v>18.200690949190893</v>
      </c>
      <c r="AE23" s="3">
        <v>5.1621137484534838</v>
      </c>
      <c r="AF23" s="3">
        <v>5.7341365463248621</v>
      </c>
      <c r="AG23" s="3">
        <v>2.4977785249273321</v>
      </c>
      <c r="AH23" s="3">
        <v>2.283140156918205</v>
      </c>
      <c r="AI23" s="3">
        <v>1.9614012934232852</v>
      </c>
      <c r="AJ23" s="3">
        <v>2.2300060297461997</v>
      </c>
      <c r="AK23" s="3">
        <v>2.4026037511630731</v>
      </c>
      <c r="AL23" s="3">
        <v>2.0070014695524097</v>
      </c>
      <c r="AM23" s="3">
        <v>24.278181520508852</v>
      </c>
      <c r="AN23" s="3">
        <v>2.9712700034893658</v>
      </c>
      <c r="AO23" s="3">
        <v>0.40311744847679604</v>
      </c>
      <c r="AP23" s="3">
        <v>2.9596855568308387</v>
      </c>
      <c r="AQ23" s="3">
        <v>3.6242789508982698</v>
      </c>
      <c r="AR23" s="3">
        <v>5</v>
      </c>
      <c r="AS23" s="3">
        <v>4.7732340822274253</v>
      </c>
      <c r="AT23" s="3">
        <v>19.731586041922696</v>
      </c>
      <c r="AU23" s="2">
        <v>2</v>
      </c>
      <c r="AV23" s="3">
        <v>64.210458511622448</v>
      </c>
      <c r="AW23" s="4">
        <v>8.0025975206598723</v>
      </c>
      <c r="AX23" s="61">
        <v>213205.2</v>
      </c>
      <c r="AY23" s="2">
        <v>37</v>
      </c>
      <c r="AZ23" s="2">
        <v>22</v>
      </c>
      <c r="BA23" s="2" t="s">
        <v>30</v>
      </c>
      <c r="BB23" s="3">
        <v>55.57066445204493</v>
      </c>
      <c r="BC23" s="60">
        <v>8.6397940595775182</v>
      </c>
      <c r="BD23" s="3">
        <v>0</v>
      </c>
      <c r="BE23" s="2">
        <v>0</v>
      </c>
      <c r="BF23" s="4">
        <v>0</v>
      </c>
      <c r="BG23" s="61">
        <v>0</v>
      </c>
    </row>
    <row r="24" spans="1:59" x14ac:dyDescent="0.25">
      <c r="A24" s="57" t="s">
        <v>274</v>
      </c>
      <c r="B24" s="2" t="s">
        <v>54</v>
      </c>
      <c r="C24" s="58">
        <v>31549</v>
      </c>
      <c r="D24" s="58">
        <v>15740</v>
      </c>
      <c r="E24" s="58">
        <v>89</v>
      </c>
      <c r="F24" s="58">
        <v>15829</v>
      </c>
      <c r="G24" s="59">
        <v>0.50172747155218866</v>
      </c>
      <c r="H24" s="2" t="s">
        <v>29</v>
      </c>
      <c r="I24" s="3">
        <v>3.8106915159716244</v>
      </c>
      <c r="J24" s="3">
        <v>4.8226244587294058</v>
      </c>
      <c r="K24" s="3">
        <v>4.0260999999999996</v>
      </c>
      <c r="L24" s="3">
        <v>0.83483589370355771</v>
      </c>
      <c r="M24" s="3">
        <v>0.45450000000000002</v>
      </c>
      <c r="N24" s="60">
        <v>8.2702702702702666</v>
      </c>
      <c r="O24" s="60">
        <v>0.89189189189189189</v>
      </c>
      <c r="P24" s="60">
        <v>3.3994897959183663</v>
      </c>
      <c r="Q24" s="60">
        <v>3.3755423280423278</v>
      </c>
      <c r="R24" s="60">
        <v>3.0454545454545454</v>
      </c>
      <c r="S24" s="60">
        <v>3.5064102564102559</v>
      </c>
      <c r="T24" s="60">
        <v>3.3288288288288292</v>
      </c>
      <c r="U24" s="60">
        <v>3.1999999999999993</v>
      </c>
      <c r="V24" s="3">
        <v>99</v>
      </c>
      <c r="W24" s="3">
        <v>91</v>
      </c>
      <c r="X24" s="3">
        <v>96</v>
      </c>
      <c r="Y24" s="3">
        <v>100</v>
      </c>
      <c r="Z24" s="3">
        <v>99</v>
      </c>
      <c r="AA24" s="3">
        <v>99</v>
      </c>
      <c r="AB24" s="3">
        <v>12.187804836419929</v>
      </c>
      <c r="AC24" s="3">
        <v>8.1607613119463736</v>
      </c>
      <c r="AD24" s="3">
        <v>20.348566148366302</v>
      </c>
      <c r="AE24" s="3">
        <v>4.4326456892261792</v>
      </c>
      <c r="AF24" s="3">
        <v>5.051514165267073</v>
      </c>
      <c r="AG24" s="3">
        <v>1.9701749359398861</v>
      </c>
      <c r="AH24" s="3">
        <v>2.0383863911664091</v>
      </c>
      <c r="AI24" s="3">
        <v>1.8711724265782723</v>
      </c>
      <c r="AJ24" s="3">
        <v>2.3545638778754912</v>
      </c>
      <c r="AK24" s="3">
        <v>2.1473520176127003</v>
      </c>
      <c r="AL24" s="3">
        <v>2.5233607053851563</v>
      </c>
      <c r="AM24" s="3">
        <v>22.389170209051166</v>
      </c>
      <c r="AN24" s="3">
        <v>2.9712700034893658</v>
      </c>
      <c r="AO24" s="3">
        <v>0</v>
      </c>
      <c r="AP24" s="3">
        <v>4.0931935808137059</v>
      </c>
      <c r="AQ24" s="3">
        <v>5</v>
      </c>
      <c r="AR24" s="3">
        <v>4.5571834709345289</v>
      </c>
      <c r="AS24" s="3">
        <v>4.7732340822274253</v>
      </c>
      <c r="AT24" s="3">
        <v>21.394881137465028</v>
      </c>
      <c r="AU24" s="2">
        <v>0</v>
      </c>
      <c r="AV24" s="3">
        <v>64.132617494882496</v>
      </c>
      <c r="AW24" s="4">
        <v>7.9856095543707202</v>
      </c>
      <c r="AX24" s="61">
        <v>126404.21</v>
      </c>
      <c r="AY24" s="2">
        <v>38</v>
      </c>
      <c r="AZ24" s="2">
        <v>23</v>
      </c>
      <c r="BA24" s="2" t="s">
        <v>30</v>
      </c>
      <c r="BB24" s="3">
        <v>51.876835514959808</v>
      </c>
      <c r="BC24" s="60">
        <v>12.255781979922688</v>
      </c>
      <c r="BD24" s="3">
        <v>0</v>
      </c>
      <c r="BE24" s="2">
        <v>0</v>
      </c>
      <c r="BF24" s="4">
        <v>0</v>
      </c>
      <c r="BG24" s="61">
        <v>0</v>
      </c>
    </row>
    <row r="25" spans="1:59" x14ac:dyDescent="0.25">
      <c r="A25" s="2" t="s">
        <v>70</v>
      </c>
      <c r="B25" s="2" t="s">
        <v>43</v>
      </c>
      <c r="C25" s="58">
        <v>42039</v>
      </c>
      <c r="D25" s="58">
        <v>33765</v>
      </c>
      <c r="E25" s="58">
        <v>174</v>
      </c>
      <c r="F25" s="58">
        <v>33939</v>
      </c>
      <c r="G25" s="59">
        <v>0.80732177263969174</v>
      </c>
      <c r="H25" s="2" t="s">
        <v>29</v>
      </c>
      <c r="I25" s="3">
        <v>3.4172617428820846</v>
      </c>
      <c r="J25" s="3">
        <v>4.3247190159661653</v>
      </c>
      <c r="K25" s="3">
        <v>3.5832999999999999</v>
      </c>
      <c r="L25" s="3">
        <v>0.82856250007712273</v>
      </c>
      <c r="M25" s="3">
        <v>0.67620000000000002</v>
      </c>
      <c r="N25" s="60">
        <v>8.360000000000003</v>
      </c>
      <c r="O25" s="60">
        <v>0.83333333333333348</v>
      </c>
      <c r="P25" s="60">
        <v>3.5286172161172167</v>
      </c>
      <c r="Q25" s="60">
        <v>3.5031349206349209</v>
      </c>
      <c r="R25" s="60">
        <v>2.9772727272727284</v>
      </c>
      <c r="S25" s="60">
        <v>3.5</v>
      </c>
      <c r="T25" s="60">
        <v>3.1739130434782616</v>
      </c>
      <c r="U25" s="60">
        <v>3.0227272727272729</v>
      </c>
      <c r="V25" s="3">
        <v>98</v>
      </c>
      <c r="W25" s="3">
        <v>100</v>
      </c>
      <c r="X25" s="3">
        <v>86</v>
      </c>
      <c r="Y25" s="3">
        <v>100</v>
      </c>
      <c r="Z25" s="3">
        <v>86</v>
      </c>
      <c r="AA25" s="3">
        <v>68</v>
      </c>
      <c r="AB25" s="3">
        <v>11.891075865176585</v>
      </c>
      <c r="AC25" s="3">
        <v>12.141489107014603</v>
      </c>
      <c r="AD25" s="3">
        <v>24.032564972191189</v>
      </c>
      <c r="AE25" s="3">
        <v>4.5351078950838062</v>
      </c>
      <c r="AF25" s="3">
        <v>4.5377510047867382</v>
      </c>
      <c r="AG25" s="3">
        <v>2.2364945831523535</v>
      </c>
      <c r="AH25" s="3">
        <v>2.2732208140836692</v>
      </c>
      <c r="AI25" s="3">
        <v>1.7512969320556131</v>
      </c>
      <c r="AJ25" s="3">
        <v>2.3432404371364655</v>
      </c>
      <c r="AK25" s="3">
        <v>1.8939062417800168</v>
      </c>
      <c r="AL25" s="3">
        <v>2.2417102131127504</v>
      </c>
      <c r="AM25" s="3">
        <v>21.812728121191412</v>
      </c>
      <c r="AN25" s="3">
        <v>0.94254000697873108</v>
      </c>
      <c r="AO25" s="3">
        <v>5</v>
      </c>
      <c r="AP25" s="3">
        <v>1.8261775328479712</v>
      </c>
      <c r="AQ25" s="3">
        <v>5</v>
      </c>
      <c r="AR25" s="3">
        <v>0</v>
      </c>
      <c r="AS25" s="3">
        <v>0</v>
      </c>
      <c r="AT25" s="3">
        <v>12.768717539826703</v>
      </c>
      <c r="AU25" s="2">
        <v>5</v>
      </c>
      <c r="AV25" s="3">
        <v>63.614010633209304</v>
      </c>
      <c r="AW25" s="4">
        <v>7.8724291739954433</v>
      </c>
      <c r="AX25" s="61">
        <v>267182.37</v>
      </c>
      <c r="AY25" s="2">
        <v>40</v>
      </c>
      <c r="AZ25" s="2">
        <v>24</v>
      </c>
      <c r="BA25" s="2" t="s">
        <v>30</v>
      </c>
      <c r="BB25" s="3">
        <v>63.922505585902449</v>
      </c>
      <c r="BC25" s="60">
        <v>-0.30849495269314531</v>
      </c>
      <c r="BD25" s="3">
        <v>0</v>
      </c>
      <c r="BE25" s="2">
        <v>0</v>
      </c>
      <c r="BF25" s="4">
        <v>0</v>
      </c>
      <c r="BG25" s="61">
        <v>0</v>
      </c>
    </row>
    <row r="26" spans="1:59" x14ac:dyDescent="0.25">
      <c r="A26" s="57" t="s">
        <v>259</v>
      </c>
      <c r="B26" s="2" t="s">
        <v>107</v>
      </c>
      <c r="C26" s="58">
        <v>32233</v>
      </c>
      <c r="D26" s="58">
        <v>20837</v>
      </c>
      <c r="E26" s="58">
        <v>75</v>
      </c>
      <c r="F26" s="58">
        <v>20912</v>
      </c>
      <c r="G26" s="59">
        <v>0.64877609902894551</v>
      </c>
      <c r="H26" s="2" t="s">
        <v>29</v>
      </c>
      <c r="I26" s="3">
        <v>3.5087087064676616</v>
      </c>
      <c r="J26" s="3">
        <v>4.4404498121788558</v>
      </c>
      <c r="K26" s="3">
        <v>3.4807000000000001</v>
      </c>
      <c r="L26" s="3">
        <v>0.78386202912449487</v>
      </c>
      <c r="M26" s="3">
        <v>0.2787</v>
      </c>
      <c r="N26" s="60">
        <v>6.9565217391304319</v>
      </c>
      <c r="O26" s="60">
        <v>0.68181818181818177</v>
      </c>
      <c r="P26" s="60">
        <v>3.1832298136645951</v>
      </c>
      <c r="Q26" s="60">
        <v>3.0391723356009059</v>
      </c>
      <c r="R26" s="60">
        <v>2.9761904761904745</v>
      </c>
      <c r="S26" s="60">
        <v>3.2058823529411753</v>
      </c>
      <c r="T26" s="60">
        <v>2.9420289855072448</v>
      </c>
      <c r="U26" s="60">
        <v>3.0952380952380945</v>
      </c>
      <c r="V26" s="3">
        <v>100</v>
      </c>
      <c r="W26" s="3">
        <v>100</v>
      </c>
      <c r="X26" s="3">
        <v>95</v>
      </c>
      <c r="Y26" s="3">
        <v>99</v>
      </c>
      <c r="Z26" s="3">
        <v>99</v>
      </c>
      <c r="AA26" s="3">
        <v>100</v>
      </c>
      <c r="AB26" s="3">
        <v>9.7767617395693023</v>
      </c>
      <c r="AC26" s="3">
        <v>5.004189609767776</v>
      </c>
      <c r="AD26" s="3">
        <v>14.780951349337078</v>
      </c>
      <c r="AE26" s="3">
        <v>2.9324787674239534</v>
      </c>
      <c r="AF26" s="3">
        <v>3.2084337364110436</v>
      </c>
      <c r="AG26" s="3">
        <v>1.5241481966825994</v>
      </c>
      <c r="AH26" s="3">
        <v>1.4192967445292741</v>
      </c>
      <c r="AI26" s="3">
        <v>1.7493941464282643</v>
      </c>
      <c r="AJ26" s="3">
        <v>1.8236943326399551</v>
      </c>
      <c r="AK26" s="3">
        <v>1.5145386076638334</v>
      </c>
      <c r="AL26" s="3">
        <v>2.3569152374244169</v>
      </c>
      <c r="AM26" s="3">
        <v>16.528899769203342</v>
      </c>
      <c r="AN26" s="3">
        <v>5</v>
      </c>
      <c r="AO26" s="3">
        <v>5</v>
      </c>
      <c r="AP26" s="3">
        <v>3.8664919760171323</v>
      </c>
      <c r="AQ26" s="3">
        <v>3.6242789508982698</v>
      </c>
      <c r="AR26" s="3">
        <v>4.5571834709345289</v>
      </c>
      <c r="AS26" s="3">
        <v>5</v>
      </c>
      <c r="AT26" s="3">
        <v>27.047954397849931</v>
      </c>
      <c r="AU26" s="2">
        <v>5</v>
      </c>
      <c r="AV26" s="3">
        <v>63.357805516390357</v>
      </c>
      <c r="AW26" s="4">
        <v>7.8165151575821126</v>
      </c>
      <c r="AX26" s="61">
        <v>163458.96</v>
      </c>
      <c r="AY26" s="2">
        <v>41</v>
      </c>
      <c r="AZ26" s="2">
        <v>25</v>
      </c>
      <c r="BA26" s="2" t="s">
        <v>30</v>
      </c>
      <c r="BB26" s="3">
        <v>48.700371172103402</v>
      </c>
      <c r="BC26" s="60">
        <v>14.657434344286955</v>
      </c>
      <c r="BD26" s="3">
        <v>0</v>
      </c>
      <c r="BE26" s="2">
        <v>0</v>
      </c>
      <c r="BF26" s="4">
        <v>0</v>
      </c>
      <c r="BG26" s="61">
        <v>0</v>
      </c>
    </row>
    <row r="27" spans="1:59" x14ac:dyDescent="0.25">
      <c r="A27" s="57" t="s">
        <v>111</v>
      </c>
      <c r="B27" s="2" t="s">
        <v>43</v>
      </c>
      <c r="C27" s="58">
        <v>35826</v>
      </c>
      <c r="D27" s="58">
        <v>25440</v>
      </c>
      <c r="E27" s="58">
        <v>3046</v>
      </c>
      <c r="F27" s="58">
        <v>28486</v>
      </c>
      <c r="G27" s="59">
        <v>0.79512086194383969</v>
      </c>
      <c r="H27" s="2" t="s">
        <v>29</v>
      </c>
      <c r="I27" s="3">
        <v>2.8863835817446559</v>
      </c>
      <c r="J27" s="3">
        <v>3.6528656282605314</v>
      </c>
      <c r="K27" s="3">
        <v>3.0783999999999998</v>
      </c>
      <c r="L27" s="3">
        <v>0.84273562547273662</v>
      </c>
      <c r="M27" s="3">
        <v>0.25219999999999998</v>
      </c>
      <c r="N27" s="60">
        <v>8.6250000000000018</v>
      </c>
      <c r="O27" s="60">
        <v>0.875</v>
      </c>
      <c r="P27" s="60">
        <v>3.5647321428571428</v>
      </c>
      <c r="Q27" s="60">
        <v>3.6989795918367356</v>
      </c>
      <c r="R27" s="60">
        <v>3.6875000000000004</v>
      </c>
      <c r="S27" s="60">
        <v>3.7380952380952381</v>
      </c>
      <c r="T27" s="60">
        <v>3.6875000000000009</v>
      </c>
      <c r="U27" s="60">
        <v>3.0000000000000004</v>
      </c>
      <c r="V27" s="3">
        <v>99</v>
      </c>
      <c r="W27" s="3">
        <v>98</v>
      </c>
      <c r="X27" s="3">
        <v>97</v>
      </c>
      <c r="Y27" s="3">
        <v>99</v>
      </c>
      <c r="Z27" s="3">
        <v>96</v>
      </c>
      <c r="AA27" s="3">
        <v>93</v>
      </c>
      <c r="AB27" s="3">
        <v>12.561458941446794</v>
      </c>
      <c r="AC27" s="3">
        <v>4.5283696432846536</v>
      </c>
      <c r="AD27" s="3">
        <v>17.08982858473145</v>
      </c>
      <c r="AE27" s="3">
        <v>4.8377108855759596</v>
      </c>
      <c r="AF27" s="3">
        <v>4.9033132535900528</v>
      </c>
      <c r="AG27" s="3">
        <v>2.3109800373933642</v>
      </c>
      <c r="AH27" s="3">
        <v>2.6336733247552684</v>
      </c>
      <c r="AI27" s="3">
        <v>3</v>
      </c>
      <c r="AJ27" s="3">
        <v>2.7638253788717337</v>
      </c>
      <c r="AK27" s="3">
        <v>2.734146275154524</v>
      </c>
      <c r="AL27" s="3">
        <v>2.2056011756419291</v>
      </c>
      <c r="AM27" s="3">
        <v>25.389250330982833</v>
      </c>
      <c r="AN27" s="3">
        <v>2.9712700034893658</v>
      </c>
      <c r="AO27" s="3">
        <v>2.701558724238398</v>
      </c>
      <c r="AP27" s="3">
        <v>4.3198951856102799</v>
      </c>
      <c r="AQ27" s="3">
        <v>3.6242789508982698</v>
      </c>
      <c r="AR27" s="3">
        <v>3.2287338837381165</v>
      </c>
      <c r="AS27" s="3">
        <v>3.412638575591973</v>
      </c>
      <c r="AT27" s="3">
        <v>20.258375323566401</v>
      </c>
      <c r="AU27" s="2">
        <v>0</v>
      </c>
      <c r="AV27" s="3">
        <v>62.73745423928068</v>
      </c>
      <c r="AW27" s="4">
        <v>7.6811301507523968</v>
      </c>
      <c r="AX27" s="61">
        <v>218804.67</v>
      </c>
      <c r="AY27" s="2">
        <v>45</v>
      </c>
      <c r="AZ27" s="2">
        <v>26</v>
      </c>
      <c r="BA27" s="2" t="s">
        <v>30</v>
      </c>
      <c r="BB27" s="3">
        <v>55.816044896126414</v>
      </c>
      <c r="BC27" s="60">
        <v>6.9214093431542665</v>
      </c>
      <c r="BD27" s="3">
        <v>0</v>
      </c>
      <c r="BE27" s="2">
        <v>0</v>
      </c>
      <c r="BF27" s="4">
        <v>0</v>
      </c>
      <c r="BG27" s="61">
        <v>0</v>
      </c>
    </row>
    <row r="28" spans="1:59" x14ac:dyDescent="0.25">
      <c r="A28" s="57" t="s">
        <v>292</v>
      </c>
      <c r="B28" s="2" t="s">
        <v>34</v>
      </c>
      <c r="C28" s="58">
        <v>47694</v>
      </c>
      <c r="D28" s="58">
        <v>30885</v>
      </c>
      <c r="E28" s="58">
        <v>3698</v>
      </c>
      <c r="F28" s="58">
        <v>34583</v>
      </c>
      <c r="G28" s="59">
        <v>0.72510168994003443</v>
      </c>
      <c r="H28" s="2" t="s">
        <v>29</v>
      </c>
      <c r="I28" s="3">
        <v>3.0876592481891376</v>
      </c>
      <c r="J28" s="3">
        <v>3.9075902492050116</v>
      </c>
      <c r="K28" s="3">
        <v>3.2953000000000001</v>
      </c>
      <c r="L28" s="3">
        <v>0.84330745800955453</v>
      </c>
      <c r="M28" s="3">
        <v>0.74360000000000004</v>
      </c>
      <c r="N28" s="60">
        <v>7.6000000000000023</v>
      </c>
      <c r="O28" s="60">
        <v>0.8</v>
      </c>
      <c r="P28" s="60">
        <v>3.2218045112781954</v>
      </c>
      <c r="Q28" s="60">
        <v>2.7714285714285727</v>
      </c>
      <c r="R28" s="60">
        <v>2.8333333333333344</v>
      </c>
      <c r="S28" s="60">
        <v>2.9615384615384626</v>
      </c>
      <c r="T28" s="60">
        <v>2.9313725490196094</v>
      </c>
      <c r="U28" s="60">
        <v>2.285714285714286</v>
      </c>
      <c r="V28" s="3">
        <v>98</v>
      </c>
      <c r="W28" s="3">
        <v>100</v>
      </c>
      <c r="X28" s="3">
        <v>82</v>
      </c>
      <c r="Y28" s="3">
        <v>99</v>
      </c>
      <c r="Z28" s="3">
        <v>100</v>
      </c>
      <c r="AA28" s="3">
        <v>100</v>
      </c>
      <c r="AB28" s="3">
        <v>12.588506388247909</v>
      </c>
      <c r="AC28" s="3">
        <v>13.351687814220732</v>
      </c>
      <c r="AD28" s="3">
        <v>25.940194202468639</v>
      </c>
      <c r="AE28" s="3">
        <v>3.6672653563138513</v>
      </c>
      <c r="AF28" s="3">
        <v>4.2453012057440853</v>
      </c>
      <c r="AG28" s="3">
        <v>1.6037068205903746</v>
      </c>
      <c r="AH28" s="3">
        <v>0.92651380884688694</v>
      </c>
      <c r="AI28" s="3">
        <v>1.4982264436188835</v>
      </c>
      <c r="AJ28" s="3">
        <v>1.3920714150582445</v>
      </c>
      <c r="AK28" s="3">
        <v>1.4971044333018817</v>
      </c>
      <c r="AL28" s="3">
        <v>1.0707457122732558</v>
      </c>
      <c r="AM28" s="3">
        <v>15.900935195747463</v>
      </c>
      <c r="AN28" s="3">
        <v>0.94254000697873108</v>
      </c>
      <c r="AO28" s="3">
        <v>5</v>
      </c>
      <c r="AP28" s="3">
        <v>0.91937111366167734</v>
      </c>
      <c r="AQ28" s="3">
        <v>3.6242789508982698</v>
      </c>
      <c r="AR28" s="3">
        <v>5</v>
      </c>
      <c r="AS28" s="3">
        <v>5</v>
      </c>
      <c r="AT28" s="3">
        <v>20.48619007153868</v>
      </c>
      <c r="AU28" s="2">
        <v>0</v>
      </c>
      <c r="AV28" s="3">
        <v>62.327319469754784</v>
      </c>
      <c r="AW28" s="4">
        <v>7.591622640052857</v>
      </c>
      <c r="AX28" s="61">
        <v>262541.09000000003</v>
      </c>
      <c r="AY28" s="2">
        <v>46</v>
      </c>
      <c r="AZ28" s="2">
        <v>27</v>
      </c>
      <c r="BA28" s="2" t="s">
        <v>30</v>
      </c>
      <c r="BB28" s="3">
        <v>47.445110536272601</v>
      </c>
      <c r="BC28" s="60">
        <v>14.882208933482183</v>
      </c>
      <c r="BD28" s="3">
        <v>0</v>
      </c>
      <c r="BE28" s="2">
        <v>0</v>
      </c>
      <c r="BF28" s="4">
        <v>0</v>
      </c>
      <c r="BG28" s="61">
        <v>0</v>
      </c>
    </row>
    <row r="29" spans="1:59" x14ac:dyDescent="0.25">
      <c r="A29" s="57" t="s">
        <v>68</v>
      </c>
      <c r="B29" s="2" t="s">
        <v>48</v>
      </c>
      <c r="C29" s="58">
        <v>46753</v>
      </c>
      <c r="D29" s="58">
        <v>34636</v>
      </c>
      <c r="E29" s="58">
        <v>165</v>
      </c>
      <c r="F29" s="58">
        <v>34801</v>
      </c>
      <c r="G29" s="59">
        <v>0.74435865078176799</v>
      </c>
      <c r="H29" s="2" t="s">
        <v>29</v>
      </c>
      <c r="I29" s="3">
        <v>3.4724522504191864</v>
      </c>
      <c r="J29" s="3">
        <v>4.3945654179702522</v>
      </c>
      <c r="K29" s="3">
        <v>3.6604000000000001</v>
      </c>
      <c r="L29" s="3">
        <v>0.83293787937071007</v>
      </c>
      <c r="M29" s="3">
        <v>0.50880000000000003</v>
      </c>
      <c r="N29" s="60">
        <v>6.5000000000000027</v>
      </c>
      <c r="O29" s="60">
        <v>0.6818181818181821</v>
      </c>
      <c r="P29" s="60">
        <v>3.1040372670807468</v>
      </c>
      <c r="Q29" s="60">
        <v>3.2269047619047626</v>
      </c>
      <c r="R29" s="60">
        <v>3.0238095238095242</v>
      </c>
      <c r="S29" s="60">
        <v>2.7888888888888883</v>
      </c>
      <c r="T29" s="60">
        <v>2.9087301587301595</v>
      </c>
      <c r="U29" s="60">
        <v>2.5750000000000002</v>
      </c>
      <c r="V29" s="3">
        <v>97</v>
      </c>
      <c r="W29" s="3">
        <v>100</v>
      </c>
      <c r="X29" s="3">
        <v>94</v>
      </c>
      <c r="Y29" s="3">
        <v>99</v>
      </c>
      <c r="Z29" s="3">
        <v>98</v>
      </c>
      <c r="AA29" s="3">
        <v>100</v>
      </c>
      <c r="AB29" s="3">
        <v>12.098029529157557</v>
      </c>
      <c r="AC29" s="3">
        <v>9.13574335647594</v>
      </c>
      <c r="AD29" s="3">
        <v>21.233772885633499</v>
      </c>
      <c r="AE29" s="3">
        <v>2.4111774712520768</v>
      </c>
      <c r="AF29" s="3">
        <v>3.2084337364110471</v>
      </c>
      <c r="AG29" s="3">
        <v>1.3608170387024514</v>
      </c>
      <c r="AH29" s="3">
        <v>1.764818652173954</v>
      </c>
      <c r="AI29" s="3">
        <v>1.8331167140313962</v>
      </c>
      <c r="AJ29" s="3">
        <v>1.0870934111537955</v>
      </c>
      <c r="AK29" s="3">
        <v>1.4600609637766178</v>
      </c>
      <c r="AL29" s="3">
        <v>1.5303621749375684</v>
      </c>
      <c r="AM29" s="3">
        <v>14.655880162438907</v>
      </c>
      <c r="AN29" s="3">
        <v>0</v>
      </c>
      <c r="AO29" s="3">
        <v>5</v>
      </c>
      <c r="AP29" s="3">
        <v>3.6397903712205593</v>
      </c>
      <c r="AQ29" s="3">
        <v>3.6242789508982698</v>
      </c>
      <c r="AR29" s="3">
        <v>4.1143669418690578</v>
      </c>
      <c r="AS29" s="3">
        <v>5</v>
      </c>
      <c r="AT29" s="3">
        <v>21.378436263987886</v>
      </c>
      <c r="AU29" s="2">
        <v>5</v>
      </c>
      <c r="AV29" s="3">
        <v>62.26808931206029</v>
      </c>
      <c r="AW29" s="4">
        <v>7.5786962939649509</v>
      </c>
      <c r="AX29" s="61">
        <v>263746.21000000002</v>
      </c>
      <c r="AY29" s="2">
        <v>47</v>
      </c>
      <c r="AZ29" s="2">
        <v>28</v>
      </c>
      <c r="BA29" s="2" t="s">
        <v>30</v>
      </c>
      <c r="BB29" s="3">
        <v>63.491250386752284</v>
      </c>
      <c r="BC29" s="60">
        <v>-1.2231610746919941</v>
      </c>
      <c r="BD29" s="3">
        <v>0</v>
      </c>
      <c r="BE29" s="2">
        <v>0</v>
      </c>
      <c r="BF29" s="4">
        <v>0</v>
      </c>
      <c r="BG29" s="61">
        <v>0</v>
      </c>
    </row>
    <row r="30" spans="1:59" x14ac:dyDescent="0.25">
      <c r="A30" s="57" t="s">
        <v>87</v>
      </c>
      <c r="B30" s="2" t="s">
        <v>43</v>
      </c>
      <c r="C30" s="58">
        <v>69458</v>
      </c>
      <c r="D30" s="58">
        <v>41860</v>
      </c>
      <c r="E30" s="58">
        <v>2536</v>
      </c>
      <c r="F30" s="58">
        <v>44396</v>
      </c>
      <c r="G30" s="59">
        <v>0.63917763252613091</v>
      </c>
      <c r="H30" s="2" t="s">
        <v>29</v>
      </c>
      <c r="I30" s="3">
        <v>3.3994627960552912</v>
      </c>
      <c r="J30" s="3">
        <v>4.3021935410105705</v>
      </c>
      <c r="K30" s="3">
        <v>5.6980000000000004</v>
      </c>
      <c r="L30" s="3">
        <v>1.324440647703069</v>
      </c>
      <c r="M30" s="3">
        <v>0.56859999999999999</v>
      </c>
      <c r="N30" s="60">
        <v>7.7333333333333334</v>
      </c>
      <c r="O30" s="60">
        <v>0.83333333333333359</v>
      </c>
      <c r="P30" s="60">
        <v>3.1094961240310068</v>
      </c>
      <c r="Q30" s="60">
        <v>3.1650406504065027</v>
      </c>
      <c r="R30" s="60">
        <v>2.9218749999999973</v>
      </c>
      <c r="S30" s="60">
        <v>3.3064516129032238</v>
      </c>
      <c r="T30" s="60">
        <v>3.3425925925925926</v>
      </c>
      <c r="U30" s="60">
        <v>2.0270270270270263</v>
      </c>
      <c r="V30" s="3">
        <v>99</v>
      </c>
      <c r="W30" s="3">
        <v>99</v>
      </c>
      <c r="X30" s="3">
        <v>81</v>
      </c>
      <c r="Y30" s="3">
        <v>96</v>
      </c>
      <c r="Z30" s="3">
        <v>92</v>
      </c>
      <c r="AA30" s="3">
        <v>71</v>
      </c>
      <c r="AB30" s="3">
        <v>20</v>
      </c>
      <c r="AC30" s="3">
        <v>10.209480488388795</v>
      </c>
      <c r="AD30" s="3">
        <v>30.209480488388795</v>
      </c>
      <c r="AE30" s="3">
        <v>3.8195184332910337</v>
      </c>
      <c r="AF30" s="3">
        <v>4.53775100478674</v>
      </c>
      <c r="AG30" s="3">
        <v>1.372075692015108</v>
      </c>
      <c r="AH30" s="3">
        <v>1.6509576307166141</v>
      </c>
      <c r="AI30" s="3">
        <v>1.6538980927559441</v>
      </c>
      <c r="AJ30" s="3">
        <v>2.0013455812742436</v>
      </c>
      <c r="AK30" s="3">
        <v>2.1698698506249445</v>
      </c>
      <c r="AL30" s="3">
        <v>0.65974400391811305</v>
      </c>
      <c r="AM30" s="3">
        <v>17.865160289382743</v>
      </c>
      <c r="AN30" s="3">
        <v>2.9712700034893658</v>
      </c>
      <c r="AO30" s="3">
        <v>3.8507793621191988</v>
      </c>
      <c r="AP30" s="3">
        <v>0.69266950886510381</v>
      </c>
      <c r="AQ30" s="3">
        <v>0</v>
      </c>
      <c r="AR30" s="3">
        <v>1.4574677674762324</v>
      </c>
      <c r="AS30" s="3">
        <v>0</v>
      </c>
      <c r="AT30" s="3">
        <v>8.9721866419499019</v>
      </c>
      <c r="AU30" s="2">
        <v>5</v>
      </c>
      <c r="AV30" s="3">
        <v>62.046827419721438</v>
      </c>
      <c r="AW30" s="4">
        <v>7.5304082611829131</v>
      </c>
      <c r="AX30" s="61">
        <v>334320.01</v>
      </c>
      <c r="AY30" s="2">
        <v>48</v>
      </c>
      <c r="AZ30" s="2">
        <v>29</v>
      </c>
      <c r="BA30" s="2" t="s">
        <v>30</v>
      </c>
      <c r="BB30" s="3">
        <v>58.996620085755076</v>
      </c>
      <c r="BC30" s="60">
        <v>3.0502073339663625</v>
      </c>
      <c r="BD30" s="3">
        <v>0</v>
      </c>
      <c r="BE30" s="2">
        <v>0</v>
      </c>
      <c r="BF30" s="4">
        <v>0</v>
      </c>
      <c r="BG30" s="61">
        <v>0</v>
      </c>
    </row>
    <row r="31" spans="1:59" x14ac:dyDescent="0.25">
      <c r="A31" s="2" t="s">
        <v>123</v>
      </c>
      <c r="B31" s="2" t="s">
        <v>34</v>
      </c>
      <c r="C31" s="58">
        <v>25151</v>
      </c>
      <c r="D31" s="58">
        <v>19094</v>
      </c>
      <c r="E31" s="58">
        <v>32</v>
      </c>
      <c r="F31" s="58">
        <v>19126</v>
      </c>
      <c r="G31" s="59">
        <v>0.76044690071965326</v>
      </c>
      <c r="H31" s="2" t="s">
        <v>29</v>
      </c>
      <c r="I31" s="3">
        <v>3.586271542814544</v>
      </c>
      <c r="J31" s="3">
        <v>4.5386095372804895</v>
      </c>
      <c r="K31" s="3">
        <v>3.8035999999999999</v>
      </c>
      <c r="L31" s="3">
        <v>0.8380540270664254</v>
      </c>
      <c r="M31" s="3">
        <v>0.59619999999999995</v>
      </c>
      <c r="N31" s="60">
        <v>7.4375</v>
      </c>
      <c r="O31" s="60">
        <v>0.75</v>
      </c>
      <c r="P31" s="60">
        <v>3.0089285714285716</v>
      </c>
      <c r="Q31" s="60">
        <v>3.0277210884353742</v>
      </c>
      <c r="R31" s="60">
        <v>3</v>
      </c>
      <c r="S31" s="60">
        <v>3.2833333333333332</v>
      </c>
      <c r="T31" s="60">
        <v>3.1025641025641026</v>
      </c>
      <c r="U31" s="60">
        <v>2.5555555555555554</v>
      </c>
      <c r="V31" s="3">
        <v>100</v>
      </c>
      <c r="W31" s="3">
        <v>96</v>
      </c>
      <c r="X31" s="3">
        <v>91</v>
      </c>
      <c r="Y31" s="3">
        <v>100</v>
      </c>
      <c r="Z31" s="3">
        <v>98</v>
      </c>
      <c r="AA31" s="3">
        <v>98</v>
      </c>
      <c r="AB31" s="3">
        <v>12.34002123777306</v>
      </c>
      <c r="AC31" s="3">
        <v>10.705051472348574</v>
      </c>
      <c r="AD31" s="3">
        <v>23.045072710121634</v>
      </c>
      <c r="AE31" s="3">
        <v>3.4817069187479048</v>
      </c>
      <c r="AF31" s="3">
        <v>3.8066265071801064</v>
      </c>
      <c r="AG31" s="3">
        <v>1.1646595205400101</v>
      </c>
      <c r="AH31" s="3">
        <v>1.3982207011229999</v>
      </c>
      <c r="AI31" s="3">
        <v>1.7912554302298314</v>
      </c>
      <c r="AJ31" s="3">
        <v>1.9605081401573707</v>
      </c>
      <c r="AK31" s="3">
        <v>1.7771777389750372</v>
      </c>
      <c r="AL31" s="3">
        <v>1.4994688873236426</v>
      </c>
      <c r="AM31" s="3">
        <v>16.879623844276903</v>
      </c>
      <c r="AN31" s="3">
        <v>5</v>
      </c>
      <c r="AO31" s="3">
        <v>0.40311744847679604</v>
      </c>
      <c r="AP31" s="3">
        <v>2.9596855568308387</v>
      </c>
      <c r="AQ31" s="3">
        <v>5</v>
      </c>
      <c r="AR31" s="3">
        <v>4.1143669418690578</v>
      </c>
      <c r="AS31" s="3">
        <v>4.5464681644548497</v>
      </c>
      <c r="AT31" s="3">
        <v>22.023638111631541</v>
      </c>
      <c r="AU31" s="2">
        <v>0</v>
      </c>
      <c r="AV31" s="3">
        <v>61.948334666030078</v>
      </c>
      <c r="AW31" s="4">
        <v>7.5089132749981333</v>
      </c>
      <c r="AX31" s="61">
        <v>143615.48000000001</v>
      </c>
      <c r="AY31" s="2">
        <v>49</v>
      </c>
      <c r="AZ31" s="2">
        <v>30</v>
      </c>
      <c r="BA31" s="2" t="s">
        <v>30</v>
      </c>
      <c r="BB31" s="3">
        <v>67.71958655754301</v>
      </c>
      <c r="BC31" s="60">
        <v>-5.7712518915129323</v>
      </c>
      <c r="BD31" s="3">
        <v>0</v>
      </c>
      <c r="BE31" s="2">
        <v>0</v>
      </c>
      <c r="BF31" s="4">
        <v>0</v>
      </c>
      <c r="BG31" s="61">
        <v>0</v>
      </c>
    </row>
    <row r="32" spans="1:59" x14ac:dyDescent="0.25">
      <c r="A32" s="57" t="s">
        <v>149</v>
      </c>
      <c r="B32" s="2" t="s">
        <v>50</v>
      </c>
      <c r="C32" s="58">
        <v>37929</v>
      </c>
      <c r="D32" s="58">
        <v>26899</v>
      </c>
      <c r="E32" s="58">
        <v>29</v>
      </c>
      <c r="F32" s="58">
        <v>26928</v>
      </c>
      <c r="G32" s="59">
        <v>0.70995807956972234</v>
      </c>
      <c r="H32" s="2" t="s">
        <v>29</v>
      </c>
      <c r="I32" s="3">
        <v>3.7359798269818776</v>
      </c>
      <c r="J32" s="3">
        <v>4.7280730060167429</v>
      </c>
      <c r="K32" s="3">
        <v>3.4432</v>
      </c>
      <c r="L32" s="3">
        <v>0.72824594620648442</v>
      </c>
      <c r="M32" s="3">
        <v>0.55259999999999998</v>
      </c>
      <c r="N32" s="60">
        <v>8.0322580645161228</v>
      </c>
      <c r="O32" s="60">
        <v>0.87499999999999967</v>
      </c>
      <c r="P32" s="60">
        <v>3.5920634920634913</v>
      </c>
      <c r="Q32" s="60">
        <v>3.4371428571428555</v>
      </c>
      <c r="R32" s="60">
        <v>3.2413793103448261</v>
      </c>
      <c r="S32" s="60">
        <v>3.4130434782608692</v>
      </c>
      <c r="T32" s="60">
        <v>3.3655913978494603</v>
      </c>
      <c r="U32" s="60">
        <v>3.2962962962962949</v>
      </c>
      <c r="V32" s="3">
        <v>100</v>
      </c>
      <c r="W32" s="3">
        <v>98</v>
      </c>
      <c r="X32" s="3">
        <v>91</v>
      </c>
      <c r="Y32" s="3">
        <v>98</v>
      </c>
      <c r="Z32" s="3">
        <v>98</v>
      </c>
      <c r="AA32" s="3">
        <v>98</v>
      </c>
      <c r="AB32" s="3">
        <v>7.1461436002411185</v>
      </c>
      <c r="AC32" s="3">
        <v>9.9221929614555879</v>
      </c>
      <c r="AD32" s="3">
        <v>17.068336561696707</v>
      </c>
      <c r="AE32" s="3">
        <v>4.1608600090947157</v>
      </c>
      <c r="AF32" s="3">
        <v>4.9033132535900501</v>
      </c>
      <c r="AG32" s="3">
        <v>2.367349747771426</v>
      </c>
      <c r="AH32" s="3">
        <v>2.1517622886913572</v>
      </c>
      <c r="AI32" s="3">
        <v>2.2156422384249974</v>
      </c>
      <c r="AJ32" s="3">
        <v>2.1896355018940188</v>
      </c>
      <c r="AK32" s="3">
        <v>2.2074964232066927</v>
      </c>
      <c r="AL32" s="3">
        <v>2.6763560345207837</v>
      </c>
      <c r="AM32" s="3">
        <v>22.872415497194037</v>
      </c>
      <c r="AN32" s="3">
        <v>5</v>
      </c>
      <c r="AO32" s="3">
        <v>2.701558724238398</v>
      </c>
      <c r="AP32" s="3">
        <v>2.9596855568308387</v>
      </c>
      <c r="AQ32" s="3">
        <v>2.2485579017965396</v>
      </c>
      <c r="AR32" s="3">
        <v>4.1143669418690578</v>
      </c>
      <c r="AS32" s="3">
        <v>4.5464681644548497</v>
      </c>
      <c r="AT32" s="3">
        <v>21.570637289189683</v>
      </c>
      <c r="AU32" s="2">
        <v>0</v>
      </c>
      <c r="AV32" s="3">
        <v>61.511389348080428</v>
      </c>
      <c r="AW32" s="4">
        <v>7.413554649913257</v>
      </c>
      <c r="AX32" s="61">
        <v>199632.2</v>
      </c>
      <c r="AY32" s="2">
        <v>52</v>
      </c>
      <c r="AZ32" s="2">
        <v>31</v>
      </c>
      <c r="BA32" s="2" t="s">
        <v>30</v>
      </c>
      <c r="BB32" s="3">
        <v>50.070768996076787</v>
      </c>
      <c r="BC32" s="60">
        <v>11.440620352003641</v>
      </c>
      <c r="BD32" s="3">
        <v>0</v>
      </c>
      <c r="BE32" s="2">
        <v>0</v>
      </c>
      <c r="BF32" s="4">
        <v>0</v>
      </c>
      <c r="BG32" s="61">
        <v>0</v>
      </c>
    </row>
    <row r="33" spans="1:59" x14ac:dyDescent="0.25">
      <c r="A33" s="57" t="s">
        <v>86</v>
      </c>
      <c r="B33" s="2" t="s">
        <v>43</v>
      </c>
      <c r="C33" s="58">
        <v>43910</v>
      </c>
      <c r="D33" s="58">
        <v>35112</v>
      </c>
      <c r="E33" s="58">
        <v>481</v>
      </c>
      <c r="F33" s="58">
        <v>35593</v>
      </c>
      <c r="G33" s="59">
        <v>0.81058984286039626</v>
      </c>
      <c r="H33" s="2" t="s">
        <v>29</v>
      </c>
      <c r="I33" s="3">
        <v>3.3708532575684922</v>
      </c>
      <c r="J33" s="3">
        <v>4.265986710969063</v>
      </c>
      <c r="K33" s="3">
        <v>3.4245999999999999</v>
      </c>
      <c r="L33" s="3">
        <v>0.80276855790346957</v>
      </c>
      <c r="M33" s="3">
        <v>0.63009999999999999</v>
      </c>
      <c r="N33" s="60">
        <v>7.666666666666667</v>
      </c>
      <c r="O33" s="60">
        <v>0.25</v>
      </c>
      <c r="P33" s="60">
        <v>2.6428571428571432</v>
      </c>
      <c r="Q33" s="60">
        <v>3.3928571428571432</v>
      </c>
      <c r="R33" s="60">
        <v>3.5</v>
      </c>
      <c r="S33" s="60">
        <v>3.4444444444444446</v>
      </c>
      <c r="T33" s="60">
        <v>2.8333333333333335</v>
      </c>
      <c r="U33" s="60">
        <v>3</v>
      </c>
      <c r="V33" s="3">
        <v>100</v>
      </c>
      <c r="W33" s="3">
        <v>100</v>
      </c>
      <c r="X33" s="3">
        <v>99</v>
      </c>
      <c r="Y33" s="3">
        <v>100</v>
      </c>
      <c r="Z33" s="3">
        <v>83</v>
      </c>
      <c r="AA33" s="3">
        <v>100</v>
      </c>
      <c r="AB33" s="3">
        <v>10.67103287389248</v>
      </c>
      <c r="AC33" s="3">
        <v>11.313741920038305</v>
      </c>
      <c r="AD33" s="3">
        <v>21.984774793930786</v>
      </c>
      <c r="AE33" s="3">
        <v>3.7433918948024418</v>
      </c>
      <c r="AF33" s="3">
        <v>0</v>
      </c>
      <c r="AG33" s="3">
        <v>0.40965323634743922</v>
      </c>
      <c r="AH33" s="3">
        <v>2.0702543426072868</v>
      </c>
      <c r="AI33" s="3">
        <v>2.6703423900626806</v>
      </c>
      <c r="AJ33" s="3">
        <v>2.2451039507315698</v>
      </c>
      <c r="AK33" s="3">
        <v>1.336710029171877</v>
      </c>
      <c r="AL33" s="3">
        <v>2.2056011756419287</v>
      </c>
      <c r="AM33" s="3">
        <v>14.681057019365225</v>
      </c>
      <c r="AN33" s="3">
        <v>5</v>
      </c>
      <c r="AO33" s="3">
        <v>5</v>
      </c>
      <c r="AP33" s="3">
        <v>4.773298395203426</v>
      </c>
      <c r="AQ33" s="3">
        <v>5</v>
      </c>
      <c r="AR33" s="3">
        <v>0</v>
      </c>
      <c r="AS33" s="3">
        <v>5</v>
      </c>
      <c r="AT33" s="3">
        <v>24.773298395203426</v>
      </c>
      <c r="AU33" s="2">
        <v>0</v>
      </c>
      <c r="AV33" s="3">
        <v>61.439130208499435</v>
      </c>
      <c r="AW33" s="4">
        <v>7.3977848683932415</v>
      </c>
      <c r="AX33" s="61">
        <v>263309.36</v>
      </c>
      <c r="AY33" s="2">
        <v>53</v>
      </c>
      <c r="AZ33" s="2">
        <v>32</v>
      </c>
      <c r="BA33" s="2" t="s">
        <v>30</v>
      </c>
      <c r="BB33" s="3">
        <v>42.020296113596686</v>
      </c>
      <c r="BC33" s="60">
        <v>19.418834094902749</v>
      </c>
      <c r="BD33" s="3">
        <v>0</v>
      </c>
      <c r="BE33" s="2">
        <v>0</v>
      </c>
      <c r="BF33" s="4">
        <v>0</v>
      </c>
      <c r="BG33" s="61">
        <v>0</v>
      </c>
    </row>
    <row r="34" spans="1:59" x14ac:dyDescent="0.25">
      <c r="A34" s="2" t="s">
        <v>42</v>
      </c>
      <c r="B34" s="2" t="s">
        <v>43</v>
      </c>
      <c r="C34" s="58">
        <v>68235</v>
      </c>
      <c r="D34" s="58">
        <v>52805</v>
      </c>
      <c r="E34" s="58">
        <v>390</v>
      </c>
      <c r="F34" s="58">
        <v>53195</v>
      </c>
      <c r="G34" s="59">
        <v>0.77958525683300361</v>
      </c>
      <c r="H34" s="2" t="s">
        <v>29</v>
      </c>
      <c r="I34" s="3">
        <v>3.6479559799876697</v>
      </c>
      <c r="J34" s="3">
        <v>4.6166743384293758</v>
      </c>
      <c r="K34" s="3">
        <v>3.9466999999999999</v>
      </c>
      <c r="L34" s="3">
        <v>0.85487944582694875</v>
      </c>
      <c r="M34" s="3">
        <v>0.4239</v>
      </c>
      <c r="N34" s="60">
        <v>7.6382978723404262</v>
      </c>
      <c r="O34" s="60">
        <v>0.76595744680851074</v>
      </c>
      <c r="P34" s="60">
        <v>3.4124149659863958</v>
      </c>
      <c r="Q34" s="60">
        <v>3.3359634551495021</v>
      </c>
      <c r="R34" s="60">
        <v>2.964285714285714</v>
      </c>
      <c r="S34" s="60">
        <v>3.2365591397849474</v>
      </c>
      <c r="T34" s="60">
        <v>3.0703703703703726</v>
      </c>
      <c r="U34" s="60">
        <v>2.5</v>
      </c>
      <c r="V34" s="3">
        <v>98</v>
      </c>
      <c r="W34" s="3">
        <v>99</v>
      </c>
      <c r="X34" s="3">
        <v>94</v>
      </c>
      <c r="Y34" s="3">
        <v>98</v>
      </c>
      <c r="Z34" s="3">
        <v>99</v>
      </c>
      <c r="AA34" s="3">
        <v>87</v>
      </c>
      <c r="AB34" s="3">
        <v>13.135856713250103</v>
      </c>
      <c r="AC34" s="3">
        <v>7.6113239166866178</v>
      </c>
      <c r="AD34" s="3">
        <v>20.747180629936722</v>
      </c>
      <c r="AE34" s="3">
        <v>3.7109976231051687</v>
      </c>
      <c r="AF34" s="3">
        <v>3.9466290705515896</v>
      </c>
      <c r="AG34" s="3">
        <v>1.99683253296597</v>
      </c>
      <c r="AH34" s="3">
        <v>1.9655413961189314</v>
      </c>
      <c r="AI34" s="3">
        <v>1.7284635045274843</v>
      </c>
      <c r="AJ34" s="3">
        <v>1.8778835499906703</v>
      </c>
      <c r="AK34" s="3">
        <v>1.7245080551573084</v>
      </c>
      <c r="AL34" s="3">
        <v>1.4112023512838574</v>
      </c>
      <c r="AM34" s="3">
        <v>18.362058083700983</v>
      </c>
      <c r="AN34" s="3">
        <v>0.94254000697873108</v>
      </c>
      <c r="AO34" s="3">
        <v>3.8507793621191988</v>
      </c>
      <c r="AP34" s="3">
        <v>3.6397903712205593</v>
      </c>
      <c r="AQ34" s="3">
        <v>2.2485579017965396</v>
      </c>
      <c r="AR34" s="3">
        <v>4.5571834709345289</v>
      </c>
      <c r="AS34" s="3">
        <v>2.0520430689565212</v>
      </c>
      <c r="AT34" s="3">
        <v>17.290894182006078</v>
      </c>
      <c r="AU34" s="2">
        <v>5</v>
      </c>
      <c r="AV34" s="3">
        <v>61.400132895643786</v>
      </c>
      <c r="AW34" s="4">
        <v>7.3892741234941557</v>
      </c>
      <c r="AX34" s="61">
        <v>393072.44</v>
      </c>
      <c r="AY34" s="2">
        <v>54</v>
      </c>
      <c r="AZ34" s="2">
        <v>33</v>
      </c>
      <c r="BA34" s="2" t="s">
        <v>30</v>
      </c>
      <c r="BB34" s="3">
        <v>59.706109227585564</v>
      </c>
      <c r="BC34" s="60">
        <v>1.6940236680582217</v>
      </c>
      <c r="BD34" s="3">
        <v>0</v>
      </c>
      <c r="BE34" s="2">
        <v>0</v>
      </c>
      <c r="BF34" s="4">
        <v>0</v>
      </c>
      <c r="BG34" s="61">
        <v>0</v>
      </c>
    </row>
    <row r="35" spans="1:59" x14ac:dyDescent="0.25">
      <c r="A35" s="57" t="s">
        <v>84</v>
      </c>
      <c r="B35" s="2" t="s">
        <v>46</v>
      </c>
      <c r="C35" s="58">
        <v>36172</v>
      </c>
      <c r="D35" s="58">
        <v>23595</v>
      </c>
      <c r="E35" s="58">
        <v>1194</v>
      </c>
      <c r="F35" s="58">
        <v>24789</v>
      </c>
      <c r="G35" s="59">
        <v>0.68530907884551584</v>
      </c>
      <c r="H35" s="2" t="s">
        <v>29</v>
      </c>
      <c r="I35" s="3">
        <v>3.4331012719480154</v>
      </c>
      <c r="J35" s="3">
        <v>4.3447647478150833</v>
      </c>
      <c r="K35" s="3">
        <v>3.4437000000000002</v>
      </c>
      <c r="L35" s="3">
        <v>0.79260908239779493</v>
      </c>
      <c r="M35" s="3">
        <v>0.4</v>
      </c>
      <c r="N35" s="60">
        <v>7.2</v>
      </c>
      <c r="O35" s="60">
        <v>0.71428571428571441</v>
      </c>
      <c r="P35" s="60">
        <v>3.3482142857142856</v>
      </c>
      <c r="Q35" s="60">
        <v>3.3009157509157512</v>
      </c>
      <c r="R35" s="60">
        <v>3.035714285714286</v>
      </c>
      <c r="S35" s="60">
        <v>3.1481481481481479</v>
      </c>
      <c r="T35" s="60">
        <v>2.9940476190476186</v>
      </c>
      <c r="U35" s="60">
        <v>2.5769230769230771</v>
      </c>
      <c r="V35" s="3">
        <v>100</v>
      </c>
      <c r="W35" s="3">
        <v>100</v>
      </c>
      <c r="X35" s="3">
        <v>95</v>
      </c>
      <c r="Y35" s="3">
        <v>99</v>
      </c>
      <c r="Z35" s="3">
        <v>100</v>
      </c>
      <c r="AA35" s="3">
        <v>95</v>
      </c>
      <c r="AB35" s="3">
        <v>10.190493807689505</v>
      </c>
      <c r="AC35" s="3">
        <v>7.1821881733301414</v>
      </c>
      <c r="AD35" s="3">
        <v>17.372681981019646</v>
      </c>
      <c r="AE35" s="3">
        <v>3.2105061253822949</v>
      </c>
      <c r="AF35" s="3">
        <v>3.4932874367772655</v>
      </c>
      <c r="AG35" s="3">
        <v>1.8644214424745873</v>
      </c>
      <c r="AH35" s="3">
        <v>1.9010360260886534</v>
      </c>
      <c r="AI35" s="3">
        <v>1.8540473559321784</v>
      </c>
      <c r="AJ35" s="3">
        <v>1.7217093565721235</v>
      </c>
      <c r="AK35" s="3">
        <v>1.5996422845135587</v>
      </c>
      <c r="AL35" s="3">
        <v>1.5334175550312534</v>
      </c>
      <c r="AM35" s="3">
        <v>17.178067582771916</v>
      </c>
      <c r="AN35" s="3">
        <v>5</v>
      </c>
      <c r="AO35" s="3">
        <v>5</v>
      </c>
      <c r="AP35" s="3">
        <v>3.8664919760171323</v>
      </c>
      <c r="AQ35" s="3">
        <v>3.6242789508982698</v>
      </c>
      <c r="AR35" s="3">
        <v>5</v>
      </c>
      <c r="AS35" s="3">
        <v>3.8661704111371238</v>
      </c>
      <c r="AT35" s="3">
        <v>26.356941338052525</v>
      </c>
      <c r="AU35" s="2">
        <v>0</v>
      </c>
      <c r="AV35" s="3">
        <v>60.907690901844092</v>
      </c>
      <c r="AW35" s="4">
        <v>7.2818039446554277</v>
      </c>
      <c r="AX35" s="61">
        <v>180508.64</v>
      </c>
      <c r="AY35" s="2">
        <v>56</v>
      </c>
      <c r="AZ35" s="2">
        <v>34</v>
      </c>
      <c r="BA35" s="2" t="s">
        <v>30</v>
      </c>
      <c r="BB35" s="3">
        <v>51.94123514083018</v>
      </c>
      <c r="BC35" s="60">
        <v>8.9664557610139113</v>
      </c>
      <c r="BD35" s="3">
        <v>0</v>
      </c>
      <c r="BE35" s="2">
        <v>0</v>
      </c>
      <c r="BF35" s="4">
        <v>0</v>
      </c>
      <c r="BG35" s="61">
        <v>0</v>
      </c>
    </row>
    <row r="36" spans="1:59" x14ac:dyDescent="0.25">
      <c r="A36" s="2" t="s">
        <v>45</v>
      </c>
      <c r="B36" s="2" t="s">
        <v>43</v>
      </c>
      <c r="C36" s="58">
        <v>46115</v>
      </c>
      <c r="D36" s="58">
        <v>27163</v>
      </c>
      <c r="E36" s="58">
        <v>1175</v>
      </c>
      <c r="F36" s="58">
        <v>28338</v>
      </c>
      <c r="G36" s="59">
        <v>0.61450721023528132</v>
      </c>
      <c r="H36" s="2" t="s">
        <v>29</v>
      </c>
      <c r="I36" s="3">
        <v>3.4236577334139935</v>
      </c>
      <c r="J36" s="3">
        <v>4.3328134681798129</v>
      </c>
      <c r="K36" s="3">
        <v>4.5113000000000003</v>
      </c>
      <c r="L36" s="3">
        <v>1.0411941416659158</v>
      </c>
      <c r="M36" s="3">
        <v>0.2079</v>
      </c>
      <c r="N36" s="60">
        <v>7.9666666666666615</v>
      </c>
      <c r="O36" s="60">
        <v>0.83333333333333315</v>
      </c>
      <c r="P36" s="60">
        <v>3.306547619047616</v>
      </c>
      <c r="Q36" s="60">
        <v>3.3159798534798517</v>
      </c>
      <c r="R36" s="60">
        <v>2.8333333333333308</v>
      </c>
      <c r="S36" s="60">
        <v>3.2391304347826075</v>
      </c>
      <c r="T36" s="60">
        <v>3.1091954022988473</v>
      </c>
      <c r="U36" s="60">
        <v>2.7916666666666652</v>
      </c>
      <c r="V36" s="3">
        <v>99</v>
      </c>
      <c r="W36" s="3">
        <v>96</v>
      </c>
      <c r="X36" s="3">
        <v>86</v>
      </c>
      <c r="Y36" s="3">
        <v>97</v>
      </c>
      <c r="Z36" s="3">
        <v>99</v>
      </c>
      <c r="AA36" s="3">
        <v>87</v>
      </c>
      <c r="AB36" s="3">
        <v>20</v>
      </c>
      <c r="AC36" s="3">
        <v>3.7329423030883406</v>
      </c>
      <c r="AD36" s="3">
        <v>23.73294230308834</v>
      </c>
      <c r="AE36" s="3">
        <v>4.0859613180011021</v>
      </c>
      <c r="AF36" s="3">
        <v>4.5377510047867364</v>
      </c>
      <c r="AG36" s="3">
        <v>1.7784857678510366</v>
      </c>
      <c r="AH36" s="3">
        <v>1.928761537111872</v>
      </c>
      <c r="AI36" s="3">
        <v>1.4982264436188772</v>
      </c>
      <c r="AJ36" s="3">
        <v>1.8824256314091257</v>
      </c>
      <c r="AK36" s="3">
        <v>1.7880266973445678</v>
      </c>
      <c r="AL36" s="3">
        <v>1.8746016654927298</v>
      </c>
      <c r="AM36" s="3">
        <v>19.374240065616046</v>
      </c>
      <c r="AN36" s="3">
        <v>2.9712700034893658</v>
      </c>
      <c r="AO36" s="3">
        <v>0.40311744847679604</v>
      </c>
      <c r="AP36" s="3">
        <v>1.8261775328479712</v>
      </c>
      <c r="AQ36" s="3">
        <v>0.87283685269480926</v>
      </c>
      <c r="AR36" s="3">
        <v>4.5571834709345289</v>
      </c>
      <c r="AS36" s="3">
        <v>2.0520430689565212</v>
      </c>
      <c r="AT36" s="3">
        <v>12.682628377399993</v>
      </c>
      <c r="AU36" s="2">
        <v>5</v>
      </c>
      <c r="AV36" s="3">
        <v>60.789810746104379</v>
      </c>
      <c r="AW36" s="4">
        <v>7.2560778660951231</v>
      </c>
      <c r="AX36" s="61">
        <v>205622.73</v>
      </c>
      <c r="AY36" s="2">
        <v>57</v>
      </c>
      <c r="AZ36" s="2">
        <v>35</v>
      </c>
      <c r="BA36" s="2" t="s">
        <v>30</v>
      </c>
      <c r="BB36" s="3">
        <v>63.89332953184239</v>
      </c>
      <c r="BC36" s="60">
        <v>-3.1035187857380109</v>
      </c>
      <c r="BD36" s="3">
        <v>0</v>
      </c>
      <c r="BE36" s="2">
        <v>0</v>
      </c>
      <c r="BF36" s="4">
        <v>0</v>
      </c>
      <c r="BG36" s="61">
        <v>0</v>
      </c>
    </row>
    <row r="37" spans="1:59" x14ac:dyDescent="0.25">
      <c r="A37" s="57" t="s">
        <v>270</v>
      </c>
      <c r="B37" s="2" t="s">
        <v>33</v>
      </c>
      <c r="C37" s="58">
        <v>18850</v>
      </c>
      <c r="D37" s="58">
        <v>10113</v>
      </c>
      <c r="E37" s="58">
        <v>938</v>
      </c>
      <c r="F37" s="58">
        <v>11051</v>
      </c>
      <c r="G37" s="59">
        <v>0.58625994694960215</v>
      </c>
      <c r="H37" s="2" t="s">
        <v>29</v>
      </c>
      <c r="I37" s="3">
        <v>3.1879571910831737</v>
      </c>
      <c r="J37" s="3">
        <v>4.0345224111325022</v>
      </c>
      <c r="K37" s="3">
        <v>3.7616000000000001</v>
      </c>
      <c r="L37" s="3">
        <v>0.93235322962157197</v>
      </c>
      <c r="M37" s="3">
        <v>0.5</v>
      </c>
      <c r="N37" s="60">
        <v>8.0000000000000018</v>
      </c>
      <c r="O37" s="60">
        <v>0.86666666666666659</v>
      </c>
      <c r="P37" s="60">
        <v>3.346428571428572</v>
      </c>
      <c r="Q37" s="60">
        <v>3.3579931972789114</v>
      </c>
      <c r="R37" s="60">
        <v>3.285714285714286</v>
      </c>
      <c r="S37" s="60">
        <v>3.5</v>
      </c>
      <c r="T37" s="60">
        <v>3.5833333333333339</v>
      </c>
      <c r="U37" s="60">
        <v>3.166666666666667</v>
      </c>
      <c r="V37" s="3">
        <v>97</v>
      </c>
      <c r="W37" s="3">
        <v>97</v>
      </c>
      <c r="X37" s="3">
        <v>91</v>
      </c>
      <c r="Y37" s="3">
        <v>97</v>
      </c>
      <c r="Z37" s="3">
        <v>81</v>
      </c>
      <c r="AA37" s="3">
        <v>87</v>
      </c>
      <c r="AB37" s="3">
        <v>16.800335228807818</v>
      </c>
      <c r="AC37" s="3">
        <v>8.9777352166626763</v>
      </c>
      <c r="AD37" s="3">
        <v>25.778070445470494</v>
      </c>
      <c r="AE37" s="3">
        <v>4.1240245872454055</v>
      </c>
      <c r="AF37" s="3">
        <v>4.8302008038293893</v>
      </c>
      <c r="AG37" s="3">
        <v>1.8607384849907225</v>
      </c>
      <c r="AH37" s="3">
        <v>2.0060871807515435</v>
      </c>
      <c r="AI37" s="3">
        <v>2.2935908358486032</v>
      </c>
      <c r="AJ37" s="3">
        <v>2.3432404371364655</v>
      </c>
      <c r="AK37" s="3">
        <v>2.5637272207663955</v>
      </c>
      <c r="AL37" s="3">
        <v>2.4704007837612862</v>
      </c>
      <c r="AM37" s="3">
        <v>22.492010334329812</v>
      </c>
      <c r="AN37" s="3">
        <v>0</v>
      </c>
      <c r="AO37" s="3">
        <v>1.5523380863575968</v>
      </c>
      <c r="AP37" s="3">
        <v>2.9596855568308387</v>
      </c>
      <c r="AQ37" s="3">
        <v>0.87283685269480926</v>
      </c>
      <c r="AR37" s="3">
        <v>0</v>
      </c>
      <c r="AS37" s="3">
        <v>2.0520430689565212</v>
      </c>
      <c r="AT37" s="3">
        <v>7.4369035648397652</v>
      </c>
      <c r="AU37" s="2">
        <v>5</v>
      </c>
      <c r="AV37" s="3">
        <v>60.706984344640077</v>
      </c>
      <c r="AW37" s="4">
        <v>7.2380018931074144</v>
      </c>
      <c r="AX37" s="61">
        <v>79987.16</v>
      </c>
      <c r="AY37" s="2">
        <v>59</v>
      </c>
      <c r="AZ37" s="2">
        <v>36</v>
      </c>
      <c r="BA37" s="2" t="s">
        <v>30</v>
      </c>
      <c r="BB37" s="3">
        <v>62.178238880895968</v>
      </c>
      <c r="BC37" s="60">
        <v>-1.4712545362558913</v>
      </c>
      <c r="BD37" s="3">
        <v>0</v>
      </c>
      <c r="BE37" s="2">
        <v>0</v>
      </c>
      <c r="BF37" s="4">
        <v>0</v>
      </c>
      <c r="BG37" s="61">
        <v>0</v>
      </c>
    </row>
    <row r="38" spans="1:59" x14ac:dyDescent="0.25">
      <c r="A38" s="2" t="s">
        <v>75</v>
      </c>
      <c r="B38" s="2" t="s">
        <v>46</v>
      </c>
      <c r="C38" s="58">
        <v>48167</v>
      </c>
      <c r="D38" s="58">
        <v>24010</v>
      </c>
      <c r="E38" s="58">
        <v>1821</v>
      </c>
      <c r="F38" s="58">
        <v>25831</v>
      </c>
      <c r="G38" s="59">
        <v>0.53628002574376643</v>
      </c>
      <c r="H38" s="2" t="s">
        <v>29</v>
      </c>
      <c r="I38" s="3">
        <v>3.6828825241545902</v>
      </c>
      <c r="J38" s="3">
        <v>4.660875661326366</v>
      </c>
      <c r="K38" s="3">
        <v>4.1102999999999996</v>
      </c>
      <c r="L38" s="3">
        <v>0.88187291373276266</v>
      </c>
      <c r="M38" s="3">
        <v>0.36599999999999999</v>
      </c>
      <c r="N38" s="60">
        <v>8.4838709677419324</v>
      </c>
      <c r="O38" s="60">
        <v>0.9354838709677421</v>
      </c>
      <c r="P38" s="60">
        <v>3.4954844006568133</v>
      </c>
      <c r="Q38" s="60">
        <v>3.3646997929606619</v>
      </c>
      <c r="R38" s="60">
        <v>3.0576923076923066</v>
      </c>
      <c r="S38" s="60">
        <v>3.246031746031746</v>
      </c>
      <c r="T38" s="60">
        <v>3.091666666666665</v>
      </c>
      <c r="U38" s="60">
        <v>2.8541666666666661</v>
      </c>
      <c r="V38" s="3">
        <v>99</v>
      </c>
      <c r="W38" s="3">
        <v>95</v>
      </c>
      <c r="X38" s="3">
        <v>83</v>
      </c>
      <c r="Y38" s="3">
        <v>95</v>
      </c>
      <c r="Z38" s="3">
        <v>98</v>
      </c>
      <c r="AA38" s="3">
        <v>98</v>
      </c>
      <c r="AB38" s="3">
        <v>14.412636784602665</v>
      </c>
      <c r="AC38" s="3">
        <v>6.5717021785970786</v>
      </c>
      <c r="AD38" s="3">
        <v>20.984338963199743</v>
      </c>
      <c r="AE38" s="3">
        <v>4.6765559149851841</v>
      </c>
      <c r="AF38" s="3">
        <v>5.4339681308851899</v>
      </c>
      <c r="AG38" s="3">
        <v>2.1681596027819414</v>
      </c>
      <c r="AH38" s="3">
        <v>2.0184306835729968</v>
      </c>
      <c r="AI38" s="3">
        <v>1.8926885409797736</v>
      </c>
      <c r="AJ38" s="3">
        <v>1.8946164992855123</v>
      </c>
      <c r="AK38" s="3">
        <v>1.7593492840544303</v>
      </c>
      <c r="AL38" s="3">
        <v>1.9739015185374902</v>
      </c>
      <c r="AM38" s="3">
        <v>21.817670175082519</v>
      </c>
      <c r="AN38" s="3">
        <v>2.9712700034893658</v>
      </c>
      <c r="AO38" s="3">
        <v>0</v>
      </c>
      <c r="AP38" s="3">
        <v>1.1460727184582509</v>
      </c>
      <c r="AQ38" s="3">
        <v>0</v>
      </c>
      <c r="AR38" s="3">
        <v>4.1143669418690578</v>
      </c>
      <c r="AS38" s="3">
        <v>4.5464681644548497</v>
      </c>
      <c r="AT38" s="3">
        <v>12.778177828271524</v>
      </c>
      <c r="AU38" s="2">
        <v>5</v>
      </c>
      <c r="AV38" s="3">
        <v>60.580186966553782</v>
      </c>
      <c r="AW38" s="4">
        <v>7.2103297264953223</v>
      </c>
      <c r="AX38" s="61">
        <v>186250.03</v>
      </c>
      <c r="AY38" s="2">
        <v>61</v>
      </c>
      <c r="AZ38" s="2">
        <v>37</v>
      </c>
      <c r="BA38" s="2" t="s">
        <v>30</v>
      </c>
      <c r="BB38" s="3">
        <v>57.829931973444488</v>
      </c>
      <c r="BC38" s="60">
        <v>2.7502549931092943</v>
      </c>
      <c r="BD38" s="3">
        <v>0</v>
      </c>
      <c r="BE38" s="2">
        <v>0</v>
      </c>
      <c r="BF38" s="4">
        <v>0</v>
      </c>
      <c r="BG38" s="61">
        <v>0</v>
      </c>
    </row>
    <row r="39" spans="1:59" x14ac:dyDescent="0.25">
      <c r="A39" s="57" t="s">
        <v>91</v>
      </c>
      <c r="B39" s="2" t="s">
        <v>43</v>
      </c>
      <c r="C39" s="58">
        <v>64324</v>
      </c>
      <c r="D39" s="58">
        <v>48577</v>
      </c>
      <c r="E39" s="58">
        <v>3732</v>
      </c>
      <c r="F39" s="58">
        <v>52309</v>
      </c>
      <c r="G39" s="59">
        <v>0.81321124308189785</v>
      </c>
      <c r="H39" s="2" t="s">
        <v>29</v>
      </c>
      <c r="I39" s="3">
        <v>3.5023931184020336</v>
      </c>
      <c r="J39" s="3">
        <v>4.4324571133868123</v>
      </c>
      <c r="K39" s="3">
        <v>4.4646999999999997</v>
      </c>
      <c r="L39" s="3">
        <v>1.0072742692796302</v>
      </c>
      <c r="M39" s="3">
        <v>0.4536</v>
      </c>
      <c r="N39" s="60">
        <v>8.0434782608695539</v>
      </c>
      <c r="O39" s="60">
        <v>0.88636363636363624</v>
      </c>
      <c r="P39" s="60">
        <v>3.3146997929606599</v>
      </c>
      <c r="Q39" s="60">
        <v>3.3007936507936488</v>
      </c>
      <c r="R39" s="60">
        <v>2.8292682926829245</v>
      </c>
      <c r="S39" s="60">
        <v>3.2291666666666643</v>
      </c>
      <c r="T39" s="60">
        <v>3.2789855072463752</v>
      </c>
      <c r="U39" s="60">
        <v>2.4487179487179467</v>
      </c>
      <c r="V39" s="3">
        <v>98</v>
      </c>
      <c r="W39" s="3">
        <v>99</v>
      </c>
      <c r="X39" s="3">
        <v>90</v>
      </c>
      <c r="Y39" s="3">
        <v>97</v>
      </c>
      <c r="Z39" s="3">
        <v>94</v>
      </c>
      <c r="AA39" s="3">
        <v>41</v>
      </c>
      <c r="AB39" s="3">
        <v>20</v>
      </c>
      <c r="AC39" s="3">
        <v>8.1446013885563797</v>
      </c>
      <c r="AD39" s="3">
        <v>28.144601388556381</v>
      </c>
      <c r="AE39" s="3">
        <v>4.1736723297379505</v>
      </c>
      <c r="AF39" s="3">
        <v>5.0030120487182295</v>
      </c>
      <c r="AG39" s="3">
        <v>1.7952992694078178</v>
      </c>
      <c r="AH39" s="3">
        <v>1.9008113005687042</v>
      </c>
      <c r="AI39" s="3">
        <v>1.4910793951649519</v>
      </c>
      <c r="AJ39" s="3">
        <v>1.8648250659125929</v>
      </c>
      <c r="AK39" s="3">
        <v>2.0658072009889064</v>
      </c>
      <c r="AL39" s="3">
        <v>1.3297255487855903</v>
      </c>
      <c r="AM39" s="3">
        <v>19.624232159284745</v>
      </c>
      <c r="AN39" s="3">
        <v>0.94254000697873108</v>
      </c>
      <c r="AO39" s="3">
        <v>3.8507793621191988</v>
      </c>
      <c r="AP39" s="3">
        <v>2.7329839520342651</v>
      </c>
      <c r="AQ39" s="3">
        <v>0.87283685269480926</v>
      </c>
      <c r="AR39" s="3">
        <v>2.3431008256071744</v>
      </c>
      <c r="AS39" s="3">
        <v>0</v>
      </c>
      <c r="AT39" s="3">
        <v>10.742240999434177</v>
      </c>
      <c r="AU39" s="2">
        <v>2</v>
      </c>
      <c r="AV39" s="3">
        <v>60.5110745472753</v>
      </c>
      <c r="AW39" s="4">
        <v>7.1952466829016499</v>
      </c>
      <c r="AX39" s="61">
        <v>376376.16</v>
      </c>
      <c r="AY39" s="2">
        <v>62</v>
      </c>
      <c r="AZ39" s="2">
        <v>38</v>
      </c>
      <c r="BA39" s="2" t="s">
        <v>30</v>
      </c>
      <c r="BB39" s="3">
        <v>57.294828687657969</v>
      </c>
      <c r="BC39" s="60">
        <v>3.2162458596173309</v>
      </c>
      <c r="BD39" s="3">
        <v>0</v>
      </c>
      <c r="BE39" s="2">
        <v>0</v>
      </c>
      <c r="BF39" s="4">
        <v>0</v>
      </c>
      <c r="BG39" s="61">
        <v>0</v>
      </c>
    </row>
    <row r="40" spans="1:59" x14ac:dyDescent="0.25">
      <c r="A40" s="57" t="s">
        <v>141</v>
      </c>
      <c r="B40" s="2" t="s">
        <v>34</v>
      </c>
      <c r="C40" s="58">
        <v>28604</v>
      </c>
      <c r="D40" s="58">
        <v>18246</v>
      </c>
      <c r="E40" s="58">
        <v>1142</v>
      </c>
      <c r="F40" s="58">
        <v>19388</v>
      </c>
      <c r="G40" s="59">
        <v>0.67780729967836661</v>
      </c>
      <c r="H40" s="2" t="s">
        <v>29</v>
      </c>
      <c r="I40" s="3">
        <v>2.93929363998833</v>
      </c>
      <c r="J40" s="3">
        <v>3.7198260053808712</v>
      </c>
      <c r="K40" s="3">
        <v>3.3195000000000001</v>
      </c>
      <c r="L40" s="3">
        <v>0.89238044876244638</v>
      </c>
      <c r="M40" s="3">
        <v>0.67210000000000003</v>
      </c>
      <c r="N40" s="60">
        <v>7.4</v>
      </c>
      <c r="O40" s="60">
        <v>1</v>
      </c>
      <c r="P40" s="60">
        <v>3.0928571428571434</v>
      </c>
      <c r="Q40" s="60">
        <v>3.0571428571428578</v>
      </c>
      <c r="R40" s="60">
        <v>3</v>
      </c>
      <c r="S40" s="60">
        <v>2.5</v>
      </c>
      <c r="T40" s="60">
        <v>2.5500000000000003</v>
      </c>
      <c r="U40" s="60">
        <v>2.5</v>
      </c>
      <c r="V40" s="3">
        <v>99</v>
      </c>
      <c r="W40" s="3">
        <v>97</v>
      </c>
      <c r="X40" s="3">
        <v>87</v>
      </c>
      <c r="Y40" s="3">
        <v>100</v>
      </c>
      <c r="Z40" s="3">
        <v>88</v>
      </c>
      <c r="AA40" s="3">
        <v>78</v>
      </c>
      <c r="AB40" s="3">
        <v>14.909638924963055</v>
      </c>
      <c r="AC40" s="3">
        <v>12.067871678237971</v>
      </c>
      <c r="AD40" s="3">
        <v>26.977510603201026</v>
      </c>
      <c r="AE40" s="3">
        <v>3.4388857408480717</v>
      </c>
      <c r="AF40" s="3">
        <v>6</v>
      </c>
      <c r="AG40" s="3">
        <v>1.3377585222817221</v>
      </c>
      <c r="AH40" s="3">
        <v>1.4523715255183347</v>
      </c>
      <c r="AI40" s="3">
        <v>1.7912554302298314</v>
      </c>
      <c r="AJ40" s="3">
        <v>0.5767836818483375</v>
      </c>
      <c r="AK40" s="3">
        <v>0.87317020123617028</v>
      </c>
      <c r="AL40" s="3">
        <v>1.4112023512838574</v>
      </c>
      <c r="AM40" s="3">
        <v>16.881427453246324</v>
      </c>
      <c r="AN40" s="3">
        <v>2.9712700034893658</v>
      </c>
      <c r="AO40" s="3">
        <v>1.5523380863575968</v>
      </c>
      <c r="AP40" s="3">
        <v>2.052879137644545</v>
      </c>
      <c r="AQ40" s="3">
        <v>5</v>
      </c>
      <c r="AR40" s="3">
        <v>0</v>
      </c>
      <c r="AS40" s="3">
        <v>1.1149809003343709E-2</v>
      </c>
      <c r="AT40" s="3">
        <v>11.587637036494852</v>
      </c>
      <c r="AU40" s="2">
        <v>5</v>
      </c>
      <c r="AV40" s="3">
        <v>60.446575092942204</v>
      </c>
      <c r="AW40" s="4">
        <v>7.1811703693876607</v>
      </c>
      <c r="AX40" s="61">
        <v>139228.53</v>
      </c>
      <c r="AY40" s="2">
        <v>63</v>
      </c>
      <c r="AZ40" s="2">
        <v>39</v>
      </c>
      <c r="BA40" s="2" t="s">
        <v>30</v>
      </c>
      <c r="BB40" s="3">
        <v>58.397083589336702</v>
      </c>
      <c r="BC40" s="60">
        <v>2.0494915036055019</v>
      </c>
      <c r="BD40" s="3">
        <v>0</v>
      </c>
      <c r="BE40" s="2">
        <v>0</v>
      </c>
      <c r="BF40" s="4">
        <v>0</v>
      </c>
      <c r="BG40" s="61">
        <v>0</v>
      </c>
    </row>
    <row r="41" spans="1:59" x14ac:dyDescent="0.25">
      <c r="A41" s="57" t="s">
        <v>126</v>
      </c>
      <c r="B41" s="2" t="s">
        <v>28</v>
      </c>
      <c r="C41" s="58">
        <v>54650</v>
      </c>
      <c r="D41" s="58">
        <v>36053</v>
      </c>
      <c r="E41" s="58">
        <v>132</v>
      </c>
      <c r="F41" s="58">
        <v>36185</v>
      </c>
      <c r="G41" s="59">
        <v>0.66212259835315646</v>
      </c>
      <c r="H41" s="2" t="s">
        <v>29</v>
      </c>
      <c r="I41" s="3">
        <v>4.2341171206225701</v>
      </c>
      <c r="J41" s="3">
        <v>5.3584911561210147</v>
      </c>
      <c r="K41" s="3">
        <v>4.5075000000000003</v>
      </c>
      <c r="L41" s="3">
        <v>0.84118828764904729</v>
      </c>
      <c r="M41" s="3">
        <v>0.4743</v>
      </c>
      <c r="N41" s="60">
        <v>7.0000000000000036</v>
      </c>
      <c r="O41" s="60">
        <v>0.64285714285714302</v>
      </c>
      <c r="P41" s="60">
        <v>3.0165816326530628</v>
      </c>
      <c r="Q41" s="60">
        <v>2.8255102040816342</v>
      </c>
      <c r="R41" s="60">
        <v>2.4090909090909105</v>
      </c>
      <c r="S41" s="60">
        <v>2.9122807017543875</v>
      </c>
      <c r="T41" s="60">
        <v>3.0246913580246924</v>
      </c>
      <c r="U41" s="60">
        <v>2.3200000000000012</v>
      </c>
      <c r="V41" s="3">
        <v>100</v>
      </c>
      <c r="W41" s="3">
        <v>99</v>
      </c>
      <c r="X41" s="3">
        <v>82</v>
      </c>
      <c r="Y41" s="3">
        <v>98</v>
      </c>
      <c r="Z41" s="3">
        <v>98</v>
      </c>
      <c r="AA41" s="3">
        <v>100</v>
      </c>
      <c r="AB41" s="3">
        <v>12.488270490676783</v>
      </c>
      <c r="AC41" s="3">
        <v>8.5162796265262148</v>
      </c>
      <c r="AD41" s="3">
        <v>21.004550117202996</v>
      </c>
      <c r="AE41" s="3">
        <v>2.9821265099165215</v>
      </c>
      <c r="AF41" s="3">
        <v>2.8666092959715819</v>
      </c>
      <c r="AG41" s="3">
        <v>1.1804436240422964</v>
      </c>
      <c r="AH41" s="3">
        <v>1.0260511623596975</v>
      </c>
      <c r="AI41" s="3">
        <v>0.75233447770010298</v>
      </c>
      <c r="AJ41" s="3">
        <v>1.3050597125373051</v>
      </c>
      <c r="AK41" s="3">
        <v>1.6497761438996976</v>
      </c>
      <c r="AL41" s="3">
        <v>1.1252187745149536</v>
      </c>
      <c r="AM41" s="3">
        <v>12.887619700942158</v>
      </c>
      <c r="AN41" s="3">
        <v>5</v>
      </c>
      <c r="AO41" s="3">
        <v>3.8507793621191988</v>
      </c>
      <c r="AP41" s="3">
        <v>0.91937111366167734</v>
      </c>
      <c r="AQ41" s="3">
        <v>2.2485579017965396</v>
      </c>
      <c r="AR41" s="3">
        <v>4.1143669418690578</v>
      </c>
      <c r="AS41" s="3">
        <v>5</v>
      </c>
      <c r="AT41" s="3">
        <v>21.133075319446473</v>
      </c>
      <c r="AU41" s="2">
        <v>5</v>
      </c>
      <c r="AV41" s="3">
        <v>60.025245137591625</v>
      </c>
      <c r="AW41" s="4">
        <v>7.0892196295609144</v>
      </c>
      <c r="AX41" s="61">
        <v>256523.41</v>
      </c>
      <c r="AY41" s="2">
        <v>64</v>
      </c>
      <c r="AZ41" s="2">
        <v>40</v>
      </c>
      <c r="BA41" s="2" t="s">
        <v>30</v>
      </c>
      <c r="BB41" s="3">
        <v>59.026838310936483</v>
      </c>
      <c r="BC41" s="60">
        <v>0.9984068266551418</v>
      </c>
      <c r="BD41" s="3">
        <v>0</v>
      </c>
      <c r="BE41" s="2">
        <v>0</v>
      </c>
      <c r="BF41" s="4">
        <v>0</v>
      </c>
      <c r="BG41" s="61">
        <v>0</v>
      </c>
    </row>
    <row r="42" spans="1:59" x14ac:dyDescent="0.25">
      <c r="A42" s="57" t="s">
        <v>293</v>
      </c>
      <c r="B42" s="2" t="s">
        <v>34</v>
      </c>
      <c r="C42" s="58">
        <v>32769</v>
      </c>
      <c r="D42" s="58">
        <v>21770</v>
      </c>
      <c r="E42" s="58">
        <v>746</v>
      </c>
      <c r="F42" s="58">
        <v>22516</v>
      </c>
      <c r="G42" s="59">
        <v>0.68711282004333363</v>
      </c>
      <c r="H42" s="2" t="s">
        <v>29</v>
      </c>
      <c r="I42" s="3">
        <v>3.2051419166375998</v>
      </c>
      <c r="J42" s="3">
        <v>4.0562705577426312</v>
      </c>
      <c r="K42" s="3">
        <v>3.5179999999999998</v>
      </c>
      <c r="L42" s="3">
        <v>0.86729914829887822</v>
      </c>
      <c r="M42" s="3">
        <v>0.36720000000000003</v>
      </c>
      <c r="N42" s="60">
        <v>6.3181818181818175</v>
      </c>
      <c r="O42" s="60">
        <v>0.45454545454545453</v>
      </c>
      <c r="P42" s="60">
        <v>2.9378881987577641</v>
      </c>
      <c r="Q42" s="60">
        <v>2.6469187675070018</v>
      </c>
      <c r="R42" s="60">
        <v>2.6052631578947367</v>
      </c>
      <c r="S42" s="60">
        <v>2.3636363636363633</v>
      </c>
      <c r="T42" s="60">
        <v>2.7301587301587302</v>
      </c>
      <c r="U42" s="60">
        <v>2.0294117647058822</v>
      </c>
      <c r="V42" s="3">
        <v>100</v>
      </c>
      <c r="W42" s="3">
        <v>99</v>
      </c>
      <c r="X42" s="3">
        <v>90</v>
      </c>
      <c r="Y42" s="3">
        <v>100</v>
      </c>
      <c r="Z42" s="3">
        <v>99</v>
      </c>
      <c r="AA42" s="3">
        <v>100</v>
      </c>
      <c r="AB42" s="3">
        <v>13.723303597200582</v>
      </c>
      <c r="AC42" s="3">
        <v>6.5932487431170701</v>
      </c>
      <c r="AD42" s="3">
        <v>20.316552340317653</v>
      </c>
      <c r="AE42" s="3">
        <v>2.2035596390104573</v>
      </c>
      <c r="AF42" s="3">
        <v>1.2144578338475047</v>
      </c>
      <c r="AG42" s="3">
        <v>1.0181418641166369</v>
      </c>
      <c r="AH42" s="3">
        <v>0.69735326466996228</v>
      </c>
      <c r="AI42" s="3">
        <v>1.0972394093091609</v>
      </c>
      <c r="AJ42" s="3">
        <v>0.33590321521813765</v>
      </c>
      <c r="AK42" s="3">
        <v>1.1679140133969697</v>
      </c>
      <c r="AL42" s="3">
        <v>0.66353286953508417</v>
      </c>
      <c r="AM42" s="3">
        <v>8.3981021091039132</v>
      </c>
      <c r="AN42" s="3">
        <v>5</v>
      </c>
      <c r="AO42" s="3">
        <v>3.8507793621191988</v>
      </c>
      <c r="AP42" s="3">
        <v>2.7329839520342651</v>
      </c>
      <c r="AQ42" s="3">
        <v>5</v>
      </c>
      <c r="AR42" s="3">
        <v>4.5571834709345289</v>
      </c>
      <c r="AS42" s="3">
        <v>5</v>
      </c>
      <c r="AT42" s="3">
        <v>26.140946785087994</v>
      </c>
      <c r="AU42" s="2">
        <v>5</v>
      </c>
      <c r="AV42" s="3">
        <v>59.855601234509564</v>
      </c>
      <c r="AW42" s="4">
        <v>7.0521966688210034</v>
      </c>
      <c r="AX42" s="61">
        <v>158787.26</v>
      </c>
      <c r="AY42" s="2">
        <v>65</v>
      </c>
      <c r="AZ42" s="2">
        <v>41</v>
      </c>
      <c r="BA42" s="2" t="s">
        <v>30</v>
      </c>
      <c r="BB42" s="3">
        <v>53.943519118876637</v>
      </c>
      <c r="BC42" s="60">
        <v>5.9120821156329271</v>
      </c>
      <c r="BD42" s="3">
        <v>0</v>
      </c>
      <c r="BE42" s="2">
        <v>0</v>
      </c>
      <c r="BF42" s="4">
        <v>0</v>
      </c>
      <c r="BG42" s="61">
        <v>0</v>
      </c>
    </row>
    <row r="43" spans="1:59" x14ac:dyDescent="0.25">
      <c r="A43" s="57" t="s">
        <v>85</v>
      </c>
      <c r="B43" s="2" t="s">
        <v>43</v>
      </c>
      <c r="C43" s="58">
        <v>33443</v>
      </c>
      <c r="D43" s="58">
        <v>26286</v>
      </c>
      <c r="E43" s="58">
        <v>524</v>
      </c>
      <c r="F43" s="58">
        <v>26810</v>
      </c>
      <c r="G43" s="59">
        <v>0.80166253027539391</v>
      </c>
      <c r="H43" s="2" t="s">
        <v>29</v>
      </c>
      <c r="I43" s="3">
        <v>3.5520692072838309</v>
      </c>
      <c r="J43" s="3">
        <v>4.4953247373472598</v>
      </c>
      <c r="K43" s="3">
        <v>3.7957000000000001</v>
      </c>
      <c r="L43" s="3">
        <v>0.84436614077404426</v>
      </c>
      <c r="M43" s="3">
        <v>0.29199999999999998</v>
      </c>
      <c r="N43" s="60">
        <v>8</v>
      </c>
      <c r="O43" s="60">
        <v>0.83333333333333348</v>
      </c>
      <c r="P43" s="60">
        <v>3.5997023809523809</v>
      </c>
      <c r="Q43" s="60">
        <v>3.2301587301587298</v>
      </c>
      <c r="R43" s="60">
        <v>2.8499999999999996</v>
      </c>
      <c r="S43" s="60">
        <v>3.1428571428571423</v>
      </c>
      <c r="T43" s="60">
        <v>3.1818181818181817</v>
      </c>
      <c r="U43" s="60">
        <v>2.9444444444444442</v>
      </c>
      <c r="V43" s="3">
        <v>99</v>
      </c>
      <c r="W43" s="3">
        <v>100</v>
      </c>
      <c r="X43" s="3">
        <v>91</v>
      </c>
      <c r="Y43" s="3">
        <v>95</v>
      </c>
      <c r="Z43" s="3">
        <v>99</v>
      </c>
      <c r="AA43" s="3">
        <v>84</v>
      </c>
      <c r="AB43" s="3">
        <v>12.638581653134262</v>
      </c>
      <c r="AC43" s="3">
        <v>5.2429973665310028</v>
      </c>
      <c r="AD43" s="3">
        <v>17.881579019665264</v>
      </c>
      <c r="AE43" s="3">
        <v>4.1240245872454038</v>
      </c>
      <c r="AF43" s="3">
        <v>4.5377510047867382</v>
      </c>
      <c r="AG43" s="3">
        <v>2.3831046214524108</v>
      </c>
      <c r="AH43" s="3">
        <v>1.770807587280488</v>
      </c>
      <c r="AI43" s="3">
        <v>1.5275293422799761</v>
      </c>
      <c r="AJ43" s="3">
        <v>1.7123630245335617</v>
      </c>
      <c r="AK43" s="3">
        <v>1.9068392293067029</v>
      </c>
      <c r="AL43" s="3">
        <v>2.1173346396021424</v>
      </c>
      <c r="AM43" s="3">
        <v>20.079754036487422</v>
      </c>
      <c r="AN43" s="3">
        <v>2.9712700034893658</v>
      </c>
      <c r="AO43" s="3">
        <v>5</v>
      </c>
      <c r="AP43" s="3">
        <v>2.9596855568308387</v>
      </c>
      <c r="AQ43" s="3">
        <v>0</v>
      </c>
      <c r="AR43" s="3">
        <v>4.5571834709345289</v>
      </c>
      <c r="AS43" s="3">
        <v>1.3717453156387953</v>
      </c>
      <c r="AT43" s="3">
        <v>16.859884346893526</v>
      </c>
      <c r="AU43" s="2">
        <v>5</v>
      </c>
      <c r="AV43" s="3">
        <v>59.821217403046205</v>
      </c>
      <c r="AW43" s="4">
        <v>7.044692766710595</v>
      </c>
      <c r="AX43" s="61">
        <v>188868.21</v>
      </c>
      <c r="AY43" s="2">
        <v>66</v>
      </c>
      <c r="AZ43" s="2">
        <v>42</v>
      </c>
      <c r="BA43" s="2" t="s">
        <v>30</v>
      </c>
      <c r="BB43" s="3">
        <v>31.14173214979597</v>
      </c>
      <c r="BC43" s="60">
        <v>28.679485253250235</v>
      </c>
      <c r="BD43" s="3">
        <v>0</v>
      </c>
      <c r="BE43" s="2">
        <v>0</v>
      </c>
      <c r="BF43" s="4">
        <v>0</v>
      </c>
      <c r="BG43" s="61">
        <v>0</v>
      </c>
    </row>
    <row r="44" spans="1:59" x14ac:dyDescent="0.25">
      <c r="A44" s="57" t="s">
        <v>291</v>
      </c>
      <c r="B44" s="2" t="s">
        <v>46</v>
      </c>
      <c r="C44" s="58">
        <v>27584</v>
      </c>
      <c r="D44" s="58">
        <v>18616</v>
      </c>
      <c r="E44" s="58">
        <v>381</v>
      </c>
      <c r="F44" s="58">
        <v>18997</v>
      </c>
      <c r="G44" s="59">
        <v>0.68869634570765659</v>
      </c>
      <c r="H44" s="2" t="s">
        <v>29</v>
      </c>
      <c r="I44" s="3">
        <v>3.6357136972001638</v>
      </c>
      <c r="J44" s="3">
        <v>4.6011811052053648</v>
      </c>
      <c r="K44" s="3">
        <v>4.3131000000000004</v>
      </c>
      <c r="L44" s="3">
        <v>0.93738974871485603</v>
      </c>
      <c r="M44" s="3">
        <v>0.4405</v>
      </c>
      <c r="N44" s="60">
        <v>6.4666666666666668</v>
      </c>
      <c r="O44" s="60">
        <v>0.66666666666666652</v>
      </c>
      <c r="P44" s="60">
        <v>3.0805555555555557</v>
      </c>
      <c r="Q44" s="60">
        <v>3.1247448979591836</v>
      </c>
      <c r="R44" s="60">
        <v>2.75</v>
      </c>
      <c r="S44" s="60">
        <v>3.05</v>
      </c>
      <c r="T44" s="60">
        <v>3.1944444444444451</v>
      </c>
      <c r="U44" s="60">
        <v>2.5416666666666665</v>
      </c>
      <c r="V44" s="3">
        <v>99</v>
      </c>
      <c r="W44" s="3">
        <v>100</v>
      </c>
      <c r="X44" s="3">
        <v>83</v>
      </c>
      <c r="Y44" s="3">
        <v>100</v>
      </c>
      <c r="Z44" s="3">
        <v>97</v>
      </c>
      <c r="AA44" s="3">
        <v>88</v>
      </c>
      <c r="AB44" s="3">
        <v>17.038560536861208</v>
      </c>
      <c r="AC44" s="3">
        <v>7.9093847258798169</v>
      </c>
      <c r="AD44" s="3">
        <v>24.947945262741026</v>
      </c>
      <c r="AE44" s="3">
        <v>2.3731142020077778</v>
      </c>
      <c r="AF44" s="3">
        <v>3.0755020095734737</v>
      </c>
      <c r="AG44" s="3">
        <v>1.3123870373928652</v>
      </c>
      <c r="AH44" s="3">
        <v>1.5767932174093457</v>
      </c>
      <c r="AI44" s="3">
        <v>1.351711950313407</v>
      </c>
      <c r="AJ44" s="3">
        <v>1.5483348972568076</v>
      </c>
      <c r="AK44" s="3">
        <v>1.9274960843840532</v>
      </c>
      <c r="AL44" s="3">
        <v>1.4774022533136963</v>
      </c>
      <c r="AM44" s="3">
        <v>14.642741651651427</v>
      </c>
      <c r="AN44" s="3">
        <v>2.9712700034893658</v>
      </c>
      <c r="AO44" s="3">
        <v>5</v>
      </c>
      <c r="AP44" s="3">
        <v>1.1460727184582509</v>
      </c>
      <c r="AQ44" s="3">
        <v>5</v>
      </c>
      <c r="AR44" s="3">
        <v>3.6715504128035867</v>
      </c>
      <c r="AS44" s="3">
        <v>2.2788089867290964</v>
      </c>
      <c r="AT44" s="3">
        <v>20.067702121480302</v>
      </c>
      <c r="AU44" s="2">
        <v>0</v>
      </c>
      <c r="AV44" s="3">
        <v>59.658389035872752</v>
      </c>
      <c r="AW44" s="4">
        <v>7.0091572235187458</v>
      </c>
      <c r="AX44" s="61">
        <v>133152.95999999999</v>
      </c>
      <c r="AY44" s="2">
        <v>67</v>
      </c>
      <c r="AZ44" s="2">
        <v>43</v>
      </c>
      <c r="BA44" s="2" t="s">
        <v>30</v>
      </c>
      <c r="BB44" s="3">
        <v>42.852791369315554</v>
      </c>
      <c r="BC44" s="60">
        <v>16.805597666557198</v>
      </c>
      <c r="BD44" s="3">
        <v>0</v>
      </c>
      <c r="BE44" s="2">
        <v>0</v>
      </c>
      <c r="BF44" s="4">
        <v>0</v>
      </c>
      <c r="BG44" s="61">
        <v>0</v>
      </c>
    </row>
    <row r="45" spans="1:59" x14ac:dyDescent="0.25">
      <c r="A45" s="57" t="s">
        <v>100</v>
      </c>
      <c r="B45" s="2" t="s">
        <v>83</v>
      </c>
      <c r="C45" s="58">
        <v>52773</v>
      </c>
      <c r="D45" s="58">
        <v>41582</v>
      </c>
      <c r="E45" s="58">
        <v>847</v>
      </c>
      <c r="F45" s="58">
        <v>42429</v>
      </c>
      <c r="G45" s="59">
        <v>0.80399067705076455</v>
      </c>
      <c r="H45" s="2" t="s">
        <v>29</v>
      </c>
      <c r="I45" s="3">
        <v>3.6151038902989954</v>
      </c>
      <c r="J45" s="3">
        <v>4.575098343471784</v>
      </c>
      <c r="K45" s="3">
        <v>4.8491</v>
      </c>
      <c r="L45" s="3">
        <v>1.0598897850838964</v>
      </c>
      <c r="M45" s="3">
        <v>0.27729999999999999</v>
      </c>
      <c r="N45" s="60">
        <v>7.2666666666666666</v>
      </c>
      <c r="O45" s="60">
        <v>0.79999999999999938</v>
      </c>
      <c r="P45" s="60">
        <v>3.1523809523809514</v>
      </c>
      <c r="Q45" s="60">
        <v>3.0349303135888497</v>
      </c>
      <c r="R45" s="60">
        <v>2.9729729729729737</v>
      </c>
      <c r="S45" s="60">
        <v>2.9215686274509816</v>
      </c>
      <c r="T45" s="60">
        <v>2.9796296296296285</v>
      </c>
      <c r="U45" s="60">
        <v>2.4999999999999991</v>
      </c>
      <c r="V45" s="3">
        <v>99</v>
      </c>
      <c r="W45" s="3">
        <v>92</v>
      </c>
      <c r="X45" s="3">
        <v>85</v>
      </c>
      <c r="Y45" s="3">
        <v>96</v>
      </c>
      <c r="Z45" s="3">
        <v>99</v>
      </c>
      <c r="AA45" s="3">
        <v>95</v>
      </c>
      <c r="AB45" s="3">
        <v>20</v>
      </c>
      <c r="AC45" s="3">
        <v>4.9790519511611198</v>
      </c>
      <c r="AD45" s="3">
        <v>24.979051951161118</v>
      </c>
      <c r="AE45" s="3">
        <v>3.2866326638708863</v>
      </c>
      <c r="AF45" s="3">
        <v>4.2453012057440791</v>
      </c>
      <c r="AG45" s="3">
        <v>1.4605237717439254</v>
      </c>
      <c r="AH45" s="3">
        <v>1.4114892944966193</v>
      </c>
      <c r="AI45" s="3">
        <v>1.7437372161848137</v>
      </c>
      <c r="AJ45" s="3">
        <v>1.321466431626668</v>
      </c>
      <c r="AK45" s="3">
        <v>1.5760541233347563</v>
      </c>
      <c r="AL45" s="3">
        <v>1.4112023512838558</v>
      </c>
      <c r="AM45" s="3">
        <v>16.456407058285603</v>
      </c>
      <c r="AN45" s="3">
        <v>2.9712700034893658</v>
      </c>
      <c r="AO45" s="3">
        <v>0</v>
      </c>
      <c r="AP45" s="3">
        <v>1.5994759280513979</v>
      </c>
      <c r="AQ45" s="3">
        <v>0</v>
      </c>
      <c r="AR45" s="3">
        <v>4.5571834709345289</v>
      </c>
      <c r="AS45" s="3">
        <v>3.8661704111371238</v>
      </c>
      <c r="AT45" s="3">
        <v>12.994099813612415</v>
      </c>
      <c r="AU45" s="2">
        <v>5</v>
      </c>
      <c r="AV45" s="3">
        <v>59.429558823059132</v>
      </c>
      <c r="AW45" s="4">
        <v>6.9592174860381375</v>
      </c>
      <c r="AX45" s="61">
        <v>295272.64</v>
      </c>
      <c r="AY45" s="2">
        <v>68</v>
      </c>
      <c r="AZ45" s="2">
        <v>44</v>
      </c>
      <c r="BA45" s="2" t="s">
        <v>30</v>
      </c>
      <c r="BB45" s="3">
        <v>63.539143582256607</v>
      </c>
      <c r="BC45" s="60">
        <v>-4.1095847591974746</v>
      </c>
      <c r="BD45" s="3">
        <v>0</v>
      </c>
      <c r="BE45" s="2">
        <v>0</v>
      </c>
      <c r="BF45" s="4">
        <v>0</v>
      </c>
      <c r="BG45" s="61">
        <v>0</v>
      </c>
    </row>
    <row r="46" spans="1:59" x14ac:dyDescent="0.25">
      <c r="A46" s="57" t="s">
        <v>110</v>
      </c>
      <c r="B46" s="2" t="s">
        <v>48</v>
      </c>
      <c r="C46" s="58">
        <v>29150</v>
      </c>
      <c r="D46" s="58">
        <v>22256</v>
      </c>
      <c r="E46" s="58">
        <v>0</v>
      </c>
      <c r="F46" s="58">
        <v>22256</v>
      </c>
      <c r="G46" s="59">
        <v>0.76349914236706684</v>
      </c>
      <c r="H46" s="2" t="s">
        <v>29</v>
      </c>
      <c r="I46" s="3">
        <v>3.4172382726143975</v>
      </c>
      <c r="J46" s="3">
        <v>4.3246893131454236</v>
      </c>
      <c r="K46" s="3">
        <v>3.9015</v>
      </c>
      <c r="L46" s="3">
        <v>0.90214573059408276</v>
      </c>
      <c r="M46" s="3">
        <v>0.30380000000000001</v>
      </c>
      <c r="N46" s="60">
        <v>7.764705882352942</v>
      </c>
      <c r="O46" s="60">
        <v>0.88235294117647056</v>
      </c>
      <c r="P46" s="60">
        <v>3.2983193277310918</v>
      </c>
      <c r="Q46" s="60">
        <v>3.0936507936507933</v>
      </c>
      <c r="R46" s="60">
        <v>3.125</v>
      </c>
      <c r="S46" s="60">
        <v>3.2619047619047619</v>
      </c>
      <c r="T46" s="60">
        <v>2.9843750000000004</v>
      </c>
      <c r="U46" s="60">
        <v>3.0624999999999996</v>
      </c>
      <c r="V46" s="3">
        <v>99</v>
      </c>
      <c r="W46" s="3">
        <v>96</v>
      </c>
      <c r="X46" s="3">
        <v>85</v>
      </c>
      <c r="Y46" s="3">
        <v>96</v>
      </c>
      <c r="Z46" s="3">
        <v>97</v>
      </c>
      <c r="AA46" s="3">
        <v>100</v>
      </c>
      <c r="AB46" s="3">
        <v>15.371532790444828</v>
      </c>
      <c r="AC46" s="3">
        <v>5.4548719176442422</v>
      </c>
      <c r="AD46" s="3">
        <v>20.826404708089072</v>
      </c>
      <c r="AE46" s="3">
        <v>3.8553426866974312</v>
      </c>
      <c r="AF46" s="3">
        <v>4.9678242386729909</v>
      </c>
      <c r="AG46" s="3">
        <v>1.7615152774842073</v>
      </c>
      <c r="AH46" s="3">
        <v>1.519564455981907</v>
      </c>
      <c r="AI46" s="3">
        <v>2.0110271701880436</v>
      </c>
      <c r="AJ46" s="3">
        <v>1.9226554954011967</v>
      </c>
      <c r="AK46" s="3">
        <v>1.5838176580346621</v>
      </c>
      <c r="AL46" s="3">
        <v>2.3049010286866869</v>
      </c>
      <c r="AM46" s="3">
        <v>19.926648011147126</v>
      </c>
      <c r="AN46" s="3">
        <v>2.9712700034893658</v>
      </c>
      <c r="AO46" s="3">
        <v>0.40311744847679604</v>
      </c>
      <c r="AP46" s="3">
        <v>1.5994759280513979</v>
      </c>
      <c r="AQ46" s="3">
        <v>0</v>
      </c>
      <c r="AR46" s="3">
        <v>3.6715504128035867</v>
      </c>
      <c r="AS46" s="3">
        <v>5</v>
      </c>
      <c r="AT46" s="3">
        <v>13.645413792821147</v>
      </c>
      <c r="AU46" s="2">
        <v>5</v>
      </c>
      <c r="AV46" s="3">
        <v>59.39846651205734</v>
      </c>
      <c r="AW46" s="4">
        <v>6.9524319229343723</v>
      </c>
      <c r="AX46" s="61">
        <v>154733.32</v>
      </c>
      <c r="AY46" s="2">
        <v>69</v>
      </c>
      <c r="AZ46" s="2">
        <v>45</v>
      </c>
      <c r="BA46" s="2" t="s">
        <v>30</v>
      </c>
      <c r="BB46" s="3">
        <v>67.729726475682952</v>
      </c>
      <c r="BC46" s="60">
        <v>-8.3312599636256124</v>
      </c>
      <c r="BD46" s="3">
        <v>0</v>
      </c>
      <c r="BE46" s="2">
        <v>0</v>
      </c>
      <c r="BF46" s="4">
        <v>0</v>
      </c>
      <c r="BG46" s="61">
        <v>0</v>
      </c>
    </row>
    <row r="47" spans="1:59" x14ac:dyDescent="0.25">
      <c r="A47" s="57" t="s">
        <v>58</v>
      </c>
      <c r="B47" s="2" t="s">
        <v>166</v>
      </c>
      <c r="C47" s="58">
        <v>20358</v>
      </c>
      <c r="D47" s="58">
        <v>11481</v>
      </c>
      <c r="E47" s="58">
        <v>28</v>
      </c>
      <c r="F47" s="58">
        <v>11509</v>
      </c>
      <c r="G47" s="59">
        <v>0.56533058257196189</v>
      </c>
      <c r="H47" s="2" t="s">
        <v>29</v>
      </c>
      <c r="I47" s="3">
        <v>3.301054244476366</v>
      </c>
      <c r="J47" s="3">
        <v>4.1776525001513098</v>
      </c>
      <c r="K47" s="3">
        <v>2.9882</v>
      </c>
      <c r="L47" s="3">
        <v>0.71528208722285325</v>
      </c>
      <c r="M47" s="3">
        <v>0.46150000000000002</v>
      </c>
      <c r="N47" s="60">
        <v>8.0000000000000036</v>
      </c>
      <c r="O47" s="60">
        <v>0.73333333333333339</v>
      </c>
      <c r="P47" s="60">
        <v>3.3596938775510221</v>
      </c>
      <c r="Q47" s="60">
        <v>3.270995670995672</v>
      </c>
      <c r="R47" s="60">
        <v>3.2916666666666674</v>
      </c>
      <c r="S47" s="60">
        <v>3.3703703703703711</v>
      </c>
      <c r="T47" s="60">
        <v>3.3916666666666666</v>
      </c>
      <c r="U47" s="60">
        <v>2.9090909090909096</v>
      </c>
      <c r="V47" s="3">
        <v>100</v>
      </c>
      <c r="W47" s="3">
        <v>97</v>
      </c>
      <c r="X47" s="3">
        <v>90</v>
      </c>
      <c r="Y47" s="3">
        <v>100</v>
      </c>
      <c r="Z47" s="3">
        <v>100</v>
      </c>
      <c r="AA47" s="3">
        <v>100</v>
      </c>
      <c r="AB47" s="3">
        <v>6.5329583342397788</v>
      </c>
      <c r="AC47" s="3">
        <v>8.2864496049796497</v>
      </c>
      <c r="AD47" s="3">
        <v>14.819407939219428</v>
      </c>
      <c r="AE47" s="3">
        <v>4.1240245872454082</v>
      </c>
      <c r="AF47" s="3">
        <v>3.6604016076587804</v>
      </c>
      <c r="AG47" s="3">
        <v>1.8880975977280166</v>
      </c>
      <c r="AH47" s="3">
        <v>1.845968058905753</v>
      </c>
      <c r="AI47" s="3">
        <v>2.3040561567989952</v>
      </c>
      <c r="AJ47" s="3">
        <v>2.1142553021917094</v>
      </c>
      <c r="AK47" s="3">
        <v>2.25015616069224</v>
      </c>
      <c r="AL47" s="3">
        <v>2.061165025758644</v>
      </c>
      <c r="AM47" s="3">
        <v>20.248124496979546</v>
      </c>
      <c r="AN47" s="3">
        <v>5</v>
      </c>
      <c r="AO47" s="3">
        <v>1.5523380863575968</v>
      </c>
      <c r="AP47" s="3">
        <v>2.7329839520342651</v>
      </c>
      <c r="AQ47" s="3">
        <v>5</v>
      </c>
      <c r="AR47" s="3">
        <v>5</v>
      </c>
      <c r="AS47" s="3">
        <v>5</v>
      </c>
      <c r="AT47" s="3">
        <v>24.285322038391861</v>
      </c>
      <c r="AU47" s="2">
        <v>0</v>
      </c>
      <c r="AV47" s="3">
        <v>59.352854474590835</v>
      </c>
      <c r="AW47" s="4">
        <v>6.942477585397274</v>
      </c>
      <c r="AX47" s="61">
        <v>79900.97</v>
      </c>
      <c r="AY47" s="2">
        <v>70</v>
      </c>
      <c r="AZ47" s="2">
        <v>46</v>
      </c>
      <c r="BA47" s="2" t="s">
        <v>30</v>
      </c>
      <c r="BB47" s="3">
        <v>55.187851059533372</v>
      </c>
      <c r="BC47" s="60">
        <v>4.1650034150574626</v>
      </c>
      <c r="BD47" s="3">
        <v>0</v>
      </c>
      <c r="BE47" s="2">
        <v>0</v>
      </c>
      <c r="BF47" s="4">
        <v>0</v>
      </c>
      <c r="BG47" s="61">
        <v>0</v>
      </c>
    </row>
    <row r="48" spans="1:59" x14ac:dyDescent="0.25">
      <c r="A48" s="57" t="s">
        <v>97</v>
      </c>
      <c r="B48" s="2" t="s">
        <v>72</v>
      </c>
      <c r="C48" s="58">
        <v>39138</v>
      </c>
      <c r="D48" s="58">
        <v>26256</v>
      </c>
      <c r="E48" s="58">
        <v>105</v>
      </c>
      <c r="F48" s="58">
        <v>26361</v>
      </c>
      <c r="G48" s="59">
        <v>0.67353978230875367</v>
      </c>
      <c r="H48" s="2" t="s">
        <v>29</v>
      </c>
      <c r="I48" s="3">
        <v>3.5761901818581388</v>
      </c>
      <c r="J48" s="3">
        <v>4.5258510608407496</v>
      </c>
      <c r="K48" s="3">
        <v>3.5933000000000002</v>
      </c>
      <c r="L48" s="3">
        <v>0.79395012157834621</v>
      </c>
      <c r="M48" s="3">
        <v>0.57289999999999996</v>
      </c>
      <c r="N48" s="60">
        <v>6.1875</v>
      </c>
      <c r="O48" s="60">
        <v>0.6875</v>
      </c>
      <c r="P48" s="60">
        <v>2.841145833333333</v>
      </c>
      <c r="Q48" s="60">
        <v>2.8877232142857143</v>
      </c>
      <c r="R48" s="60">
        <v>2.375</v>
      </c>
      <c r="S48" s="60">
        <v>2.7380952380952381</v>
      </c>
      <c r="T48" s="60">
        <v>2.5364583333333339</v>
      </c>
      <c r="U48" s="60">
        <v>2.1</v>
      </c>
      <c r="V48" s="3">
        <v>100</v>
      </c>
      <c r="W48" s="3">
        <v>100</v>
      </c>
      <c r="X48" s="3">
        <v>93</v>
      </c>
      <c r="Y48" s="3">
        <v>100</v>
      </c>
      <c r="Z48" s="3">
        <v>100</v>
      </c>
      <c r="AA48" s="3">
        <v>99</v>
      </c>
      <c r="AB48" s="3">
        <v>10.253924416405848</v>
      </c>
      <c r="AC48" s="3">
        <v>10.286689011252093</v>
      </c>
      <c r="AD48" s="3">
        <v>20.540613427657942</v>
      </c>
      <c r="AE48" s="3">
        <v>2.0543343220867971</v>
      </c>
      <c r="AF48" s="3">
        <v>3.2582831339751328</v>
      </c>
      <c r="AG48" s="3">
        <v>0.81861497361841384</v>
      </c>
      <c r="AH48" s="3">
        <v>1.1405543325858103</v>
      </c>
      <c r="AI48" s="3">
        <v>0.69239673043876981</v>
      </c>
      <c r="AJ48" s="3">
        <v>0.99736862358360601</v>
      </c>
      <c r="AK48" s="3">
        <v>0.85101572416571414</v>
      </c>
      <c r="AL48" s="3">
        <v>0.77568329179740036</v>
      </c>
      <c r="AM48" s="3">
        <v>10.588251132251646</v>
      </c>
      <c r="AN48" s="3">
        <v>5</v>
      </c>
      <c r="AO48" s="3">
        <v>5</v>
      </c>
      <c r="AP48" s="3">
        <v>3.4130887664239857</v>
      </c>
      <c r="AQ48" s="3">
        <v>5</v>
      </c>
      <c r="AR48" s="3">
        <v>5</v>
      </c>
      <c r="AS48" s="3">
        <v>4.7732340822274253</v>
      </c>
      <c r="AT48" s="3">
        <v>28.186322848651411</v>
      </c>
      <c r="AU48" s="2">
        <v>0</v>
      </c>
      <c r="AV48" s="3">
        <v>59.315187408561002</v>
      </c>
      <c r="AW48" s="4">
        <v>6.9342571525878753</v>
      </c>
      <c r="AX48" s="61">
        <v>182793.95</v>
      </c>
      <c r="AY48" s="2">
        <v>71</v>
      </c>
      <c r="AZ48" s="2">
        <v>47</v>
      </c>
      <c r="BA48" s="2" t="s">
        <v>30</v>
      </c>
      <c r="BB48" s="3">
        <v>57.357291219729056</v>
      </c>
      <c r="BC48" s="60">
        <v>1.9578961888319455</v>
      </c>
      <c r="BD48" s="3">
        <v>0</v>
      </c>
      <c r="BE48" s="2">
        <v>0</v>
      </c>
      <c r="BF48" s="4">
        <v>0</v>
      </c>
      <c r="BG48" s="61">
        <v>0</v>
      </c>
    </row>
    <row r="49" spans="1:59" x14ac:dyDescent="0.25">
      <c r="A49" s="57" t="s">
        <v>66</v>
      </c>
      <c r="B49" s="2" t="s">
        <v>28</v>
      </c>
      <c r="C49" s="58">
        <v>44652</v>
      </c>
      <c r="D49" s="58">
        <v>27771</v>
      </c>
      <c r="E49" s="58">
        <v>649</v>
      </c>
      <c r="F49" s="58">
        <v>28420</v>
      </c>
      <c r="G49" s="59">
        <v>0.63647764937740747</v>
      </c>
      <c r="H49" s="2" t="s">
        <v>29</v>
      </c>
      <c r="I49" s="3">
        <v>3.366754484551985</v>
      </c>
      <c r="J49" s="3">
        <v>4.2607995046792491</v>
      </c>
      <c r="K49" s="3">
        <v>4.1323999999999996</v>
      </c>
      <c r="L49" s="3">
        <v>0.96986492686683801</v>
      </c>
      <c r="M49" s="3">
        <v>0.64229999999999998</v>
      </c>
      <c r="N49" s="60">
        <v>7.1499999999999959</v>
      </c>
      <c r="O49" s="60">
        <v>0.68421052631578927</v>
      </c>
      <c r="P49" s="60">
        <v>3.1569548872180442</v>
      </c>
      <c r="Q49" s="60">
        <v>3.0295238095238095</v>
      </c>
      <c r="R49" s="60">
        <v>2.9999999999999987</v>
      </c>
      <c r="S49" s="60">
        <v>3.1999999999999993</v>
      </c>
      <c r="T49" s="60">
        <v>3.1833333333333318</v>
      </c>
      <c r="U49" s="60">
        <v>2.3055555555555545</v>
      </c>
      <c r="V49" s="3">
        <v>97</v>
      </c>
      <c r="W49" s="3">
        <v>100</v>
      </c>
      <c r="X49" s="3">
        <v>92</v>
      </c>
      <c r="Y49" s="3">
        <v>96</v>
      </c>
      <c r="Z49" s="3">
        <v>95</v>
      </c>
      <c r="AA49" s="3">
        <v>88</v>
      </c>
      <c r="AB49" s="3">
        <v>18.574623277030437</v>
      </c>
      <c r="AC49" s="3">
        <v>11.532798659324873</v>
      </c>
      <c r="AD49" s="3">
        <v>30.107421936355308</v>
      </c>
      <c r="AE49" s="3">
        <v>3.1534112215158459</v>
      </c>
      <c r="AF49" s="3">
        <v>3.229422956438027</v>
      </c>
      <c r="AG49" s="3">
        <v>1.4699573119657583</v>
      </c>
      <c r="AH49" s="3">
        <v>1.40153861290676</v>
      </c>
      <c r="AI49" s="3">
        <v>1.7912554302298291</v>
      </c>
      <c r="AJ49" s="3">
        <v>1.8133034105500254</v>
      </c>
      <c r="AK49" s="3">
        <v>1.9093180519159825</v>
      </c>
      <c r="AL49" s="3">
        <v>1.1022694751446056</v>
      </c>
      <c r="AM49" s="3">
        <v>15.870476470666834</v>
      </c>
      <c r="AN49" s="3">
        <v>0</v>
      </c>
      <c r="AO49" s="3">
        <v>5</v>
      </c>
      <c r="AP49" s="3">
        <v>3.1863871616274118</v>
      </c>
      <c r="AQ49" s="3">
        <v>0</v>
      </c>
      <c r="AR49" s="3">
        <v>2.785917354672645</v>
      </c>
      <c r="AS49" s="3">
        <v>2.2788089867290964</v>
      </c>
      <c r="AT49" s="3">
        <v>13.251113503029153</v>
      </c>
      <c r="AU49" s="2">
        <v>0</v>
      </c>
      <c r="AV49" s="3">
        <v>59.229011910051291</v>
      </c>
      <c r="AW49" s="4">
        <v>6.9154502751221774</v>
      </c>
      <c r="AX49" s="61">
        <v>196537.1</v>
      </c>
      <c r="AY49" s="2">
        <v>73</v>
      </c>
      <c r="AZ49" s="2">
        <v>48</v>
      </c>
      <c r="BA49" s="2" t="s">
        <v>30</v>
      </c>
      <c r="BB49" s="3">
        <v>59.668561779980855</v>
      </c>
      <c r="BC49" s="60">
        <v>-0.43954986992956435</v>
      </c>
      <c r="BD49" s="3">
        <v>0</v>
      </c>
      <c r="BE49" s="2">
        <v>0</v>
      </c>
      <c r="BF49" s="4">
        <v>0</v>
      </c>
      <c r="BG49" s="61">
        <v>0</v>
      </c>
    </row>
    <row r="50" spans="1:59" x14ac:dyDescent="0.25">
      <c r="A50" s="57" t="s">
        <v>264</v>
      </c>
      <c r="B50" s="2" t="s">
        <v>46</v>
      </c>
      <c r="C50" s="58">
        <v>57325</v>
      </c>
      <c r="D50" s="58">
        <v>29467</v>
      </c>
      <c r="E50" s="58">
        <v>1489</v>
      </c>
      <c r="F50" s="58">
        <v>30956</v>
      </c>
      <c r="G50" s="59">
        <v>0.5400087221979939</v>
      </c>
      <c r="H50" s="2" t="s">
        <v>29</v>
      </c>
      <c r="I50" s="3">
        <v>3.9429031648964705</v>
      </c>
      <c r="J50" s="3">
        <v>4.9899450432378938</v>
      </c>
      <c r="K50" s="3">
        <v>3.9904000000000002</v>
      </c>
      <c r="L50" s="3">
        <v>0.79968816598643233</v>
      </c>
      <c r="M50" s="3">
        <v>0.3725</v>
      </c>
      <c r="N50" s="60">
        <v>7.7499999999999956</v>
      </c>
      <c r="O50" s="60">
        <v>0.79166666666666641</v>
      </c>
      <c r="P50" s="60">
        <v>3.3095238095238084</v>
      </c>
      <c r="Q50" s="60">
        <v>3.2732048374905505</v>
      </c>
      <c r="R50" s="60">
        <v>2.9239130434782603</v>
      </c>
      <c r="S50" s="60">
        <v>3.1472868217054257</v>
      </c>
      <c r="T50" s="60">
        <v>3.1718749999999982</v>
      </c>
      <c r="U50" s="60">
        <v>2.6777777777777754</v>
      </c>
      <c r="V50" s="3">
        <v>100</v>
      </c>
      <c r="W50" s="3">
        <v>100</v>
      </c>
      <c r="X50" s="3">
        <v>94</v>
      </c>
      <c r="Y50" s="3">
        <v>94</v>
      </c>
      <c r="Z50" s="3">
        <v>99</v>
      </c>
      <c r="AA50" s="3">
        <v>100</v>
      </c>
      <c r="AB50" s="3">
        <v>10.525331586997753</v>
      </c>
      <c r="AC50" s="3">
        <v>6.688412736413694</v>
      </c>
      <c r="AD50" s="3">
        <v>17.213744323411447</v>
      </c>
      <c r="AE50" s="3">
        <v>3.838550067913177</v>
      </c>
      <c r="AF50" s="3">
        <v>4.1721887559834201</v>
      </c>
      <c r="AG50" s="3">
        <v>1.7846240303241507</v>
      </c>
      <c r="AH50" s="3">
        <v>1.8500340342763566</v>
      </c>
      <c r="AI50" s="3">
        <v>1.657481327646571</v>
      </c>
      <c r="AJ50" s="3">
        <v>1.7201878606588688</v>
      </c>
      <c r="AK50" s="3">
        <v>1.8905719559332881</v>
      </c>
      <c r="AL50" s="3">
        <v>1.6936552666111679</v>
      </c>
      <c r="AM50" s="3">
        <v>18.607293299346999</v>
      </c>
      <c r="AN50" s="3">
        <v>5</v>
      </c>
      <c r="AO50" s="3">
        <v>5</v>
      </c>
      <c r="AP50" s="3">
        <v>3.6397903712205593</v>
      </c>
      <c r="AQ50" s="3">
        <v>0</v>
      </c>
      <c r="AR50" s="3">
        <v>4.5571834709345289</v>
      </c>
      <c r="AS50" s="3">
        <v>5</v>
      </c>
      <c r="AT50" s="3">
        <v>23.196973842155089</v>
      </c>
      <c r="AU50" s="2">
        <v>0</v>
      </c>
      <c r="AV50" s="3">
        <v>59.018011464913535</v>
      </c>
      <c r="AW50" s="4">
        <v>6.8694016930363242</v>
      </c>
      <c r="AX50" s="61">
        <v>212649.2</v>
      </c>
      <c r="AY50" s="2">
        <v>74</v>
      </c>
      <c r="AZ50" s="2">
        <v>49</v>
      </c>
      <c r="BA50" s="2" t="s">
        <v>30</v>
      </c>
      <c r="BB50" s="3">
        <v>50.377447921258977</v>
      </c>
      <c r="BC50" s="60">
        <v>8.640563543654558</v>
      </c>
      <c r="BD50" s="3">
        <v>0</v>
      </c>
      <c r="BE50" s="2">
        <v>0</v>
      </c>
      <c r="BF50" s="4">
        <v>0</v>
      </c>
      <c r="BG50" s="61">
        <v>0</v>
      </c>
    </row>
    <row r="51" spans="1:59" x14ac:dyDescent="0.25">
      <c r="A51" s="57" t="s">
        <v>247</v>
      </c>
      <c r="B51" s="2" t="s">
        <v>41</v>
      </c>
      <c r="C51" s="58">
        <v>32673</v>
      </c>
      <c r="D51" s="58">
        <v>23618</v>
      </c>
      <c r="E51" s="58">
        <v>0</v>
      </c>
      <c r="F51" s="58">
        <v>23618</v>
      </c>
      <c r="G51" s="59">
        <v>0.72285985370183337</v>
      </c>
      <c r="H51" s="2" t="s">
        <v>29</v>
      </c>
      <c r="I51" s="3">
        <v>3.8330387307937079</v>
      </c>
      <c r="J51" s="3">
        <v>4.8509059987947083</v>
      </c>
      <c r="K51" s="3">
        <v>3.4767999999999999</v>
      </c>
      <c r="L51" s="3">
        <v>0.71673209104935676</v>
      </c>
      <c r="M51" s="3">
        <v>0.46150000000000002</v>
      </c>
      <c r="N51" s="60">
        <v>7.8787878787878816</v>
      </c>
      <c r="O51" s="60">
        <v>0.82352941176470584</v>
      </c>
      <c r="P51" s="60">
        <v>3.4871651785714279</v>
      </c>
      <c r="Q51" s="60">
        <v>3.2905913978494628</v>
      </c>
      <c r="R51" s="60">
        <v>3.0555555555555562</v>
      </c>
      <c r="S51" s="60">
        <v>3.4066666666666672</v>
      </c>
      <c r="T51" s="60">
        <v>3.2083333333333335</v>
      </c>
      <c r="U51" s="60">
        <v>2.9583333333333339</v>
      </c>
      <c r="V51" s="3">
        <v>100</v>
      </c>
      <c r="W51" s="3">
        <v>97</v>
      </c>
      <c r="X51" s="3">
        <v>96</v>
      </c>
      <c r="Y51" s="3">
        <v>100</v>
      </c>
      <c r="Z51" s="3">
        <v>100</v>
      </c>
      <c r="AA51" s="3">
        <v>89</v>
      </c>
      <c r="AB51" s="3">
        <v>6.6015429264649921</v>
      </c>
      <c r="AC51" s="3">
        <v>8.2864496049796497</v>
      </c>
      <c r="AD51" s="3">
        <v>14.887992531444642</v>
      </c>
      <c r="AE51" s="3">
        <v>3.9856126990843297</v>
      </c>
      <c r="AF51" s="3">
        <v>4.4517363580094864</v>
      </c>
      <c r="AG51" s="3">
        <v>2.1510015716879249</v>
      </c>
      <c r="AH51" s="3">
        <v>1.8820340335352341</v>
      </c>
      <c r="AI51" s="3">
        <v>1.8889317591001493</v>
      </c>
      <c r="AJ51" s="3">
        <v>2.1783711399762407</v>
      </c>
      <c r="AK51" s="3">
        <v>1.950218624969136</v>
      </c>
      <c r="AL51" s="3">
        <v>2.1394012736120902</v>
      </c>
      <c r="AM51" s="3">
        <v>20.627307459974588</v>
      </c>
      <c r="AN51" s="3">
        <v>5</v>
      </c>
      <c r="AO51" s="3">
        <v>1.5523380863575968</v>
      </c>
      <c r="AP51" s="3">
        <v>4.0931935808137059</v>
      </c>
      <c r="AQ51" s="3">
        <v>5</v>
      </c>
      <c r="AR51" s="3">
        <v>5</v>
      </c>
      <c r="AS51" s="3">
        <v>2.505574904501672</v>
      </c>
      <c r="AT51" s="3">
        <v>23.151106571672976</v>
      </c>
      <c r="AU51" s="2">
        <v>0</v>
      </c>
      <c r="AV51" s="3">
        <v>58.666406563092202</v>
      </c>
      <c r="AW51" s="4">
        <v>6.7926676976519209</v>
      </c>
      <c r="AX51" s="61">
        <v>160429.23000000001</v>
      </c>
      <c r="AY51" s="2">
        <v>75</v>
      </c>
      <c r="AZ51" s="2">
        <v>50</v>
      </c>
      <c r="BA51" s="2" t="s">
        <v>30</v>
      </c>
      <c r="BB51" s="3">
        <v>62.615512363911606</v>
      </c>
      <c r="BC51" s="60">
        <v>-3.9491058008194031</v>
      </c>
      <c r="BD51" s="3">
        <v>0</v>
      </c>
      <c r="BE51" s="2">
        <v>0</v>
      </c>
      <c r="BF51" s="4">
        <v>0</v>
      </c>
      <c r="BG51" s="61">
        <v>0</v>
      </c>
    </row>
    <row r="52" spans="1:59" x14ac:dyDescent="0.25">
      <c r="A52" s="57" t="s">
        <v>82</v>
      </c>
      <c r="B52" s="2" t="s">
        <v>83</v>
      </c>
      <c r="C52" s="58">
        <v>22218</v>
      </c>
      <c r="D52" s="58">
        <v>11702</v>
      </c>
      <c r="E52" s="58">
        <v>658</v>
      </c>
      <c r="F52" s="58">
        <v>12360</v>
      </c>
      <c r="G52" s="59">
        <v>0.55630569808263575</v>
      </c>
      <c r="H52" s="2" t="s">
        <v>29</v>
      </c>
      <c r="I52" s="3">
        <v>3.6452090569130675</v>
      </c>
      <c r="J52" s="3">
        <v>4.61319796718539</v>
      </c>
      <c r="K52" s="3">
        <v>3.7974999999999999</v>
      </c>
      <c r="L52" s="3">
        <v>0.82318166855452235</v>
      </c>
      <c r="M52" s="3">
        <v>0.33329999999999999</v>
      </c>
      <c r="N52" s="60">
        <v>7.7826086956521756</v>
      </c>
      <c r="O52" s="60">
        <v>0.83333333333333348</v>
      </c>
      <c r="P52" s="60">
        <v>3.3578296703296706</v>
      </c>
      <c r="Q52" s="60">
        <v>3.2337121212121223</v>
      </c>
      <c r="R52" s="60">
        <v>2.9400000000000008</v>
      </c>
      <c r="S52" s="60">
        <v>3.2898550724637694</v>
      </c>
      <c r="T52" s="60">
        <v>3.1562500000000013</v>
      </c>
      <c r="U52" s="60">
        <v>2.8125000000000013</v>
      </c>
      <c r="V52" s="3">
        <v>98</v>
      </c>
      <c r="W52" s="3">
        <v>98</v>
      </c>
      <c r="X52" s="3">
        <v>87</v>
      </c>
      <c r="Y52" s="3">
        <v>95</v>
      </c>
      <c r="Z52" s="3">
        <v>100</v>
      </c>
      <c r="AA52" s="3">
        <v>100</v>
      </c>
      <c r="AB52" s="3">
        <v>11.636564719023257</v>
      </c>
      <c r="AC52" s="3">
        <v>5.9845582954273402</v>
      </c>
      <c r="AD52" s="3">
        <v>17.621123014450596</v>
      </c>
      <c r="AE52" s="3">
        <v>3.8757858747826037</v>
      </c>
      <c r="AF52" s="3">
        <v>4.5377510047867382</v>
      </c>
      <c r="AG52" s="3">
        <v>1.8842527520030985</v>
      </c>
      <c r="AH52" s="3">
        <v>1.77734761065071</v>
      </c>
      <c r="AI52" s="3">
        <v>1.685764995049891</v>
      </c>
      <c r="AJ52" s="3">
        <v>1.9720285103005568</v>
      </c>
      <c r="AK52" s="3">
        <v>1.865009097775074</v>
      </c>
      <c r="AL52" s="3">
        <v>1.9077016165076541</v>
      </c>
      <c r="AM52" s="3">
        <v>19.505641461856325</v>
      </c>
      <c r="AN52" s="3">
        <v>0.94254000697873108</v>
      </c>
      <c r="AO52" s="3">
        <v>2.701558724238398</v>
      </c>
      <c r="AP52" s="3">
        <v>2.052879137644545</v>
      </c>
      <c r="AQ52" s="3">
        <v>0</v>
      </c>
      <c r="AR52" s="3">
        <v>5</v>
      </c>
      <c r="AS52" s="3">
        <v>5</v>
      </c>
      <c r="AT52" s="3">
        <v>15.696977868861675</v>
      </c>
      <c r="AU52" s="2">
        <v>5</v>
      </c>
      <c r="AV52" s="3">
        <v>57.82374234516859</v>
      </c>
      <c r="AW52" s="4">
        <v>6.6087652779933634</v>
      </c>
      <c r="AX52" s="61">
        <v>81684.34</v>
      </c>
      <c r="AY52" s="2">
        <v>77</v>
      </c>
      <c r="AZ52" s="2">
        <v>51</v>
      </c>
      <c r="BA52" s="2" t="s">
        <v>30</v>
      </c>
      <c r="BB52" s="3">
        <v>52.277356080317119</v>
      </c>
      <c r="BC52" s="60">
        <v>5.5463862648514706</v>
      </c>
      <c r="BD52" s="3">
        <v>0</v>
      </c>
      <c r="BE52" s="2">
        <v>0</v>
      </c>
      <c r="BF52" s="4">
        <v>0</v>
      </c>
      <c r="BG52" s="61">
        <v>0</v>
      </c>
    </row>
    <row r="53" spans="1:59" x14ac:dyDescent="0.25">
      <c r="A53" s="57" t="s">
        <v>99</v>
      </c>
      <c r="B53" s="2" t="s">
        <v>48</v>
      </c>
      <c r="C53" s="58">
        <v>48262</v>
      </c>
      <c r="D53" s="58">
        <v>35794</v>
      </c>
      <c r="E53" s="58">
        <v>1985</v>
      </c>
      <c r="F53" s="58">
        <v>37779</v>
      </c>
      <c r="G53" s="59">
        <v>0.78278977249181547</v>
      </c>
      <c r="H53" s="2" t="s">
        <v>29</v>
      </c>
      <c r="I53" s="3">
        <v>3.4261878202239693</v>
      </c>
      <c r="J53" s="3">
        <v>4.3360154220722649</v>
      </c>
      <c r="K53" s="3">
        <v>3.6913999999999998</v>
      </c>
      <c r="L53" s="3">
        <v>0.85133461039117087</v>
      </c>
      <c r="M53" s="3">
        <v>0.35</v>
      </c>
      <c r="N53" s="60">
        <v>6.4000000000000012</v>
      </c>
      <c r="O53" s="60">
        <v>0.62500000000000022</v>
      </c>
      <c r="P53" s="60">
        <v>3.1171875000000004</v>
      </c>
      <c r="Q53" s="60">
        <v>3.0290476190476192</v>
      </c>
      <c r="R53" s="60">
        <v>2.785714285714286</v>
      </c>
      <c r="S53" s="60">
        <v>3.1111111111111112</v>
      </c>
      <c r="T53" s="60">
        <v>2.8229166666666674</v>
      </c>
      <c r="U53" s="60">
        <v>2.8666666666666667</v>
      </c>
      <c r="V53" s="3">
        <v>99</v>
      </c>
      <c r="W53" s="3">
        <v>98</v>
      </c>
      <c r="X53" s="3">
        <v>89</v>
      </c>
      <c r="Y53" s="3">
        <v>97</v>
      </c>
      <c r="Z53" s="3">
        <v>100</v>
      </c>
      <c r="AA53" s="3">
        <v>97</v>
      </c>
      <c r="AB53" s="3">
        <v>12.968187436504422</v>
      </c>
      <c r="AC53" s="3">
        <v>6.284414651663873</v>
      </c>
      <c r="AD53" s="3">
        <v>19.252602088168295</v>
      </c>
      <c r="AE53" s="3">
        <v>2.2969876635191868</v>
      </c>
      <c r="AF53" s="3">
        <v>2.7099397607701619</v>
      </c>
      <c r="AG53" s="3">
        <v>1.387938817999399</v>
      </c>
      <c r="AH53" s="3">
        <v>1.4006621833789747</v>
      </c>
      <c r="AI53" s="3">
        <v>1.4145038760157538</v>
      </c>
      <c r="AJ53" s="3">
        <v>1.6562850323021936</v>
      </c>
      <c r="AK53" s="3">
        <v>1.3196681237330652</v>
      </c>
      <c r="AL53" s="3">
        <v>1.993761489146443</v>
      </c>
      <c r="AM53" s="3">
        <v>14.179746946865178</v>
      </c>
      <c r="AN53" s="3">
        <v>2.9712700034893658</v>
      </c>
      <c r="AO53" s="3">
        <v>2.701558724238398</v>
      </c>
      <c r="AP53" s="3">
        <v>2.5062823472376916</v>
      </c>
      <c r="AQ53" s="3">
        <v>0.87283685269480926</v>
      </c>
      <c r="AR53" s="3">
        <v>5</v>
      </c>
      <c r="AS53" s="3">
        <v>4.3197022466822741</v>
      </c>
      <c r="AT53" s="3">
        <v>18.371650174342538</v>
      </c>
      <c r="AU53" s="2">
        <v>5</v>
      </c>
      <c r="AV53" s="3">
        <v>56.803999209376016</v>
      </c>
      <c r="AW53" s="4">
        <v>6.3862172854316848</v>
      </c>
      <c r="AX53" s="61">
        <v>241264.9</v>
      </c>
      <c r="AY53" s="2">
        <v>79</v>
      </c>
      <c r="AZ53" s="2">
        <v>52</v>
      </c>
      <c r="BA53" s="2" t="s">
        <v>30</v>
      </c>
      <c r="BB53" s="3">
        <v>59.158458567680093</v>
      </c>
      <c r="BC53" s="60">
        <v>-2.3544593583040765</v>
      </c>
      <c r="BD53" s="3">
        <v>0</v>
      </c>
      <c r="BE53" s="2">
        <v>0</v>
      </c>
      <c r="BF53" s="4">
        <v>0</v>
      </c>
      <c r="BG53" s="61">
        <v>0</v>
      </c>
    </row>
    <row r="54" spans="1:59" x14ac:dyDescent="0.25">
      <c r="A54" s="57" t="s">
        <v>47</v>
      </c>
      <c r="B54" s="2" t="s">
        <v>48</v>
      </c>
      <c r="C54" s="58">
        <v>117663</v>
      </c>
      <c r="D54" s="58">
        <v>67594</v>
      </c>
      <c r="E54" s="58">
        <v>9405</v>
      </c>
      <c r="F54" s="58">
        <v>76999</v>
      </c>
      <c r="G54" s="59">
        <v>0.65440282841674957</v>
      </c>
      <c r="H54" s="2" t="s">
        <v>29</v>
      </c>
      <c r="I54" s="3">
        <v>3.6922722342175609</v>
      </c>
      <c r="J54" s="3">
        <v>4.6727588182862689</v>
      </c>
      <c r="K54" s="3">
        <v>3.8788</v>
      </c>
      <c r="L54" s="3">
        <v>0.83008778129545047</v>
      </c>
      <c r="M54" s="3">
        <v>0.4486</v>
      </c>
      <c r="N54" s="60">
        <v>8.1935483870967847</v>
      </c>
      <c r="O54" s="60">
        <v>0.84126984126984139</v>
      </c>
      <c r="P54" s="60">
        <v>3.4655139833711281</v>
      </c>
      <c r="Q54" s="60">
        <v>3.4632900432900473</v>
      </c>
      <c r="R54" s="60">
        <v>2.956140350877194</v>
      </c>
      <c r="S54" s="60">
        <v>3.4931972789115662</v>
      </c>
      <c r="T54" s="60">
        <v>3.2959770114942555</v>
      </c>
      <c r="U54" s="60">
        <v>2.6355932203389854</v>
      </c>
      <c r="V54" s="3">
        <v>98</v>
      </c>
      <c r="W54" s="3">
        <v>98</v>
      </c>
      <c r="X54" s="3">
        <v>89</v>
      </c>
      <c r="Y54" s="3">
        <v>96</v>
      </c>
      <c r="Z54" s="3">
        <v>95</v>
      </c>
      <c r="AA54" s="3">
        <v>84</v>
      </c>
      <c r="AB54" s="3">
        <v>11.963221047468995</v>
      </c>
      <c r="AC54" s="3">
        <v>8.0548240363897534</v>
      </c>
      <c r="AD54" s="3">
        <v>20.018045083858748</v>
      </c>
      <c r="AE54" s="3">
        <v>4.3450371183413292</v>
      </c>
      <c r="AF54" s="3">
        <v>4.6073819093207034</v>
      </c>
      <c r="AG54" s="3">
        <v>2.1063469301052735</v>
      </c>
      <c r="AH54" s="3">
        <v>2.1998862373079673</v>
      </c>
      <c r="AI54" s="3">
        <v>1.7141425390164255</v>
      </c>
      <c r="AJ54" s="3">
        <v>2.3312237245154601</v>
      </c>
      <c r="AK54" s="3">
        <v>2.0936056914198402</v>
      </c>
      <c r="AL54" s="3">
        <v>1.6266325409402871</v>
      </c>
      <c r="AM54" s="3">
        <v>21.024256690967285</v>
      </c>
      <c r="AN54" s="3">
        <v>0.94254000697873108</v>
      </c>
      <c r="AO54" s="3">
        <v>2.701558724238398</v>
      </c>
      <c r="AP54" s="3">
        <v>2.5062823472376916</v>
      </c>
      <c r="AQ54" s="3">
        <v>0</v>
      </c>
      <c r="AR54" s="3">
        <v>2.785917354672645</v>
      </c>
      <c r="AS54" s="3">
        <v>1.3717453156387953</v>
      </c>
      <c r="AT54" s="3">
        <v>10.308043748766261</v>
      </c>
      <c r="AU54" s="2">
        <v>5</v>
      </c>
      <c r="AV54" s="3">
        <v>56.350345523592289</v>
      </c>
      <c r="AW54" s="4">
        <v>6.2872122384294231</v>
      </c>
      <c r="AX54" s="61">
        <v>484109.06</v>
      </c>
      <c r="AY54" s="2">
        <v>80</v>
      </c>
      <c r="AZ54" s="2">
        <v>53</v>
      </c>
      <c r="BA54" s="2" t="s">
        <v>30</v>
      </c>
      <c r="BB54" s="3">
        <v>53.203534784764194</v>
      </c>
      <c r="BC54" s="60">
        <v>3.1468107388280941</v>
      </c>
      <c r="BD54" s="3">
        <v>0</v>
      </c>
      <c r="BE54" s="2">
        <v>0</v>
      </c>
      <c r="BF54" s="4">
        <v>0</v>
      </c>
      <c r="BG54" s="61">
        <v>0</v>
      </c>
    </row>
    <row r="55" spans="1:59" x14ac:dyDescent="0.25">
      <c r="A55" s="57" t="s">
        <v>194</v>
      </c>
      <c r="B55" s="2" t="s">
        <v>34</v>
      </c>
      <c r="C55" s="58">
        <v>41456</v>
      </c>
      <c r="D55" s="58">
        <v>22308</v>
      </c>
      <c r="E55" s="58">
        <v>52</v>
      </c>
      <c r="F55" s="58">
        <v>22360</v>
      </c>
      <c r="G55" s="59">
        <v>0.53936703975299116</v>
      </c>
      <c r="H55" s="2" t="s">
        <v>29</v>
      </c>
      <c r="I55" s="3">
        <v>4.0546051214964516</v>
      </c>
      <c r="J55" s="3">
        <v>5.1313095661149566</v>
      </c>
      <c r="K55" s="3">
        <v>3.4199000000000002</v>
      </c>
      <c r="L55" s="3">
        <v>0.66647703786643542</v>
      </c>
      <c r="M55" s="3">
        <v>0.5625</v>
      </c>
      <c r="N55" s="60">
        <v>8.0000000000000036</v>
      </c>
      <c r="O55" s="60">
        <v>0.93333333333333324</v>
      </c>
      <c r="P55" s="60">
        <v>3.4808673469387759</v>
      </c>
      <c r="Q55" s="60">
        <v>3.4543650793650795</v>
      </c>
      <c r="R55" s="60">
        <v>3.2307692307692313</v>
      </c>
      <c r="S55" s="60">
        <v>3.333333333333333</v>
      </c>
      <c r="T55" s="60">
        <v>3.3666666666666671</v>
      </c>
      <c r="U55" s="60">
        <v>3.0000000000000009</v>
      </c>
      <c r="V55" s="3">
        <v>100</v>
      </c>
      <c r="W55" s="3">
        <v>99</v>
      </c>
      <c r="X55" s="3">
        <v>93</v>
      </c>
      <c r="Y55" s="3">
        <v>99</v>
      </c>
      <c r="Z55" s="3">
        <v>88</v>
      </c>
      <c r="AA55" s="3">
        <v>93</v>
      </c>
      <c r="AB55" s="3">
        <v>4.2244993167812925</v>
      </c>
      <c r="AC55" s="3">
        <v>10.099952118745511</v>
      </c>
      <c r="AD55" s="3">
        <v>14.324451435526804</v>
      </c>
      <c r="AE55" s="3">
        <v>4.1240245872454082</v>
      </c>
      <c r="AF55" s="3">
        <v>5.4151004019146942</v>
      </c>
      <c r="AG55" s="3">
        <v>2.1380125698475059</v>
      </c>
      <c r="AH55" s="3">
        <v>2.1834598232796116</v>
      </c>
      <c r="AI55" s="3">
        <v>2.1969878732296091</v>
      </c>
      <c r="AJ55" s="3">
        <v>2.048830977921777</v>
      </c>
      <c r="AK55" s="3">
        <v>2.20925558763909</v>
      </c>
      <c r="AL55" s="3">
        <v>2.20560117564193</v>
      </c>
      <c r="AM55" s="3">
        <v>22.521272996719631</v>
      </c>
      <c r="AN55" s="3">
        <v>5</v>
      </c>
      <c r="AO55" s="3">
        <v>3.8507793621191988</v>
      </c>
      <c r="AP55" s="3">
        <v>3.4130887664239857</v>
      </c>
      <c r="AQ55" s="3">
        <v>3.6242789508982698</v>
      </c>
      <c r="AR55" s="3">
        <v>0</v>
      </c>
      <c r="AS55" s="3">
        <v>3.412638575591973</v>
      </c>
      <c r="AT55" s="3">
        <v>19.300785655033426</v>
      </c>
      <c r="AU55" s="2">
        <v>0</v>
      </c>
      <c r="AV55" s="3">
        <v>56.146510087279864</v>
      </c>
      <c r="AW55" s="4">
        <v>6.2427273426041561</v>
      </c>
      <c r="AX55" s="61">
        <v>139587.38</v>
      </c>
      <c r="AY55" s="2">
        <v>81</v>
      </c>
      <c r="AZ55" s="2">
        <v>54</v>
      </c>
      <c r="BA55" s="2" t="s">
        <v>30</v>
      </c>
      <c r="BB55" s="3">
        <v>37.320704555969449</v>
      </c>
      <c r="BC55" s="60">
        <v>18.825805531310415</v>
      </c>
      <c r="BD55" s="3">
        <v>0</v>
      </c>
      <c r="BE55" s="2">
        <v>0</v>
      </c>
      <c r="BF55" s="4">
        <v>0</v>
      </c>
      <c r="BG55" s="61">
        <v>0</v>
      </c>
    </row>
    <row r="56" spans="1:59" x14ac:dyDescent="0.25">
      <c r="A56" s="57" t="s">
        <v>189</v>
      </c>
      <c r="B56" s="2" t="s">
        <v>48</v>
      </c>
      <c r="C56" s="58">
        <v>39895</v>
      </c>
      <c r="D56" s="58">
        <v>20072</v>
      </c>
      <c r="E56" s="58">
        <v>1647</v>
      </c>
      <c r="F56" s="58">
        <v>21719</v>
      </c>
      <c r="G56" s="59">
        <v>0.54440406065923053</v>
      </c>
      <c r="H56" s="2" t="s">
        <v>29</v>
      </c>
      <c r="I56" s="3">
        <v>3.8639347646573081</v>
      </c>
      <c r="J56" s="3">
        <v>4.8900065053468209</v>
      </c>
      <c r="K56" s="3">
        <v>3.6494</v>
      </c>
      <c r="L56" s="3">
        <v>0.74629757568004884</v>
      </c>
      <c r="M56" s="3">
        <v>0.495</v>
      </c>
      <c r="N56" s="60">
        <v>7.3000000000000034</v>
      </c>
      <c r="O56" s="60">
        <v>0.80645161290322565</v>
      </c>
      <c r="P56" s="60">
        <v>3.200268817204301</v>
      </c>
      <c r="Q56" s="60">
        <v>2.8234285714285718</v>
      </c>
      <c r="R56" s="60">
        <v>2.7321428571428581</v>
      </c>
      <c r="S56" s="60">
        <v>3.0200000000000005</v>
      </c>
      <c r="T56" s="60">
        <v>3.0026881720430105</v>
      </c>
      <c r="U56" s="60">
        <v>2.5740740740740748</v>
      </c>
      <c r="V56" s="3">
        <v>100</v>
      </c>
      <c r="W56" s="3">
        <v>94</v>
      </c>
      <c r="X56" s="3">
        <v>91</v>
      </c>
      <c r="Y56" s="3">
        <v>100</v>
      </c>
      <c r="Z56" s="3">
        <v>100</v>
      </c>
      <c r="AA56" s="3">
        <v>100</v>
      </c>
      <c r="AB56" s="3">
        <v>7.9999783445469221</v>
      </c>
      <c r="AC56" s="3">
        <v>8.88795786449605</v>
      </c>
      <c r="AD56" s="3">
        <v>16.887936209042973</v>
      </c>
      <c r="AE56" s="3">
        <v>3.3246959331151866</v>
      </c>
      <c r="AF56" s="3">
        <v>4.3019043926555645</v>
      </c>
      <c r="AG56" s="3">
        <v>1.5592903950209414</v>
      </c>
      <c r="AH56" s="3">
        <v>1.0222199132810892</v>
      </c>
      <c r="AI56" s="3">
        <v>1.3203159874622354</v>
      </c>
      <c r="AJ56" s="3">
        <v>1.4953411945981647</v>
      </c>
      <c r="AK56" s="3">
        <v>1.6137784272738642</v>
      </c>
      <c r="AL56" s="3">
        <v>1.5288910660035728</v>
      </c>
      <c r="AM56" s="3">
        <v>16.166437309410618</v>
      </c>
      <c r="AN56" s="3">
        <v>5</v>
      </c>
      <c r="AO56" s="3">
        <v>0</v>
      </c>
      <c r="AP56" s="3">
        <v>2.9596855568308387</v>
      </c>
      <c r="AQ56" s="3">
        <v>5</v>
      </c>
      <c r="AR56" s="3">
        <v>5</v>
      </c>
      <c r="AS56" s="3">
        <v>5</v>
      </c>
      <c r="AT56" s="3">
        <v>22.959685556830838</v>
      </c>
      <c r="AU56" s="2">
        <v>0</v>
      </c>
      <c r="AV56" s="3">
        <v>56.014059075284422</v>
      </c>
      <c r="AW56" s="4">
        <v>6.2138213310825003</v>
      </c>
      <c r="AX56" s="61">
        <v>134957.99</v>
      </c>
      <c r="AY56" s="2">
        <v>82</v>
      </c>
      <c r="AZ56" s="2">
        <v>55</v>
      </c>
      <c r="BA56" s="2" t="s">
        <v>30</v>
      </c>
      <c r="BB56" s="3">
        <v>46.633843924349577</v>
      </c>
      <c r="BC56" s="60">
        <v>9.3802151509348448</v>
      </c>
      <c r="BD56" s="3">
        <v>0</v>
      </c>
      <c r="BE56" s="2">
        <v>0</v>
      </c>
      <c r="BF56" s="4">
        <v>0</v>
      </c>
      <c r="BG56" s="61">
        <v>0</v>
      </c>
    </row>
    <row r="57" spans="1:59" x14ac:dyDescent="0.25">
      <c r="A57" s="57" t="s">
        <v>275</v>
      </c>
      <c r="B57" s="2" t="s">
        <v>61</v>
      </c>
      <c r="C57" s="58">
        <v>33065</v>
      </c>
      <c r="D57" s="58">
        <v>22269</v>
      </c>
      <c r="E57" s="58">
        <v>1284</v>
      </c>
      <c r="F57" s="58">
        <v>23553</v>
      </c>
      <c r="G57" s="59">
        <v>0.71232420988961143</v>
      </c>
      <c r="H57" s="2" t="s">
        <v>29</v>
      </c>
      <c r="I57" s="3">
        <v>3.7282856883917246</v>
      </c>
      <c r="J57" s="3">
        <v>4.7183356812298358</v>
      </c>
      <c r="K57" s="3">
        <v>3.3332999999999999</v>
      </c>
      <c r="L57" s="3">
        <v>0.70645673076214321</v>
      </c>
      <c r="M57" s="3">
        <v>0.46879999999999999</v>
      </c>
      <c r="N57" s="60">
        <v>6.9259259259259247</v>
      </c>
      <c r="O57" s="60">
        <v>0.55555555555555569</v>
      </c>
      <c r="P57" s="60">
        <v>3.1895238095238096</v>
      </c>
      <c r="Q57" s="60">
        <v>3.1354875283446706</v>
      </c>
      <c r="R57" s="60">
        <v>2.9375</v>
      </c>
      <c r="S57" s="60">
        <v>3.0454545454545445</v>
      </c>
      <c r="T57" s="60">
        <v>2.8923611111111103</v>
      </c>
      <c r="U57" s="60">
        <v>2.7826086956521734</v>
      </c>
      <c r="V57" s="3">
        <v>100</v>
      </c>
      <c r="W57" s="3">
        <v>98</v>
      </c>
      <c r="X57" s="3">
        <v>96</v>
      </c>
      <c r="Y57" s="3">
        <v>100</v>
      </c>
      <c r="Z57" s="3">
        <v>97</v>
      </c>
      <c r="AA57" s="3">
        <v>83</v>
      </c>
      <c r="AB57" s="3">
        <v>6.115522557149788</v>
      </c>
      <c r="AC57" s="3">
        <v>8.4175245391429243</v>
      </c>
      <c r="AD57" s="3">
        <v>14.533047096292712</v>
      </c>
      <c r="AE57" s="3">
        <v>2.897541467151413</v>
      </c>
      <c r="AF57" s="3">
        <v>2.100669346097968</v>
      </c>
      <c r="AG57" s="3">
        <v>1.5371292874083449</v>
      </c>
      <c r="AH57" s="3">
        <v>1.5965650502087971</v>
      </c>
      <c r="AI57" s="3">
        <v>1.681369560250725</v>
      </c>
      <c r="AJ57" s="3">
        <v>1.5403055483691328</v>
      </c>
      <c r="AK57" s="3">
        <v>1.4332808266584809</v>
      </c>
      <c r="AL57" s="3">
        <v>1.8602103824427665</v>
      </c>
      <c r="AM57" s="3">
        <v>14.647071468587628</v>
      </c>
      <c r="AN57" s="3">
        <v>5</v>
      </c>
      <c r="AO57" s="3">
        <v>2.701558724238398</v>
      </c>
      <c r="AP57" s="3">
        <v>4.0931935808137059</v>
      </c>
      <c r="AQ57" s="3">
        <v>5</v>
      </c>
      <c r="AR57" s="3">
        <v>3.6715504128035867</v>
      </c>
      <c r="AS57" s="3">
        <v>1.1449793978662202</v>
      </c>
      <c r="AT57" s="3">
        <v>21.611282115721909</v>
      </c>
      <c r="AU57" s="2">
        <v>5</v>
      </c>
      <c r="AV57" s="3">
        <v>55.791400680602251</v>
      </c>
      <c r="AW57" s="4">
        <v>6.1652285266553255</v>
      </c>
      <c r="AX57" s="61">
        <v>145209.63</v>
      </c>
      <c r="AY57" s="2">
        <v>83</v>
      </c>
      <c r="AZ57" s="2">
        <v>56</v>
      </c>
      <c r="BA57" s="2" t="s">
        <v>30</v>
      </c>
      <c r="BB57" s="3">
        <v>50.456525537346948</v>
      </c>
      <c r="BC57" s="60">
        <v>5.334875143255303</v>
      </c>
      <c r="BD57" s="3">
        <v>0</v>
      </c>
      <c r="BE57" s="2">
        <v>0</v>
      </c>
      <c r="BF57" s="4">
        <v>0</v>
      </c>
      <c r="BG57" s="61">
        <v>0</v>
      </c>
    </row>
    <row r="58" spans="1:59" x14ac:dyDescent="0.25">
      <c r="A58" s="57" t="s">
        <v>143</v>
      </c>
      <c r="B58" s="2" t="s">
        <v>46</v>
      </c>
      <c r="C58" s="58">
        <v>31939</v>
      </c>
      <c r="D58" s="58">
        <v>23476</v>
      </c>
      <c r="E58" s="58">
        <v>521</v>
      </c>
      <c r="F58" s="58">
        <v>23997</v>
      </c>
      <c r="G58" s="59">
        <v>0.75133848899464606</v>
      </c>
      <c r="H58" s="2" t="s">
        <v>29</v>
      </c>
      <c r="I58" s="3">
        <v>3.6107034611141748</v>
      </c>
      <c r="J58" s="3">
        <v>4.5695293759165052</v>
      </c>
      <c r="K58" s="3">
        <v>3.3176000000000001</v>
      </c>
      <c r="L58" s="3">
        <v>0.72602662704944154</v>
      </c>
      <c r="M58" s="3">
        <v>0.32</v>
      </c>
      <c r="N58" s="60">
        <v>7.866666666666668</v>
      </c>
      <c r="O58" s="60">
        <v>0.66666666666666652</v>
      </c>
      <c r="P58" s="60">
        <v>3.2686507936507936</v>
      </c>
      <c r="Q58" s="60">
        <v>3.4627314814814825</v>
      </c>
      <c r="R58" s="60">
        <v>3.0000000000000004</v>
      </c>
      <c r="S58" s="60">
        <v>2.8636363636363638</v>
      </c>
      <c r="T58" s="60">
        <v>3.0222222222222221</v>
      </c>
      <c r="U58" s="60">
        <v>2.7272727272727275</v>
      </c>
      <c r="V58" s="3">
        <v>100</v>
      </c>
      <c r="W58" s="3">
        <v>100</v>
      </c>
      <c r="X58" s="3">
        <v>92</v>
      </c>
      <c r="Y58" s="3">
        <v>100</v>
      </c>
      <c r="Z58" s="3">
        <v>99</v>
      </c>
      <c r="AA58" s="3">
        <v>90</v>
      </c>
      <c r="AB58" s="3">
        <v>7.0411707052588843</v>
      </c>
      <c r="AC58" s="3">
        <v>5.7457505386641126</v>
      </c>
      <c r="AD58" s="3">
        <v>12.786921243922997</v>
      </c>
      <c r="AE58" s="3">
        <v>3.9717715102682205</v>
      </c>
      <c r="AF58" s="3">
        <v>3.0755020095734737</v>
      </c>
      <c r="AG58" s="3">
        <v>1.7003252256934376</v>
      </c>
      <c r="AH58" s="3">
        <v>2.1988582031775161</v>
      </c>
      <c r="AI58" s="3">
        <v>1.7912554302298322</v>
      </c>
      <c r="AJ58" s="3">
        <v>1.2191315928622024</v>
      </c>
      <c r="AK58" s="3">
        <v>1.6457365811290146</v>
      </c>
      <c r="AL58" s="3">
        <v>1.772292725992072</v>
      </c>
      <c r="AM58" s="3">
        <v>17.374873278925769</v>
      </c>
      <c r="AN58" s="3">
        <v>5</v>
      </c>
      <c r="AO58" s="3">
        <v>5</v>
      </c>
      <c r="AP58" s="3">
        <v>3.1863871616274118</v>
      </c>
      <c r="AQ58" s="3">
        <v>5</v>
      </c>
      <c r="AR58" s="3">
        <v>4.5571834709345289</v>
      </c>
      <c r="AS58" s="3">
        <v>2.7323408222742476</v>
      </c>
      <c r="AT58" s="3">
        <v>25.475911454836186</v>
      </c>
      <c r="AU58" s="2">
        <v>0</v>
      </c>
      <c r="AV58" s="3">
        <v>55.637705977684952</v>
      </c>
      <c r="AW58" s="4">
        <v>6.1316863076385495</v>
      </c>
      <c r="AX58" s="61">
        <v>147142.07999999999</v>
      </c>
      <c r="AY58" s="2">
        <v>84</v>
      </c>
      <c r="AZ58" s="2">
        <v>57</v>
      </c>
      <c r="BA58" s="2" t="s">
        <v>30</v>
      </c>
      <c r="BB58" s="3">
        <v>58.655248732339771</v>
      </c>
      <c r="BC58" s="60">
        <v>-3.0175427546548192</v>
      </c>
      <c r="BD58" s="3">
        <v>0</v>
      </c>
      <c r="BE58" s="2">
        <v>0</v>
      </c>
      <c r="BF58" s="4">
        <v>0</v>
      </c>
      <c r="BG58" s="61">
        <v>0</v>
      </c>
    </row>
    <row r="59" spans="1:59" x14ac:dyDescent="0.25">
      <c r="A59" s="2" t="s">
        <v>261</v>
      </c>
      <c r="B59" s="2" t="s">
        <v>34</v>
      </c>
      <c r="C59" s="58">
        <v>32874</v>
      </c>
      <c r="D59" s="58">
        <v>22304</v>
      </c>
      <c r="E59" s="58">
        <v>1189</v>
      </c>
      <c r="F59" s="58">
        <v>23493</v>
      </c>
      <c r="G59" s="59">
        <v>0.71463770761087786</v>
      </c>
      <c r="H59" s="2" t="s">
        <v>29</v>
      </c>
      <c r="I59" s="3">
        <v>3.8081034058268362</v>
      </c>
      <c r="J59" s="3">
        <v>4.819349073347559</v>
      </c>
      <c r="K59" s="3">
        <v>3.4512999999999998</v>
      </c>
      <c r="L59" s="3">
        <v>0.71613405617092996</v>
      </c>
      <c r="M59" s="3">
        <v>0.33329999999999999</v>
      </c>
      <c r="N59" s="60">
        <v>6.5714285714285721</v>
      </c>
      <c r="O59" s="60">
        <v>0.57142857142857151</v>
      </c>
      <c r="P59" s="60">
        <v>3.0347222222222228</v>
      </c>
      <c r="Q59" s="60">
        <v>3.3349206349206355</v>
      </c>
      <c r="R59" s="60">
        <v>2.6</v>
      </c>
      <c r="S59" s="60">
        <v>2.7222222222222219</v>
      </c>
      <c r="T59" s="60">
        <v>2.6785714285714288</v>
      </c>
      <c r="U59" s="60">
        <v>1.8000000000000003</v>
      </c>
      <c r="V59" s="3">
        <v>100</v>
      </c>
      <c r="W59" s="3">
        <v>100</v>
      </c>
      <c r="X59" s="3">
        <v>91</v>
      </c>
      <c r="Y59" s="3">
        <v>100</v>
      </c>
      <c r="Z59" s="3">
        <v>100</v>
      </c>
      <c r="AA59" s="3">
        <v>93</v>
      </c>
      <c r="AB59" s="3">
        <v>6.5732561195451353</v>
      </c>
      <c r="AC59" s="3">
        <v>5.9845582954273402</v>
      </c>
      <c r="AD59" s="3">
        <v>12.557814414972476</v>
      </c>
      <c r="AE59" s="3">
        <v>2.4927416196327092</v>
      </c>
      <c r="AF59" s="3">
        <v>2.2399311551658974</v>
      </c>
      <c r="AG59" s="3">
        <v>1.2178577953069669</v>
      </c>
      <c r="AH59" s="3">
        <v>1.9636220833933542</v>
      </c>
      <c r="AI59" s="3">
        <v>1.0879858623635523</v>
      </c>
      <c r="AJ59" s="3">
        <v>0.96932962746792084</v>
      </c>
      <c r="AK59" s="3">
        <v>1.0835160055095161</v>
      </c>
      <c r="AL59" s="3">
        <v>0.29904399718255786</v>
      </c>
      <c r="AM59" s="3">
        <v>11.354028146022475</v>
      </c>
      <c r="AN59" s="3">
        <v>5</v>
      </c>
      <c r="AO59" s="3">
        <v>5</v>
      </c>
      <c r="AP59" s="3">
        <v>2.9596855568308387</v>
      </c>
      <c r="AQ59" s="3">
        <v>5</v>
      </c>
      <c r="AR59" s="3">
        <v>5</v>
      </c>
      <c r="AS59" s="3">
        <v>3.412638575591973</v>
      </c>
      <c r="AT59" s="3">
        <v>26.372324132422811</v>
      </c>
      <c r="AU59" s="2">
        <v>5</v>
      </c>
      <c r="AV59" s="3">
        <v>55.28416669341776</v>
      </c>
      <c r="AW59" s="4">
        <v>6.0545301540507097</v>
      </c>
      <c r="AX59" s="61">
        <v>142239.07999999999</v>
      </c>
      <c r="AY59" s="2">
        <v>86</v>
      </c>
      <c r="AZ59" s="2">
        <v>58</v>
      </c>
      <c r="BA59" s="2" t="s">
        <v>30</v>
      </c>
      <c r="BB59" s="3">
        <v>38.072457158171844</v>
      </c>
      <c r="BC59" s="60">
        <v>17.211709535245916</v>
      </c>
      <c r="BD59" s="3">
        <v>0</v>
      </c>
      <c r="BE59" s="2">
        <v>0</v>
      </c>
      <c r="BF59" s="4">
        <v>0</v>
      </c>
      <c r="BG59" s="61">
        <v>0</v>
      </c>
    </row>
    <row r="60" spans="1:59" x14ac:dyDescent="0.25">
      <c r="A60" s="57" t="s">
        <v>104</v>
      </c>
      <c r="B60" s="2" t="s">
        <v>46</v>
      </c>
      <c r="C60" s="58">
        <v>27349</v>
      </c>
      <c r="D60" s="58">
        <v>16122</v>
      </c>
      <c r="E60" s="58">
        <v>1379</v>
      </c>
      <c r="F60" s="58">
        <v>17501</v>
      </c>
      <c r="G60" s="59">
        <v>0.63991370799663605</v>
      </c>
      <c r="H60" s="2" t="s">
        <v>29</v>
      </c>
      <c r="I60" s="3">
        <v>3.6885156401036236</v>
      </c>
      <c r="J60" s="3">
        <v>4.6680046568487814</v>
      </c>
      <c r="K60" s="3">
        <v>3.4329999999999998</v>
      </c>
      <c r="L60" s="3">
        <v>0.73543199982956031</v>
      </c>
      <c r="M60" s="3">
        <v>0.66669999999999996</v>
      </c>
      <c r="N60" s="60">
        <v>6.6666666666666652</v>
      </c>
      <c r="O60" s="60">
        <v>0.62499999999999989</v>
      </c>
      <c r="P60" s="60">
        <v>3.1304761904761893</v>
      </c>
      <c r="Q60" s="60">
        <v>3.1523809523809523</v>
      </c>
      <c r="R60" s="60">
        <v>2.6818181818181821</v>
      </c>
      <c r="S60" s="60">
        <v>3.2307692307692313</v>
      </c>
      <c r="T60" s="60">
        <v>2.888888888888888</v>
      </c>
      <c r="U60" s="60">
        <v>2.8571428571428577</v>
      </c>
      <c r="V60" s="3">
        <v>98</v>
      </c>
      <c r="W60" s="3">
        <v>100</v>
      </c>
      <c r="X60" s="3">
        <v>100</v>
      </c>
      <c r="Y60" s="3">
        <v>98</v>
      </c>
      <c r="Z60" s="3">
        <v>100</v>
      </c>
      <c r="AA60" s="3">
        <v>90</v>
      </c>
      <c r="AB60" s="3">
        <v>7.4860410187435411</v>
      </c>
      <c r="AC60" s="3">
        <v>11.970912137898011</v>
      </c>
      <c r="AD60" s="3">
        <v>19.456953156641553</v>
      </c>
      <c r="AE60" s="3">
        <v>2.6014938174735533</v>
      </c>
      <c r="AF60" s="3">
        <v>2.7099397607701587</v>
      </c>
      <c r="AG60" s="3">
        <v>1.4153461599418331</v>
      </c>
      <c r="AH60" s="3">
        <v>1.627657431075483</v>
      </c>
      <c r="AI60" s="3">
        <v>1.231836455790746</v>
      </c>
      <c r="AJ60" s="3">
        <v>1.8676559260973549</v>
      </c>
      <c r="AK60" s="3">
        <v>1.4276001915122098</v>
      </c>
      <c r="AL60" s="3">
        <v>1.9786300829681949</v>
      </c>
      <c r="AM60" s="3">
        <v>14.860159825629534</v>
      </c>
      <c r="AN60" s="3">
        <v>0.94254000697873108</v>
      </c>
      <c r="AO60" s="3">
        <v>5</v>
      </c>
      <c r="AP60" s="3">
        <v>5</v>
      </c>
      <c r="AQ60" s="3">
        <v>2.2485579017965396</v>
      </c>
      <c r="AR60" s="3">
        <v>5</v>
      </c>
      <c r="AS60" s="3">
        <v>2.7323408222742476</v>
      </c>
      <c r="AT60" s="3">
        <v>20.923438731049515</v>
      </c>
      <c r="AU60" s="2">
        <v>0</v>
      </c>
      <c r="AV60" s="3">
        <v>55.240551713320599</v>
      </c>
      <c r="AW60" s="4">
        <v>6.0450116528462887</v>
      </c>
      <c r="AX60" s="61">
        <v>105793.75</v>
      </c>
      <c r="AY60" s="2">
        <v>87</v>
      </c>
      <c r="AZ60" s="2">
        <v>59</v>
      </c>
      <c r="BA60" s="2" t="s">
        <v>30</v>
      </c>
      <c r="BB60" s="3">
        <v>46.446805853139466</v>
      </c>
      <c r="BC60" s="60">
        <v>8.7937458601811329</v>
      </c>
      <c r="BD60" s="3">
        <v>0</v>
      </c>
      <c r="BE60" s="2">
        <v>0</v>
      </c>
      <c r="BF60" s="4">
        <v>0</v>
      </c>
      <c r="BG60" s="61">
        <v>0</v>
      </c>
    </row>
    <row r="61" spans="1:59" x14ac:dyDescent="0.25">
      <c r="A61" s="57" t="s">
        <v>65</v>
      </c>
      <c r="B61" s="2" t="s">
        <v>43</v>
      </c>
      <c r="C61" s="58">
        <v>26803</v>
      </c>
      <c r="D61" s="58">
        <v>19134</v>
      </c>
      <c r="E61" s="58">
        <v>550</v>
      </c>
      <c r="F61" s="58">
        <v>19684</v>
      </c>
      <c r="G61" s="59">
        <v>0.7343954034996083</v>
      </c>
      <c r="H61" s="2" t="s">
        <v>29</v>
      </c>
      <c r="I61" s="3">
        <v>4.1148956904435288</v>
      </c>
      <c r="J61" s="3">
        <v>5.2076103559364988</v>
      </c>
      <c r="K61" s="3">
        <v>3.8357999999999999</v>
      </c>
      <c r="L61" s="3">
        <v>0.73657584531594578</v>
      </c>
      <c r="M61" s="3">
        <v>0.28000000000000003</v>
      </c>
      <c r="N61" s="60">
        <v>8.3571428571428559</v>
      </c>
      <c r="O61" s="60">
        <v>0.9285714285714286</v>
      </c>
      <c r="P61" s="60">
        <v>3.5892857142857135</v>
      </c>
      <c r="Q61" s="60">
        <v>3.6665476190476185</v>
      </c>
      <c r="R61" s="60">
        <v>2.6818181818181817</v>
      </c>
      <c r="S61" s="60">
        <v>3.1166666666666663</v>
      </c>
      <c r="T61" s="60">
        <v>3.2797619047619047</v>
      </c>
      <c r="U61" s="60">
        <v>2.5</v>
      </c>
      <c r="V61" s="3">
        <v>96</v>
      </c>
      <c r="W61" s="3">
        <v>100</v>
      </c>
      <c r="X61" s="3">
        <v>91</v>
      </c>
      <c r="Y61" s="3">
        <v>98</v>
      </c>
      <c r="Z61" s="3">
        <v>95</v>
      </c>
      <c r="AA61" s="3">
        <v>93</v>
      </c>
      <c r="AB61" s="3">
        <v>7.5401444457955726</v>
      </c>
      <c r="AC61" s="3">
        <v>5.0275317213310995</v>
      </c>
      <c r="AD61" s="3">
        <v>12.567676167126672</v>
      </c>
      <c r="AE61" s="3">
        <v>4.5318453291485756</v>
      </c>
      <c r="AF61" s="3">
        <v>5.3733218591943164</v>
      </c>
      <c r="AG61" s="3">
        <v>2.361620702796523</v>
      </c>
      <c r="AH61" s="3">
        <v>2.5739822137021435</v>
      </c>
      <c r="AI61" s="3">
        <v>1.2318364557907453</v>
      </c>
      <c r="AJ61" s="3">
        <v>1.6660986809426823</v>
      </c>
      <c r="AK61" s="3">
        <v>2.0670774051209944</v>
      </c>
      <c r="AL61" s="3">
        <v>1.4112023512838574</v>
      </c>
      <c r="AM61" s="3">
        <v>21.216984997979839</v>
      </c>
      <c r="AN61" s="3">
        <v>0</v>
      </c>
      <c r="AO61" s="3">
        <v>5</v>
      </c>
      <c r="AP61" s="3">
        <v>2.9596855568308387</v>
      </c>
      <c r="AQ61" s="3">
        <v>2.2485579017965396</v>
      </c>
      <c r="AR61" s="3">
        <v>2.785917354672645</v>
      </c>
      <c r="AS61" s="3">
        <v>3.412638575591973</v>
      </c>
      <c r="AT61" s="3">
        <v>16.406799388891997</v>
      </c>
      <c r="AU61" s="2">
        <v>5</v>
      </c>
      <c r="AV61" s="3">
        <v>55.19146055399851</v>
      </c>
      <c r="AW61" s="4">
        <v>6.0342980343121813</v>
      </c>
      <c r="AX61" s="61">
        <v>118779.12</v>
      </c>
      <c r="AY61" s="2">
        <v>88</v>
      </c>
      <c r="AZ61" s="2">
        <v>60</v>
      </c>
      <c r="BA61" s="2" t="s">
        <v>30</v>
      </c>
      <c r="BB61" s="3">
        <v>52.646118089616678</v>
      </c>
      <c r="BC61" s="60">
        <v>2.5453424643818323</v>
      </c>
      <c r="BD61" s="3">
        <v>0</v>
      </c>
      <c r="BE61" s="2">
        <v>0</v>
      </c>
      <c r="BF61" s="4">
        <v>0</v>
      </c>
      <c r="BG61" s="61">
        <v>0</v>
      </c>
    </row>
    <row r="62" spans="1:59" x14ac:dyDescent="0.25">
      <c r="A62" s="2" t="s">
        <v>103</v>
      </c>
      <c r="B62" s="2" t="s">
        <v>34</v>
      </c>
      <c r="C62" s="58">
        <v>30705</v>
      </c>
      <c r="D62" s="58">
        <v>20740</v>
      </c>
      <c r="E62" s="58">
        <v>1269</v>
      </c>
      <c r="F62" s="58">
        <v>22009</v>
      </c>
      <c r="G62" s="59">
        <v>0.71678879661292949</v>
      </c>
      <c r="H62" s="2" t="s">
        <v>29</v>
      </c>
      <c r="I62" s="3">
        <v>2.8524054471430578</v>
      </c>
      <c r="J62" s="3">
        <v>3.6098645660373441</v>
      </c>
      <c r="K62" s="3">
        <v>2.9125000000000001</v>
      </c>
      <c r="L62" s="3">
        <v>0.80681697241543282</v>
      </c>
      <c r="M62" s="3">
        <v>0.40379999999999999</v>
      </c>
      <c r="N62" s="60">
        <v>7.8571428571428568</v>
      </c>
      <c r="O62" s="60">
        <v>1</v>
      </c>
      <c r="P62" s="60">
        <v>3.2847222222222228</v>
      </c>
      <c r="Q62" s="60">
        <v>3.2780952380952377</v>
      </c>
      <c r="R62" s="60">
        <v>2.7500000000000004</v>
      </c>
      <c r="S62" s="60">
        <v>3.5000000000000004</v>
      </c>
      <c r="T62" s="60">
        <v>3.2619047619047614</v>
      </c>
      <c r="U62" s="60">
        <v>2.4999999999999996</v>
      </c>
      <c r="V62" s="3">
        <v>96</v>
      </c>
      <c r="W62" s="3">
        <v>96</v>
      </c>
      <c r="X62" s="3">
        <v>88</v>
      </c>
      <c r="Y62" s="3">
        <v>97</v>
      </c>
      <c r="Z62" s="3">
        <v>96</v>
      </c>
      <c r="AA62" s="3">
        <v>97</v>
      </c>
      <c r="AB62" s="3">
        <v>10.86252123646541</v>
      </c>
      <c r="AC62" s="3">
        <v>7.2504189609767771</v>
      </c>
      <c r="AD62" s="3">
        <v>18.112940197442185</v>
      </c>
      <c r="AE62" s="3">
        <v>3.9608962904841336</v>
      </c>
      <c r="AF62" s="3">
        <v>6</v>
      </c>
      <c r="AG62" s="3">
        <v>1.7334718430482348</v>
      </c>
      <c r="AH62" s="3">
        <v>1.85903482641092</v>
      </c>
      <c r="AI62" s="3">
        <v>1.3517119503134074</v>
      </c>
      <c r="AJ62" s="3">
        <v>2.3432404371364659</v>
      </c>
      <c r="AK62" s="3">
        <v>2.0378627100830293</v>
      </c>
      <c r="AL62" s="3">
        <v>1.4112023512838565</v>
      </c>
      <c r="AM62" s="3">
        <v>20.697420408760046</v>
      </c>
      <c r="AN62" s="3">
        <v>0</v>
      </c>
      <c r="AO62" s="3">
        <v>0.40311744847679604</v>
      </c>
      <c r="AP62" s="3">
        <v>2.2795807424411181</v>
      </c>
      <c r="AQ62" s="3">
        <v>0.87283685269480926</v>
      </c>
      <c r="AR62" s="3">
        <v>3.2287338837381165</v>
      </c>
      <c r="AS62" s="3">
        <v>4.3197022466822741</v>
      </c>
      <c r="AT62" s="3">
        <v>11.103971174033115</v>
      </c>
      <c r="AU62" s="2">
        <v>5</v>
      </c>
      <c r="AV62" s="3">
        <v>54.914331780235344</v>
      </c>
      <c r="AW62" s="4">
        <v>5.9738176543838204</v>
      </c>
      <c r="AX62" s="61">
        <v>131477.75</v>
      </c>
      <c r="AY62" s="2">
        <v>89</v>
      </c>
      <c r="AZ62" s="2">
        <v>61</v>
      </c>
      <c r="BA62" s="2" t="s">
        <v>30</v>
      </c>
      <c r="BB62" s="3">
        <v>50.661487878332082</v>
      </c>
      <c r="BC62" s="60">
        <v>4.2528439019032618</v>
      </c>
      <c r="BD62" s="3">
        <v>0</v>
      </c>
      <c r="BE62" s="2">
        <v>0</v>
      </c>
      <c r="BF62" s="4">
        <v>0</v>
      </c>
      <c r="BG62" s="61">
        <v>0</v>
      </c>
    </row>
    <row r="63" spans="1:59" x14ac:dyDescent="0.25">
      <c r="A63" s="57" t="s">
        <v>268</v>
      </c>
      <c r="B63" s="2" t="s">
        <v>34</v>
      </c>
      <c r="C63" s="58">
        <v>25816</v>
      </c>
      <c r="D63" s="58">
        <v>16797</v>
      </c>
      <c r="E63" s="58">
        <v>30</v>
      </c>
      <c r="F63" s="58">
        <v>16827</v>
      </c>
      <c r="G63" s="59">
        <v>0.65180508211961574</v>
      </c>
      <c r="H63" s="2" t="s">
        <v>29</v>
      </c>
      <c r="I63" s="3">
        <v>3.6099676519671728</v>
      </c>
      <c r="J63" s="3">
        <v>4.568598171914708</v>
      </c>
      <c r="K63" s="3">
        <v>3.4432999999999998</v>
      </c>
      <c r="L63" s="3">
        <v>0.75368852116773188</v>
      </c>
      <c r="M63" s="3">
        <v>0.33910000000000001</v>
      </c>
      <c r="N63" s="60">
        <v>7.6521739130434812</v>
      </c>
      <c r="O63" s="60">
        <v>0.77272727272727282</v>
      </c>
      <c r="P63" s="60">
        <v>3.185941043083901</v>
      </c>
      <c r="Q63" s="60">
        <v>3.1733134920634924</v>
      </c>
      <c r="R63" s="60">
        <v>3.0000000000000009</v>
      </c>
      <c r="S63" s="60">
        <v>2.8666666666666658</v>
      </c>
      <c r="T63" s="60">
        <v>3.229166666666667</v>
      </c>
      <c r="U63" s="60">
        <v>3.28125</v>
      </c>
      <c r="V63" s="3">
        <v>100</v>
      </c>
      <c r="W63" s="3">
        <v>97</v>
      </c>
      <c r="X63" s="3">
        <v>90</v>
      </c>
      <c r="Y63" s="3">
        <v>99</v>
      </c>
      <c r="Z63" s="3">
        <v>98</v>
      </c>
      <c r="AA63" s="3">
        <v>99</v>
      </c>
      <c r="AB63" s="3">
        <v>8.3495670650497207</v>
      </c>
      <c r="AC63" s="3">
        <v>6.0887000239406275</v>
      </c>
      <c r="AD63" s="3">
        <v>14.438267088990347</v>
      </c>
      <c r="AE63" s="3">
        <v>3.7268426473049248</v>
      </c>
      <c r="AF63" s="3">
        <v>4.0060240974364616</v>
      </c>
      <c r="AG63" s="3">
        <v>1.5297399885835734</v>
      </c>
      <c r="AH63" s="3">
        <v>1.6661838124010657</v>
      </c>
      <c r="AI63" s="3">
        <v>1.7912554302298331</v>
      </c>
      <c r="AJ63" s="3">
        <v>1.2244844921206495</v>
      </c>
      <c r="AK63" s="3">
        <v>1.9843024358467618</v>
      </c>
      <c r="AL63" s="3">
        <v>2.6524505143433439</v>
      </c>
      <c r="AM63" s="3">
        <v>18.581283418266612</v>
      </c>
      <c r="AN63" s="3">
        <v>5</v>
      </c>
      <c r="AO63" s="3">
        <v>1.5523380863575968</v>
      </c>
      <c r="AP63" s="3">
        <v>2.7329839520342651</v>
      </c>
      <c r="AQ63" s="3">
        <v>3.6242789508982698</v>
      </c>
      <c r="AR63" s="3">
        <v>4.1143669418690578</v>
      </c>
      <c r="AS63" s="3">
        <v>4.7732340822274253</v>
      </c>
      <c r="AT63" s="3">
        <v>21.797202013386617</v>
      </c>
      <c r="AU63" s="2">
        <v>0</v>
      </c>
      <c r="AV63" s="3">
        <v>54.816752520643576</v>
      </c>
      <c r="AW63" s="4">
        <v>0</v>
      </c>
      <c r="AX63" s="61">
        <v>0</v>
      </c>
      <c r="AY63" s="2">
        <v>90</v>
      </c>
      <c r="AZ63" s="2">
        <v>62</v>
      </c>
      <c r="BA63" s="2" t="s">
        <v>30</v>
      </c>
      <c r="BB63" s="3">
        <v>67.285967935643598</v>
      </c>
      <c r="BC63" s="60">
        <v>-12.469215415000022</v>
      </c>
      <c r="BD63" s="3">
        <v>0</v>
      </c>
      <c r="BE63" s="2">
        <v>0</v>
      </c>
      <c r="BF63" s="4">
        <v>0</v>
      </c>
      <c r="BG63" s="61">
        <v>0</v>
      </c>
    </row>
    <row r="64" spans="1:59" x14ac:dyDescent="0.25">
      <c r="A64" s="2" t="s">
        <v>146</v>
      </c>
      <c r="B64" s="2" t="s">
        <v>28</v>
      </c>
      <c r="C64" s="58">
        <v>85865</v>
      </c>
      <c r="D64" s="58">
        <v>36131</v>
      </c>
      <c r="E64" s="58">
        <v>512</v>
      </c>
      <c r="F64" s="58">
        <v>36643</v>
      </c>
      <c r="G64" s="59">
        <v>0.42675129563850228</v>
      </c>
      <c r="H64" s="2" t="s">
        <v>29</v>
      </c>
      <c r="I64" s="3">
        <v>3.2783994529846932</v>
      </c>
      <c r="J64" s="3">
        <v>4.148981706124232</v>
      </c>
      <c r="K64" s="3">
        <v>2.8831000000000002</v>
      </c>
      <c r="L64" s="3">
        <v>0.69489339896204216</v>
      </c>
      <c r="M64" s="3">
        <v>0.70540000000000003</v>
      </c>
      <c r="N64" s="60">
        <v>5.6739130434782581</v>
      </c>
      <c r="O64" s="60">
        <v>0.36956521739130438</v>
      </c>
      <c r="P64" s="60">
        <v>2.9541231126596967</v>
      </c>
      <c r="Q64" s="60">
        <v>2.7518620268620251</v>
      </c>
      <c r="R64" s="60">
        <v>2.7692307692307678</v>
      </c>
      <c r="S64" s="60">
        <v>2.6833333333333327</v>
      </c>
      <c r="T64" s="60">
        <v>2.6422764227642261</v>
      </c>
      <c r="U64" s="60">
        <v>2.1666666666666661</v>
      </c>
      <c r="V64" s="3">
        <v>100</v>
      </c>
      <c r="W64" s="3">
        <v>100</v>
      </c>
      <c r="X64" s="3">
        <v>92</v>
      </c>
      <c r="Y64" s="3">
        <v>100</v>
      </c>
      <c r="Z64" s="3">
        <v>100</v>
      </c>
      <c r="AA64" s="3">
        <v>99</v>
      </c>
      <c r="AB64" s="3">
        <v>5.5685816582508192</v>
      </c>
      <c r="AC64" s="3">
        <v>12.665788843667706</v>
      </c>
      <c r="AD64" s="3">
        <v>18.234370501918526</v>
      </c>
      <c r="AE64" s="3">
        <v>1.4678703638934254</v>
      </c>
      <c r="AF64" s="3">
        <v>0.46888423549765978</v>
      </c>
      <c r="AG64" s="3">
        <v>1.0516256628034628</v>
      </c>
      <c r="AH64" s="3">
        <v>0.89050154427568495</v>
      </c>
      <c r="AI64" s="3">
        <v>1.3855229872300523</v>
      </c>
      <c r="AJ64" s="3">
        <v>0.9006340869844931</v>
      </c>
      <c r="AK64" s="3">
        <v>1.0241365440502355</v>
      </c>
      <c r="AL64" s="3">
        <v>0.88160313504514209</v>
      </c>
      <c r="AM64" s="3">
        <v>8.0707785597801553</v>
      </c>
      <c r="AN64" s="3">
        <v>5</v>
      </c>
      <c r="AO64" s="3">
        <v>5</v>
      </c>
      <c r="AP64" s="3">
        <v>3.1863871616274118</v>
      </c>
      <c r="AQ64" s="3">
        <v>5</v>
      </c>
      <c r="AR64" s="3">
        <v>5</v>
      </c>
      <c r="AS64" s="3">
        <v>4.7732340822274253</v>
      </c>
      <c r="AT64" s="3">
        <v>27.959621243854837</v>
      </c>
      <c r="AU64" s="2">
        <v>0</v>
      </c>
      <c r="AV64" s="3">
        <v>54.264770305553519</v>
      </c>
      <c r="AW64" s="4">
        <v>0</v>
      </c>
      <c r="AX64" s="61">
        <v>0</v>
      </c>
      <c r="AY64" s="2">
        <v>92</v>
      </c>
      <c r="AZ64" s="2">
        <v>63</v>
      </c>
      <c r="BA64" s="2" t="s">
        <v>30</v>
      </c>
      <c r="BB64" s="3">
        <v>42.330797311598076</v>
      </c>
      <c r="BC64" s="60">
        <v>11.933972993955443</v>
      </c>
      <c r="BD64" s="3">
        <v>11.933972993955443</v>
      </c>
      <c r="BE64" s="2">
        <v>5</v>
      </c>
      <c r="BF64" s="4">
        <v>2.5525928076566182</v>
      </c>
      <c r="BG64" s="61">
        <v>93534.66</v>
      </c>
    </row>
    <row r="65" spans="1:59" s="64" customFormat="1" x14ac:dyDescent="0.25">
      <c r="A65" s="65" t="s">
        <v>296</v>
      </c>
      <c r="B65" s="64" t="s">
        <v>34</v>
      </c>
      <c r="C65" s="66">
        <v>35830</v>
      </c>
      <c r="D65" s="66">
        <v>27169</v>
      </c>
      <c r="E65" s="66">
        <v>1365</v>
      </c>
      <c r="F65" s="66">
        <v>28534</v>
      </c>
      <c r="G65" s="67">
        <v>0.79637175551214068</v>
      </c>
      <c r="H65" s="64" t="s">
        <v>29</v>
      </c>
      <c r="I65" s="68">
        <v>3.0405399953167076</v>
      </c>
      <c r="J65" s="68">
        <v>3.8479584316130548</v>
      </c>
      <c r="K65" s="68">
        <v>3.3048999999999999</v>
      </c>
      <c r="L65" s="68">
        <v>0.85887102439788932</v>
      </c>
      <c r="M65" s="68">
        <v>0.69699999999999995</v>
      </c>
      <c r="N65" s="69">
        <v>6.9999999999999991</v>
      </c>
      <c r="O65" s="69">
        <v>0.8571428571428571</v>
      </c>
      <c r="P65" s="69">
        <v>3.1316964285714284</v>
      </c>
      <c r="Q65" s="69">
        <v>2.9728174603174597</v>
      </c>
      <c r="R65" s="69">
        <v>3.0000000000000004</v>
      </c>
      <c r="S65" s="69">
        <v>3.1666666666666665</v>
      </c>
      <c r="T65" s="69">
        <v>3.0520833333333326</v>
      </c>
      <c r="U65" s="69">
        <v>2.3125</v>
      </c>
      <c r="V65" s="68">
        <v>100</v>
      </c>
      <c r="W65" s="68">
        <v>95</v>
      </c>
      <c r="X65" s="68">
        <v>85</v>
      </c>
      <c r="Y65" s="68">
        <v>100</v>
      </c>
      <c r="Z65" s="68">
        <v>75</v>
      </c>
      <c r="AA65" s="68">
        <v>75</v>
      </c>
      <c r="AB65" s="68">
        <v>13.324656758890669</v>
      </c>
      <c r="AC65" s="68">
        <v>12.514962892027771</v>
      </c>
      <c r="AD65" s="68">
        <v>25.83961965091844</v>
      </c>
      <c r="AE65" s="68">
        <v>2.9821265099165162</v>
      </c>
      <c r="AF65" s="68">
        <v>4.7466437183886319</v>
      </c>
      <c r="AG65" s="68">
        <v>1.4178628475558104</v>
      </c>
      <c r="AH65" s="68">
        <v>1.2971704633062728</v>
      </c>
      <c r="AI65" s="68">
        <v>1.7912554302298322</v>
      </c>
      <c r="AJ65" s="68">
        <v>1.7544215187070891</v>
      </c>
      <c r="AK65" s="68">
        <v>1.6945900433869432</v>
      </c>
      <c r="AL65" s="68">
        <v>1.1133027921495806</v>
      </c>
      <c r="AM65" s="68">
        <v>16.797373323640677</v>
      </c>
      <c r="AN65" s="68">
        <v>5</v>
      </c>
      <c r="AO65" s="68">
        <v>0</v>
      </c>
      <c r="AP65" s="68">
        <v>1.5994759280513979</v>
      </c>
      <c r="AQ65" s="68">
        <v>5</v>
      </c>
      <c r="AR65" s="68">
        <v>0</v>
      </c>
      <c r="AS65" s="68">
        <v>0</v>
      </c>
      <c r="AT65" s="68">
        <v>11.599475928051397</v>
      </c>
      <c r="AU65" s="64">
        <v>0</v>
      </c>
      <c r="AV65" s="68">
        <v>54.236468902610518</v>
      </c>
      <c r="AW65" s="70">
        <v>0</v>
      </c>
      <c r="AX65" s="71">
        <v>0</v>
      </c>
      <c r="AY65" s="64">
        <v>93</v>
      </c>
      <c r="AZ65" s="64">
        <v>64</v>
      </c>
      <c r="BA65" s="64" t="s">
        <v>30</v>
      </c>
      <c r="BB65" s="68">
        <v>56.012006800640648</v>
      </c>
      <c r="BC65" s="69">
        <v>-1.7755378980301302</v>
      </c>
      <c r="BD65" s="68">
        <v>0</v>
      </c>
      <c r="BE65" s="64">
        <v>0</v>
      </c>
      <c r="BF65" s="70">
        <v>0</v>
      </c>
      <c r="BG65" s="71">
        <v>0</v>
      </c>
    </row>
    <row r="66" spans="1:59" x14ac:dyDescent="0.25">
      <c r="A66" s="57" t="s">
        <v>253</v>
      </c>
      <c r="B66" s="2" t="s">
        <v>46</v>
      </c>
      <c r="C66" s="58">
        <v>35381</v>
      </c>
      <c r="D66" s="58">
        <v>11839</v>
      </c>
      <c r="E66" s="58">
        <v>413</v>
      </c>
      <c r="F66" s="58">
        <v>12252</v>
      </c>
      <c r="G66" s="59">
        <v>0.34628755546762385</v>
      </c>
      <c r="H66" s="2" t="s">
        <v>29</v>
      </c>
      <c r="I66" s="3">
        <v>4.2200338294664128</v>
      </c>
      <c r="J66" s="3">
        <v>5.3406680329150484</v>
      </c>
      <c r="K66" s="3">
        <v>4.1616999999999997</v>
      </c>
      <c r="L66" s="3">
        <v>0.77924708563629941</v>
      </c>
      <c r="M66" s="3">
        <v>0.25</v>
      </c>
      <c r="N66" s="60">
        <v>6.9230769230769216</v>
      </c>
      <c r="O66" s="60">
        <v>0.74999999999999967</v>
      </c>
      <c r="P66" s="60">
        <v>3.2293956043956031</v>
      </c>
      <c r="Q66" s="60">
        <v>3.1309218559218546</v>
      </c>
      <c r="R66" s="60">
        <v>2.8461538461538454</v>
      </c>
      <c r="S66" s="60">
        <v>3.1515151515151509</v>
      </c>
      <c r="T66" s="60">
        <v>2.8910256410256405</v>
      </c>
      <c r="U66" s="60">
        <v>3.3461538461538458</v>
      </c>
      <c r="V66" s="3">
        <v>100</v>
      </c>
      <c r="W66" s="3">
        <v>100</v>
      </c>
      <c r="X66" s="3">
        <v>93</v>
      </c>
      <c r="Y66" s="3">
        <v>97</v>
      </c>
      <c r="Z66" s="3">
        <v>98</v>
      </c>
      <c r="AA66" s="3">
        <v>97</v>
      </c>
      <c r="AB66" s="3">
        <v>9.558476786457474</v>
      </c>
      <c r="AC66" s="3">
        <v>4.4888676083313381</v>
      </c>
      <c r="AD66" s="3">
        <v>14.047344394788812</v>
      </c>
      <c r="AE66" s="3">
        <v>2.894288196275832</v>
      </c>
      <c r="AF66" s="3">
        <v>3.8066265071801033</v>
      </c>
      <c r="AG66" s="3">
        <v>1.6193631175865648</v>
      </c>
      <c r="AH66" s="3">
        <v>1.5881619209451356</v>
      </c>
      <c r="AI66" s="3">
        <v>1.5207671348966456</v>
      </c>
      <c r="AJ66" s="3">
        <v>1.727657022414844</v>
      </c>
      <c r="AK66" s="3">
        <v>1.4310959669868388</v>
      </c>
      <c r="AL66" s="3">
        <v>2.7555695925052079</v>
      </c>
      <c r="AM66" s="3">
        <v>17.343529458791171</v>
      </c>
      <c r="AN66" s="3">
        <v>5</v>
      </c>
      <c r="AO66" s="3">
        <v>5</v>
      </c>
      <c r="AP66" s="3">
        <v>3.4130887664239857</v>
      </c>
      <c r="AQ66" s="3">
        <v>0.87283685269480926</v>
      </c>
      <c r="AR66" s="3">
        <v>4.1143669418690578</v>
      </c>
      <c r="AS66" s="3">
        <v>4.3197022466822741</v>
      </c>
      <c r="AT66" s="3">
        <v>22.719994807670126</v>
      </c>
      <c r="AU66" s="2">
        <v>0</v>
      </c>
      <c r="AV66" s="3">
        <v>54.110868661250109</v>
      </c>
      <c r="AW66" s="4">
        <v>0</v>
      </c>
      <c r="AX66" s="61">
        <v>0</v>
      </c>
      <c r="AY66" s="2">
        <v>94</v>
      </c>
      <c r="AZ66" s="2">
        <v>65</v>
      </c>
      <c r="BA66" s="2" t="s">
        <v>30</v>
      </c>
      <c r="BB66" s="3">
        <v>34.154411232589403</v>
      </c>
      <c r="BC66" s="60">
        <v>19.956457428660705</v>
      </c>
      <c r="BD66" s="3">
        <v>19.956457428660705</v>
      </c>
      <c r="BE66" s="2">
        <v>1</v>
      </c>
      <c r="BF66" s="4">
        <v>3.2241381517234968</v>
      </c>
      <c r="BG66" s="61">
        <v>39502.14</v>
      </c>
    </row>
    <row r="67" spans="1:59" x14ac:dyDescent="0.25">
      <c r="A67" s="2" t="s">
        <v>102</v>
      </c>
      <c r="B67" s="2" t="s">
        <v>28</v>
      </c>
      <c r="C67" s="58">
        <v>54013</v>
      </c>
      <c r="D67" s="58">
        <v>38327</v>
      </c>
      <c r="E67" s="58">
        <v>123</v>
      </c>
      <c r="F67" s="58">
        <v>38450</v>
      </c>
      <c r="G67" s="59">
        <v>0.71186566197026646</v>
      </c>
      <c r="H67" s="2" t="s">
        <v>29</v>
      </c>
      <c r="I67" s="3">
        <v>4.4848086316821982</v>
      </c>
      <c r="J67" s="3">
        <v>5.6757540486340377</v>
      </c>
      <c r="K67" s="3">
        <v>3.6678000000000002</v>
      </c>
      <c r="L67" s="3">
        <v>0.64622250516347091</v>
      </c>
      <c r="M67" s="3">
        <v>0.63390000000000002</v>
      </c>
      <c r="N67" s="60">
        <v>7.1142857142857219</v>
      </c>
      <c r="O67" s="60">
        <v>0.7428571428571431</v>
      </c>
      <c r="P67" s="60">
        <v>3.0954131652661094</v>
      </c>
      <c r="Q67" s="60">
        <v>3.1477749433106608</v>
      </c>
      <c r="R67" s="60">
        <v>2.7903225806451633</v>
      </c>
      <c r="S67" s="60">
        <v>2.9333333333333353</v>
      </c>
      <c r="T67" s="60">
        <v>2.9368686868686886</v>
      </c>
      <c r="U67" s="60">
        <v>2.6515151515151536</v>
      </c>
      <c r="V67" s="3">
        <v>100</v>
      </c>
      <c r="W67" s="3">
        <v>96</v>
      </c>
      <c r="X67" s="3">
        <v>93</v>
      </c>
      <c r="Y67" s="3">
        <v>100</v>
      </c>
      <c r="Z67" s="3">
        <v>95</v>
      </c>
      <c r="AA67" s="3">
        <v>100</v>
      </c>
      <c r="AB67" s="3">
        <v>3.2664681442051351</v>
      </c>
      <c r="AC67" s="3">
        <v>11.381972707684941</v>
      </c>
      <c r="AD67" s="3">
        <v>14.648440851890076</v>
      </c>
      <c r="AE67" s="3">
        <v>3.1126291473255412</v>
      </c>
      <c r="AF67" s="3">
        <v>3.7439586930995397</v>
      </c>
      <c r="AG67" s="3">
        <v>1.3430302065233395</v>
      </c>
      <c r="AH67" s="3">
        <v>1.6191800621311327</v>
      </c>
      <c r="AI67" s="3">
        <v>1.4226060599773498</v>
      </c>
      <c r="AJ67" s="3">
        <v>1.3422482758065297</v>
      </c>
      <c r="AK67" s="3">
        <v>1.5060962408061398</v>
      </c>
      <c r="AL67" s="3">
        <v>1.6519292677560033</v>
      </c>
      <c r="AM67" s="3">
        <v>15.741677953425572</v>
      </c>
      <c r="AN67" s="3">
        <v>5</v>
      </c>
      <c r="AO67" s="3">
        <v>0.40311744847679604</v>
      </c>
      <c r="AP67" s="3">
        <v>3.4130887664239857</v>
      </c>
      <c r="AQ67" s="3">
        <v>5</v>
      </c>
      <c r="AR67" s="3">
        <v>2.785917354672645</v>
      </c>
      <c r="AS67" s="3">
        <v>5</v>
      </c>
      <c r="AT67" s="3">
        <v>21.602123569573425</v>
      </c>
      <c r="AU67" s="2">
        <v>2</v>
      </c>
      <c r="AV67" s="3">
        <v>53.992242374889074</v>
      </c>
      <c r="AW67" s="4">
        <v>0</v>
      </c>
      <c r="AX67" s="61">
        <v>0</v>
      </c>
      <c r="AY67" s="2">
        <v>95</v>
      </c>
      <c r="AZ67" s="2">
        <v>66</v>
      </c>
      <c r="BA67" s="2" t="s">
        <v>30</v>
      </c>
      <c r="BB67" s="3">
        <v>54.873857493924532</v>
      </c>
      <c r="BC67" s="60">
        <v>-0.88161511903545886</v>
      </c>
      <c r="BD67" s="3">
        <v>0</v>
      </c>
      <c r="BE67" s="2">
        <v>0</v>
      </c>
      <c r="BF67" s="4">
        <v>0</v>
      </c>
      <c r="BG67" s="61">
        <v>0</v>
      </c>
    </row>
    <row r="68" spans="1:59" x14ac:dyDescent="0.25">
      <c r="A68" s="57" t="s">
        <v>113</v>
      </c>
      <c r="B68" s="2" t="s">
        <v>39</v>
      </c>
      <c r="C68" s="58">
        <v>32906</v>
      </c>
      <c r="D68" s="58">
        <v>26238</v>
      </c>
      <c r="E68" s="58">
        <v>454</v>
      </c>
      <c r="F68" s="58">
        <v>26692</v>
      </c>
      <c r="G68" s="59">
        <v>0.81115905913815112</v>
      </c>
      <c r="H68" s="2" t="s">
        <v>29</v>
      </c>
      <c r="I68" s="3">
        <v>3.5146534428737075</v>
      </c>
      <c r="J68" s="3">
        <v>4.4479731792822639</v>
      </c>
      <c r="K68" s="3">
        <v>3.0926999999999998</v>
      </c>
      <c r="L68" s="3">
        <v>0.69530545157177537</v>
      </c>
      <c r="M68" s="3">
        <v>0.4</v>
      </c>
      <c r="N68" s="60">
        <v>7.8518518518518494</v>
      </c>
      <c r="O68" s="60">
        <v>0.7777777777777779</v>
      </c>
      <c r="P68" s="60">
        <v>3.4865520282186941</v>
      </c>
      <c r="Q68" s="60">
        <v>3.5010869565217386</v>
      </c>
      <c r="R68" s="60">
        <v>3.3478260869565215</v>
      </c>
      <c r="S68" s="60">
        <v>3.3958333333333335</v>
      </c>
      <c r="T68" s="60">
        <v>3.3425925925925921</v>
      </c>
      <c r="U68" s="60">
        <v>2.875</v>
      </c>
      <c r="V68" s="3">
        <v>99</v>
      </c>
      <c r="W68" s="3">
        <v>98</v>
      </c>
      <c r="X68" s="3">
        <v>95</v>
      </c>
      <c r="Y68" s="3">
        <v>98</v>
      </c>
      <c r="Z68" s="3">
        <v>96</v>
      </c>
      <c r="AA68" s="3">
        <v>100</v>
      </c>
      <c r="AB68" s="3">
        <v>5.5880715793788438</v>
      </c>
      <c r="AC68" s="3">
        <v>7.1821881733301414</v>
      </c>
      <c r="AD68" s="3">
        <v>12.770259752708984</v>
      </c>
      <c r="AE68" s="3">
        <v>3.9548545017151948</v>
      </c>
      <c r="AF68" s="3">
        <v>4.050334673048984</v>
      </c>
      <c r="AG68" s="3">
        <v>2.1497369759469365</v>
      </c>
      <c r="AH68" s="3">
        <v>2.2694515320203283</v>
      </c>
      <c r="AI68" s="3">
        <v>2.4027941848961611</v>
      </c>
      <c r="AJ68" s="3">
        <v>2.1592345251272853</v>
      </c>
      <c r="AK68" s="3">
        <v>2.1698698506249436</v>
      </c>
      <c r="AL68" s="3">
        <v>2.007001469552411</v>
      </c>
      <c r="AM68" s="3">
        <v>21.163277712932246</v>
      </c>
      <c r="AN68" s="3">
        <v>2.9712700034893658</v>
      </c>
      <c r="AO68" s="3">
        <v>2.701558724238398</v>
      </c>
      <c r="AP68" s="3">
        <v>3.8664919760171323</v>
      </c>
      <c r="AQ68" s="3">
        <v>2.2485579017965396</v>
      </c>
      <c r="AR68" s="3">
        <v>3.2287338837381165</v>
      </c>
      <c r="AS68" s="3">
        <v>5</v>
      </c>
      <c r="AT68" s="3">
        <v>20.016612489279552</v>
      </c>
      <c r="AU68" s="2">
        <v>0</v>
      </c>
      <c r="AV68" s="3">
        <v>53.950149954920782</v>
      </c>
      <c r="AW68" s="4">
        <v>0</v>
      </c>
      <c r="AX68" s="61">
        <v>0</v>
      </c>
      <c r="AY68" s="2">
        <v>96</v>
      </c>
      <c r="AZ68" s="2">
        <v>67</v>
      </c>
      <c r="BA68" s="2" t="s">
        <v>30</v>
      </c>
      <c r="BB68" s="3">
        <v>61.571339187246878</v>
      </c>
      <c r="BC68" s="60">
        <v>-7.6211892323260955</v>
      </c>
      <c r="BD68" s="3">
        <v>0</v>
      </c>
      <c r="BE68" s="2">
        <v>0</v>
      </c>
      <c r="BF68" s="4">
        <v>0</v>
      </c>
      <c r="BG68" s="61">
        <v>0</v>
      </c>
    </row>
    <row r="69" spans="1:59" x14ac:dyDescent="0.25">
      <c r="A69" s="57" t="s">
        <v>139</v>
      </c>
      <c r="B69" s="2" t="s">
        <v>32</v>
      </c>
      <c r="C69" s="58">
        <v>39591</v>
      </c>
      <c r="D69" s="58">
        <v>21236</v>
      </c>
      <c r="E69" s="58">
        <v>1188</v>
      </c>
      <c r="F69" s="58">
        <v>22424</v>
      </c>
      <c r="G69" s="59">
        <v>0.56639135156980125</v>
      </c>
      <c r="H69" s="2" t="s">
        <v>29</v>
      </c>
      <c r="I69" s="3">
        <v>4.0492486859688199</v>
      </c>
      <c r="J69" s="3">
        <v>5.1245307237765267</v>
      </c>
      <c r="K69" s="3">
        <v>3.9582999999999999</v>
      </c>
      <c r="L69" s="3">
        <v>0.77242194717157009</v>
      </c>
      <c r="M69" s="3">
        <v>0.39779999999999999</v>
      </c>
      <c r="N69" s="60">
        <v>6.653846153846156</v>
      </c>
      <c r="O69" s="60">
        <v>0.60000000000000009</v>
      </c>
      <c r="P69" s="60">
        <v>3.2380952380952386</v>
      </c>
      <c r="Q69" s="60">
        <v>3.1498015873015883</v>
      </c>
      <c r="R69" s="60">
        <v>3.0416666666666674</v>
      </c>
      <c r="S69" s="60">
        <v>2.8245614035087727</v>
      </c>
      <c r="T69" s="60">
        <v>2.8557692307692317</v>
      </c>
      <c r="U69" s="60">
        <v>2.4800000000000004</v>
      </c>
      <c r="V69" s="3">
        <v>99</v>
      </c>
      <c r="W69" s="3">
        <v>98</v>
      </c>
      <c r="X69" s="3">
        <v>93</v>
      </c>
      <c r="Y69" s="3">
        <v>100</v>
      </c>
      <c r="Z69" s="3">
        <v>100</v>
      </c>
      <c r="AA69" s="3">
        <v>97</v>
      </c>
      <c r="AB69" s="3">
        <v>9.2356505083966507</v>
      </c>
      <c r="AC69" s="3">
        <v>7.142686138376825</v>
      </c>
      <c r="AD69" s="3">
        <v>16.378336646773477</v>
      </c>
      <c r="AE69" s="3">
        <v>2.5868540985334434</v>
      </c>
      <c r="AF69" s="3">
        <v>2.4906024114881711</v>
      </c>
      <c r="AG69" s="3">
        <v>1.6373057309695063</v>
      </c>
      <c r="AH69" s="3">
        <v>1.6229101044666456</v>
      </c>
      <c r="AI69" s="3">
        <v>1.8645126768825702</v>
      </c>
      <c r="AJ69" s="3">
        <v>1.1501073655822049</v>
      </c>
      <c r="AK69" s="3">
        <v>1.3734156716554748</v>
      </c>
      <c r="AL69" s="3">
        <v>1.3794263983095352</v>
      </c>
      <c r="AM69" s="3">
        <v>14.105134457887553</v>
      </c>
      <c r="AN69" s="3">
        <v>2.9712700034893658</v>
      </c>
      <c r="AO69" s="3">
        <v>2.701558724238398</v>
      </c>
      <c r="AP69" s="3">
        <v>3.4130887664239857</v>
      </c>
      <c r="AQ69" s="3">
        <v>5</v>
      </c>
      <c r="AR69" s="3">
        <v>5</v>
      </c>
      <c r="AS69" s="3">
        <v>4.3197022466822741</v>
      </c>
      <c r="AT69" s="3">
        <v>23.405619740834027</v>
      </c>
      <c r="AU69" s="2">
        <v>0</v>
      </c>
      <c r="AV69" s="3">
        <v>53.889090845495055</v>
      </c>
      <c r="AW69" s="4">
        <v>0</v>
      </c>
      <c r="AX69" s="61">
        <v>0</v>
      </c>
      <c r="AY69" s="2">
        <v>97</v>
      </c>
      <c r="AZ69" s="2">
        <v>68</v>
      </c>
      <c r="BA69" s="2" t="s">
        <v>30</v>
      </c>
      <c r="BB69" s="3">
        <v>47.206796807161687</v>
      </c>
      <c r="BC69" s="60">
        <v>6.6822940383333673</v>
      </c>
      <c r="BD69" s="3">
        <v>6.6822940383333673</v>
      </c>
      <c r="BE69" s="2">
        <v>18</v>
      </c>
      <c r="BF69" s="4">
        <v>2.1129857782025834</v>
      </c>
      <c r="BG69" s="61">
        <v>47381.59</v>
      </c>
    </row>
    <row r="70" spans="1:59" x14ac:dyDescent="0.25">
      <c r="A70" s="57" t="s">
        <v>117</v>
      </c>
      <c r="B70" s="2" t="s">
        <v>34</v>
      </c>
      <c r="C70" s="58">
        <v>47762</v>
      </c>
      <c r="D70" s="58">
        <v>17267</v>
      </c>
      <c r="E70" s="58">
        <v>219</v>
      </c>
      <c r="F70" s="58">
        <v>17486</v>
      </c>
      <c r="G70" s="59">
        <v>0.3661069469452703</v>
      </c>
      <c r="H70" s="2" t="s">
        <v>29</v>
      </c>
      <c r="I70" s="3">
        <v>3.8239231132788873</v>
      </c>
      <c r="J70" s="3">
        <v>4.8393697199332095</v>
      </c>
      <c r="K70" s="3">
        <v>2.6970999999999998</v>
      </c>
      <c r="L70" s="3">
        <v>0.55732464268864002</v>
      </c>
      <c r="M70" s="3">
        <v>0.72860000000000003</v>
      </c>
      <c r="N70" s="60">
        <v>6.1538461538461569</v>
      </c>
      <c r="O70" s="60">
        <v>0.46153846153846162</v>
      </c>
      <c r="P70" s="60">
        <v>3.1304945054945064</v>
      </c>
      <c r="Q70" s="60">
        <v>3.2918498168498176</v>
      </c>
      <c r="R70" s="60">
        <v>2.9583333333333344</v>
      </c>
      <c r="S70" s="60">
        <v>3.3958333333333339</v>
      </c>
      <c r="T70" s="60">
        <v>2.5208333333333339</v>
      </c>
      <c r="U70" s="60">
        <v>2.5769230769230775</v>
      </c>
      <c r="V70" s="3">
        <v>100</v>
      </c>
      <c r="W70" s="3">
        <v>99</v>
      </c>
      <c r="X70" s="3">
        <v>92</v>
      </c>
      <c r="Y70" s="3">
        <v>100</v>
      </c>
      <c r="Z70" s="3">
        <v>100</v>
      </c>
      <c r="AA70" s="3">
        <v>100</v>
      </c>
      <c r="AB70" s="3">
        <v>0</v>
      </c>
      <c r="AC70" s="3">
        <v>13.082355757720853</v>
      </c>
      <c r="AD70" s="3">
        <v>13.082355757720853</v>
      </c>
      <c r="AE70" s="3">
        <v>2.0159050598690014</v>
      </c>
      <c r="AF70" s="3">
        <v>1.2758109385417682</v>
      </c>
      <c r="AG70" s="3">
        <v>1.4153839338647489</v>
      </c>
      <c r="AH70" s="3">
        <v>1.8843501562327334</v>
      </c>
      <c r="AI70" s="3">
        <v>1.7179981835770959</v>
      </c>
      <c r="AJ70" s="3">
        <v>2.1592345251272862</v>
      </c>
      <c r="AK70" s="3">
        <v>0.82545286600749501</v>
      </c>
      <c r="AL70" s="3">
        <v>1.5334175550312539</v>
      </c>
      <c r="AM70" s="3">
        <v>12.827553218251381</v>
      </c>
      <c r="AN70" s="3">
        <v>5</v>
      </c>
      <c r="AO70" s="3">
        <v>3.8507793621191988</v>
      </c>
      <c r="AP70" s="3">
        <v>3.1863871616274118</v>
      </c>
      <c r="AQ70" s="3">
        <v>5</v>
      </c>
      <c r="AR70" s="3">
        <v>5</v>
      </c>
      <c r="AS70" s="3">
        <v>5</v>
      </c>
      <c r="AT70" s="3">
        <v>27.03716652374661</v>
      </c>
      <c r="AU70" s="2">
        <v>0</v>
      </c>
      <c r="AV70" s="3">
        <v>52.947075499718849</v>
      </c>
      <c r="AW70" s="4">
        <v>0</v>
      </c>
      <c r="AX70" s="61">
        <v>0</v>
      </c>
      <c r="AY70" s="2">
        <v>98</v>
      </c>
      <c r="AZ70" s="2">
        <v>69</v>
      </c>
      <c r="BA70" s="2" t="s">
        <v>30</v>
      </c>
      <c r="BB70" s="3">
        <v>45.626324060488621</v>
      </c>
      <c r="BC70" s="60">
        <v>7.3207514392302286</v>
      </c>
      <c r="BD70" s="3">
        <v>7.3207514392302286</v>
      </c>
      <c r="BE70" s="2">
        <v>15</v>
      </c>
      <c r="BF70" s="4">
        <v>2.1664297080034989</v>
      </c>
      <c r="BG70" s="61">
        <v>37882.19</v>
      </c>
    </row>
    <row r="71" spans="1:59" x14ac:dyDescent="0.25">
      <c r="A71" s="57" t="s">
        <v>59</v>
      </c>
      <c r="B71" s="2" t="s">
        <v>48</v>
      </c>
      <c r="C71" s="58">
        <v>41250</v>
      </c>
      <c r="D71" s="58">
        <v>23531</v>
      </c>
      <c r="E71" s="58">
        <v>2342</v>
      </c>
      <c r="F71" s="58">
        <v>25873</v>
      </c>
      <c r="G71" s="59">
        <v>0.62722424242424246</v>
      </c>
      <c r="H71" s="2" t="s">
        <v>29</v>
      </c>
      <c r="I71" s="3">
        <v>2.906585382154439</v>
      </c>
      <c r="J71" s="3">
        <v>3.6784320369709325</v>
      </c>
      <c r="K71" s="3">
        <v>3.4203999999999999</v>
      </c>
      <c r="L71" s="3">
        <v>0.92985271050884677</v>
      </c>
      <c r="M71" s="3">
        <v>0.44190000000000002</v>
      </c>
      <c r="N71" s="60">
        <v>5.8750000000000009</v>
      </c>
      <c r="O71" s="60">
        <v>0.41176470588235292</v>
      </c>
      <c r="P71" s="60">
        <v>2.9761904761904758</v>
      </c>
      <c r="Q71" s="60">
        <v>2.9980158730158726</v>
      </c>
      <c r="R71" s="60">
        <v>2.25</v>
      </c>
      <c r="S71" s="60">
        <v>2.5</v>
      </c>
      <c r="T71" s="60">
        <v>2.6055555555555556</v>
      </c>
      <c r="U71" s="60">
        <v>1.7</v>
      </c>
      <c r="V71" s="3">
        <v>99</v>
      </c>
      <c r="W71" s="3">
        <v>99</v>
      </c>
      <c r="X71" s="3">
        <v>82</v>
      </c>
      <c r="Y71" s="3">
        <v>99</v>
      </c>
      <c r="Z71" s="3">
        <v>99</v>
      </c>
      <c r="AA71" s="3">
        <v>100</v>
      </c>
      <c r="AB71" s="3">
        <v>16.682061690101957</v>
      </c>
      <c r="AC71" s="3">
        <v>7.9345223844864732</v>
      </c>
      <c r="AD71" s="3">
        <v>24.616584074588431</v>
      </c>
      <c r="AE71" s="3">
        <v>1.6974911729215207</v>
      </c>
      <c r="AF71" s="3">
        <v>0.83912119336495605</v>
      </c>
      <c r="AG71" s="3">
        <v>1.0971386333357951</v>
      </c>
      <c r="AH71" s="3">
        <v>1.3435481924849357</v>
      </c>
      <c r="AI71" s="3">
        <v>0.47262499048055751</v>
      </c>
      <c r="AJ71" s="3">
        <v>0.5767836818483375</v>
      </c>
      <c r="AK71" s="3">
        <v>0.9640603635765046</v>
      </c>
      <c r="AL71" s="3">
        <v>0.1401642323109431</v>
      </c>
      <c r="AM71" s="3">
        <v>7.1309324603235504</v>
      </c>
      <c r="AN71" s="3">
        <v>2.9712700034893658</v>
      </c>
      <c r="AO71" s="3">
        <v>3.8507793621191988</v>
      </c>
      <c r="AP71" s="3">
        <v>0.91937111366167734</v>
      </c>
      <c r="AQ71" s="3">
        <v>3.6242789508982698</v>
      </c>
      <c r="AR71" s="3">
        <v>4.5571834709345289</v>
      </c>
      <c r="AS71" s="3">
        <v>5</v>
      </c>
      <c r="AT71" s="3">
        <v>20.922882901103041</v>
      </c>
      <c r="AU71" s="2">
        <v>0</v>
      </c>
      <c r="AV71" s="3">
        <v>52.670399436015018</v>
      </c>
      <c r="AW71" s="4">
        <v>0</v>
      </c>
      <c r="AX71" s="61">
        <v>0</v>
      </c>
      <c r="AY71" s="2">
        <v>99</v>
      </c>
      <c r="AZ71" s="2">
        <v>70</v>
      </c>
      <c r="BA71" s="2" t="s">
        <v>30</v>
      </c>
      <c r="BB71" s="3">
        <v>60.377812877126708</v>
      </c>
      <c r="BC71" s="60">
        <v>-7.7074134411116901</v>
      </c>
      <c r="BD71" s="3">
        <v>0</v>
      </c>
      <c r="BE71" s="2">
        <v>0</v>
      </c>
      <c r="BF71" s="4">
        <v>0</v>
      </c>
      <c r="BG71" s="61">
        <v>0</v>
      </c>
    </row>
    <row r="72" spans="1:59" x14ac:dyDescent="0.25">
      <c r="A72" s="2" t="s">
        <v>94</v>
      </c>
      <c r="B72" s="2" t="s">
        <v>46</v>
      </c>
      <c r="C72" s="58">
        <v>31016</v>
      </c>
      <c r="D72" s="58">
        <v>18314</v>
      </c>
      <c r="E72" s="58">
        <v>2583</v>
      </c>
      <c r="F72" s="58">
        <v>20897</v>
      </c>
      <c r="G72" s="59">
        <v>0.67374903275728659</v>
      </c>
      <c r="H72" s="2" t="s">
        <v>29</v>
      </c>
      <c r="I72" s="3">
        <v>3.5439063929042747</v>
      </c>
      <c r="J72" s="3">
        <v>4.4849942794463979</v>
      </c>
      <c r="K72" s="3">
        <v>3.2532999999999999</v>
      </c>
      <c r="L72" s="3">
        <v>0.7253743923173005</v>
      </c>
      <c r="M72" s="3">
        <v>0.40910000000000002</v>
      </c>
      <c r="N72" s="60">
        <v>7.0000000000000027</v>
      </c>
      <c r="O72" s="60">
        <v>0.565217391304348</v>
      </c>
      <c r="P72" s="60">
        <v>3.2039337474120084</v>
      </c>
      <c r="Q72" s="60">
        <v>3.0556182121971576</v>
      </c>
      <c r="R72" s="60">
        <v>2.739130434782608</v>
      </c>
      <c r="S72" s="60">
        <v>2.972222222222221</v>
      </c>
      <c r="T72" s="60">
        <v>2.7898550724637676</v>
      </c>
      <c r="U72" s="60">
        <v>2.5789473684210522</v>
      </c>
      <c r="V72" s="3">
        <v>100</v>
      </c>
      <c r="W72" s="3">
        <v>100</v>
      </c>
      <c r="X72" s="3">
        <v>93</v>
      </c>
      <c r="Y72" s="3">
        <v>98</v>
      </c>
      <c r="Z72" s="3">
        <v>100</v>
      </c>
      <c r="AA72" s="3">
        <v>94</v>
      </c>
      <c r="AB72" s="3">
        <v>7.0103202672659837</v>
      </c>
      <c r="AC72" s="3">
        <v>7.3455829542734019</v>
      </c>
      <c r="AD72" s="3">
        <v>14.355903221539386</v>
      </c>
      <c r="AE72" s="3">
        <v>2.9821265099165197</v>
      </c>
      <c r="AF72" s="3">
        <v>2.1854374037914908</v>
      </c>
      <c r="AG72" s="3">
        <v>1.5668491530172828</v>
      </c>
      <c r="AH72" s="3">
        <v>1.4495654134337526</v>
      </c>
      <c r="AI72" s="3">
        <v>1.3326013642300827</v>
      </c>
      <c r="AJ72" s="3">
        <v>1.4109438162899512</v>
      </c>
      <c r="AK72" s="3">
        <v>1.2655785977750922</v>
      </c>
      <c r="AL72" s="3">
        <v>1.5366337446035521</v>
      </c>
      <c r="AM72" s="3">
        <v>13.729736003057724</v>
      </c>
      <c r="AN72" s="3">
        <v>5</v>
      </c>
      <c r="AO72" s="3">
        <v>5</v>
      </c>
      <c r="AP72" s="3">
        <v>3.4130887664239857</v>
      </c>
      <c r="AQ72" s="3">
        <v>2.2485579017965396</v>
      </c>
      <c r="AR72" s="3">
        <v>5</v>
      </c>
      <c r="AS72" s="3">
        <v>3.6394044933645482</v>
      </c>
      <c r="AT72" s="3">
        <v>24.301051161585075</v>
      </c>
      <c r="AU72" s="2">
        <v>0</v>
      </c>
      <c r="AV72" s="3">
        <v>52.386690386182181</v>
      </c>
      <c r="AW72" s="4">
        <v>0</v>
      </c>
      <c r="AX72" s="61">
        <v>0</v>
      </c>
      <c r="AY72" s="2">
        <v>100</v>
      </c>
      <c r="AZ72" s="2">
        <v>71</v>
      </c>
      <c r="BA72" s="2" t="s">
        <v>30</v>
      </c>
      <c r="BB72" s="3">
        <v>49.19389572106752</v>
      </c>
      <c r="BC72" s="60">
        <v>3.1927946651146613</v>
      </c>
      <c r="BD72" s="3">
        <v>3.1927946651146613</v>
      </c>
      <c r="BE72" s="2">
        <v>25</v>
      </c>
      <c r="BF72" s="4">
        <v>1.8208871052438735</v>
      </c>
      <c r="BG72" s="61">
        <v>38051.08</v>
      </c>
    </row>
    <row r="73" spans="1:59" x14ac:dyDescent="0.25">
      <c r="A73" s="57" t="s">
        <v>96</v>
      </c>
      <c r="B73" s="2" t="s">
        <v>50</v>
      </c>
      <c r="C73" s="58">
        <v>35399</v>
      </c>
      <c r="D73" s="58">
        <v>24888</v>
      </c>
      <c r="E73" s="58">
        <v>73</v>
      </c>
      <c r="F73" s="58">
        <v>24961</v>
      </c>
      <c r="G73" s="59">
        <v>0.70513291335913442</v>
      </c>
      <c r="H73" s="2" t="s">
        <v>29</v>
      </c>
      <c r="I73" s="3">
        <v>3.292412698412698</v>
      </c>
      <c r="J73" s="3">
        <v>4.166716182888889</v>
      </c>
      <c r="K73" s="3">
        <v>3.2656000000000001</v>
      </c>
      <c r="L73" s="3">
        <v>0.78373468618058784</v>
      </c>
      <c r="M73" s="3">
        <v>0.43940000000000001</v>
      </c>
      <c r="N73" s="60">
        <v>7.8461538461538423</v>
      </c>
      <c r="O73" s="60">
        <v>0.84615384615384603</v>
      </c>
      <c r="P73" s="60">
        <v>3.3414351851851829</v>
      </c>
      <c r="Q73" s="60">
        <v>3.3717063492063484</v>
      </c>
      <c r="R73" s="60">
        <v>3.2297297297297285</v>
      </c>
      <c r="S73" s="60">
        <v>3.2023809523809521</v>
      </c>
      <c r="T73" s="60">
        <v>3.2635135135135109</v>
      </c>
      <c r="U73" s="60">
        <v>2.9444444444444424</v>
      </c>
      <c r="V73" s="3">
        <v>93</v>
      </c>
      <c r="W73" s="3">
        <v>96</v>
      </c>
      <c r="X73" s="3">
        <v>93</v>
      </c>
      <c r="Y73" s="3">
        <v>90</v>
      </c>
      <c r="Z73" s="3">
        <v>96</v>
      </c>
      <c r="AA73" s="3">
        <v>100</v>
      </c>
      <c r="AB73" s="3">
        <v>9.770738470029606</v>
      </c>
      <c r="AC73" s="3">
        <v>7.88963370840316</v>
      </c>
      <c r="AD73" s="3">
        <v>17.660372178432766</v>
      </c>
      <c r="AE73" s="3">
        <v>3.9483479599640319</v>
      </c>
      <c r="AF73" s="3">
        <v>4.6502316967262187</v>
      </c>
      <c r="AG73" s="3">
        <v>1.8504398446191648</v>
      </c>
      <c r="AH73" s="3">
        <v>2.0313262644148007</v>
      </c>
      <c r="AI73" s="3">
        <v>2.1951602496124898</v>
      </c>
      <c r="AJ73" s="3">
        <v>1.8175092599673792</v>
      </c>
      <c r="AK73" s="3">
        <v>2.0404946645909505</v>
      </c>
      <c r="AL73" s="3">
        <v>2.1173346396021397</v>
      </c>
      <c r="AM73" s="3">
        <v>20.650844579497182</v>
      </c>
      <c r="AN73" s="3">
        <v>0</v>
      </c>
      <c r="AO73" s="3">
        <v>0.40311744847679604</v>
      </c>
      <c r="AP73" s="3">
        <v>3.4130887664239857</v>
      </c>
      <c r="AQ73" s="3">
        <v>0</v>
      </c>
      <c r="AR73" s="3">
        <v>3.2287338837381165</v>
      </c>
      <c r="AS73" s="3">
        <v>5</v>
      </c>
      <c r="AT73" s="3">
        <v>12.044940098638898</v>
      </c>
      <c r="AU73" s="2">
        <v>2</v>
      </c>
      <c r="AV73" s="3">
        <v>52.356156856568845</v>
      </c>
      <c r="AW73" s="4">
        <v>0</v>
      </c>
      <c r="AX73" s="61">
        <v>0</v>
      </c>
      <c r="AY73" s="2">
        <v>101</v>
      </c>
      <c r="AZ73" s="2">
        <v>72</v>
      </c>
      <c r="BA73" s="2" t="s">
        <v>30</v>
      </c>
      <c r="BB73" s="3">
        <v>54.95662438948429</v>
      </c>
      <c r="BC73" s="60">
        <v>-2.6004675329154452</v>
      </c>
      <c r="BD73" s="3">
        <v>0</v>
      </c>
      <c r="BE73" s="2">
        <v>0</v>
      </c>
      <c r="BF73" s="4">
        <v>0</v>
      </c>
      <c r="BG73" s="61">
        <v>0</v>
      </c>
    </row>
    <row r="74" spans="1:59" x14ac:dyDescent="0.25">
      <c r="A74" s="57" t="s">
        <v>298</v>
      </c>
      <c r="B74" s="2" t="s">
        <v>39</v>
      </c>
      <c r="C74" s="58">
        <v>28075</v>
      </c>
      <c r="D74" s="58">
        <v>18143</v>
      </c>
      <c r="E74" s="58">
        <v>546</v>
      </c>
      <c r="F74" s="58">
        <v>18689</v>
      </c>
      <c r="G74" s="59">
        <v>0.66568121104185218</v>
      </c>
      <c r="H74" s="2" t="s">
        <v>29</v>
      </c>
      <c r="I74" s="3">
        <v>3.9726279494128272</v>
      </c>
      <c r="J74" s="3">
        <v>5.0275632740073535</v>
      </c>
      <c r="K74" s="3">
        <v>4.0613000000000001</v>
      </c>
      <c r="L74" s="3">
        <v>0.80780683974621215</v>
      </c>
      <c r="M74" s="3">
        <v>0.4531</v>
      </c>
      <c r="N74" s="60">
        <v>8.25</v>
      </c>
      <c r="O74" s="60">
        <v>0.8666666666666667</v>
      </c>
      <c r="P74" s="60">
        <v>3.3973214285714288</v>
      </c>
      <c r="Q74" s="60">
        <v>3.3345238095238097</v>
      </c>
      <c r="R74" s="60">
        <v>3.0666666666666669</v>
      </c>
      <c r="S74" s="60">
        <v>3.2976190476190479</v>
      </c>
      <c r="T74" s="60">
        <v>3.296875</v>
      </c>
      <c r="U74" s="60">
        <v>3.3</v>
      </c>
      <c r="V74" s="3">
        <v>100</v>
      </c>
      <c r="W74" s="3">
        <v>93</v>
      </c>
      <c r="X74" s="3">
        <v>77</v>
      </c>
      <c r="Y74" s="3">
        <v>98</v>
      </c>
      <c r="Z74" s="3">
        <v>96</v>
      </c>
      <c r="AA74" s="3">
        <v>82</v>
      </c>
      <c r="AB74" s="3">
        <v>10.9093415592795</v>
      </c>
      <c r="AC74" s="3">
        <v>8.1356236533397173</v>
      </c>
      <c r="AD74" s="3">
        <v>19.044965212619218</v>
      </c>
      <c r="AE74" s="3">
        <v>4.4094991065776252</v>
      </c>
      <c r="AF74" s="3">
        <v>4.8302008038293902</v>
      </c>
      <c r="AG74" s="3">
        <v>1.9657027732809085</v>
      </c>
      <c r="AH74" s="3">
        <v>1.9628917254535319</v>
      </c>
      <c r="AI74" s="3">
        <v>1.9084670248742117</v>
      </c>
      <c r="AJ74" s="3">
        <v>1.9857432366614876</v>
      </c>
      <c r="AK74" s="3">
        <v>2.0950748211990442</v>
      </c>
      <c r="AL74" s="3">
        <v>2.682240470256771</v>
      </c>
      <c r="AM74" s="3">
        <v>21.839819962132971</v>
      </c>
      <c r="AN74" s="3">
        <v>5</v>
      </c>
      <c r="AO74" s="3">
        <v>0</v>
      </c>
      <c r="AP74" s="3">
        <v>0</v>
      </c>
      <c r="AQ74" s="3">
        <v>2.2485579017965396</v>
      </c>
      <c r="AR74" s="3">
        <v>3.2287338837381165</v>
      </c>
      <c r="AS74" s="3">
        <v>0.91821348009364478</v>
      </c>
      <c r="AT74" s="3">
        <v>11.395505265628302</v>
      </c>
      <c r="AU74" s="2">
        <v>0</v>
      </c>
      <c r="AV74" s="3">
        <v>52.28029044038049</v>
      </c>
      <c r="AW74" s="4">
        <v>0</v>
      </c>
      <c r="AX74" s="61">
        <v>0</v>
      </c>
      <c r="AY74" s="2">
        <v>102</v>
      </c>
      <c r="AZ74" s="2">
        <v>73</v>
      </c>
      <c r="BA74" s="2" t="s">
        <v>30</v>
      </c>
      <c r="BB74" s="3">
        <v>60.074616036630246</v>
      </c>
      <c r="BC74" s="60">
        <v>-7.794325596249756</v>
      </c>
      <c r="BD74" s="3">
        <v>0</v>
      </c>
      <c r="BE74" s="2">
        <v>0</v>
      </c>
      <c r="BF74" s="4">
        <v>0</v>
      </c>
      <c r="BG74" s="61">
        <v>0</v>
      </c>
    </row>
    <row r="75" spans="1:59" x14ac:dyDescent="0.25">
      <c r="A75" s="57" t="s">
        <v>63</v>
      </c>
      <c r="B75" s="2" t="s">
        <v>48</v>
      </c>
      <c r="C75" s="58">
        <v>49974</v>
      </c>
      <c r="D75" s="58">
        <v>35307</v>
      </c>
      <c r="E75" s="58">
        <v>1520</v>
      </c>
      <c r="F75" s="58">
        <v>36827</v>
      </c>
      <c r="G75" s="59">
        <v>0.73692320006403333</v>
      </c>
      <c r="H75" s="2" t="s">
        <v>29</v>
      </c>
      <c r="I75" s="3">
        <v>3.8823295868347327</v>
      </c>
      <c r="J75" s="3">
        <v>4.9132860909482829</v>
      </c>
      <c r="K75" s="3">
        <v>3.8262</v>
      </c>
      <c r="L75" s="3">
        <v>0.77874561529176678</v>
      </c>
      <c r="M75" s="3">
        <v>0.26950000000000002</v>
      </c>
      <c r="N75" s="60">
        <v>7</v>
      </c>
      <c r="O75" s="60">
        <v>0.70370370370370372</v>
      </c>
      <c r="P75" s="60">
        <v>3.2190476190476187</v>
      </c>
      <c r="Q75" s="60">
        <v>3.0946145124716553</v>
      </c>
      <c r="R75" s="60">
        <v>2.8043478260869565</v>
      </c>
      <c r="S75" s="60">
        <v>3.0916666666666668</v>
      </c>
      <c r="T75" s="60">
        <v>3.0277777777777777</v>
      </c>
      <c r="U75" s="60">
        <v>2.3125</v>
      </c>
      <c r="V75" s="3">
        <v>99</v>
      </c>
      <c r="W75" s="3">
        <v>100</v>
      </c>
      <c r="X75" s="3">
        <v>92</v>
      </c>
      <c r="Y75" s="3">
        <v>99</v>
      </c>
      <c r="Z75" s="3">
        <v>97</v>
      </c>
      <c r="AA75" s="3">
        <v>96</v>
      </c>
      <c r="AB75" s="3">
        <v>9.5347574427811601</v>
      </c>
      <c r="AC75" s="3">
        <v>4.8389992817811827</v>
      </c>
      <c r="AD75" s="3">
        <v>14.373756724562343</v>
      </c>
      <c r="AE75" s="3">
        <v>2.9821265099165171</v>
      </c>
      <c r="AF75" s="3">
        <v>3.400446230731978</v>
      </c>
      <c r="AG75" s="3">
        <v>1.5980208511415985</v>
      </c>
      <c r="AH75" s="3">
        <v>1.5213381824071881</v>
      </c>
      <c r="AI75" s="3">
        <v>1.4472648807300208</v>
      </c>
      <c r="AJ75" s="3">
        <v>1.6219372620604799</v>
      </c>
      <c r="AK75" s="3">
        <v>1.6548255973630477</v>
      </c>
      <c r="AL75" s="3">
        <v>1.1133027921495806</v>
      </c>
      <c r="AM75" s="3">
        <v>15.339262306500411</v>
      </c>
      <c r="AN75" s="3">
        <v>2.9712700034893658</v>
      </c>
      <c r="AO75" s="3">
        <v>5</v>
      </c>
      <c r="AP75" s="3">
        <v>3.1863871616274118</v>
      </c>
      <c r="AQ75" s="3">
        <v>3.6242789508982698</v>
      </c>
      <c r="AR75" s="3">
        <v>3.6715504128035867</v>
      </c>
      <c r="AS75" s="3">
        <v>4.0929363289096985</v>
      </c>
      <c r="AT75" s="3">
        <v>22.546422857728331</v>
      </c>
      <c r="AU75" s="2">
        <v>0</v>
      </c>
      <c r="AV75" s="3">
        <v>52.259441888791088</v>
      </c>
      <c r="AW75" s="4">
        <v>0</v>
      </c>
      <c r="AX75" s="61">
        <v>0</v>
      </c>
      <c r="AY75" s="2">
        <v>103</v>
      </c>
      <c r="AZ75" s="2">
        <v>74</v>
      </c>
      <c r="BA75" s="2" t="s">
        <v>30</v>
      </c>
      <c r="BB75" s="3">
        <v>54.316680326975487</v>
      </c>
      <c r="BC75" s="60">
        <v>-2.0572384381843989</v>
      </c>
      <c r="BD75" s="3">
        <v>0</v>
      </c>
      <c r="BE75" s="2">
        <v>0</v>
      </c>
      <c r="BF75" s="4">
        <v>0</v>
      </c>
      <c r="BG75" s="61">
        <v>0</v>
      </c>
    </row>
    <row r="76" spans="1:59" x14ac:dyDescent="0.25">
      <c r="A76" s="57" t="s">
        <v>79</v>
      </c>
      <c r="B76" s="2" t="s">
        <v>43</v>
      </c>
      <c r="C76" s="58">
        <v>44823</v>
      </c>
      <c r="D76" s="58">
        <v>31435</v>
      </c>
      <c r="E76" s="58">
        <v>2039</v>
      </c>
      <c r="F76" s="58">
        <v>33474</v>
      </c>
      <c r="G76" s="59">
        <v>0.74680409611137144</v>
      </c>
      <c r="H76" s="2" t="s">
        <v>29</v>
      </c>
      <c r="I76" s="3">
        <v>3.5902352762776859</v>
      </c>
      <c r="J76" s="3">
        <v>4.5436258441285018</v>
      </c>
      <c r="K76" s="3">
        <v>3.9207999999999998</v>
      </c>
      <c r="L76" s="3">
        <v>0.86292316632247601</v>
      </c>
      <c r="M76" s="3">
        <v>0.31790000000000002</v>
      </c>
      <c r="N76" s="60">
        <v>6.1071428571428559</v>
      </c>
      <c r="O76" s="60">
        <v>0.46428571428571419</v>
      </c>
      <c r="P76" s="60">
        <v>2.9421768707482974</v>
      </c>
      <c r="Q76" s="60">
        <v>2.8513333333333324</v>
      </c>
      <c r="R76" s="60">
        <v>2.6999999999999984</v>
      </c>
      <c r="S76" s="60">
        <v>2.7826086956521725</v>
      </c>
      <c r="T76" s="60">
        <v>2.7857142857142843</v>
      </c>
      <c r="U76" s="60">
        <v>1.8749999999999989</v>
      </c>
      <c r="V76" s="3">
        <v>99</v>
      </c>
      <c r="W76" s="3">
        <v>98</v>
      </c>
      <c r="X76" s="3">
        <v>94</v>
      </c>
      <c r="Y76" s="3">
        <v>98</v>
      </c>
      <c r="Z76" s="3">
        <v>99</v>
      </c>
      <c r="AA76" s="3">
        <v>88</v>
      </c>
      <c r="AB76" s="3">
        <v>13.516321426567186</v>
      </c>
      <c r="AC76" s="3">
        <v>5.7080440507541299</v>
      </c>
      <c r="AD76" s="3">
        <v>19.224365477321317</v>
      </c>
      <c r="AE76" s="3">
        <v>1.9625746551585814</v>
      </c>
      <c r="AF76" s="3">
        <v>1.2999139439573699</v>
      </c>
      <c r="AG76" s="3">
        <v>1.026987062214531</v>
      </c>
      <c r="AH76" s="3">
        <v>1.0735786836093313</v>
      </c>
      <c r="AI76" s="3">
        <v>1.263803254330119</v>
      </c>
      <c r="AJ76" s="3">
        <v>1.0759997213862842</v>
      </c>
      <c r="AK76" s="3">
        <v>1.2588041757373016</v>
      </c>
      <c r="AL76" s="3">
        <v>0.41820382083626639</v>
      </c>
      <c r="AM76" s="3">
        <v>9.3798653172297843</v>
      </c>
      <c r="AN76" s="3">
        <v>2.9712700034893658</v>
      </c>
      <c r="AO76" s="3">
        <v>2.701558724238398</v>
      </c>
      <c r="AP76" s="3">
        <v>3.6397903712205593</v>
      </c>
      <c r="AQ76" s="3">
        <v>2.2485579017965396</v>
      </c>
      <c r="AR76" s="3">
        <v>4.5571834709345289</v>
      </c>
      <c r="AS76" s="3">
        <v>2.2788089867290964</v>
      </c>
      <c r="AT76" s="3">
        <v>18.397169458408488</v>
      </c>
      <c r="AU76" s="2">
        <v>5</v>
      </c>
      <c r="AV76" s="3">
        <v>52.001400252959584</v>
      </c>
      <c r="AW76" s="4">
        <v>0</v>
      </c>
      <c r="AX76" s="61">
        <v>0</v>
      </c>
      <c r="AY76" s="2">
        <v>105</v>
      </c>
      <c r="AZ76" s="2">
        <v>75</v>
      </c>
      <c r="BA76" s="2" t="s">
        <v>30</v>
      </c>
      <c r="BB76" s="3">
        <v>57.958012175404207</v>
      </c>
      <c r="BC76" s="60">
        <v>-5.9566119224446226</v>
      </c>
      <c r="BD76" s="3">
        <v>0</v>
      </c>
      <c r="BE76" s="2">
        <v>0</v>
      </c>
      <c r="BF76" s="4">
        <v>0</v>
      </c>
      <c r="BG76" s="61">
        <v>0</v>
      </c>
    </row>
    <row r="77" spans="1:59" x14ac:dyDescent="0.25">
      <c r="A77" s="57" t="s">
        <v>132</v>
      </c>
      <c r="B77" s="2" t="s">
        <v>43</v>
      </c>
      <c r="C77" s="58">
        <v>44233</v>
      </c>
      <c r="D77" s="58">
        <v>31559</v>
      </c>
      <c r="E77" s="58">
        <v>2427</v>
      </c>
      <c r="F77" s="58">
        <v>33986</v>
      </c>
      <c r="G77" s="59">
        <v>0.76834037935478039</v>
      </c>
      <c r="H77" s="2" t="s">
        <v>29</v>
      </c>
      <c r="I77" s="3">
        <v>3.5883228349167022</v>
      </c>
      <c r="J77" s="3">
        <v>4.5412055520516681</v>
      </c>
      <c r="K77" s="3">
        <v>3.6574</v>
      </c>
      <c r="L77" s="3">
        <v>0.80538085274462545</v>
      </c>
      <c r="M77" s="3">
        <v>0.27339999999999998</v>
      </c>
      <c r="N77" s="60">
        <v>6.5714285714285712</v>
      </c>
      <c r="O77" s="60">
        <v>0.5714285714285714</v>
      </c>
      <c r="P77" s="60">
        <v>3.0705782312925165</v>
      </c>
      <c r="Q77" s="60">
        <v>3.0422619047619044</v>
      </c>
      <c r="R77" s="60">
        <v>2.8461538461538463</v>
      </c>
      <c r="S77" s="60">
        <v>2.5</v>
      </c>
      <c r="T77" s="60">
        <v>2.7371794871794868</v>
      </c>
      <c r="U77" s="60">
        <v>2.2777777777777777</v>
      </c>
      <c r="V77" s="3">
        <v>100</v>
      </c>
      <c r="W77" s="3">
        <v>97</v>
      </c>
      <c r="X77" s="3">
        <v>92</v>
      </c>
      <c r="Y77" s="3">
        <v>99</v>
      </c>
      <c r="Z77" s="3">
        <v>92</v>
      </c>
      <c r="AA77" s="3">
        <v>97</v>
      </c>
      <c r="AB77" s="3">
        <v>10.794593359167015</v>
      </c>
      <c r="AC77" s="3">
        <v>4.9090256164711503</v>
      </c>
      <c r="AD77" s="3">
        <v>15.703618975638165</v>
      </c>
      <c r="AE77" s="3">
        <v>2.4927416196327083</v>
      </c>
      <c r="AF77" s="3">
        <v>2.2399311551658965</v>
      </c>
      <c r="AG77" s="3">
        <v>1.2918092431972941</v>
      </c>
      <c r="AH77" s="3">
        <v>1.4249831027750282</v>
      </c>
      <c r="AI77" s="3">
        <v>1.5207671348966474</v>
      </c>
      <c r="AJ77" s="3">
        <v>0.5767836818483375</v>
      </c>
      <c r="AK77" s="3">
        <v>1.1794001328136043</v>
      </c>
      <c r="AL77" s="3">
        <v>1.0581362071247142</v>
      </c>
      <c r="AM77" s="3">
        <v>11.784552277454232</v>
      </c>
      <c r="AN77" s="3">
        <v>5</v>
      </c>
      <c r="AO77" s="3">
        <v>1.5523380863575968</v>
      </c>
      <c r="AP77" s="3">
        <v>3.1863871616274118</v>
      </c>
      <c r="AQ77" s="3">
        <v>3.6242789508982698</v>
      </c>
      <c r="AR77" s="3">
        <v>1.4574677674762324</v>
      </c>
      <c r="AS77" s="3">
        <v>4.3197022466822741</v>
      </c>
      <c r="AT77" s="3">
        <v>19.140174213041785</v>
      </c>
      <c r="AU77" s="2">
        <v>5</v>
      </c>
      <c r="AV77" s="3">
        <v>51.628345466134178</v>
      </c>
      <c r="AW77" s="4">
        <v>0</v>
      </c>
      <c r="AX77" s="61">
        <v>0</v>
      </c>
      <c r="AY77" s="2">
        <v>106</v>
      </c>
      <c r="AZ77" s="2">
        <v>76</v>
      </c>
      <c r="BA77" s="2" t="s">
        <v>30</v>
      </c>
      <c r="BB77" s="3">
        <v>44.535712324745866</v>
      </c>
      <c r="BC77" s="60">
        <v>7.0926331413883119</v>
      </c>
      <c r="BD77" s="3">
        <v>7.0926331413883119</v>
      </c>
      <c r="BE77" s="2">
        <v>16</v>
      </c>
      <c r="BF77" s="4">
        <v>2.1473344037920641</v>
      </c>
      <c r="BG77" s="61">
        <v>72979.31</v>
      </c>
    </row>
    <row r="78" spans="1:59" x14ac:dyDescent="0.25">
      <c r="A78" s="57" t="s">
        <v>152</v>
      </c>
      <c r="B78" s="2" t="s">
        <v>48</v>
      </c>
      <c r="C78" s="58">
        <v>18276</v>
      </c>
      <c r="D78" s="58">
        <v>13841</v>
      </c>
      <c r="E78" s="58">
        <v>0</v>
      </c>
      <c r="F78" s="58">
        <v>13841</v>
      </c>
      <c r="G78" s="59">
        <v>0.75733202013569711</v>
      </c>
      <c r="H78" s="2" t="s">
        <v>29</v>
      </c>
      <c r="I78" s="3">
        <v>3.3570696829590494</v>
      </c>
      <c r="J78" s="3">
        <v>4.2485428943385086</v>
      </c>
      <c r="K78" s="3">
        <v>3.2254</v>
      </c>
      <c r="L78" s="3">
        <v>0.75917792999055733</v>
      </c>
      <c r="M78" s="3">
        <v>0.27079999999999999</v>
      </c>
      <c r="N78" s="60">
        <v>7.5454545454545441</v>
      </c>
      <c r="O78" s="60">
        <v>0.81818181818181812</v>
      </c>
      <c r="P78" s="60">
        <v>3.1688311688311681</v>
      </c>
      <c r="Q78" s="60">
        <v>3.1968253968253961</v>
      </c>
      <c r="R78" s="60">
        <v>3.25</v>
      </c>
      <c r="S78" s="60">
        <v>3.214285714285714</v>
      </c>
      <c r="T78" s="60">
        <v>3.1875</v>
      </c>
      <c r="U78" s="60">
        <v>2.8999999999999995</v>
      </c>
      <c r="V78" s="3">
        <v>100</v>
      </c>
      <c r="W78" s="3">
        <v>100</v>
      </c>
      <c r="X78" s="3">
        <v>92</v>
      </c>
      <c r="Y78" s="3">
        <v>98</v>
      </c>
      <c r="Z78" s="3">
        <v>94</v>
      </c>
      <c r="AA78" s="3">
        <v>82</v>
      </c>
      <c r="AB78" s="3">
        <v>8.6092138734163051</v>
      </c>
      <c r="AC78" s="3">
        <v>4.8623413933445043</v>
      </c>
      <c r="AD78" s="3">
        <v>13.471555266760809</v>
      </c>
      <c r="AE78" s="3">
        <v>3.6049800066413624</v>
      </c>
      <c r="AF78" s="3">
        <v>4.4048192779491675</v>
      </c>
      <c r="AG78" s="3">
        <v>1.4944516225043905</v>
      </c>
      <c r="AH78" s="3">
        <v>1.7094575203354849</v>
      </c>
      <c r="AI78" s="3">
        <v>2.2307989101462562</v>
      </c>
      <c r="AJ78" s="3">
        <v>1.8385385070541425</v>
      </c>
      <c r="AK78" s="3">
        <v>1.9161348140915102</v>
      </c>
      <c r="AL78" s="3">
        <v>2.0467214107703136</v>
      </c>
      <c r="AM78" s="3">
        <v>19.245902069492629</v>
      </c>
      <c r="AN78" s="3">
        <v>5</v>
      </c>
      <c r="AO78" s="3">
        <v>5</v>
      </c>
      <c r="AP78" s="3">
        <v>3.1863871616274118</v>
      </c>
      <c r="AQ78" s="3">
        <v>2.2485579017965396</v>
      </c>
      <c r="AR78" s="3">
        <v>2.3431008256071744</v>
      </c>
      <c r="AS78" s="3">
        <v>0.91821348009364478</v>
      </c>
      <c r="AT78" s="3">
        <v>18.696259369124771</v>
      </c>
      <c r="AU78" s="2">
        <v>0</v>
      </c>
      <c r="AV78" s="3">
        <v>51.413716705378206</v>
      </c>
      <c r="AW78" s="4">
        <v>0</v>
      </c>
      <c r="AX78" s="61">
        <v>0</v>
      </c>
      <c r="AY78" s="2">
        <v>108</v>
      </c>
      <c r="AZ78" s="2">
        <v>77</v>
      </c>
      <c r="BA78" s="2" t="s">
        <v>30</v>
      </c>
      <c r="BB78" s="3">
        <v>55.536787903131668</v>
      </c>
      <c r="BC78" s="60">
        <v>-4.1230711977534611</v>
      </c>
      <c r="BD78" s="3">
        <v>0</v>
      </c>
      <c r="BE78" s="2">
        <v>0</v>
      </c>
      <c r="BF78" s="4">
        <v>0</v>
      </c>
      <c r="BG78" s="61">
        <v>0</v>
      </c>
    </row>
    <row r="79" spans="1:59" x14ac:dyDescent="0.25">
      <c r="A79" s="2" t="s">
        <v>98</v>
      </c>
      <c r="B79" s="2" t="s">
        <v>48</v>
      </c>
      <c r="C79" s="58">
        <v>48000</v>
      </c>
      <c r="D79" s="58">
        <v>29239</v>
      </c>
      <c r="E79" s="58">
        <v>1666</v>
      </c>
      <c r="F79" s="58">
        <v>30905</v>
      </c>
      <c r="G79" s="59">
        <v>0.64385416666666662</v>
      </c>
      <c r="H79" s="2" t="s">
        <v>29</v>
      </c>
      <c r="I79" s="3">
        <v>3.8011762073430835</v>
      </c>
      <c r="J79" s="3">
        <v>4.8105823503792466</v>
      </c>
      <c r="K79" s="3">
        <v>3.4687999999999999</v>
      </c>
      <c r="L79" s="3">
        <v>0.72107693982757282</v>
      </c>
      <c r="M79" s="3">
        <v>0.64</v>
      </c>
      <c r="N79" s="60">
        <v>6.7777777777777768</v>
      </c>
      <c r="O79" s="60">
        <v>0.63888888888888884</v>
      </c>
      <c r="P79" s="60">
        <v>3.0674603174603163</v>
      </c>
      <c r="Q79" s="60">
        <v>3.0462184873949569</v>
      </c>
      <c r="R79" s="60">
        <v>3.0322580645161286</v>
      </c>
      <c r="S79" s="60">
        <v>2.9876543209876543</v>
      </c>
      <c r="T79" s="60">
        <v>2.8452380952380945</v>
      </c>
      <c r="U79" s="60">
        <v>2.8484848484848482</v>
      </c>
      <c r="V79" s="3">
        <v>97</v>
      </c>
      <c r="W79" s="3">
        <v>97</v>
      </c>
      <c r="X79" s="3">
        <v>89</v>
      </c>
      <c r="Y79" s="3">
        <v>96</v>
      </c>
      <c r="Z79" s="3">
        <v>98</v>
      </c>
      <c r="AA79" s="3">
        <v>100</v>
      </c>
      <c r="AB79" s="3">
        <v>6.8070525094656986</v>
      </c>
      <c r="AC79" s="3">
        <v>11.491501077328225</v>
      </c>
      <c r="AD79" s="3">
        <v>18.298553586793922</v>
      </c>
      <c r="AE79" s="3">
        <v>2.7283713816212076</v>
      </c>
      <c r="AF79" s="3">
        <v>2.831793843704598</v>
      </c>
      <c r="AG79" s="3">
        <v>1.285378682511177</v>
      </c>
      <c r="AH79" s="3">
        <v>1.4322652010573642</v>
      </c>
      <c r="AI79" s="3">
        <v>1.8479707179609821</v>
      </c>
      <c r="AJ79" s="3">
        <v>1.4382039514024245</v>
      </c>
      <c r="AK79" s="3">
        <v>1.3561864925305187</v>
      </c>
      <c r="AL79" s="3">
        <v>1.9648742591697854</v>
      </c>
      <c r="AM79" s="3">
        <v>14.885044529958058</v>
      </c>
      <c r="AN79" s="3">
        <v>0</v>
      </c>
      <c r="AO79" s="3">
        <v>1.5523380863575968</v>
      </c>
      <c r="AP79" s="3">
        <v>2.5062823472376916</v>
      </c>
      <c r="AQ79" s="3">
        <v>0</v>
      </c>
      <c r="AR79" s="3">
        <v>4.1143669418690578</v>
      </c>
      <c r="AS79" s="3">
        <v>5</v>
      </c>
      <c r="AT79" s="3">
        <v>13.172987375464347</v>
      </c>
      <c r="AU79" s="2">
        <v>5</v>
      </c>
      <c r="AV79" s="3">
        <v>51.356585492216325</v>
      </c>
      <c r="AW79" s="4">
        <v>0</v>
      </c>
      <c r="AX79" s="61">
        <v>0</v>
      </c>
      <c r="AY79" s="2">
        <v>109</v>
      </c>
      <c r="AZ79" s="2">
        <v>78</v>
      </c>
      <c r="BA79" s="2" t="s">
        <v>30</v>
      </c>
      <c r="BB79" s="3">
        <v>57.707259010812493</v>
      </c>
      <c r="BC79" s="60">
        <v>-6.3506735185961674</v>
      </c>
      <c r="BD79" s="3">
        <v>0</v>
      </c>
      <c r="BE79" s="2">
        <v>0</v>
      </c>
      <c r="BF79" s="4">
        <v>0</v>
      </c>
      <c r="BG79" s="61">
        <v>0</v>
      </c>
    </row>
    <row r="80" spans="1:59" x14ac:dyDescent="0.25">
      <c r="A80" s="57" t="s">
        <v>269</v>
      </c>
      <c r="B80" s="2" t="s">
        <v>32</v>
      </c>
      <c r="C80" s="58">
        <v>26313</v>
      </c>
      <c r="D80" s="58">
        <v>15450</v>
      </c>
      <c r="E80" s="58">
        <v>93</v>
      </c>
      <c r="F80" s="58">
        <v>15543</v>
      </c>
      <c r="G80" s="59">
        <v>0.5906966138410672</v>
      </c>
      <c r="H80" s="2" t="s">
        <v>29</v>
      </c>
      <c r="I80" s="3">
        <v>3.5924653253207577</v>
      </c>
      <c r="J80" s="3">
        <v>4.5464480849250108</v>
      </c>
      <c r="K80" s="3">
        <v>3.2915999999999999</v>
      </c>
      <c r="L80" s="3">
        <v>0.7239937503991738</v>
      </c>
      <c r="M80" s="3">
        <v>0.53759999999999997</v>
      </c>
      <c r="N80" s="60">
        <v>7.1600000000000037</v>
      </c>
      <c r="O80" s="60">
        <v>0.52</v>
      </c>
      <c r="P80" s="60">
        <v>3.2383333333333342</v>
      </c>
      <c r="Q80" s="60">
        <v>2.9578968253968254</v>
      </c>
      <c r="R80" s="60">
        <v>2.5227272727272734</v>
      </c>
      <c r="S80" s="60">
        <v>2.8333333333333339</v>
      </c>
      <c r="T80" s="60">
        <v>2.7644927536231898</v>
      </c>
      <c r="U80" s="60">
        <v>2.5625000000000004</v>
      </c>
      <c r="V80" s="3">
        <v>100</v>
      </c>
      <c r="W80" s="3">
        <v>95</v>
      </c>
      <c r="X80" s="3">
        <v>98</v>
      </c>
      <c r="Y80" s="3">
        <v>99</v>
      </c>
      <c r="Z80" s="3">
        <v>98</v>
      </c>
      <c r="AA80" s="3">
        <v>96</v>
      </c>
      <c r="AB80" s="3">
        <v>6.9450164651428601</v>
      </c>
      <c r="AC80" s="3">
        <v>9.652860904955709</v>
      </c>
      <c r="AD80" s="3">
        <v>16.597877370098569</v>
      </c>
      <c r="AE80" s="3">
        <v>3.164830202289143</v>
      </c>
      <c r="AF80" s="3">
        <v>1.7887228937858044</v>
      </c>
      <c r="AG80" s="3">
        <v>1.6377967919673555</v>
      </c>
      <c r="AH80" s="3">
        <v>1.2697090047689872</v>
      </c>
      <c r="AI80" s="3">
        <v>0.95212696857120371</v>
      </c>
      <c r="AJ80" s="3">
        <v>1.1656026002777145</v>
      </c>
      <c r="AK80" s="3">
        <v>1.2240852627936381</v>
      </c>
      <c r="AL80" s="3">
        <v>1.5105022043286169</v>
      </c>
      <c r="AM80" s="3">
        <v>12.713375928782463</v>
      </c>
      <c r="AN80" s="3">
        <v>5</v>
      </c>
      <c r="AO80" s="3">
        <v>0</v>
      </c>
      <c r="AP80" s="3">
        <v>4.5465967904068529</v>
      </c>
      <c r="AQ80" s="3">
        <v>3.6242789508982698</v>
      </c>
      <c r="AR80" s="3">
        <v>4.1143669418690578</v>
      </c>
      <c r="AS80" s="3">
        <v>4.0929363289096985</v>
      </c>
      <c r="AT80" s="3">
        <v>21.378179012083876</v>
      </c>
      <c r="AU80" s="2">
        <v>0</v>
      </c>
      <c r="AV80" s="3">
        <v>50.689432310964911</v>
      </c>
      <c r="AW80" s="4">
        <v>0</v>
      </c>
      <c r="AX80" s="61">
        <v>0</v>
      </c>
      <c r="AY80" s="2">
        <v>110</v>
      </c>
      <c r="AZ80" s="2">
        <v>79</v>
      </c>
      <c r="BA80" s="2" t="s">
        <v>30</v>
      </c>
      <c r="BB80" s="3">
        <v>67.108515797683992</v>
      </c>
      <c r="BC80" s="60">
        <v>-16.419083486719082</v>
      </c>
      <c r="BD80" s="3">
        <v>0</v>
      </c>
      <c r="BE80" s="2">
        <v>0</v>
      </c>
      <c r="BF80" s="4">
        <v>0</v>
      </c>
      <c r="BG80" s="61">
        <v>0</v>
      </c>
    </row>
    <row r="81" spans="1:59" x14ac:dyDescent="0.25">
      <c r="A81" s="57" t="s">
        <v>187</v>
      </c>
      <c r="B81" s="2" t="s">
        <v>48</v>
      </c>
      <c r="C81" s="58">
        <v>45728</v>
      </c>
      <c r="D81" s="58">
        <v>30143</v>
      </c>
      <c r="E81" s="58">
        <v>2298</v>
      </c>
      <c r="F81" s="58">
        <v>32441</v>
      </c>
      <c r="G81" s="59">
        <v>0.70943404478656402</v>
      </c>
      <c r="H81" s="2" t="s">
        <v>29</v>
      </c>
      <c r="I81" s="3">
        <v>2.9413987716691428</v>
      </c>
      <c r="J81" s="3">
        <v>3.7224901568846556</v>
      </c>
      <c r="K81" s="3">
        <v>3.1657000000000002</v>
      </c>
      <c r="L81" s="3">
        <v>0.85042535146670961</v>
      </c>
      <c r="M81" s="3">
        <v>0.52690000000000003</v>
      </c>
      <c r="N81" s="60">
        <v>5.6470588235294112</v>
      </c>
      <c r="O81" s="60">
        <v>0.37499999999999983</v>
      </c>
      <c r="P81" s="60">
        <v>2.831932773109243</v>
      </c>
      <c r="Q81" s="60">
        <v>2.8196078431372547</v>
      </c>
      <c r="R81" s="60">
        <v>2.3529411764705874</v>
      </c>
      <c r="S81" s="60">
        <v>2.6282051282051286</v>
      </c>
      <c r="T81" s="60">
        <v>2.6372549019607838</v>
      </c>
      <c r="U81" s="60">
        <v>2</v>
      </c>
      <c r="V81" s="3">
        <v>97</v>
      </c>
      <c r="W81" s="3">
        <v>98</v>
      </c>
      <c r="X81" s="3">
        <v>91</v>
      </c>
      <c r="Y81" s="3">
        <v>99</v>
      </c>
      <c r="Z81" s="3">
        <v>94</v>
      </c>
      <c r="AA81" s="3">
        <v>99</v>
      </c>
      <c r="AB81" s="3">
        <v>12.925179858578449</v>
      </c>
      <c r="AC81" s="3">
        <v>9.4607373713191301</v>
      </c>
      <c r="AD81" s="3">
        <v>22.385917229897579</v>
      </c>
      <c r="AE81" s="3">
        <v>1.4372055817656701</v>
      </c>
      <c r="AF81" s="3">
        <v>0.51656626795026439</v>
      </c>
      <c r="AG81" s="3">
        <v>0.79961344052150529</v>
      </c>
      <c r="AH81" s="3">
        <v>1.0151878551875599</v>
      </c>
      <c r="AI81" s="3">
        <v>0.65361348221084858</v>
      </c>
      <c r="AJ81" s="3">
        <v>0.80325249662886744</v>
      </c>
      <c r="AK81" s="3">
        <v>1.0159212209118711</v>
      </c>
      <c r="AL81" s="3">
        <v>0.61680352692578599</v>
      </c>
      <c r="AM81" s="3">
        <v>6.8581638721023737</v>
      </c>
      <c r="AN81" s="3">
        <v>0</v>
      </c>
      <c r="AO81" s="3">
        <v>2.701558724238398</v>
      </c>
      <c r="AP81" s="3">
        <v>2.9596855568308387</v>
      </c>
      <c r="AQ81" s="3">
        <v>3.6242789508982698</v>
      </c>
      <c r="AR81" s="3">
        <v>2.3431008256071744</v>
      </c>
      <c r="AS81" s="3">
        <v>4.7732340822274253</v>
      </c>
      <c r="AT81" s="3">
        <v>16.401858139802105</v>
      </c>
      <c r="AU81" s="2">
        <v>5</v>
      </c>
      <c r="AV81" s="3">
        <v>50.645939241802054</v>
      </c>
      <c r="AW81" s="4">
        <v>0</v>
      </c>
      <c r="AX81" s="61">
        <v>0</v>
      </c>
      <c r="AY81" s="2">
        <v>111</v>
      </c>
      <c r="AZ81" s="2">
        <v>80</v>
      </c>
      <c r="BA81" s="2" t="s">
        <v>30</v>
      </c>
      <c r="BB81" s="3">
        <v>52.098294087591967</v>
      </c>
      <c r="BC81" s="60">
        <v>-1.4523548457899125</v>
      </c>
      <c r="BD81" s="3">
        <v>0</v>
      </c>
      <c r="BE81" s="2">
        <v>0</v>
      </c>
      <c r="BF81" s="4">
        <v>0</v>
      </c>
      <c r="BG81" s="61">
        <v>0</v>
      </c>
    </row>
    <row r="82" spans="1:59" x14ac:dyDescent="0.25">
      <c r="A82" s="2" t="s">
        <v>90</v>
      </c>
      <c r="B82" s="2" t="s">
        <v>81</v>
      </c>
      <c r="C82" s="58">
        <v>70890</v>
      </c>
      <c r="D82" s="58">
        <v>54199</v>
      </c>
      <c r="E82" s="58">
        <v>576</v>
      </c>
      <c r="F82" s="58">
        <v>54775</v>
      </c>
      <c r="G82" s="59">
        <v>0.77267597686556633</v>
      </c>
      <c r="H82" s="2" t="s">
        <v>29</v>
      </c>
      <c r="I82" s="3">
        <v>3.1782169389921036</v>
      </c>
      <c r="J82" s="3">
        <v>4.0221956253583961</v>
      </c>
      <c r="K82" s="3">
        <v>3.3711000000000002</v>
      </c>
      <c r="L82" s="3">
        <v>0.8381243266106978</v>
      </c>
      <c r="M82" s="3">
        <v>0.5766</v>
      </c>
      <c r="N82" s="60">
        <v>5.7297297297297352</v>
      </c>
      <c r="O82" s="60">
        <v>0.58333333333333381</v>
      </c>
      <c r="P82" s="60">
        <v>2.9654761904761919</v>
      </c>
      <c r="Q82" s="60">
        <v>2.794312169312172</v>
      </c>
      <c r="R82" s="60">
        <v>2.6363636363636389</v>
      </c>
      <c r="S82" s="60">
        <v>2.7692307692307701</v>
      </c>
      <c r="T82" s="60">
        <v>2.4236111111111134</v>
      </c>
      <c r="U82" s="60">
        <v>2.4531250000000018</v>
      </c>
      <c r="V82" s="3">
        <v>98</v>
      </c>
      <c r="W82" s="3">
        <v>100</v>
      </c>
      <c r="X82" s="3">
        <v>93</v>
      </c>
      <c r="Y82" s="3">
        <v>99</v>
      </c>
      <c r="Z82" s="3">
        <v>75</v>
      </c>
      <c r="AA82" s="3">
        <v>99</v>
      </c>
      <c r="AB82" s="3">
        <v>12.343346377672288</v>
      </c>
      <c r="AC82" s="3">
        <v>10.353124251855398</v>
      </c>
      <c r="AD82" s="3">
        <v>22.696470629527688</v>
      </c>
      <c r="AE82" s="3">
        <v>1.5316073306068567</v>
      </c>
      <c r="AF82" s="3">
        <v>2.3443775119668482</v>
      </c>
      <c r="AG82" s="3">
        <v>1.0750408884326017</v>
      </c>
      <c r="AH82" s="3">
        <v>0.96863111670992696</v>
      </c>
      <c r="AI82" s="3">
        <v>1.1519194594423092</v>
      </c>
      <c r="AJ82" s="3">
        <v>1.0523681928874502</v>
      </c>
      <c r="AK82" s="3">
        <v>0.6663950819119121</v>
      </c>
      <c r="AL82" s="3">
        <v>1.3367274615002909</v>
      </c>
      <c r="AM82" s="3">
        <v>10.127067043458196</v>
      </c>
      <c r="AN82" s="3">
        <v>0.94254000697873108</v>
      </c>
      <c r="AO82" s="3">
        <v>5</v>
      </c>
      <c r="AP82" s="3">
        <v>3.4130887664239857</v>
      </c>
      <c r="AQ82" s="3">
        <v>3.6242789508982698</v>
      </c>
      <c r="AR82" s="3">
        <v>0</v>
      </c>
      <c r="AS82" s="3">
        <v>4.7732340822274253</v>
      </c>
      <c r="AT82" s="3">
        <v>17.753141806528411</v>
      </c>
      <c r="AU82" s="2">
        <v>0</v>
      </c>
      <c r="AV82" s="3">
        <v>50.576679479514297</v>
      </c>
      <c r="AW82" s="4">
        <v>0</v>
      </c>
      <c r="AX82" s="61">
        <v>0</v>
      </c>
      <c r="AY82" s="2">
        <v>112</v>
      </c>
      <c r="AZ82" s="2">
        <v>81</v>
      </c>
      <c r="BA82" s="2" t="s">
        <v>30</v>
      </c>
      <c r="BB82" s="3">
        <v>44.770966560697964</v>
      </c>
      <c r="BC82" s="60">
        <v>5.805712918816333</v>
      </c>
      <c r="BD82" s="3">
        <v>5.805712918816333</v>
      </c>
      <c r="BE82" s="2">
        <v>21</v>
      </c>
      <c r="BF82" s="4">
        <v>2.039609011404254</v>
      </c>
      <c r="BG82" s="61">
        <v>111719.58</v>
      </c>
    </row>
    <row r="83" spans="1:59" x14ac:dyDescent="0.25">
      <c r="A83" s="57" t="s">
        <v>89</v>
      </c>
      <c r="B83" s="2" t="s">
        <v>48</v>
      </c>
      <c r="C83" s="58">
        <v>34308</v>
      </c>
      <c r="D83" s="58">
        <v>15404</v>
      </c>
      <c r="E83" s="58">
        <v>1003</v>
      </c>
      <c r="F83" s="58">
        <v>16407</v>
      </c>
      <c r="G83" s="59">
        <v>0.47822665267576075</v>
      </c>
      <c r="H83" s="2" t="s">
        <v>29</v>
      </c>
      <c r="I83" s="3">
        <v>4.2481074265587511</v>
      </c>
      <c r="J83" s="3">
        <v>5.3761966017888545</v>
      </c>
      <c r="K83" s="3">
        <v>4.0076000000000001</v>
      </c>
      <c r="L83" s="3">
        <v>0.74543404879697428</v>
      </c>
      <c r="M83" s="3">
        <v>0.45119999999999999</v>
      </c>
      <c r="N83" s="60">
        <v>8.1</v>
      </c>
      <c r="O83" s="60">
        <v>0.88888888888888884</v>
      </c>
      <c r="P83" s="60">
        <v>3.376984126984127</v>
      </c>
      <c r="Q83" s="60">
        <v>3.3005952380952381</v>
      </c>
      <c r="R83" s="60">
        <v>3.1666666666666665</v>
      </c>
      <c r="S83" s="60">
        <v>3.2</v>
      </c>
      <c r="T83" s="60">
        <v>3.0666666666666669</v>
      </c>
      <c r="U83" s="60">
        <v>3.2222222222222223</v>
      </c>
      <c r="V83" s="3">
        <v>97</v>
      </c>
      <c r="W83" s="3">
        <v>98</v>
      </c>
      <c r="X83" s="3">
        <v>80</v>
      </c>
      <c r="Y83" s="3">
        <v>96</v>
      </c>
      <c r="Z83" s="3">
        <v>100</v>
      </c>
      <c r="AA83" s="3">
        <v>100</v>
      </c>
      <c r="AB83" s="3">
        <v>7.959133873609221</v>
      </c>
      <c r="AC83" s="3">
        <v>8.1015082595164003</v>
      </c>
      <c r="AD83" s="3">
        <v>16.060642133125622</v>
      </c>
      <c r="AE83" s="3">
        <v>4.2382143949782911</v>
      </c>
      <c r="AF83" s="3">
        <v>5.0251673365244915</v>
      </c>
      <c r="AG83" s="3">
        <v>1.923757979714654</v>
      </c>
      <c r="AH83" s="3">
        <v>1.9004461215987973</v>
      </c>
      <c r="AI83" s="3">
        <v>2.0842844168407808</v>
      </c>
      <c r="AJ83" s="3">
        <v>1.8133034105500272</v>
      </c>
      <c r="AK83" s="3">
        <v>1.7184487110012827</v>
      </c>
      <c r="AL83" s="3">
        <v>2.5586673198010716</v>
      </c>
      <c r="AM83" s="3">
        <v>21.262289691009396</v>
      </c>
      <c r="AN83" s="3">
        <v>0</v>
      </c>
      <c r="AO83" s="3">
        <v>2.701558724238398</v>
      </c>
      <c r="AP83" s="3">
        <v>0.46596790406853039</v>
      </c>
      <c r="AQ83" s="3">
        <v>0</v>
      </c>
      <c r="AR83" s="3">
        <v>5</v>
      </c>
      <c r="AS83" s="3">
        <v>5</v>
      </c>
      <c r="AT83" s="3">
        <v>13.167526628306929</v>
      </c>
      <c r="AU83" s="2">
        <v>0</v>
      </c>
      <c r="AV83" s="3">
        <v>50.490458452441949</v>
      </c>
      <c r="AW83" s="4">
        <v>0</v>
      </c>
      <c r="AX83" s="61">
        <v>0</v>
      </c>
      <c r="AY83" s="2">
        <v>113</v>
      </c>
      <c r="AZ83" s="2">
        <v>82</v>
      </c>
      <c r="BA83" s="2" t="s">
        <v>30</v>
      </c>
      <c r="BB83" s="3">
        <v>48.10591007066521</v>
      </c>
      <c r="BC83" s="60">
        <v>2.3845483817767388</v>
      </c>
      <c r="BD83" s="3">
        <v>2.3845483817767388</v>
      </c>
      <c r="BE83" s="2">
        <v>28</v>
      </c>
      <c r="BF83" s="4">
        <v>1.7532305042429539</v>
      </c>
      <c r="BG83" s="61">
        <v>28765.25</v>
      </c>
    </row>
    <row r="84" spans="1:59" x14ac:dyDescent="0.25">
      <c r="A84" s="2" t="s">
        <v>142</v>
      </c>
      <c r="B84" s="2" t="s">
        <v>43</v>
      </c>
      <c r="C84" s="58">
        <v>62057</v>
      </c>
      <c r="D84" s="58">
        <v>46028</v>
      </c>
      <c r="E84" s="58">
        <v>1608</v>
      </c>
      <c r="F84" s="58">
        <v>47636</v>
      </c>
      <c r="G84" s="59">
        <v>0.76761686836295662</v>
      </c>
      <c r="H84" s="2" t="s">
        <v>29</v>
      </c>
      <c r="I84" s="3">
        <v>4.1982658783531344</v>
      </c>
      <c r="J84" s="3">
        <v>5.3131195806156883</v>
      </c>
      <c r="K84" s="3">
        <v>4.5260999999999996</v>
      </c>
      <c r="L84" s="3">
        <v>0.85187241343352404</v>
      </c>
      <c r="M84" s="3">
        <v>0.39169999999999999</v>
      </c>
      <c r="N84" s="60">
        <v>6.5151515151515129</v>
      </c>
      <c r="O84" s="60">
        <v>0.54545454545454508</v>
      </c>
      <c r="P84" s="60">
        <v>2.9485930735930723</v>
      </c>
      <c r="Q84" s="60">
        <v>2.979624542124542</v>
      </c>
      <c r="R84" s="60">
        <v>2.666666666666667</v>
      </c>
      <c r="S84" s="60">
        <v>3</v>
      </c>
      <c r="T84" s="60">
        <v>3.1532258064516117</v>
      </c>
      <c r="U84" s="60">
        <v>2.44</v>
      </c>
      <c r="V84" s="3">
        <v>98</v>
      </c>
      <c r="W84" s="3">
        <v>99</v>
      </c>
      <c r="X84" s="3">
        <v>76</v>
      </c>
      <c r="Y84" s="3">
        <v>98</v>
      </c>
      <c r="Z84" s="3">
        <v>97</v>
      </c>
      <c r="AA84" s="3">
        <v>87</v>
      </c>
      <c r="AB84" s="3">
        <v>12.9936253020349</v>
      </c>
      <c r="AC84" s="3">
        <v>7.0331577687335409</v>
      </c>
      <c r="AD84" s="3">
        <v>20.026783070768442</v>
      </c>
      <c r="AE84" s="3">
        <v>2.4284789572722061</v>
      </c>
      <c r="AF84" s="3">
        <v>2.0120481948729174</v>
      </c>
      <c r="AG84" s="3">
        <v>1.0402201994942246</v>
      </c>
      <c r="AH84" s="3">
        <v>1.3096989110432109</v>
      </c>
      <c r="AI84" s="3">
        <v>1.2051974570079325</v>
      </c>
      <c r="AJ84" s="3">
        <v>1.4600120594924015</v>
      </c>
      <c r="AK84" s="3">
        <v>1.8600614478089632</v>
      </c>
      <c r="AL84" s="3">
        <v>1.3158744923608887</v>
      </c>
      <c r="AM84" s="3">
        <v>12.631591719352745</v>
      </c>
      <c r="AN84" s="3">
        <v>0.94254000697873108</v>
      </c>
      <c r="AO84" s="3">
        <v>3.8507793621191988</v>
      </c>
      <c r="AP84" s="3">
        <v>0</v>
      </c>
      <c r="AQ84" s="3">
        <v>2.2485579017965396</v>
      </c>
      <c r="AR84" s="3">
        <v>3.6715504128035867</v>
      </c>
      <c r="AS84" s="3">
        <v>2.0520430689565212</v>
      </c>
      <c r="AT84" s="3">
        <v>12.765470752654577</v>
      </c>
      <c r="AU84" s="2">
        <v>5</v>
      </c>
      <c r="AV84" s="3">
        <v>50.423845542775766</v>
      </c>
      <c r="AW84" s="4">
        <v>0</v>
      </c>
      <c r="AX84" s="61">
        <v>0</v>
      </c>
      <c r="AY84" s="2">
        <v>114</v>
      </c>
      <c r="AZ84" s="2">
        <v>83</v>
      </c>
      <c r="BA84" s="2" t="s">
        <v>30</v>
      </c>
      <c r="BB84" s="3">
        <v>64.615080937387049</v>
      </c>
      <c r="BC84" s="60">
        <v>-14.191235394611283</v>
      </c>
      <c r="BD84" s="3">
        <v>0</v>
      </c>
      <c r="BE84" s="2">
        <v>0</v>
      </c>
      <c r="BF84" s="4">
        <v>0</v>
      </c>
      <c r="BG84" s="61">
        <v>0</v>
      </c>
    </row>
    <row r="85" spans="1:59" x14ac:dyDescent="0.25">
      <c r="A85" s="57" t="s">
        <v>299</v>
      </c>
      <c r="B85" s="2" t="s">
        <v>166</v>
      </c>
      <c r="C85" s="58">
        <v>21888</v>
      </c>
      <c r="D85" s="58">
        <v>14956</v>
      </c>
      <c r="E85" s="58">
        <v>298</v>
      </c>
      <c r="F85" s="58">
        <v>15254</v>
      </c>
      <c r="G85" s="59">
        <v>0.69691154970760238</v>
      </c>
      <c r="H85" s="2" t="s">
        <v>29</v>
      </c>
      <c r="I85" s="3">
        <v>3.845435645877131</v>
      </c>
      <c r="J85" s="3">
        <v>4.8665949270754494</v>
      </c>
      <c r="K85" s="3">
        <v>3.0108999999999999</v>
      </c>
      <c r="L85" s="3">
        <v>0.6186872022671881</v>
      </c>
      <c r="M85" s="3">
        <v>0.34720000000000001</v>
      </c>
      <c r="N85" s="60">
        <v>7.9333333333333336</v>
      </c>
      <c r="O85" s="60">
        <v>0.8571428571428571</v>
      </c>
      <c r="P85" s="60">
        <v>3.4996031746031746</v>
      </c>
      <c r="Q85" s="60">
        <v>3.3410256410256411</v>
      </c>
      <c r="R85" s="60">
        <v>2.8333333333333335</v>
      </c>
      <c r="S85" s="60">
        <v>3.375</v>
      </c>
      <c r="T85" s="60">
        <v>3.3035714285714284</v>
      </c>
      <c r="U85" s="60">
        <v>2.6923076923076925</v>
      </c>
      <c r="V85" s="3">
        <v>99</v>
      </c>
      <c r="W85" s="3">
        <v>96</v>
      </c>
      <c r="X85" s="3">
        <v>93</v>
      </c>
      <c r="Y85" s="3">
        <v>100</v>
      </c>
      <c r="Z85" s="3">
        <v>100</v>
      </c>
      <c r="AA85" s="3">
        <v>100</v>
      </c>
      <c r="AB85" s="3">
        <v>1.964059497813383</v>
      </c>
      <c r="AC85" s="3">
        <v>6.2341393344505631</v>
      </c>
      <c r="AD85" s="3">
        <v>8.1981988322639463</v>
      </c>
      <c r="AE85" s="3">
        <v>4.0478980487568119</v>
      </c>
      <c r="AF85" s="3">
        <v>4.7466437183886319</v>
      </c>
      <c r="AG85" s="3">
        <v>2.1766543936067997</v>
      </c>
      <c r="AH85" s="3">
        <v>1.9748583593906064</v>
      </c>
      <c r="AI85" s="3">
        <v>1.4982264436188819</v>
      </c>
      <c r="AJ85" s="3">
        <v>2.1224333427254494</v>
      </c>
      <c r="AK85" s="3">
        <v>2.1060303318382805</v>
      </c>
      <c r="AL85" s="3">
        <v>1.7167403606523468</v>
      </c>
      <c r="AM85" s="3">
        <v>20.389484998977807</v>
      </c>
      <c r="AN85" s="3">
        <v>2.9712700034893658</v>
      </c>
      <c r="AO85" s="3">
        <v>0.40311744847679604</v>
      </c>
      <c r="AP85" s="3">
        <v>3.4130887664239857</v>
      </c>
      <c r="AQ85" s="3">
        <v>5</v>
      </c>
      <c r="AR85" s="3">
        <v>5</v>
      </c>
      <c r="AS85" s="3">
        <v>5</v>
      </c>
      <c r="AT85" s="3">
        <v>21.787476218390147</v>
      </c>
      <c r="AU85" s="2">
        <v>0</v>
      </c>
      <c r="AV85" s="3">
        <v>50.375160049631901</v>
      </c>
      <c r="AW85" s="4">
        <v>0</v>
      </c>
      <c r="AX85" s="61">
        <v>0</v>
      </c>
      <c r="AY85" s="2">
        <v>115</v>
      </c>
      <c r="AZ85" s="2">
        <v>84</v>
      </c>
      <c r="BA85" s="2" t="s">
        <v>30</v>
      </c>
      <c r="BB85" s="3">
        <v>58.613962362996304</v>
      </c>
      <c r="BC85" s="60">
        <v>-8.2388023133644026</v>
      </c>
      <c r="BD85" s="3">
        <v>0</v>
      </c>
      <c r="BE85" s="2">
        <v>0</v>
      </c>
      <c r="BF85" s="4">
        <v>0</v>
      </c>
      <c r="BG85" s="61">
        <v>0</v>
      </c>
    </row>
    <row r="86" spans="1:59" x14ac:dyDescent="0.25">
      <c r="A86" s="57" t="s">
        <v>271</v>
      </c>
      <c r="B86" s="2" t="s">
        <v>34</v>
      </c>
      <c r="C86" s="58">
        <v>35031</v>
      </c>
      <c r="D86" s="58">
        <v>17989</v>
      </c>
      <c r="E86" s="58">
        <v>355</v>
      </c>
      <c r="F86" s="58">
        <v>18344</v>
      </c>
      <c r="G86" s="59">
        <v>0.52365048100254064</v>
      </c>
      <c r="H86" s="2" t="s">
        <v>29</v>
      </c>
      <c r="I86" s="3">
        <v>3.1898388000941442</v>
      </c>
      <c r="J86" s="3">
        <v>4.036903683297945</v>
      </c>
      <c r="K86" s="3">
        <v>3.2563</v>
      </c>
      <c r="L86" s="3">
        <v>0.80663306718771366</v>
      </c>
      <c r="M86" s="3">
        <v>0.55459999999999998</v>
      </c>
      <c r="N86" s="60">
        <v>5.7727272727272698</v>
      </c>
      <c r="O86" s="60">
        <v>0.45454545454545436</v>
      </c>
      <c r="P86" s="60">
        <v>2.7499999999999996</v>
      </c>
      <c r="Q86" s="60">
        <v>2.7634353741496587</v>
      </c>
      <c r="R86" s="60">
        <v>2.4249999999999994</v>
      </c>
      <c r="S86" s="60">
        <v>2.7156862745098032</v>
      </c>
      <c r="T86" s="60">
        <v>2.6916666666666664</v>
      </c>
      <c r="U86" s="60">
        <v>1.8823529411764703</v>
      </c>
      <c r="V86" s="3">
        <v>100</v>
      </c>
      <c r="W86" s="3">
        <v>97</v>
      </c>
      <c r="X86" s="3">
        <v>93</v>
      </c>
      <c r="Y86" s="3">
        <v>99</v>
      </c>
      <c r="Z86" s="3">
        <v>97</v>
      </c>
      <c r="AA86" s="3">
        <v>96</v>
      </c>
      <c r="AB86" s="3">
        <v>10.853822593868294</v>
      </c>
      <c r="AC86" s="3">
        <v>9.9581039023222395</v>
      </c>
      <c r="AD86" s="3">
        <v>20.811926496190534</v>
      </c>
      <c r="AE86" s="3">
        <v>1.5807061422856075</v>
      </c>
      <c r="AF86" s="3">
        <v>1.2144578338475032</v>
      </c>
      <c r="AG86" s="3">
        <v>0.63063068537940958</v>
      </c>
      <c r="AH86" s="3">
        <v>0.91180231320190752</v>
      </c>
      <c r="AI86" s="3">
        <v>0.78030542642205369</v>
      </c>
      <c r="AJ86" s="3">
        <v>0.95778415847910892</v>
      </c>
      <c r="AK86" s="3">
        <v>1.1049401152040228</v>
      </c>
      <c r="AL86" s="3">
        <v>0.4298861564885923</v>
      </c>
      <c r="AM86" s="3">
        <v>7.6105128313082062</v>
      </c>
      <c r="AN86" s="3">
        <v>5</v>
      </c>
      <c r="AO86" s="3">
        <v>1.5523380863575968</v>
      </c>
      <c r="AP86" s="3">
        <v>3.4130887664239857</v>
      </c>
      <c r="AQ86" s="3">
        <v>3.6242789508982698</v>
      </c>
      <c r="AR86" s="3">
        <v>3.6715504128035867</v>
      </c>
      <c r="AS86" s="3">
        <v>4.0929363289096985</v>
      </c>
      <c r="AT86" s="3">
        <v>21.354192545393136</v>
      </c>
      <c r="AU86" s="2">
        <v>0</v>
      </c>
      <c r="AV86" s="3">
        <v>49.776631872891876</v>
      </c>
      <c r="AW86" s="4">
        <v>0</v>
      </c>
      <c r="AX86" s="61">
        <v>0</v>
      </c>
      <c r="AY86" s="2">
        <v>118</v>
      </c>
      <c r="AZ86" s="2">
        <v>85</v>
      </c>
      <c r="BA86" s="2" t="s">
        <v>30</v>
      </c>
      <c r="BB86" s="3">
        <v>61.060202731714774</v>
      </c>
      <c r="BC86" s="60">
        <v>-11.283570858822898</v>
      </c>
      <c r="BD86" s="3">
        <v>0</v>
      </c>
      <c r="BE86" s="2">
        <v>0</v>
      </c>
      <c r="BF86" s="4">
        <v>0</v>
      </c>
      <c r="BG86" s="61">
        <v>0</v>
      </c>
    </row>
    <row r="87" spans="1:59" x14ac:dyDescent="0.25">
      <c r="A87" s="57" t="s">
        <v>186</v>
      </c>
      <c r="B87" s="2" t="s">
        <v>43</v>
      </c>
      <c r="C87" s="58">
        <v>21735</v>
      </c>
      <c r="D87" s="58">
        <v>20244</v>
      </c>
      <c r="E87" s="58">
        <v>65</v>
      </c>
      <c r="F87" s="58">
        <v>20309</v>
      </c>
      <c r="G87" s="59">
        <v>0.93439153439153444</v>
      </c>
      <c r="H87" s="2" t="s">
        <v>29</v>
      </c>
      <c r="I87" s="3">
        <v>2.9846114828331989</v>
      </c>
      <c r="J87" s="3">
        <v>3.7771780467110379</v>
      </c>
      <c r="K87" s="3">
        <v>3.0952999999999999</v>
      </c>
      <c r="L87" s="3">
        <v>0.81947421109662</v>
      </c>
      <c r="M87" s="3">
        <v>0.65710000000000002</v>
      </c>
      <c r="N87" s="60">
        <v>6.5</v>
      </c>
      <c r="O87" s="60">
        <v>0.5</v>
      </c>
      <c r="P87" s="60">
        <v>2.7023809523809521</v>
      </c>
      <c r="Q87" s="60">
        <v>2.6984126984126986</v>
      </c>
      <c r="R87" s="60">
        <v>2.75</v>
      </c>
      <c r="S87" s="60">
        <v>2.083333333333333</v>
      </c>
      <c r="T87" s="60">
        <v>2.4166666666666665</v>
      </c>
      <c r="U87" s="60">
        <v>1.75</v>
      </c>
      <c r="V87" s="3">
        <v>100</v>
      </c>
      <c r="W87" s="3">
        <v>100</v>
      </c>
      <c r="X87" s="3">
        <v>93</v>
      </c>
      <c r="Y87" s="3">
        <v>100</v>
      </c>
      <c r="Z87" s="3">
        <v>86</v>
      </c>
      <c r="AA87" s="3">
        <v>63</v>
      </c>
      <c r="AB87" s="3">
        <v>11.461203486663127</v>
      </c>
      <c r="AC87" s="3">
        <v>11.79853962173809</v>
      </c>
      <c r="AD87" s="3">
        <v>23.259743108401217</v>
      </c>
      <c r="AE87" s="3">
        <v>2.4111774712520737</v>
      </c>
      <c r="AF87" s="3">
        <v>1.6132530143602126</v>
      </c>
      <c r="AG87" s="3">
        <v>0.53241848580964457</v>
      </c>
      <c r="AH87" s="3">
        <v>0.79212794791973695</v>
      </c>
      <c r="AI87" s="3">
        <v>1.351711950313407</v>
      </c>
      <c r="AJ87" s="3">
        <v>0</v>
      </c>
      <c r="AK87" s="3">
        <v>0.65503381161936636</v>
      </c>
      <c r="AL87" s="3">
        <v>0.21960411474675035</v>
      </c>
      <c r="AM87" s="3">
        <v>7.5753267960211916</v>
      </c>
      <c r="AN87" s="3">
        <v>5</v>
      </c>
      <c r="AO87" s="3">
        <v>5</v>
      </c>
      <c r="AP87" s="3">
        <v>3.4130887664239857</v>
      </c>
      <c r="AQ87" s="3">
        <v>5</v>
      </c>
      <c r="AR87" s="3">
        <v>0</v>
      </c>
      <c r="AS87" s="3">
        <v>0</v>
      </c>
      <c r="AT87" s="3">
        <v>18.413088766423986</v>
      </c>
      <c r="AU87" s="2">
        <v>0</v>
      </c>
      <c r="AV87" s="3">
        <v>49.248158670846394</v>
      </c>
      <c r="AW87" s="4">
        <v>0</v>
      </c>
      <c r="AX87" s="61">
        <v>0</v>
      </c>
      <c r="AY87" s="2">
        <v>120</v>
      </c>
      <c r="AZ87" s="2">
        <v>86</v>
      </c>
      <c r="BA87" s="2" t="s">
        <v>30</v>
      </c>
      <c r="BB87" s="3">
        <v>38.922973476234816</v>
      </c>
      <c r="BC87" s="60">
        <v>10.325185194611578</v>
      </c>
      <c r="BD87" s="3">
        <v>10.325185194611578</v>
      </c>
      <c r="BE87" s="2">
        <v>7</v>
      </c>
      <c r="BF87" s="4">
        <v>2.4179245555666204</v>
      </c>
      <c r="BG87" s="61">
        <v>49105.63</v>
      </c>
    </row>
    <row r="88" spans="1:59" x14ac:dyDescent="0.25">
      <c r="A88" s="57" t="s">
        <v>277</v>
      </c>
      <c r="B88" s="2" t="s">
        <v>34</v>
      </c>
      <c r="C88" s="58">
        <v>37759</v>
      </c>
      <c r="D88" s="58">
        <v>21238</v>
      </c>
      <c r="E88" s="58">
        <v>833</v>
      </c>
      <c r="F88" s="58">
        <v>22071</v>
      </c>
      <c r="G88" s="59">
        <v>0.58452289520379253</v>
      </c>
      <c r="H88" s="2" t="s">
        <v>29</v>
      </c>
      <c r="I88" s="3">
        <v>4.0485392630017847</v>
      </c>
      <c r="J88" s="3">
        <v>5.1236329128311722</v>
      </c>
      <c r="K88" s="3">
        <v>3.4209999999999998</v>
      </c>
      <c r="L88" s="3">
        <v>0.66769030065224821</v>
      </c>
      <c r="M88" s="3">
        <v>0.52529999999999999</v>
      </c>
      <c r="N88" s="60">
        <v>7.625</v>
      </c>
      <c r="O88" s="60">
        <v>0.625</v>
      </c>
      <c r="P88" s="60">
        <v>3.2991071428571428</v>
      </c>
      <c r="Q88" s="60">
        <v>3.3265306122448979</v>
      </c>
      <c r="R88" s="60">
        <v>2.875</v>
      </c>
      <c r="S88" s="60">
        <v>2.8333333333333335</v>
      </c>
      <c r="T88" s="60">
        <v>2.6979166666666665</v>
      </c>
      <c r="U88" s="60">
        <v>2.5833333333333335</v>
      </c>
      <c r="V88" s="3">
        <v>99</v>
      </c>
      <c r="W88" s="3">
        <v>98</v>
      </c>
      <c r="X88" s="3">
        <v>96</v>
      </c>
      <c r="Y88" s="3">
        <v>99</v>
      </c>
      <c r="Z88" s="3">
        <v>98</v>
      </c>
      <c r="AA88" s="3">
        <v>89</v>
      </c>
      <c r="AB88" s="3">
        <v>4.2818861539096122</v>
      </c>
      <c r="AC88" s="3">
        <v>9.4320086186258063</v>
      </c>
      <c r="AD88" s="3">
        <v>13.713894772535419</v>
      </c>
      <c r="AE88" s="3">
        <v>3.6958128082470711</v>
      </c>
      <c r="AF88" s="3">
        <v>2.7099397607701596</v>
      </c>
      <c r="AG88" s="3">
        <v>1.763140111668267</v>
      </c>
      <c r="AH88" s="3">
        <v>1.9481802298085564</v>
      </c>
      <c r="AI88" s="3">
        <v>1.5714836902716192</v>
      </c>
      <c r="AJ88" s="3">
        <v>1.1656026002777136</v>
      </c>
      <c r="AK88" s="3">
        <v>1.1151652584673106</v>
      </c>
      <c r="AL88" s="3">
        <v>1.5436021553435362</v>
      </c>
      <c r="AM88" s="3">
        <v>15.512926614854237</v>
      </c>
      <c r="AN88" s="3">
        <v>2.9712700034893658</v>
      </c>
      <c r="AO88" s="3">
        <v>2.701558724238398</v>
      </c>
      <c r="AP88" s="3">
        <v>4.0931935808137059</v>
      </c>
      <c r="AQ88" s="3">
        <v>3.6242789508982698</v>
      </c>
      <c r="AR88" s="3">
        <v>4.1143669418690578</v>
      </c>
      <c r="AS88" s="3">
        <v>2.505574904501672</v>
      </c>
      <c r="AT88" s="3">
        <v>20.010243105810467</v>
      </c>
      <c r="AU88" s="2">
        <v>0</v>
      </c>
      <c r="AV88" s="3">
        <v>49.237064493200123</v>
      </c>
      <c r="AW88" s="4">
        <v>0</v>
      </c>
      <c r="AX88" s="61">
        <v>0</v>
      </c>
      <c r="AY88" s="2">
        <v>121</v>
      </c>
      <c r="AZ88" s="2">
        <v>87</v>
      </c>
      <c r="BA88" s="2" t="s">
        <v>30</v>
      </c>
      <c r="BB88" s="3">
        <v>48.538873364845429</v>
      </c>
      <c r="BC88" s="60">
        <v>0.69819112835469355</v>
      </c>
      <c r="BD88" s="3">
        <v>0.69819112835469355</v>
      </c>
      <c r="BE88" s="2">
        <v>39</v>
      </c>
      <c r="BF88" s="4">
        <v>1.6120690758617484</v>
      </c>
      <c r="BG88" s="61">
        <v>35579.980000000003</v>
      </c>
    </row>
    <row r="89" spans="1:59" x14ac:dyDescent="0.25">
      <c r="A89" s="2" t="s">
        <v>300</v>
      </c>
      <c r="B89" s="2" t="s">
        <v>93</v>
      </c>
      <c r="C89" s="58">
        <v>20492</v>
      </c>
      <c r="D89" s="58">
        <v>10510</v>
      </c>
      <c r="E89" s="58">
        <v>528</v>
      </c>
      <c r="F89" s="58">
        <v>11038</v>
      </c>
      <c r="G89" s="59">
        <v>0.53864922896740186</v>
      </c>
      <c r="H89" s="2" t="s">
        <v>29</v>
      </c>
      <c r="I89" s="3">
        <v>4.2523866743471581</v>
      </c>
      <c r="J89" s="3">
        <v>5.3816122081067208</v>
      </c>
      <c r="K89" s="3">
        <v>2.7505999999999999</v>
      </c>
      <c r="L89" s="3">
        <v>0.51111077752064105</v>
      </c>
      <c r="M89" s="3">
        <v>0.5625</v>
      </c>
      <c r="N89" s="60">
        <v>8.3829787234042552</v>
      </c>
      <c r="O89" s="60">
        <v>0.91489361702127647</v>
      </c>
      <c r="P89" s="60">
        <v>3.6584062196307081</v>
      </c>
      <c r="Q89" s="60">
        <v>3.5719202898550719</v>
      </c>
      <c r="R89" s="60">
        <v>2.9230769230769207</v>
      </c>
      <c r="S89" s="60">
        <v>3.3828828828828823</v>
      </c>
      <c r="T89" s="60">
        <v>3.3246527777777768</v>
      </c>
      <c r="U89" s="60">
        <v>2.9146341463414625</v>
      </c>
      <c r="V89" s="3">
        <v>99</v>
      </c>
      <c r="W89" s="3">
        <v>96</v>
      </c>
      <c r="X89" s="3">
        <v>97</v>
      </c>
      <c r="Y89" s="3">
        <v>94</v>
      </c>
      <c r="Z89" s="3">
        <v>97</v>
      </c>
      <c r="AA89" s="3">
        <v>100</v>
      </c>
      <c r="AB89" s="3">
        <v>0</v>
      </c>
      <c r="AC89" s="3">
        <v>10.099952118745511</v>
      </c>
      <c r="AD89" s="3">
        <v>10.099952118745511</v>
      </c>
      <c r="AE89" s="3">
        <v>4.5613472551585943</v>
      </c>
      <c r="AF89" s="3">
        <v>5.2533196620187592</v>
      </c>
      <c r="AG89" s="3">
        <v>2.5041787169679415</v>
      </c>
      <c r="AH89" s="3">
        <v>2.3998204242784582</v>
      </c>
      <c r="AI89" s="3">
        <v>1.6560112825632352</v>
      </c>
      <c r="AJ89" s="3">
        <v>2.1363581144450619</v>
      </c>
      <c r="AK89" s="3">
        <v>2.1405199023692099</v>
      </c>
      <c r="AL89" s="3">
        <v>2.069972108068598</v>
      </c>
      <c r="AM89" s="3">
        <v>22.721527465869858</v>
      </c>
      <c r="AN89" s="3">
        <v>2.9712700034893658</v>
      </c>
      <c r="AO89" s="3">
        <v>0.40311744847679604</v>
      </c>
      <c r="AP89" s="3">
        <v>4.3198951856102799</v>
      </c>
      <c r="AQ89" s="3">
        <v>0</v>
      </c>
      <c r="AR89" s="3">
        <v>3.6715504128035867</v>
      </c>
      <c r="AS89" s="3">
        <v>5</v>
      </c>
      <c r="AT89" s="3">
        <v>16.365833050380029</v>
      </c>
      <c r="AU89" s="2">
        <v>0</v>
      </c>
      <c r="AV89" s="3">
        <v>49.187312634995394</v>
      </c>
      <c r="AW89" s="4">
        <v>0</v>
      </c>
      <c r="AX89" s="61">
        <v>0</v>
      </c>
      <c r="AY89" s="2">
        <v>122</v>
      </c>
      <c r="AZ89" s="2">
        <v>88</v>
      </c>
      <c r="BA89" s="2" t="s">
        <v>30</v>
      </c>
      <c r="BB89" s="3">
        <v>53.25006748822743</v>
      </c>
      <c r="BC89" s="60">
        <v>-4.0627548532320361</v>
      </c>
      <c r="BD89" s="3">
        <v>0</v>
      </c>
      <c r="BE89" s="2">
        <v>0</v>
      </c>
      <c r="BF89" s="4">
        <v>0</v>
      </c>
      <c r="BG89" s="61">
        <v>0</v>
      </c>
    </row>
    <row r="90" spans="1:59" x14ac:dyDescent="0.25">
      <c r="A90" s="57" t="s">
        <v>95</v>
      </c>
      <c r="B90" s="2" t="s">
        <v>61</v>
      </c>
      <c r="C90" s="58">
        <v>36944</v>
      </c>
      <c r="D90" s="58">
        <v>27040</v>
      </c>
      <c r="E90" s="58">
        <v>458</v>
      </c>
      <c r="F90" s="58">
        <v>27498</v>
      </c>
      <c r="G90" s="59">
        <v>0.74431572109138155</v>
      </c>
      <c r="H90" s="2" t="s">
        <v>29</v>
      </c>
      <c r="I90" s="3">
        <v>3.3816537222662908</v>
      </c>
      <c r="J90" s="3">
        <v>4.2796552498678269</v>
      </c>
      <c r="K90" s="3">
        <v>3.2823000000000002</v>
      </c>
      <c r="L90" s="3">
        <v>0.76695430084032379</v>
      </c>
      <c r="M90" s="3">
        <v>0.54169999999999996</v>
      </c>
      <c r="N90" s="60">
        <v>6.5000000000000009</v>
      </c>
      <c r="O90" s="60">
        <v>0.50000000000000022</v>
      </c>
      <c r="P90" s="60">
        <v>3.0365646258503407</v>
      </c>
      <c r="Q90" s="60">
        <v>3.0521303258145362</v>
      </c>
      <c r="R90" s="60">
        <v>2.7222222222222223</v>
      </c>
      <c r="S90" s="60">
        <v>3.2058823529411766</v>
      </c>
      <c r="T90" s="60">
        <v>2.8666666666666671</v>
      </c>
      <c r="U90" s="60">
        <v>2.4374999999999996</v>
      </c>
      <c r="V90" s="3">
        <v>99</v>
      </c>
      <c r="W90" s="3">
        <v>97</v>
      </c>
      <c r="X90" s="3">
        <v>94</v>
      </c>
      <c r="Y90" s="3">
        <v>98</v>
      </c>
      <c r="Z90" s="3">
        <v>98</v>
      </c>
      <c r="AA90" s="3">
        <v>93</v>
      </c>
      <c r="AB90" s="3">
        <v>8.9770330570451833</v>
      </c>
      <c r="AC90" s="3">
        <v>9.7264783337323433</v>
      </c>
      <c r="AD90" s="3">
        <v>18.703511390777528</v>
      </c>
      <c r="AE90" s="3">
        <v>2.4111774712520746</v>
      </c>
      <c r="AF90" s="3">
        <v>1.6132530143602146</v>
      </c>
      <c r="AG90" s="3">
        <v>1.2216576720760353</v>
      </c>
      <c r="AH90" s="3">
        <v>1.4431459515416412</v>
      </c>
      <c r="AI90" s="3">
        <v>1.3028737858782486</v>
      </c>
      <c r="AJ90" s="3">
        <v>1.8236943326399575</v>
      </c>
      <c r="AK90" s="3">
        <v>1.3912441265760782</v>
      </c>
      <c r="AL90" s="3">
        <v>1.3119024982390977</v>
      </c>
      <c r="AM90" s="3">
        <v>12.518948852563348</v>
      </c>
      <c r="AN90" s="3">
        <v>2.9712700034893658</v>
      </c>
      <c r="AO90" s="3">
        <v>1.5523380863575968</v>
      </c>
      <c r="AP90" s="3">
        <v>3.6397903712205593</v>
      </c>
      <c r="AQ90" s="3">
        <v>2.2485579017965396</v>
      </c>
      <c r="AR90" s="3">
        <v>4.1143669418690578</v>
      </c>
      <c r="AS90" s="3">
        <v>3.412638575591973</v>
      </c>
      <c r="AT90" s="3">
        <v>17.938961880325092</v>
      </c>
      <c r="AU90" s="2">
        <v>0</v>
      </c>
      <c r="AV90" s="3">
        <v>49.161422123665972</v>
      </c>
      <c r="AW90" s="4">
        <v>0</v>
      </c>
      <c r="AX90" s="61">
        <v>0</v>
      </c>
      <c r="AY90" s="2">
        <v>123</v>
      </c>
      <c r="AZ90" s="2">
        <v>89</v>
      </c>
      <c r="BA90" s="2" t="s">
        <v>30</v>
      </c>
      <c r="BB90" s="3">
        <v>63.552260659050184</v>
      </c>
      <c r="BC90" s="60">
        <v>-14.390838535384212</v>
      </c>
      <c r="BD90" s="3">
        <v>0</v>
      </c>
      <c r="BE90" s="2">
        <v>0</v>
      </c>
      <c r="BF90" s="4">
        <v>0</v>
      </c>
      <c r="BG90" s="61">
        <v>0</v>
      </c>
    </row>
    <row r="91" spans="1:59" x14ac:dyDescent="0.25">
      <c r="A91" s="2" t="s">
        <v>256</v>
      </c>
      <c r="B91" s="2" t="s">
        <v>61</v>
      </c>
      <c r="C91" s="58">
        <v>39732</v>
      </c>
      <c r="D91" s="58">
        <v>26609</v>
      </c>
      <c r="E91" s="58">
        <v>407</v>
      </c>
      <c r="F91" s="58">
        <v>27016</v>
      </c>
      <c r="G91" s="59">
        <v>0.67995570321151722</v>
      </c>
      <c r="H91" s="2" t="s">
        <v>29</v>
      </c>
      <c r="I91" s="3">
        <v>3.8910524027728832</v>
      </c>
      <c r="J91" s="3">
        <v>4.9243252593816251</v>
      </c>
      <c r="K91" s="3">
        <v>3.3622000000000001</v>
      </c>
      <c r="L91" s="3">
        <v>0.68277374521402145</v>
      </c>
      <c r="M91" s="3">
        <v>0.25929999999999997</v>
      </c>
      <c r="N91" s="60">
        <v>8.2857142857142776</v>
      </c>
      <c r="O91" s="60">
        <v>0.92592592592592593</v>
      </c>
      <c r="P91" s="60">
        <v>3.517431972789113</v>
      </c>
      <c r="Q91" s="60">
        <v>3.4849025974025953</v>
      </c>
      <c r="R91" s="60">
        <v>3.1249999999999987</v>
      </c>
      <c r="S91" s="60">
        <v>3.3333333333333313</v>
      </c>
      <c r="T91" s="60">
        <v>3.2870370370370341</v>
      </c>
      <c r="U91" s="60">
        <v>2.9523809523809512</v>
      </c>
      <c r="V91" s="3">
        <v>100</v>
      </c>
      <c r="W91" s="3">
        <v>95</v>
      </c>
      <c r="X91" s="3">
        <v>99</v>
      </c>
      <c r="Y91" s="3">
        <v>96</v>
      </c>
      <c r="Z91" s="3">
        <v>99</v>
      </c>
      <c r="AA91" s="3">
        <v>89</v>
      </c>
      <c r="AB91" s="3">
        <v>4.9953269571076095</v>
      </c>
      <c r="AC91" s="3">
        <v>4.6558534833612635</v>
      </c>
      <c r="AD91" s="3">
        <v>9.6511804404688739</v>
      </c>
      <c r="AE91" s="3">
        <v>4.4502811807679334</v>
      </c>
      <c r="AF91" s="3">
        <v>5.3501115576829941</v>
      </c>
      <c r="AG91" s="3">
        <v>2.2134255088028554</v>
      </c>
      <c r="AH91" s="3">
        <v>2.2396641865576865</v>
      </c>
      <c r="AI91" s="3">
        <v>2.0110271701880413</v>
      </c>
      <c r="AJ91" s="3">
        <v>2.0488309779217735</v>
      </c>
      <c r="AK91" s="3">
        <v>2.0789796882846052</v>
      </c>
      <c r="AL91" s="3">
        <v>2.1299441447506817</v>
      </c>
      <c r="AM91" s="3">
        <v>22.52226441495657</v>
      </c>
      <c r="AN91" s="3">
        <v>5</v>
      </c>
      <c r="AO91" s="3">
        <v>0</v>
      </c>
      <c r="AP91" s="3">
        <v>4.773298395203426</v>
      </c>
      <c r="AQ91" s="3">
        <v>0</v>
      </c>
      <c r="AR91" s="3">
        <v>4.5571834709345289</v>
      </c>
      <c r="AS91" s="3">
        <v>2.505574904501672</v>
      </c>
      <c r="AT91" s="3">
        <v>16.836056770639626</v>
      </c>
      <c r="AU91" s="2">
        <v>0</v>
      </c>
      <c r="AV91" s="3">
        <v>49.009501626065074</v>
      </c>
      <c r="AW91" s="4">
        <v>0</v>
      </c>
      <c r="AX91" s="61">
        <v>0</v>
      </c>
      <c r="AY91" s="2">
        <v>124</v>
      </c>
      <c r="AZ91" s="2">
        <v>90</v>
      </c>
      <c r="BA91" s="2" t="s">
        <v>30</v>
      </c>
      <c r="BB91" s="3">
        <v>41.309080926515811</v>
      </c>
      <c r="BC91" s="60">
        <v>7.7004206995492623</v>
      </c>
      <c r="BD91" s="3">
        <v>7.7004206995492623</v>
      </c>
      <c r="BE91" s="2">
        <v>13</v>
      </c>
      <c r="BF91" s="4">
        <v>2.1982110253906146</v>
      </c>
      <c r="BG91" s="61">
        <v>59386.87</v>
      </c>
    </row>
    <row r="92" spans="1:59" x14ac:dyDescent="0.25">
      <c r="A92" s="57" t="s">
        <v>248</v>
      </c>
      <c r="B92" s="2" t="s">
        <v>28</v>
      </c>
      <c r="C92" s="58">
        <v>56320</v>
      </c>
      <c r="D92" s="58">
        <v>38473</v>
      </c>
      <c r="E92" s="58">
        <v>4108</v>
      </c>
      <c r="F92" s="58">
        <v>42581</v>
      </c>
      <c r="G92" s="59">
        <v>0.75605468750000004</v>
      </c>
      <c r="H92" s="2" t="s">
        <v>29</v>
      </c>
      <c r="I92" s="3">
        <v>3.5890915503295604</v>
      </c>
      <c r="J92" s="3">
        <v>4.5421784006111254</v>
      </c>
      <c r="K92" s="3">
        <v>3.4990000000000001</v>
      </c>
      <c r="L92" s="3">
        <v>0.77033522054731018</v>
      </c>
      <c r="M92" s="3">
        <v>0.36109999999999998</v>
      </c>
      <c r="N92" s="60">
        <v>6.3636363636363678</v>
      </c>
      <c r="O92" s="60">
        <v>0.54838709677419373</v>
      </c>
      <c r="P92" s="60">
        <v>3.080086580086582</v>
      </c>
      <c r="Q92" s="60">
        <v>3.1829966329966353</v>
      </c>
      <c r="R92" s="60">
        <v>2.6500000000000012</v>
      </c>
      <c r="S92" s="60">
        <v>2.9404761904761916</v>
      </c>
      <c r="T92" s="60">
        <v>2.727272727272728</v>
      </c>
      <c r="U92" s="60">
        <v>2.2333333333333338</v>
      </c>
      <c r="V92" s="3">
        <v>100</v>
      </c>
      <c r="W92" s="3">
        <v>98</v>
      </c>
      <c r="X92" s="3">
        <v>84</v>
      </c>
      <c r="Y92" s="3">
        <v>100</v>
      </c>
      <c r="Z92" s="3">
        <v>94</v>
      </c>
      <c r="AA92" s="3">
        <v>59</v>
      </c>
      <c r="AB92" s="3">
        <v>9.1369491863763699</v>
      </c>
      <c r="AC92" s="3">
        <v>6.4837203734737852</v>
      </c>
      <c r="AD92" s="3">
        <v>15.620669559850155</v>
      </c>
      <c r="AE92" s="3">
        <v>2.2554640970708668</v>
      </c>
      <c r="AF92" s="3">
        <v>2.0377769161963228</v>
      </c>
      <c r="AG92" s="3">
        <v>1.3114197960334697</v>
      </c>
      <c r="AH92" s="3">
        <v>1.6840056527356517</v>
      </c>
      <c r="AI92" s="3">
        <v>1.1758945583468392</v>
      </c>
      <c r="AJ92" s="3">
        <v>1.354865824058586</v>
      </c>
      <c r="AK92" s="3">
        <v>1.1631924465221479</v>
      </c>
      <c r="AL92" s="3">
        <v>0.98752297829288671</v>
      </c>
      <c r="AM92" s="3">
        <v>11.970142269256771</v>
      </c>
      <c r="AN92" s="3">
        <v>5</v>
      </c>
      <c r="AO92" s="3">
        <v>2.701558724238398</v>
      </c>
      <c r="AP92" s="3">
        <v>1.3727743232548242</v>
      </c>
      <c r="AQ92" s="3">
        <v>5</v>
      </c>
      <c r="AR92" s="3">
        <v>2.3431008256071744</v>
      </c>
      <c r="AS92" s="3">
        <v>0</v>
      </c>
      <c r="AT92" s="3">
        <v>16.417433873100396</v>
      </c>
      <c r="AU92" s="2">
        <v>5</v>
      </c>
      <c r="AV92" s="3">
        <v>49.008245702207319</v>
      </c>
      <c r="AW92" s="4">
        <v>0</v>
      </c>
      <c r="AX92" s="61">
        <v>0</v>
      </c>
      <c r="AY92" s="2">
        <v>125</v>
      </c>
      <c r="AZ92" s="2">
        <v>91</v>
      </c>
      <c r="BA92" s="2" t="s">
        <v>30</v>
      </c>
      <c r="BB92" s="3">
        <v>42.631892492454647</v>
      </c>
      <c r="BC92" s="60">
        <v>6.3763532097526721</v>
      </c>
      <c r="BD92" s="3">
        <v>6.3763532097526721</v>
      </c>
      <c r="BE92" s="2">
        <v>19</v>
      </c>
      <c r="BF92" s="4">
        <v>2.0873761131835353</v>
      </c>
      <c r="BG92" s="61">
        <v>88882.559999999998</v>
      </c>
    </row>
    <row r="93" spans="1:59" x14ac:dyDescent="0.25">
      <c r="A93" s="57" t="s">
        <v>254</v>
      </c>
      <c r="B93" s="2" t="s">
        <v>43</v>
      </c>
      <c r="C93" s="58">
        <v>29930</v>
      </c>
      <c r="D93" s="58">
        <v>21232</v>
      </c>
      <c r="E93" s="58">
        <v>174</v>
      </c>
      <c r="F93" s="58">
        <v>21406</v>
      </c>
      <c r="G93" s="59">
        <v>0.71520213832275314</v>
      </c>
      <c r="H93" s="2" t="s">
        <v>29</v>
      </c>
      <c r="I93" s="3">
        <v>3.9395520859706892</v>
      </c>
      <c r="J93" s="3">
        <v>4.9857040819522922</v>
      </c>
      <c r="K93" s="3">
        <v>3.6415000000000002</v>
      </c>
      <c r="L93" s="3">
        <v>0.73038831429683826</v>
      </c>
      <c r="M93" s="3">
        <v>0.2235</v>
      </c>
      <c r="N93" s="60">
        <v>7</v>
      </c>
      <c r="O93" s="60">
        <v>0.6</v>
      </c>
      <c r="P93" s="60">
        <v>3.2012987012987013</v>
      </c>
      <c r="Q93" s="60">
        <v>2.6726190476190474</v>
      </c>
      <c r="R93" s="60">
        <v>2.8333333333333335</v>
      </c>
      <c r="S93" s="60">
        <v>3.25</v>
      </c>
      <c r="T93" s="60">
        <v>2.95</v>
      </c>
      <c r="U93" s="60">
        <v>2.7142857142857144</v>
      </c>
      <c r="V93" s="3">
        <v>99</v>
      </c>
      <c r="W93" s="3">
        <v>98</v>
      </c>
      <c r="X93" s="3">
        <v>94</v>
      </c>
      <c r="Y93" s="3">
        <v>100</v>
      </c>
      <c r="Z93" s="3">
        <v>100</v>
      </c>
      <c r="AA93" s="3">
        <v>95</v>
      </c>
      <c r="AB93" s="3">
        <v>7.2474767410146415</v>
      </c>
      <c r="AC93" s="3">
        <v>4.0130476418482166</v>
      </c>
      <c r="AD93" s="3">
        <v>11.260524382862858</v>
      </c>
      <c r="AE93" s="3">
        <v>2.9821265099165171</v>
      </c>
      <c r="AF93" s="3">
        <v>2.4906024114881697</v>
      </c>
      <c r="AG93" s="3">
        <v>1.5614144858474139</v>
      </c>
      <c r="AH93" s="3">
        <v>0.74465468183134176</v>
      </c>
      <c r="AI93" s="3">
        <v>1.4982264436188819</v>
      </c>
      <c r="AJ93" s="3">
        <v>1.9016262483144333</v>
      </c>
      <c r="AK93" s="3">
        <v>1.5275793700865798</v>
      </c>
      <c r="AL93" s="3">
        <v>1.7516589902944595</v>
      </c>
      <c r="AM93" s="3">
        <v>14.457889141397795</v>
      </c>
      <c r="AN93" s="3">
        <v>2.9712700034893658</v>
      </c>
      <c r="AO93" s="3">
        <v>2.701558724238398</v>
      </c>
      <c r="AP93" s="3">
        <v>3.6397903712205593</v>
      </c>
      <c r="AQ93" s="3">
        <v>5</v>
      </c>
      <c r="AR93" s="3">
        <v>5</v>
      </c>
      <c r="AS93" s="3">
        <v>3.8661704111371238</v>
      </c>
      <c r="AT93" s="3">
        <v>23.178789510085448</v>
      </c>
      <c r="AU93" s="2">
        <v>0</v>
      </c>
      <c r="AV93" s="3">
        <v>48.897203034346106</v>
      </c>
      <c r="AW93" s="4">
        <v>0</v>
      </c>
      <c r="AX93" s="61">
        <v>0</v>
      </c>
      <c r="AY93" s="2">
        <v>126</v>
      </c>
      <c r="AZ93" s="2">
        <v>92</v>
      </c>
      <c r="BA93" s="2" t="s">
        <v>30</v>
      </c>
      <c r="BB93" s="3">
        <v>44.052776476133147</v>
      </c>
      <c r="BC93" s="60">
        <v>4.8444265582129589</v>
      </c>
      <c r="BD93" s="3">
        <v>4.8444265582129589</v>
      </c>
      <c r="BE93" s="2">
        <v>22</v>
      </c>
      <c r="BF93" s="4">
        <v>1.9591417465522893</v>
      </c>
      <c r="BG93" s="61">
        <v>41937.39</v>
      </c>
    </row>
    <row r="94" spans="1:59" x14ac:dyDescent="0.25">
      <c r="A94" s="57" t="s">
        <v>147</v>
      </c>
      <c r="B94" s="2" t="s">
        <v>34</v>
      </c>
      <c r="C94" s="58">
        <v>28643</v>
      </c>
      <c r="D94" s="58">
        <v>22052</v>
      </c>
      <c r="E94" s="58">
        <v>264</v>
      </c>
      <c r="F94" s="58">
        <v>22316</v>
      </c>
      <c r="G94" s="59">
        <v>0.77910833362427123</v>
      </c>
      <c r="H94" s="2" t="s">
        <v>29</v>
      </c>
      <c r="I94" s="3">
        <v>4.1929471731793706</v>
      </c>
      <c r="J94" s="3">
        <v>5.3063884879643259</v>
      </c>
      <c r="K94" s="3">
        <v>4.6806000000000001</v>
      </c>
      <c r="L94" s="3">
        <v>0.88206885165236082</v>
      </c>
      <c r="M94" s="3">
        <v>0.44</v>
      </c>
      <c r="N94" s="60">
        <v>5.8666666666666663</v>
      </c>
      <c r="O94" s="60">
        <v>0.50000000000000011</v>
      </c>
      <c r="P94" s="60">
        <v>3.0355158730158731</v>
      </c>
      <c r="Q94" s="60">
        <v>2.81872427983539</v>
      </c>
      <c r="R94" s="60">
        <v>2.7307692307692308</v>
      </c>
      <c r="S94" s="60">
        <v>2.8968253968253954</v>
      </c>
      <c r="T94" s="60">
        <v>2.8214285714285716</v>
      </c>
      <c r="U94" s="60">
        <v>2.2291666666666656</v>
      </c>
      <c r="V94" s="3">
        <v>99</v>
      </c>
      <c r="W94" s="3">
        <v>100</v>
      </c>
      <c r="X94" s="3">
        <v>83</v>
      </c>
      <c r="Y94" s="3">
        <v>100</v>
      </c>
      <c r="Z94" s="3">
        <v>88</v>
      </c>
      <c r="AA94" s="3">
        <v>86</v>
      </c>
      <c r="AB94" s="3">
        <v>14.421904568639828</v>
      </c>
      <c r="AC94" s="3">
        <v>7.9004069906631553</v>
      </c>
      <c r="AD94" s="3">
        <v>22.322311559302982</v>
      </c>
      <c r="AE94" s="3">
        <v>1.6879753556104453</v>
      </c>
      <c r="AF94" s="3">
        <v>1.6132530143602137</v>
      </c>
      <c r="AG94" s="3">
        <v>1.2194946652997953</v>
      </c>
      <c r="AH94" s="3">
        <v>1.0135616551559736</v>
      </c>
      <c r="AI94" s="3">
        <v>1.317900913396759</v>
      </c>
      <c r="AJ94" s="3">
        <v>1.2777585847404491</v>
      </c>
      <c r="AK94" s="3">
        <v>1.3172335658132339</v>
      </c>
      <c r="AL94" s="3">
        <v>0.9809029880899004</v>
      </c>
      <c r="AM94" s="3">
        <v>10.42808074246677</v>
      </c>
      <c r="AN94" s="3">
        <v>2.9712700034893658</v>
      </c>
      <c r="AO94" s="3">
        <v>5</v>
      </c>
      <c r="AP94" s="3">
        <v>1.1460727184582509</v>
      </c>
      <c r="AQ94" s="3">
        <v>5</v>
      </c>
      <c r="AR94" s="3">
        <v>0</v>
      </c>
      <c r="AS94" s="3">
        <v>1.8252771511839461</v>
      </c>
      <c r="AT94" s="3">
        <v>15.942619873131562</v>
      </c>
      <c r="AU94" s="2">
        <v>0</v>
      </c>
      <c r="AV94" s="3">
        <v>48.693012174901313</v>
      </c>
      <c r="AW94" s="4">
        <v>0</v>
      </c>
      <c r="AX94" s="61">
        <v>0</v>
      </c>
      <c r="AY94" s="2">
        <v>127</v>
      </c>
      <c r="AZ94" s="2">
        <v>93</v>
      </c>
      <c r="BA94" s="2" t="s">
        <v>30</v>
      </c>
      <c r="BB94" s="3">
        <v>41.190714465264875</v>
      </c>
      <c r="BC94" s="60">
        <v>7.5022977096364372</v>
      </c>
      <c r="BD94" s="3">
        <v>7.5022977096364372</v>
      </c>
      <c r="BE94" s="2">
        <v>14</v>
      </c>
      <c r="BF94" s="4">
        <v>2.18162656548777</v>
      </c>
      <c r="BG94" s="61">
        <v>48685.18</v>
      </c>
    </row>
    <row r="95" spans="1:59" x14ac:dyDescent="0.25">
      <c r="A95" s="57" t="s">
        <v>297</v>
      </c>
      <c r="B95" s="2" t="s">
        <v>379</v>
      </c>
      <c r="C95" s="58">
        <v>28994</v>
      </c>
      <c r="D95" s="58">
        <v>20893</v>
      </c>
      <c r="E95" s="58">
        <v>55</v>
      </c>
      <c r="F95" s="58">
        <v>20948</v>
      </c>
      <c r="G95" s="59">
        <v>0.72249430916741397</v>
      </c>
      <c r="H95" s="2" t="s">
        <v>29</v>
      </c>
      <c r="I95" s="3">
        <v>3.0722918839140378</v>
      </c>
      <c r="J95" s="3">
        <v>3.8881420659792947</v>
      </c>
      <c r="K95" s="3">
        <v>3.1842000000000001</v>
      </c>
      <c r="L95" s="3">
        <v>0.81895155731610469</v>
      </c>
      <c r="M95" s="3">
        <v>0.28989999999999999</v>
      </c>
      <c r="N95" s="60">
        <v>6.7187499999999991</v>
      </c>
      <c r="O95" s="60">
        <v>0.59374999999999989</v>
      </c>
      <c r="P95" s="60">
        <v>3.2289806547619042</v>
      </c>
      <c r="Q95" s="60">
        <v>3.1034340659340649</v>
      </c>
      <c r="R95" s="60">
        <v>2.7166666666666659</v>
      </c>
      <c r="S95" s="60">
        <v>3.1041666666666661</v>
      </c>
      <c r="T95" s="60">
        <v>2.905555555555555</v>
      </c>
      <c r="U95" s="60">
        <v>2.8043478260869557</v>
      </c>
      <c r="V95" s="3">
        <v>100</v>
      </c>
      <c r="W95" s="3">
        <v>98</v>
      </c>
      <c r="X95" s="3">
        <v>92</v>
      </c>
      <c r="Y95" s="3">
        <v>100</v>
      </c>
      <c r="Z95" s="3">
        <v>90</v>
      </c>
      <c r="AA95" s="3">
        <v>50</v>
      </c>
      <c r="AB95" s="3">
        <v>11.436482175066283</v>
      </c>
      <c r="AC95" s="3">
        <v>5.2052908786210192</v>
      </c>
      <c r="AD95" s="3">
        <v>16.641773053687302</v>
      </c>
      <c r="AE95" s="3">
        <v>2.6609676756677669</v>
      </c>
      <c r="AF95" s="3">
        <v>2.4357680741676715</v>
      </c>
      <c r="AG95" s="3">
        <v>1.6185073021456038</v>
      </c>
      <c r="AH95" s="3">
        <v>1.5375705882675037</v>
      </c>
      <c r="AI95" s="3">
        <v>1.2931061529912156</v>
      </c>
      <c r="AJ95" s="3">
        <v>1.6440179715015804</v>
      </c>
      <c r="AK95" s="3">
        <v>1.4548672402143108</v>
      </c>
      <c r="AL95" s="3">
        <v>1.8947494617626821</v>
      </c>
      <c r="AM95" s="3">
        <v>14.539554466718338</v>
      </c>
      <c r="AN95" s="3">
        <v>5</v>
      </c>
      <c r="AO95" s="3">
        <v>2.701558724238398</v>
      </c>
      <c r="AP95" s="3">
        <v>3.1863871616274118</v>
      </c>
      <c r="AQ95" s="3">
        <v>5</v>
      </c>
      <c r="AR95" s="3">
        <v>0.57183470934529046</v>
      </c>
      <c r="AS95" s="3">
        <v>0</v>
      </c>
      <c r="AT95" s="3">
        <v>16.4597805952111</v>
      </c>
      <c r="AU95" s="2">
        <v>0</v>
      </c>
      <c r="AV95" s="3">
        <v>47.641108115616738</v>
      </c>
      <c r="AW95" s="4">
        <v>0</v>
      </c>
      <c r="AX95" s="61">
        <v>0</v>
      </c>
      <c r="AY95" s="2">
        <v>129</v>
      </c>
      <c r="AZ95" s="2">
        <v>94</v>
      </c>
      <c r="BA95" s="2" t="s">
        <v>30</v>
      </c>
      <c r="BB95" s="3">
        <v>44.626254866852598</v>
      </c>
      <c r="BC95" s="60">
        <v>3.0148532487641404</v>
      </c>
      <c r="BD95" s="3">
        <v>3.0148532487641404</v>
      </c>
      <c r="BE95" s="2">
        <v>26</v>
      </c>
      <c r="BF95" s="4">
        <v>1.805992002531063</v>
      </c>
      <c r="BG95" s="61">
        <v>37831.919999999998</v>
      </c>
    </row>
    <row r="96" spans="1:59" x14ac:dyDescent="0.25">
      <c r="A96" s="57" t="s">
        <v>133</v>
      </c>
      <c r="B96" s="2" t="s">
        <v>50</v>
      </c>
      <c r="C96" s="58">
        <v>32782</v>
      </c>
      <c r="D96" s="58">
        <v>24777</v>
      </c>
      <c r="E96" s="58">
        <v>10</v>
      </c>
      <c r="F96" s="58">
        <v>24787</v>
      </c>
      <c r="G96" s="59">
        <v>0.75611616130803494</v>
      </c>
      <c r="H96" s="2" t="s">
        <v>29</v>
      </c>
      <c r="I96" s="3">
        <v>3.7658507161131434</v>
      </c>
      <c r="J96" s="3">
        <v>4.7658761396277054</v>
      </c>
      <c r="K96" s="3">
        <v>2.9893000000000001</v>
      </c>
      <c r="L96" s="3">
        <v>0.62722989696360731</v>
      </c>
      <c r="M96" s="3">
        <v>0.29849999999999999</v>
      </c>
      <c r="N96" s="60">
        <v>7.6842105263157894</v>
      </c>
      <c r="O96" s="60">
        <v>0.73684210526315785</v>
      </c>
      <c r="P96" s="60">
        <v>3.643796992481203</v>
      </c>
      <c r="Q96" s="60">
        <v>3.4396825396825395</v>
      </c>
      <c r="R96" s="60">
        <v>2.9411764705882355</v>
      </c>
      <c r="S96" s="60">
        <v>3.425925925925926</v>
      </c>
      <c r="T96" s="60">
        <v>3.1388888888888888</v>
      </c>
      <c r="U96" s="60">
        <v>2.6</v>
      </c>
      <c r="V96" s="3">
        <v>100</v>
      </c>
      <c r="W96" s="3">
        <v>95</v>
      </c>
      <c r="X96" s="3">
        <v>90</v>
      </c>
      <c r="Y96" s="3">
        <v>98</v>
      </c>
      <c r="Z96" s="3">
        <v>100</v>
      </c>
      <c r="AA96" s="3">
        <v>100</v>
      </c>
      <c r="AB96" s="3">
        <v>2.3681254882261249</v>
      </c>
      <c r="AC96" s="3">
        <v>5.3597079243476182</v>
      </c>
      <c r="AD96" s="3">
        <v>7.7278334125737427</v>
      </c>
      <c r="AE96" s="3">
        <v>3.7634251944047024</v>
      </c>
      <c r="AF96" s="3">
        <v>3.6911857970316904</v>
      </c>
      <c r="AG96" s="3">
        <v>2.4740478259882295</v>
      </c>
      <c r="AH96" s="3">
        <v>2.1564365795062175</v>
      </c>
      <c r="AI96" s="3">
        <v>1.687833434955379</v>
      </c>
      <c r="AJ96" s="3">
        <v>2.2123917885966042</v>
      </c>
      <c r="AK96" s="3">
        <v>1.8366059220437174</v>
      </c>
      <c r="AL96" s="3">
        <v>1.5700821161554717</v>
      </c>
      <c r="AM96" s="3">
        <v>19.392008658682013</v>
      </c>
      <c r="AN96" s="3">
        <v>5</v>
      </c>
      <c r="AO96" s="3">
        <v>0</v>
      </c>
      <c r="AP96" s="3">
        <v>2.7329839520342651</v>
      </c>
      <c r="AQ96" s="3">
        <v>2.2485579017965396</v>
      </c>
      <c r="AR96" s="3">
        <v>5</v>
      </c>
      <c r="AS96" s="3">
        <v>5</v>
      </c>
      <c r="AT96" s="3">
        <v>19.981541853830805</v>
      </c>
      <c r="AU96" s="2">
        <v>0</v>
      </c>
      <c r="AV96" s="3">
        <v>47.101383925086559</v>
      </c>
      <c r="AW96" s="4">
        <v>0</v>
      </c>
      <c r="AX96" s="61">
        <v>0</v>
      </c>
      <c r="AY96" s="2">
        <v>130</v>
      </c>
      <c r="AZ96" s="2">
        <v>95</v>
      </c>
      <c r="BA96" s="2" t="s">
        <v>30</v>
      </c>
      <c r="BB96" s="3">
        <v>41.169048762296356</v>
      </c>
      <c r="BC96" s="60">
        <v>5.9323351627902028</v>
      </c>
      <c r="BD96" s="3">
        <v>5.9323351627902028</v>
      </c>
      <c r="BE96" s="2">
        <v>20</v>
      </c>
      <c r="BF96" s="4">
        <v>2.0502082938445043</v>
      </c>
      <c r="BG96" s="61">
        <v>50818.51</v>
      </c>
    </row>
    <row r="97" spans="1:59" x14ac:dyDescent="0.25">
      <c r="A97" s="57" t="s">
        <v>250</v>
      </c>
      <c r="B97" s="2" t="s">
        <v>48</v>
      </c>
      <c r="C97" s="58">
        <v>29732</v>
      </c>
      <c r="D97" s="58">
        <v>19244</v>
      </c>
      <c r="E97" s="58">
        <v>2084</v>
      </c>
      <c r="F97" s="58">
        <v>21328</v>
      </c>
      <c r="G97" s="59">
        <v>0.71734158482443156</v>
      </c>
      <c r="H97" s="2" t="s">
        <v>29</v>
      </c>
      <c r="I97" s="3">
        <v>4.3749704022710407</v>
      </c>
      <c r="J97" s="3">
        <v>5.536748167564518</v>
      </c>
      <c r="K97" s="3">
        <v>3.5245000000000002</v>
      </c>
      <c r="L97" s="3">
        <v>0.63656498242908932</v>
      </c>
      <c r="M97" s="3">
        <v>0.2762</v>
      </c>
      <c r="N97" s="60">
        <v>6.9090909090909127</v>
      </c>
      <c r="O97" s="60">
        <v>0.7</v>
      </c>
      <c r="P97" s="60">
        <v>3.1206709956709964</v>
      </c>
      <c r="Q97" s="60">
        <v>2.4589569160997735</v>
      </c>
      <c r="R97" s="60">
        <v>2.3125000000000009</v>
      </c>
      <c r="S97" s="60">
        <v>2.8571428571428581</v>
      </c>
      <c r="T97" s="60">
        <v>2.6750000000000012</v>
      </c>
      <c r="U97" s="60">
        <v>2.0625000000000004</v>
      </c>
      <c r="V97" s="3">
        <v>99</v>
      </c>
      <c r="W97" s="3">
        <v>100</v>
      </c>
      <c r="X97" s="3">
        <v>92</v>
      </c>
      <c r="Y97" s="3">
        <v>100</v>
      </c>
      <c r="Z97" s="3">
        <v>100</v>
      </c>
      <c r="AA97" s="3">
        <v>84</v>
      </c>
      <c r="AB97" s="3">
        <v>2.8096712402683535</v>
      </c>
      <c r="AC97" s="3">
        <v>4.9593009336844629</v>
      </c>
      <c r="AD97" s="3">
        <v>7.7689721739528164</v>
      </c>
      <c r="AE97" s="3">
        <v>2.8783175937957135</v>
      </c>
      <c r="AF97" s="3">
        <v>3.3679518086161275</v>
      </c>
      <c r="AG97" s="3">
        <v>1.3951233752122443</v>
      </c>
      <c r="AH97" s="3">
        <v>0.35140909966176104</v>
      </c>
      <c r="AI97" s="3">
        <v>0.58251086045966527</v>
      </c>
      <c r="AJ97" s="3">
        <v>1.2076610944512418</v>
      </c>
      <c r="AK97" s="3">
        <v>1.0776730665019247</v>
      </c>
      <c r="AL97" s="3">
        <v>0.71610337997054563</v>
      </c>
      <c r="AM97" s="3">
        <v>11.576750278669223</v>
      </c>
      <c r="AN97" s="3">
        <v>2.9712700034893658</v>
      </c>
      <c r="AO97" s="3">
        <v>5</v>
      </c>
      <c r="AP97" s="3">
        <v>3.1863871616274118</v>
      </c>
      <c r="AQ97" s="3">
        <v>5</v>
      </c>
      <c r="AR97" s="3">
        <v>5</v>
      </c>
      <c r="AS97" s="3">
        <v>1.3717453156387953</v>
      </c>
      <c r="AT97" s="3">
        <v>22.529402480755572</v>
      </c>
      <c r="AU97" s="2">
        <v>5</v>
      </c>
      <c r="AV97" s="3">
        <v>46.875124933377613</v>
      </c>
      <c r="AW97" s="4">
        <v>0</v>
      </c>
      <c r="AX97" s="61">
        <v>0</v>
      </c>
      <c r="AY97" s="2">
        <v>132</v>
      </c>
      <c r="AZ97" s="2">
        <v>96</v>
      </c>
      <c r="BA97" s="2" t="s">
        <v>30</v>
      </c>
      <c r="BB97" s="3">
        <v>51.277107977358348</v>
      </c>
      <c r="BC97" s="60">
        <v>-4.401983043980735</v>
      </c>
      <c r="BD97" s="3">
        <v>0</v>
      </c>
      <c r="BE97" s="2">
        <v>0</v>
      </c>
      <c r="BF97" s="4">
        <v>0</v>
      </c>
      <c r="BG97" s="61">
        <v>0</v>
      </c>
    </row>
    <row r="98" spans="1:59" x14ac:dyDescent="0.25">
      <c r="A98" s="57" t="s">
        <v>301</v>
      </c>
      <c r="B98" s="2" t="s">
        <v>41</v>
      </c>
      <c r="C98" s="58">
        <v>25324</v>
      </c>
      <c r="D98" s="58">
        <v>17168</v>
      </c>
      <c r="E98" s="58">
        <v>0</v>
      </c>
      <c r="F98" s="58">
        <v>17168</v>
      </c>
      <c r="G98" s="59">
        <v>0.67793397567524882</v>
      </c>
      <c r="H98" s="2" t="s">
        <v>29</v>
      </c>
      <c r="I98" s="3">
        <v>3.4514315026475519</v>
      </c>
      <c r="J98" s="3">
        <v>4.3679625896071119</v>
      </c>
      <c r="K98" s="3">
        <v>3.0194999999999999</v>
      </c>
      <c r="L98" s="3">
        <v>0.69128339312805265</v>
      </c>
      <c r="M98" s="3">
        <v>0.34549999999999997</v>
      </c>
      <c r="N98" s="60">
        <v>7.8095238095238075</v>
      </c>
      <c r="O98" s="60">
        <v>0.9</v>
      </c>
      <c r="P98" s="60">
        <v>3.4379251700680262</v>
      </c>
      <c r="Q98" s="60">
        <v>3.2944444444444434</v>
      </c>
      <c r="R98" s="60">
        <v>2.8095238095238084</v>
      </c>
      <c r="S98" s="60">
        <v>3.4215686274509802</v>
      </c>
      <c r="T98" s="60">
        <v>3.0499999999999994</v>
      </c>
      <c r="U98" s="60">
        <v>2.9285714285714279</v>
      </c>
      <c r="V98" s="3">
        <v>97</v>
      </c>
      <c r="W98" s="3">
        <v>94</v>
      </c>
      <c r="X98" s="3">
        <v>93</v>
      </c>
      <c r="Y98" s="3">
        <v>100</v>
      </c>
      <c r="Z98" s="3">
        <v>99</v>
      </c>
      <c r="AA98" s="3">
        <v>85</v>
      </c>
      <c r="AB98" s="3">
        <v>5.3978298481319147</v>
      </c>
      <c r="AC98" s="3">
        <v>6.2036150347139092</v>
      </c>
      <c r="AD98" s="3">
        <v>11.601444882845824</v>
      </c>
      <c r="AE98" s="3">
        <v>3.9065201915637084</v>
      </c>
      <c r="AF98" s="3">
        <v>5.1226506028720422</v>
      </c>
      <c r="AG98" s="3">
        <v>2.0494462113069112</v>
      </c>
      <c r="AH98" s="3">
        <v>1.8891255735315626</v>
      </c>
      <c r="AI98" s="3">
        <v>1.4563651598173155</v>
      </c>
      <c r="AJ98" s="3">
        <v>2.2046948092707295</v>
      </c>
      <c r="AK98" s="3">
        <v>1.6911816622991807</v>
      </c>
      <c r="AL98" s="3">
        <v>2.0921156293050602</v>
      </c>
      <c r="AM98" s="3">
        <v>20.412099839966505</v>
      </c>
      <c r="AN98" s="3">
        <v>0</v>
      </c>
      <c r="AO98" s="3">
        <v>0</v>
      </c>
      <c r="AP98" s="3">
        <v>3.4130887664239857</v>
      </c>
      <c r="AQ98" s="3">
        <v>5</v>
      </c>
      <c r="AR98" s="3">
        <v>4.5571834709345289</v>
      </c>
      <c r="AS98" s="3">
        <v>1.5985112334113707</v>
      </c>
      <c r="AT98" s="3">
        <v>14.568783470769885</v>
      </c>
      <c r="AU98" s="2">
        <v>0</v>
      </c>
      <c r="AV98" s="3">
        <v>46.582328193582214</v>
      </c>
      <c r="AW98" s="4">
        <v>0</v>
      </c>
      <c r="AX98" s="61">
        <v>0</v>
      </c>
      <c r="AY98" s="2">
        <v>133</v>
      </c>
      <c r="AZ98" s="2">
        <v>97</v>
      </c>
      <c r="BA98" s="2" t="s">
        <v>30</v>
      </c>
      <c r="BB98" s="3">
        <v>45.825946027336947</v>
      </c>
      <c r="BC98" s="60">
        <v>0.75638216624526677</v>
      </c>
      <c r="BD98" s="3">
        <v>0.75638216624526677</v>
      </c>
      <c r="BE98" s="2">
        <v>38</v>
      </c>
      <c r="BF98" s="4">
        <v>1.6169401255820548</v>
      </c>
      <c r="BG98" s="61">
        <v>27759.63</v>
      </c>
    </row>
    <row r="99" spans="1:59" x14ac:dyDescent="0.25">
      <c r="A99" s="57" t="s">
        <v>157</v>
      </c>
      <c r="B99" s="2" t="s">
        <v>48</v>
      </c>
      <c r="C99" s="58">
        <v>39819</v>
      </c>
      <c r="D99" s="58">
        <v>23768</v>
      </c>
      <c r="E99" s="58">
        <v>1711</v>
      </c>
      <c r="F99" s="58">
        <v>25479</v>
      </c>
      <c r="G99" s="59">
        <v>0.63987041362163788</v>
      </c>
      <c r="H99" s="2" t="s">
        <v>29</v>
      </c>
      <c r="I99" s="3">
        <v>3.6202033358605008</v>
      </c>
      <c r="J99" s="3">
        <v>4.5815519519015933</v>
      </c>
      <c r="K99" s="3">
        <v>3.6515</v>
      </c>
      <c r="L99" s="3">
        <v>0.79700067539001251</v>
      </c>
      <c r="M99" s="3">
        <v>0.34039999999999998</v>
      </c>
      <c r="N99" s="60">
        <v>5.7058823529411766</v>
      </c>
      <c r="O99" s="60">
        <v>0.52941176470588236</v>
      </c>
      <c r="P99" s="60">
        <v>2.7486772486772484</v>
      </c>
      <c r="Q99" s="60">
        <v>2.7818452380952383</v>
      </c>
      <c r="R99" s="60">
        <v>2.7</v>
      </c>
      <c r="S99" s="60">
        <v>2.6666666666666665</v>
      </c>
      <c r="T99" s="60">
        <v>2.5</v>
      </c>
      <c r="U99" s="60">
        <v>2.09375</v>
      </c>
      <c r="V99" s="3">
        <v>100</v>
      </c>
      <c r="W99" s="3">
        <v>96</v>
      </c>
      <c r="X99" s="3">
        <v>87</v>
      </c>
      <c r="Y99" s="3">
        <v>99</v>
      </c>
      <c r="Z99" s="3">
        <v>100</v>
      </c>
      <c r="AA99" s="3">
        <v>100</v>
      </c>
      <c r="AB99" s="3">
        <v>10.398214373032177</v>
      </c>
      <c r="AC99" s="3">
        <v>6.11204213550395</v>
      </c>
      <c r="AD99" s="3">
        <v>16.510256508536127</v>
      </c>
      <c r="AE99" s="3">
        <v>1.5043760569026641</v>
      </c>
      <c r="AF99" s="3">
        <v>1.8712969546919651</v>
      </c>
      <c r="AG99" s="3">
        <v>0.62790256872469419</v>
      </c>
      <c r="AH99" s="3">
        <v>0.94568570476719827</v>
      </c>
      <c r="AI99" s="3">
        <v>1.2638032543301223</v>
      </c>
      <c r="AJ99" s="3">
        <v>0.87119314106302526</v>
      </c>
      <c r="AK99" s="3">
        <v>0.79136905512986866</v>
      </c>
      <c r="AL99" s="3">
        <v>0.76575330649292439</v>
      </c>
      <c r="AM99" s="3">
        <v>8.6413800421024618</v>
      </c>
      <c r="AN99" s="3">
        <v>5</v>
      </c>
      <c r="AO99" s="3">
        <v>0.40311744847679604</v>
      </c>
      <c r="AP99" s="3">
        <v>2.052879137644545</v>
      </c>
      <c r="AQ99" s="3">
        <v>3.6242789508982698</v>
      </c>
      <c r="AR99" s="3">
        <v>5</v>
      </c>
      <c r="AS99" s="3">
        <v>5</v>
      </c>
      <c r="AT99" s="3">
        <v>21.08027553701961</v>
      </c>
      <c r="AU99" s="2">
        <v>0</v>
      </c>
      <c r="AV99" s="3">
        <v>46.231912087658202</v>
      </c>
      <c r="AW99" s="4">
        <v>0</v>
      </c>
      <c r="AX99" s="61">
        <v>0</v>
      </c>
      <c r="AY99" s="2">
        <v>134</v>
      </c>
      <c r="AZ99" s="2">
        <v>98</v>
      </c>
      <c r="BA99" s="2" t="s">
        <v>30</v>
      </c>
      <c r="BB99" s="3">
        <v>48.562216935685967</v>
      </c>
      <c r="BC99" s="60">
        <v>-2.3303048480277653</v>
      </c>
      <c r="BD99" s="3">
        <v>0</v>
      </c>
      <c r="BE99" s="2">
        <v>0</v>
      </c>
      <c r="BF99" s="4">
        <v>0</v>
      </c>
      <c r="BG99" s="61">
        <v>0</v>
      </c>
    </row>
    <row r="100" spans="1:59" x14ac:dyDescent="0.25">
      <c r="A100" s="57" t="s">
        <v>252</v>
      </c>
      <c r="B100" s="2" t="s">
        <v>48</v>
      </c>
      <c r="C100" s="58">
        <v>36262</v>
      </c>
      <c r="D100" s="58">
        <v>26009</v>
      </c>
      <c r="E100" s="58">
        <v>355</v>
      </c>
      <c r="F100" s="58">
        <v>26364</v>
      </c>
      <c r="G100" s="59">
        <v>0.72704208262092551</v>
      </c>
      <c r="H100" s="2" t="s">
        <v>29</v>
      </c>
      <c r="I100" s="3">
        <v>3.5436405868528533</v>
      </c>
      <c r="J100" s="3">
        <v>4.4846578883322161</v>
      </c>
      <c r="K100" s="3">
        <v>3.4064999999999999</v>
      </c>
      <c r="L100" s="3">
        <v>0.75958971337874592</v>
      </c>
      <c r="M100" s="3">
        <v>0.40450000000000003</v>
      </c>
      <c r="N100" s="60">
        <v>7.3000000000000016</v>
      </c>
      <c r="O100" s="60">
        <v>0.8</v>
      </c>
      <c r="P100" s="60">
        <v>3.2037037037037033</v>
      </c>
      <c r="Q100" s="60">
        <v>3.0464852607709756</v>
      </c>
      <c r="R100" s="60">
        <v>2.8124999999999996</v>
      </c>
      <c r="S100" s="60">
        <v>2.9166666666666661</v>
      </c>
      <c r="T100" s="60">
        <v>3.1388888888888884</v>
      </c>
      <c r="U100" s="60">
        <v>2.666666666666667</v>
      </c>
      <c r="V100" s="3">
        <v>99</v>
      </c>
      <c r="W100" s="3">
        <v>99</v>
      </c>
      <c r="X100" s="3">
        <v>82</v>
      </c>
      <c r="Y100" s="3">
        <v>98</v>
      </c>
      <c r="Z100" s="3">
        <v>94</v>
      </c>
      <c r="AA100" s="3">
        <v>83</v>
      </c>
      <c r="AB100" s="3">
        <v>8.628691060474587</v>
      </c>
      <c r="AC100" s="3">
        <v>7.2629877902801052</v>
      </c>
      <c r="AD100" s="3">
        <v>15.891678850754692</v>
      </c>
      <c r="AE100" s="3">
        <v>3.3246959331151844</v>
      </c>
      <c r="AF100" s="3">
        <v>4.2453012057440853</v>
      </c>
      <c r="AG100" s="3">
        <v>1.566374697946896</v>
      </c>
      <c r="AH100" s="3">
        <v>1.4327561979917012</v>
      </c>
      <c r="AI100" s="3">
        <v>1.4615978202925122</v>
      </c>
      <c r="AJ100" s="3">
        <v>1.3128073298850564</v>
      </c>
      <c r="AK100" s="3">
        <v>1.8366059220437165</v>
      </c>
      <c r="AL100" s="3">
        <v>1.6760019594032149</v>
      </c>
      <c r="AM100" s="3">
        <v>16.856141066422367</v>
      </c>
      <c r="AN100" s="3">
        <v>2.9712700034893658</v>
      </c>
      <c r="AO100" s="3">
        <v>3.8507793621191988</v>
      </c>
      <c r="AP100" s="3">
        <v>0.91937111366167734</v>
      </c>
      <c r="AQ100" s="3">
        <v>2.2485579017965396</v>
      </c>
      <c r="AR100" s="3">
        <v>2.3431008256071744</v>
      </c>
      <c r="AS100" s="3">
        <v>1.1449793978662202</v>
      </c>
      <c r="AT100" s="3">
        <v>13.478058604540173</v>
      </c>
      <c r="AU100" s="2">
        <v>0</v>
      </c>
      <c r="AV100" s="3">
        <v>46.225878521717235</v>
      </c>
      <c r="AW100" s="4">
        <v>0</v>
      </c>
      <c r="AX100" s="61">
        <v>0</v>
      </c>
      <c r="AY100" s="2">
        <v>135</v>
      </c>
      <c r="AZ100" s="2">
        <v>99</v>
      </c>
      <c r="BA100" s="2" t="s">
        <v>30</v>
      </c>
      <c r="BB100" s="3">
        <v>30.550313491688843</v>
      </c>
      <c r="BC100" s="60">
        <v>15.675565030028391</v>
      </c>
      <c r="BD100" s="3">
        <v>15.675565030028391</v>
      </c>
      <c r="BE100" s="2">
        <v>3</v>
      </c>
      <c r="BF100" s="4">
        <v>2.8657936286333205</v>
      </c>
      <c r="BG100" s="61">
        <v>75553.78</v>
      </c>
    </row>
    <row r="101" spans="1:59" x14ac:dyDescent="0.25">
      <c r="A101" s="57" t="s">
        <v>255</v>
      </c>
      <c r="B101" s="2" t="s">
        <v>46</v>
      </c>
      <c r="C101" s="58">
        <v>43150</v>
      </c>
      <c r="D101" s="58">
        <v>21249</v>
      </c>
      <c r="E101" s="58">
        <v>1585</v>
      </c>
      <c r="F101" s="58">
        <v>22834</v>
      </c>
      <c r="G101" s="59">
        <v>0.5291772885283893</v>
      </c>
      <c r="H101" s="2" t="s">
        <v>29</v>
      </c>
      <c r="I101" s="3">
        <v>4.1106532409782801</v>
      </c>
      <c r="J101" s="3">
        <v>5.2022413197733037</v>
      </c>
      <c r="K101" s="3">
        <v>3.6263000000000001</v>
      </c>
      <c r="L101" s="3">
        <v>0.69706493357328958</v>
      </c>
      <c r="M101" s="3">
        <v>0.2198</v>
      </c>
      <c r="N101" s="60">
        <v>5.7666666666666666</v>
      </c>
      <c r="O101" s="60">
        <v>0.54838709677419351</v>
      </c>
      <c r="P101" s="60">
        <v>2.9246715927750406</v>
      </c>
      <c r="Q101" s="60">
        <v>2.6828373015873015</v>
      </c>
      <c r="R101" s="60">
        <v>2.6206896551724137</v>
      </c>
      <c r="S101" s="60">
        <v>2.7105263157894739</v>
      </c>
      <c r="T101" s="60">
        <v>2.5517241379310347</v>
      </c>
      <c r="U101" s="60">
        <v>2.0833333333333335</v>
      </c>
      <c r="V101" s="3">
        <v>100</v>
      </c>
      <c r="W101" s="3">
        <v>99</v>
      </c>
      <c r="X101" s="3">
        <v>89</v>
      </c>
      <c r="Y101" s="3">
        <v>100</v>
      </c>
      <c r="Z101" s="3">
        <v>100</v>
      </c>
      <c r="AA101" s="3">
        <v>96</v>
      </c>
      <c r="AB101" s="3">
        <v>5.6712943636196567</v>
      </c>
      <c r="AC101" s="3">
        <v>3.9466124012449124</v>
      </c>
      <c r="AD101" s="3">
        <v>9.6179067648645695</v>
      </c>
      <c r="AE101" s="3">
        <v>1.5737855478775571</v>
      </c>
      <c r="AF101" s="3">
        <v>2.0377769161963206</v>
      </c>
      <c r="AG101" s="3">
        <v>0.99088319328402297</v>
      </c>
      <c r="AH101" s="3">
        <v>0.76346139878174435</v>
      </c>
      <c r="AI101" s="3">
        <v>1.1243618744945665</v>
      </c>
      <c r="AJ101" s="3">
        <v>0.94866931454057535</v>
      </c>
      <c r="AK101" s="3">
        <v>0.87599093041224951</v>
      </c>
      <c r="AL101" s="3">
        <v>0.74920333098546477</v>
      </c>
      <c r="AM101" s="3">
        <v>9.064132506572502</v>
      </c>
      <c r="AN101" s="3">
        <v>5</v>
      </c>
      <c r="AO101" s="3">
        <v>3.8507793621191988</v>
      </c>
      <c r="AP101" s="3">
        <v>2.5062823472376916</v>
      </c>
      <c r="AQ101" s="3">
        <v>5</v>
      </c>
      <c r="AR101" s="3">
        <v>5</v>
      </c>
      <c r="AS101" s="3">
        <v>4.0929363289096985</v>
      </c>
      <c r="AT101" s="3">
        <v>25.449998038266589</v>
      </c>
      <c r="AU101" s="2">
        <v>2</v>
      </c>
      <c r="AV101" s="3">
        <v>46.132037309703662</v>
      </c>
      <c r="AW101" s="4">
        <v>0</v>
      </c>
      <c r="AX101" s="61">
        <v>0</v>
      </c>
      <c r="AY101" s="2">
        <v>136</v>
      </c>
      <c r="AZ101" s="2">
        <v>100</v>
      </c>
      <c r="BA101" s="2" t="s">
        <v>30</v>
      </c>
      <c r="BB101" s="3">
        <v>36.164994799304196</v>
      </c>
      <c r="BC101" s="60">
        <v>9.967042510399466</v>
      </c>
      <c r="BD101" s="3">
        <v>9.967042510399466</v>
      </c>
      <c r="BE101" s="2">
        <v>8</v>
      </c>
      <c r="BF101" s="4">
        <v>2.3879451827112717</v>
      </c>
      <c r="BG101" s="61">
        <v>54526.34</v>
      </c>
    </row>
    <row r="102" spans="1:59" x14ac:dyDescent="0.25">
      <c r="A102" s="57" t="s">
        <v>251</v>
      </c>
      <c r="B102" s="2" t="s">
        <v>43</v>
      </c>
      <c r="C102" s="58">
        <v>38323</v>
      </c>
      <c r="D102" s="58">
        <v>29382</v>
      </c>
      <c r="E102" s="58">
        <v>779</v>
      </c>
      <c r="F102" s="58">
        <v>30161</v>
      </c>
      <c r="G102" s="59">
        <v>0.7870208490984526</v>
      </c>
      <c r="H102" s="2" t="s">
        <v>29</v>
      </c>
      <c r="I102" s="3">
        <v>4.1206757693553602</v>
      </c>
      <c r="J102" s="3">
        <v>5.2149253405834459</v>
      </c>
      <c r="K102" s="3">
        <v>3.9279999999999999</v>
      </c>
      <c r="L102" s="3">
        <v>0.75322267213139726</v>
      </c>
      <c r="M102" s="3">
        <v>0.2034</v>
      </c>
      <c r="N102" s="60">
        <v>6.8333333333333321</v>
      </c>
      <c r="O102" s="60">
        <v>0.83333333333333326</v>
      </c>
      <c r="P102" s="60">
        <v>3.2678571428571428</v>
      </c>
      <c r="Q102" s="60">
        <v>2.8916666666666671</v>
      </c>
      <c r="R102" s="60">
        <v>2.7</v>
      </c>
      <c r="S102" s="60">
        <v>3.125</v>
      </c>
      <c r="T102" s="60">
        <v>2.6666666666666665</v>
      </c>
      <c r="U102" s="60">
        <v>2.1666666666666665</v>
      </c>
      <c r="V102" s="3">
        <v>99</v>
      </c>
      <c r="W102" s="3">
        <v>99</v>
      </c>
      <c r="X102" s="3">
        <v>87</v>
      </c>
      <c r="Y102" s="3">
        <v>98</v>
      </c>
      <c r="Z102" s="3">
        <v>87</v>
      </c>
      <c r="AA102" s="3">
        <v>91</v>
      </c>
      <c r="AB102" s="3">
        <v>8.3275325947872787</v>
      </c>
      <c r="AC102" s="3">
        <v>3.6521426861383768</v>
      </c>
      <c r="AD102" s="3">
        <v>11.979675280925655</v>
      </c>
      <c r="AE102" s="3">
        <v>2.7918101636950343</v>
      </c>
      <c r="AF102" s="3">
        <v>4.5377510047867364</v>
      </c>
      <c r="AG102" s="3">
        <v>1.6986883557006083</v>
      </c>
      <c r="AH102" s="3">
        <v>1.1478122646127866</v>
      </c>
      <c r="AI102" s="3">
        <v>1.2638032543301223</v>
      </c>
      <c r="AJ102" s="3">
        <v>1.6808191539034174</v>
      </c>
      <c r="AK102" s="3">
        <v>1.0640395421508724</v>
      </c>
      <c r="AL102" s="3">
        <v>0.88160313504514276</v>
      </c>
      <c r="AM102" s="3">
        <v>15.066326874224721</v>
      </c>
      <c r="AN102" s="3">
        <v>2.9712700034893658</v>
      </c>
      <c r="AO102" s="3">
        <v>3.8507793621191988</v>
      </c>
      <c r="AP102" s="3">
        <v>2.052879137644545</v>
      </c>
      <c r="AQ102" s="3">
        <v>2.2485579017965396</v>
      </c>
      <c r="AR102" s="3">
        <v>0</v>
      </c>
      <c r="AS102" s="3">
        <v>2.9591067400468223</v>
      </c>
      <c r="AT102" s="3">
        <v>14.082593145096471</v>
      </c>
      <c r="AU102" s="2">
        <v>5</v>
      </c>
      <c r="AV102" s="3">
        <v>46.128595300246843</v>
      </c>
      <c r="AW102" s="4">
        <v>0</v>
      </c>
      <c r="AX102" s="61">
        <v>0</v>
      </c>
      <c r="AY102" s="2">
        <v>137</v>
      </c>
      <c r="AZ102" s="2">
        <v>101</v>
      </c>
      <c r="BA102" s="2" t="s">
        <v>30</v>
      </c>
      <c r="BB102" s="3">
        <v>36.674711247364556</v>
      </c>
      <c r="BC102" s="60">
        <v>9.4538840528822874</v>
      </c>
      <c r="BD102" s="3">
        <v>9.4538840528822874</v>
      </c>
      <c r="BE102" s="2">
        <v>11</v>
      </c>
      <c r="BF102" s="4">
        <v>2.3449897646336222</v>
      </c>
      <c r="BG102" s="61">
        <v>70727.240000000005</v>
      </c>
    </row>
    <row r="103" spans="1:59" x14ac:dyDescent="0.25">
      <c r="A103" s="57" t="s">
        <v>245</v>
      </c>
      <c r="B103" s="2" t="s">
        <v>34</v>
      </c>
      <c r="C103" s="58">
        <v>30094</v>
      </c>
      <c r="D103" s="58">
        <v>13660</v>
      </c>
      <c r="E103" s="58">
        <v>700</v>
      </c>
      <c r="F103" s="58">
        <v>14360</v>
      </c>
      <c r="G103" s="59">
        <v>0.47717152920848011</v>
      </c>
      <c r="H103" s="2" t="s">
        <v>29</v>
      </c>
      <c r="I103" s="3">
        <v>3.7332856895656685</v>
      </c>
      <c r="J103" s="3">
        <v>4.7246634377155221</v>
      </c>
      <c r="K103" s="3">
        <v>3.6890000000000001</v>
      </c>
      <c r="L103" s="3">
        <v>0.78079635695356786</v>
      </c>
      <c r="M103" s="3">
        <v>0.4</v>
      </c>
      <c r="N103" s="60">
        <v>6.4999999999999991</v>
      </c>
      <c r="O103" s="60">
        <v>0.5</v>
      </c>
      <c r="P103" s="60">
        <v>2.75</v>
      </c>
      <c r="Q103" s="60">
        <v>3.0277777777777777</v>
      </c>
      <c r="R103" s="60">
        <v>2.5</v>
      </c>
      <c r="S103" s="60">
        <v>3.2222222222222223</v>
      </c>
      <c r="T103" s="60">
        <v>2.9374999999999996</v>
      </c>
      <c r="U103" s="60">
        <v>2.5</v>
      </c>
      <c r="V103" s="3">
        <v>98</v>
      </c>
      <c r="W103" s="3">
        <v>98</v>
      </c>
      <c r="X103" s="3">
        <v>98</v>
      </c>
      <c r="Y103" s="3">
        <v>98</v>
      </c>
      <c r="Z103" s="3">
        <v>88</v>
      </c>
      <c r="AA103" s="3">
        <v>85</v>
      </c>
      <c r="AB103" s="3">
        <v>9.6317566906886913</v>
      </c>
      <c r="AC103" s="3">
        <v>7.1821881733301414</v>
      </c>
      <c r="AD103" s="3">
        <v>16.813944864018833</v>
      </c>
      <c r="AE103" s="3">
        <v>2.4111774712520728</v>
      </c>
      <c r="AF103" s="3">
        <v>1.6132530143602126</v>
      </c>
      <c r="AG103" s="3">
        <v>0.63063068537941047</v>
      </c>
      <c r="AH103" s="3">
        <v>1.3983250379715455</v>
      </c>
      <c r="AI103" s="3">
        <v>0.91216847039698212</v>
      </c>
      <c r="AJ103" s="3">
        <v>1.8525580051119854</v>
      </c>
      <c r="AK103" s="3">
        <v>1.5071290835600035</v>
      </c>
      <c r="AL103" s="3">
        <v>1.4112023512838574</v>
      </c>
      <c r="AM103" s="3">
        <v>11.736444119316069</v>
      </c>
      <c r="AN103" s="3">
        <v>0.94254000697873108</v>
      </c>
      <c r="AO103" s="3">
        <v>2.701558724238398</v>
      </c>
      <c r="AP103" s="3">
        <v>4.5465967904068529</v>
      </c>
      <c r="AQ103" s="3">
        <v>2.2485579017965396</v>
      </c>
      <c r="AR103" s="3">
        <v>0</v>
      </c>
      <c r="AS103" s="3">
        <v>1.5985112334113707</v>
      </c>
      <c r="AT103" s="3">
        <v>12.037764656831893</v>
      </c>
      <c r="AU103" s="2">
        <v>5</v>
      </c>
      <c r="AV103" s="3">
        <v>45.588153640166794</v>
      </c>
      <c r="AW103" s="4">
        <v>0</v>
      </c>
      <c r="AX103" s="61">
        <v>0</v>
      </c>
      <c r="AY103" s="2">
        <v>138</v>
      </c>
      <c r="AZ103" s="2">
        <v>102</v>
      </c>
      <c r="BA103" s="2" t="s">
        <v>30</v>
      </c>
      <c r="BB103" s="3">
        <v>54.796286050340882</v>
      </c>
      <c r="BC103" s="60">
        <v>-9.2081324101740876</v>
      </c>
      <c r="BD103" s="3">
        <v>0</v>
      </c>
      <c r="BE103" s="2">
        <v>0</v>
      </c>
      <c r="BF103" s="4">
        <v>0</v>
      </c>
      <c r="BG103" s="61">
        <v>0</v>
      </c>
    </row>
    <row r="104" spans="1:59" x14ac:dyDescent="0.25">
      <c r="A104" s="57" t="s">
        <v>105</v>
      </c>
      <c r="B104" s="2" t="s">
        <v>28</v>
      </c>
      <c r="C104" s="58">
        <v>49708</v>
      </c>
      <c r="D104" s="58">
        <v>23708</v>
      </c>
      <c r="E104" s="58">
        <v>461</v>
      </c>
      <c r="F104" s="58">
        <v>24169</v>
      </c>
      <c r="G104" s="59">
        <v>0.4862195220085298</v>
      </c>
      <c r="H104" s="2" t="s">
        <v>29</v>
      </c>
      <c r="I104" s="3">
        <v>3.4812005007654183</v>
      </c>
      <c r="J104" s="3">
        <v>4.4056367749441758</v>
      </c>
      <c r="K104" s="3">
        <v>3.0068999999999999</v>
      </c>
      <c r="L104" s="3">
        <v>0.68251200759465713</v>
      </c>
      <c r="M104" s="3">
        <v>0.41299999999999998</v>
      </c>
      <c r="N104" s="60">
        <v>7.5625000000000009</v>
      </c>
      <c r="O104" s="60">
        <v>0.74999999999999989</v>
      </c>
      <c r="P104" s="60">
        <v>3.2584033613445373</v>
      </c>
      <c r="Q104" s="60">
        <v>2.8706084656084654</v>
      </c>
      <c r="R104" s="60">
        <v>2.7333333333333334</v>
      </c>
      <c r="S104" s="60">
        <v>3.083333333333333</v>
      </c>
      <c r="T104" s="60">
        <v>2.9895833333333326</v>
      </c>
      <c r="U104" s="60">
        <v>2.2692307692307701</v>
      </c>
      <c r="V104" s="3">
        <v>100</v>
      </c>
      <c r="W104" s="3">
        <v>99</v>
      </c>
      <c r="X104" s="3">
        <v>86</v>
      </c>
      <c r="Y104" s="3">
        <v>99</v>
      </c>
      <c r="Z104" s="3">
        <v>87</v>
      </c>
      <c r="AA104" s="3">
        <v>80</v>
      </c>
      <c r="AB104" s="3">
        <v>4.9829468739892171</v>
      </c>
      <c r="AC104" s="3">
        <v>7.4156092889633705</v>
      </c>
      <c r="AD104" s="3">
        <v>12.398556162952588</v>
      </c>
      <c r="AE104" s="3">
        <v>3.6244441784140169</v>
      </c>
      <c r="AF104" s="3">
        <v>3.8066265071801055</v>
      </c>
      <c r="AG104" s="3">
        <v>1.6791903454919042</v>
      </c>
      <c r="AH104" s="3">
        <v>1.1090546032729272</v>
      </c>
      <c r="AI104" s="3">
        <v>1.3224090516523119</v>
      </c>
      <c r="AJ104" s="3">
        <v>1.6072167890997449</v>
      </c>
      <c r="AK104" s="3">
        <v>1.5923386107540667</v>
      </c>
      <c r="AL104" s="3">
        <v>1.0445567400416718</v>
      </c>
      <c r="AM104" s="3">
        <v>15.785836825906747</v>
      </c>
      <c r="AN104" s="3">
        <v>5</v>
      </c>
      <c r="AO104" s="3">
        <v>3.8507793621191988</v>
      </c>
      <c r="AP104" s="3">
        <v>1.8261775328479712</v>
      </c>
      <c r="AQ104" s="3">
        <v>3.6242789508982698</v>
      </c>
      <c r="AR104" s="3">
        <v>0</v>
      </c>
      <c r="AS104" s="3">
        <v>0.46468164454849425</v>
      </c>
      <c r="AT104" s="3">
        <v>14.765917490413933</v>
      </c>
      <c r="AU104" s="2">
        <v>2</v>
      </c>
      <c r="AV104" s="3">
        <v>44.95031047927327</v>
      </c>
      <c r="AW104" s="4">
        <v>0</v>
      </c>
      <c r="AX104" s="61">
        <v>0</v>
      </c>
      <c r="AY104" s="2">
        <v>139</v>
      </c>
      <c r="AZ104" s="2">
        <v>103</v>
      </c>
      <c r="BA104" s="2" t="s">
        <v>30</v>
      </c>
      <c r="BB104" s="3">
        <v>47.452533394249407</v>
      </c>
      <c r="BC104" s="60">
        <v>-2.5022229149761372</v>
      </c>
      <c r="BD104" s="3">
        <v>0</v>
      </c>
      <c r="BE104" s="2">
        <v>0</v>
      </c>
      <c r="BF104" s="4">
        <v>0</v>
      </c>
      <c r="BG104" s="61">
        <v>0</v>
      </c>
    </row>
    <row r="105" spans="1:59" x14ac:dyDescent="0.25">
      <c r="A105" s="57" t="s">
        <v>118</v>
      </c>
      <c r="B105" s="2" t="s">
        <v>43</v>
      </c>
      <c r="C105" s="58">
        <v>32043</v>
      </c>
      <c r="D105" s="58">
        <v>25258</v>
      </c>
      <c r="E105" s="58">
        <v>530</v>
      </c>
      <c r="F105" s="58">
        <v>25788</v>
      </c>
      <c r="G105" s="59">
        <v>0.80479355865555657</v>
      </c>
      <c r="H105" s="2" t="s">
        <v>29</v>
      </c>
      <c r="I105" s="3">
        <v>4.6811713153601113</v>
      </c>
      <c r="J105" s="3">
        <v>5.9242610393253043</v>
      </c>
      <c r="K105" s="3">
        <v>4.6247999999999996</v>
      </c>
      <c r="L105" s="3">
        <v>0.78065432453103112</v>
      </c>
      <c r="M105" s="3">
        <v>0.41</v>
      </c>
      <c r="N105" s="60">
        <v>6.0714285714285712</v>
      </c>
      <c r="O105" s="60">
        <v>0.46666666666666662</v>
      </c>
      <c r="P105" s="60">
        <v>3.0034013605442178</v>
      </c>
      <c r="Q105" s="60">
        <v>2.8998677248677249</v>
      </c>
      <c r="R105" s="60">
        <v>2.4285714285714284</v>
      </c>
      <c r="S105" s="60">
        <v>2.9848484848484853</v>
      </c>
      <c r="T105" s="60">
        <v>2.7380952380952377</v>
      </c>
      <c r="U105" s="60">
        <v>2.5357142857142856</v>
      </c>
      <c r="V105" s="3">
        <v>100</v>
      </c>
      <c r="W105" s="3">
        <v>100</v>
      </c>
      <c r="X105" s="3">
        <v>84</v>
      </c>
      <c r="Y105" s="3">
        <v>97</v>
      </c>
      <c r="Z105" s="3">
        <v>78</v>
      </c>
      <c r="AA105" s="3">
        <v>100</v>
      </c>
      <c r="AB105" s="3">
        <v>9.6250386147744162</v>
      </c>
      <c r="AC105" s="3">
        <v>7.361742877663394</v>
      </c>
      <c r="AD105" s="3">
        <v>16.98678149243781</v>
      </c>
      <c r="AE105" s="3">
        <v>1.9217925809682652</v>
      </c>
      <c r="AF105" s="3">
        <v>1.3208032153175597</v>
      </c>
      <c r="AG105" s="3">
        <v>1.1532598902328048</v>
      </c>
      <c r="AH105" s="3">
        <v>1.1629063287024297</v>
      </c>
      <c r="AI105" s="3">
        <v>0.78658461899228915</v>
      </c>
      <c r="AJ105" s="3">
        <v>1.4332475632001578</v>
      </c>
      <c r="AK105" s="3">
        <v>1.180898322302731</v>
      </c>
      <c r="AL105" s="3">
        <v>1.4679451244522908</v>
      </c>
      <c r="AM105" s="3">
        <v>10.427437644168528</v>
      </c>
      <c r="AN105" s="3">
        <v>5</v>
      </c>
      <c r="AO105" s="3">
        <v>5</v>
      </c>
      <c r="AP105" s="3">
        <v>1.3727743232548242</v>
      </c>
      <c r="AQ105" s="3">
        <v>0.87283685269480926</v>
      </c>
      <c r="AR105" s="3">
        <v>0</v>
      </c>
      <c r="AS105" s="3">
        <v>5</v>
      </c>
      <c r="AT105" s="3">
        <v>17.245611175949634</v>
      </c>
      <c r="AU105" s="2">
        <v>0</v>
      </c>
      <c r="AV105" s="3">
        <v>44.659830312555968</v>
      </c>
      <c r="AW105" s="4">
        <v>0</v>
      </c>
      <c r="AX105" s="61">
        <v>0</v>
      </c>
      <c r="AY105" s="2">
        <v>140</v>
      </c>
      <c r="AZ105" s="2">
        <v>104</v>
      </c>
      <c r="BA105" s="2" t="s">
        <v>30</v>
      </c>
      <c r="BB105" s="3">
        <v>47.713829557401425</v>
      </c>
      <c r="BC105" s="60">
        <v>-3.0539992448454569</v>
      </c>
      <c r="BD105" s="3">
        <v>0</v>
      </c>
      <c r="BE105" s="2">
        <v>0</v>
      </c>
      <c r="BF105" s="4">
        <v>0</v>
      </c>
      <c r="BG105" s="61">
        <v>0</v>
      </c>
    </row>
    <row r="106" spans="1:59" x14ac:dyDescent="0.25">
      <c r="A106" s="57" t="s">
        <v>131</v>
      </c>
      <c r="B106" s="2" t="s">
        <v>28</v>
      </c>
      <c r="C106" s="58">
        <v>27637</v>
      </c>
      <c r="D106" s="58">
        <v>19799</v>
      </c>
      <c r="E106" s="58">
        <v>250</v>
      </c>
      <c r="F106" s="58">
        <v>20049</v>
      </c>
      <c r="G106" s="59">
        <v>0.72544053261931474</v>
      </c>
      <c r="H106" s="2" t="s">
        <v>29</v>
      </c>
      <c r="I106" s="3">
        <v>3.6625322604546406</v>
      </c>
      <c r="J106" s="3">
        <v>4.6351213647506313</v>
      </c>
      <c r="K106" s="3">
        <v>3.4432999999999998</v>
      </c>
      <c r="L106" s="3">
        <v>0.74287159473013042</v>
      </c>
      <c r="M106" s="3">
        <v>0.3538</v>
      </c>
      <c r="N106" s="60">
        <v>7.2272727272727266</v>
      </c>
      <c r="O106" s="60">
        <v>0.68181818181818177</v>
      </c>
      <c r="P106" s="60">
        <v>3.1477272727272729</v>
      </c>
      <c r="Q106" s="60">
        <v>3.0022408963585439</v>
      </c>
      <c r="R106" s="60">
        <v>2.7619047619047614</v>
      </c>
      <c r="S106" s="60">
        <v>2.9404761904761902</v>
      </c>
      <c r="T106" s="60">
        <v>3.0606060606060601</v>
      </c>
      <c r="U106" s="60">
        <v>2.7352941176470589</v>
      </c>
      <c r="V106" s="3">
        <v>97</v>
      </c>
      <c r="W106" s="3">
        <v>97</v>
      </c>
      <c r="X106" s="3">
        <v>89</v>
      </c>
      <c r="Y106" s="3">
        <v>100</v>
      </c>
      <c r="Z106" s="3">
        <v>95</v>
      </c>
      <c r="AA106" s="3">
        <v>83</v>
      </c>
      <c r="AB106" s="3">
        <v>7.8379308367219931</v>
      </c>
      <c r="AC106" s="3">
        <v>6.3526454393105096</v>
      </c>
      <c r="AD106" s="3">
        <v>14.190576276032502</v>
      </c>
      <c r="AE106" s="3">
        <v>3.2416488002185364</v>
      </c>
      <c r="AF106" s="3">
        <v>3.2084337364110436</v>
      </c>
      <c r="AG106" s="3">
        <v>1.4509257613314281</v>
      </c>
      <c r="AH106" s="3">
        <v>1.351324356432448</v>
      </c>
      <c r="AI106" s="3">
        <v>1.3726425922141881</v>
      </c>
      <c r="AJ106" s="3">
        <v>1.3548658240585838</v>
      </c>
      <c r="AK106" s="3">
        <v>1.7085334205641542</v>
      </c>
      <c r="AL106" s="3">
        <v>1.7850370921582437</v>
      </c>
      <c r="AM106" s="3">
        <v>15.473411583388625</v>
      </c>
      <c r="AN106" s="3">
        <v>0</v>
      </c>
      <c r="AO106" s="3">
        <v>1.5523380863575968</v>
      </c>
      <c r="AP106" s="3">
        <v>2.5062823472376916</v>
      </c>
      <c r="AQ106" s="3">
        <v>5</v>
      </c>
      <c r="AR106" s="3">
        <v>2.785917354672645</v>
      </c>
      <c r="AS106" s="3">
        <v>1.1449793978662202</v>
      </c>
      <c r="AT106" s="3">
        <v>12.989517186134155</v>
      </c>
      <c r="AU106" s="2">
        <v>2</v>
      </c>
      <c r="AV106" s="3">
        <v>44.653505045555278</v>
      </c>
      <c r="AW106" s="4">
        <v>0</v>
      </c>
      <c r="AX106" s="61">
        <v>0</v>
      </c>
      <c r="AY106" s="2">
        <v>141</v>
      </c>
      <c r="AZ106" s="2">
        <v>105</v>
      </c>
      <c r="BA106" s="2" t="s">
        <v>30</v>
      </c>
      <c r="BB106" s="3">
        <v>50.302876912076101</v>
      </c>
      <c r="BC106" s="60">
        <v>-5.6493718665208235</v>
      </c>
      <c r="BD106" s="3">
        <v>0</v>
      </c>
      <c r="BE106" s="2">
        <v>0</v>
      </c>
      <c r="BF106" s="4">
        <v>0</v>
      </c>
      <c r="BG106" s="61">
        <v>0</v>
      </c>
    </row>
    <row r="107" spans="1:59" x14ac:dyDescent="0.25">
      <c r="A107" s="57" t="s">
        <v>283</v>
      </c>
      <c r="B107" s="2" t="s">
        <v>50</v>
      </c>
      <c r="C107" s="58">
        <v>28465</v>
      </c>
      <c r="D107" s="58">
        <v>16964</v>
      </c>
      <c r="E107" s="58">
        <v>0</v>
      </c>
      <c r="F107" s="58">
        <v>16964</v>
      </c>
      <c r="G107" s="59">
        <v>0.59595995081679254</v>
      </c>
      <c r="H107" s="2" t="s">
        <v>29</v>
      </c>
      <c r="I107" s="3">
        <v>3.3846262688194009</v>
      </c>
      <c r="J107" s="3">
        <v>4.2834171591306616</v>
      </c>
      <c r="K107" s="3">
        <v>2.9131999999999998</v>
      </c>
      <c r="L107" s="3">
        <v>0.68011120368935685</v>
      </c>
      <c r="M107" s="3">
        <v>0.21429999999999999</v>
      </c>
      <c r="N107" s="60">
        <v>8.3571428571428559</v>
      </c>
      <c r="O107" s="60">
        <v>0.85714285714285698</v>
      </c>
      <c r="P107" s="60">
        <v>3.5873015873015861</v>
      </c>
      <c r="Q107" s="60">
        <v>3.4251678876678864</v>
      </c>
      <c r="R107" s="60">
        <v>3.0416666666666652</v>
      </c>
      <c r="S107" s="60">
        <v>3.270833333333333</v>
      </c>
      <c r="T107" s="60">
        <v>3.3173076923076912</v>
      </c>
      <c r="U107" s="60">
        <v>2.9772727272727271</v>
      </c>
      <c r="V107" s="3">
        <v>100</v>
      </c>
      <c r="W107" s="3">
        <v>94</v>
      </c>
      <c r="X107" s="3">
        <v>82</v>
      </c>
      <c r="Y107" s="3">
        <v>97</v>
      </c>
      <c r="Z107" s="3">
        <v>95</v>
      </c>
      <c r="AA107" s="3">
        <v>96</v>
      </c>
      <c r="AB107" s="3">
        <v>4.869389824105582</v>
      </c>
      <c r="AC107" s="3">
        <v>3.8478573138616228</v>
      </c>
      <c r="AD107" s="3">
        <v>8.7172471379672043</v>
      </c>
      <c r="AE107" s="3">
        <v>4.5318453291485756</v>
      </c>
      <c r="AF107" s="3">
        <v>4.746643718388631</v>
      </c>
      <c r="AG107" s="3">
        <v>2.3575285278144484</v>
      </c>
      <c r="AH107" s="3">
        <v>2.1297223333227455</v>
      </c>
      <c r="AI107" s="3">
        <v>1.8645126768825662</v>
      </c>
      <c r="AJ107" s="3">
        <v>1.9384274307162688</v>
      </c>
      <c r="AK107" s="3">
        <v>2.128503174175175</v>
      </c>
      <c r="AL107" s="3">
        <v>2.169492138171107</v>
      </c>
      <c r="AM107" s="3">
        <v>21.866675328619518</v>
      </c>
      <c r="AN107" s="3">
        <v>5</v>
      </c>
      <c r="AO107" s="3">
        <v>0</v>
      </c>
      <c r="AP107" s="3">
        <v>0.91937111366167734</v>
      </c>
      <c r="AQ107" s="3">
        <v>0.87283685269480926</v>
      </c>
      <c r="AR107" s="3">
        <v>2.785917354672645</v>
      </c>
      <c r="AS107" s="3">
        <v>4.0929363289096985</v>
      </c>
      <c r="AT107" s="3">
        <v>13.671061649938832</v>
      </c>
      <c r="AU107" s="2">
        <v>0</v>
      </c>
      <c r="AV107" s="3">
        <v>44.254984116525549</v>
      </c>
      <c r="AW107" s="4">
        <v>0</v>
      </c>
      <c r="AX107" s="61">
        <v>0</v>
      </c>
      <c r="AY107" s="2">
        <v>143</v>
      </c>
      <c r="AZ107" s="2">
        <v>106</v>
      </c>
      <c r="BA107" s="2" t="s">
        <v>30</v>
      </c>
      <c r="BB107" s="3">
        <v>50.840616739905073</v>
      </c>
      <c r="BC107" s="60">
        <v>-6.5856326233795244</v>
      </c>
      <c r="BD107" s="3">
        <v>0</v>
      </c>
      <c r="BE107" s="2">
        <v>0</v>
      </c>
      <c r="BF107" s="4">
        <v>0</v>
      </c>
      <c r="BG107" s="61">
        <v>0</v>
      </c>
    </row>
    <row r="108" spans="1:59" x14ac:dyDescent="0.25">
      <c r="A108" s="57" t="s">
        <v>148</v>
      </c>
      <c r="B108" s="2" t="s">
        <v>81</v>
      </c>
      <c r="C108" s="58">
        <v>31026</v>
      </c>
      <c r="D108" s="58">
        <v>22052</v>
      </c>
      <c r="E108" s="58">
        <v>222</v>
      </c>
      <c r="F108" s="58">
        <v>22274</v>
      </c>
      <c r="G108" s="59">
        <v>0.71791400760652357</v>
      </c>
      <c r="H108" s="2" t="s">
        <v>29</v>
      </c>
      <c r="I108" s="3">
        <v>3.3969767580784076</v>
      </c>
      <c r="J108" s="3">
        <v>4.2990473331628873</v>
      </c>
      <c r="K108" s="3">
        <v>3.3026</v>
      </c>
      <c r="L108" s="3">
        <v>0.76821671036829853</v>
      </c>
      <c r="M108" s="3">
        <v>0.21249999999999999</v>
      </c>
      <c r="N108" s="60">
        <v>7.0156524390734516</v>
      </c>
      <c r="O108" s="60">
        <v>0.65806097208015035</v>
      </c>
      <c r="P108" s="60">
        <v>3.1715213483946969</v>
      </c>
      <c r="Q108" s="60">
        <v>3.0830208373165173</v>
      </c>
      <c r="R108" s="60">
        <v>2.8343420824458527</v>
      </c>
      <c r="S108" s="60">
        <v>3.0226373730281755</v>
      </c>
      <c r="T108" s="60">
        <v>2.9331424305163516</v>
      </c>
      <c r="U108" s="60">
        <v>2.555889841470937</v>
      </c>
      <c r="V108" s="3">
        <v>100</v>
      </c>
      <c r="W108" s="3">
        <v>97</v>
      </c>
      <c r="X108" s="3">
        <v>90</v>
      </c>
      <c r="Y108" s="3">
        <v>98</v>
      </c>
      <c r="Z108" s="3">
        <v>93</v>
      </c>
      <c r="AA108" s="3">
        <v>91</v>
      </c>
      <c r="AB108" s="3">
        <v>9.0367445151219208</v>
      </c>
      <c r="AC108" s="3">
        <v>3.8155374670816373</v>
      </c>
      <c r="AD108" s="3">
        <v>12.852281982203557</v>
      </c>
      <c r="AE108" s="3">
        <v>2.9999999999999991</v>
      </c>
      <c r="AF108" s="3">
        <v>3.0000000000000009</v>
      </c>
      <c r="AG108" s="3">
        <v>1.4999999999999982</v>
      </c>
      <c r="AH108" s="3">
        <v>1.4999999999999982</v>
      </c>
      <c r="AI108" s="3">
        <v>1.4999999999999991</v>
      </c>
      <c r="AJ108" s="3">
        <v>1.4999999999999991</v>
      </c>
      <c r="AK108" s="3">
        <v>1.4999999999999984</v>
      </c>
      <c r="AL108" s="3">
        <v>1.5</v>
      </c>
      <c r="AM108" s="3">
        <v>14.999999999999995</v>
      </c>
      <c r="AN108" s="3">
        <v>5</v>
      </c>
      <c r="AO108" s="3">
        <v>1.5523380863575968</v>
      </c>
      <c r="AP108" s="3">
        <v>2.7329839520342651</v>
      </c>
      <c r="AQ108" s="3">
        <v>2.2485579017965396</v>
      </c>
      <c r="AR108" s="3">
        <v>1.9002842965417033</v>
      </c>
      <c r="AS108" s="3">
        <v>2.9591067400468223</v>
      </c>
      <c r="AT108" s="3">
        <v>16.393270976776925</v>
      </c>
      <c r="AU108" s="2">
        <v>0</v>
      </c>
      <c r="AV108" s="3">
        <v>44.245552958980475</v>
      </c>
      <c r="AW108" s="4">
        <v>0</v>
      </c>
      <c r="AX108" s="61">
        <v>0</v>
      </c>
      <c r="AY108" s="2">
        <v>144</v>
      </c>
      <c r="AZ108" s="2">
        <v>107</v>
      </c>
      <c r="BA108" s="2" t="s">
        <v>30</v>
      </c>
      <c r="BB108" s="3">
        <v>34.776775815849867</v>
      </c>
      <c r="BC108" s="60">
        <v>9.4687771431306089</v>
      </c>
      <c r="BD108" s="3">
        <v>9.4687771431306089</v>
      </c>
      <c r="BE108" s="2">
        <v>10</v>
      </c>
      <c r="BF108" s="4">
        <v>2.3462364339785649</v>
      </c>
      <c r="BG108" s="61">
        <v>52260.07</v>
      </c>
    </row>
    <row r="109" spans="1:59" x14ac:dyDescent="0.25">
      <c r="A109" s="57" t="s">
        <v>303</v>
      </c>
      <c r="B109" s="2" t="s">
        <v>61</v>
      </c>
      <c r="C109" s="58">
        <v>15908</v>
      </c>
      <c r="D109" s="58">
        <v>9764</v>
      </c>
      <c r="E109" s="58">
        <v>267</v>
      </c>
      <c r="F109" s="58">
        <v>10031</v>
      </c>
      <c r="G109" s="59">
        <v>0.63056323862207697</v>
      </c>
      <c r="H109" s="2" t="s">
        <v>29</v>
      </c>
      <c r="I109" s="3">
        <v>4.1581673664122132</v>
      </c>
      <c r="J109" s="3">
        <v>5.2623728687303428</v>
      </c>
      <c r="K109" s="3">
        <v>3.6844999999999999</v>
      </c>
      <c r="L109" s="3">
        <v>0.70015943223897059</v>
      </c>
      <c r="M109" s="3">
        <v>0.28570000000000001</v>
      </c>
      <c r="N109" s="60">
        <v>7.083333333333333</v>
      </c>
      <c r="O109" s="60">
        <v>0.5</v>
      </c>
      <c r="P109" s="60">
        <v>3.2829670329670328</v>
      </c>
      <c r="Q109" s="60">
        <v>3.3066849816849819</v>
      </c>
      <c r="R109" s="60">
        <v>3.0384615384615383</v>
      </c>
      <c r="S109" s="60">
        <v>2.9393939393939394</v>
      </c>
      <c r="T109" s="60">
        <v>2.9102564102564101</v>
      </c>
      <c r="U109" s="60">
        <v>2.9166666666666665</v>
      </c>
      <c r="V109" s="3">
        <v>100</v>
      </c>
      <c r="W109" s="3">
        <v>92</v>
      </c>
      <c r="X109" s="3">
        <v>91</v>
      </c>
      <c r="Y109" s="3">
        <v>100</v>
      </c>
      <c r="Z109" s="3">
        <v>95</v>
      </c>
      <c r="AA109" s="3">
        <v>87</v>
      </c>
      <c r="AB109" s="3">
        <v>5.8176628939972463</v>
      </c>
      <c r="AC109" s="3">
        <v>5.129877902801053</v>
      </c>
      <c r="AD109" s="3">
        <v>10.9475407967983</v>
      </c>
      <c r="AE109" s="3">
        <v>3.0772846830272576</v>
      </c>
      <c r="AF109" s="3">
        <v>1.6132530143602126</v>
      </c>
      <c r="AG109" s="3">
        <v>1.7298518421025531</v>
      </c>
      <c r="AH109" s="3">
        <v>1.9116543069060579</v>
      </c>
      <c r="AI109" s="3">
        <v>1.8588775040631274</v>
      </c>
      <c r="AJ109" s="3">
        <v>1.3529540743234241</v>
      </c>
      <c r="AK109" s="3">
        <v>1.4625579462584937</v>
      </c>
      <c r="AL109" s="3">
        <v>2.0732013715822499</v>
      </c>
      <c r="AM109" s="3">
        <v>15.079634742623377</v>
      </c>
      <c r="AN109" s="3">
        <v>5</v>
      </c>
      <c r="AO109" s="3">
        <v>0</v>
      </c>
      <c r="AP109" s="3">
        <v>2.9596855568308387</v>
      </c>
      <c r="AQ109" s="3">
        <v>5</v>
      </c>
      <c r="AR109" s="3">
        <v>2.785917354672645</v>
      </c>
      <c r="AS109" s="3">
        <v>2.0520430689565212</v>
      </c>
      <c r="AT109" s="3">
        <v>17.797645980460004</v>
      </c>
      <c r="AU109" s="2">
        <v>0</v>
      </c>
      <c r="AV109" s="3">
        <v>43.824821519881681</v>
      </c>
      <c r="AW109" s="4">
        <v>0</v>
      </c>
      <c r="AX109" s="61">
        <v>0</v>
      </c>
      <c r="AY109" s="2">
        <v>145</v>
      </c>
      <c r="AZ109" s="2">
        <v>108</v>
      </c>
      <c r="BA109" s="2" t="s">
        <v>30</v>
      </c>
      <c r="BB109" s="3">
        <v>41.466990581278615</v>
      </c>
      <c r="BC109" s="60">
        <v>2.3578309386030654</v>
      </c>
      <c r="BD109" s="3">
        <v>2.3578309386030654</v>
      </c>
      <c r="BE109" s="2">
        <v>29</v>
      </c>
      <c r="BF109" s="4">
        <v>1.7509940431173912</v>
      </c>
      <c r="BG109" s="61">
        <v>17564.22</v>
      </c>
    </row>
    <row r="110" spans="1:59" x14ac:dyDescent="0.25">
      <c r="A110" s="57" t="s">
        <v>76</v>
      </c>
      <c r="B110" s="2" t="s">
        <v>43</v>
      </c>
      <c r="C110" s="58">
        <v>45129</v>
      </c>
      <c r="D110" s="58">
        <v>29505</v>
      </c>
      <c r="E110" s="58">
        <v>709</v>
      </c>
      <c r="F110" s="58">
        <v>30214</v>
      </c>
      <c r="G110" s="59">
        <v>0.66950298034523259</v>
      </c>
      <c r="H110" s="2" t="s">
        <v>29</v>
      </c>
      <c r="I110" s="3">
        <v>3.992181637543101</v>
      </c>
      <c r="J110" s="3">
        <v>5.0523094635743098</v>
      </c>
      <c r="K110" s="3">
        <v>5.0575000000000001</v>
      </c>
      <c r="L110" s="3">
        <v>1.0010273591637868</v>
      </c>
      <c r="M110" s="3">
        <v>0.45519999999999999</v>
      </c>
      <c r="N110" s="60">
        <v>6.5454545454545441</v>
      </c>
      <c r="O110" s="60">
        <v>0.45454545454545453</v>
      </c>
      <c r="P110" s="60">
        <v>3.2840909090909083</v>
      </c>
      <c r="Q110" s="60">
        <v>2.9780864197530867</v>
      </c>
      <c r="R110" s="60">
        <v>2.416666666666667</v>
      </c>
      <c r="S110" s="60">
        <v>2.6875000000000004</v>
      </c>
      <c r="T110" s="60">
        <v>3.0555555555555554</v>
      </c>
      <c r="U110" s="60">
        <v>2.4166666666666665</v>
      </c>
      <c r="V110" s="3">
        <v>97</v>
      </c>
      <c r="W110" s="3">
        <v>98</v>
      </c>
      <c r="X110" s="3">
        <v>70</v>
      </c>
      <c r="Y110" s="3">
        <v>96</v>
      </c>
      <c r="Z110" s="3">
        <v>92</v>
      </c>
      <c r="AA110" s="3">
        <v>63</v>
      </c>
      <c r="AB110" s="3">
        <v>20</v>
      </c>
      <c r="AC110" s="3">
        <v>8.1733301412496999</v>
      </c>
      <c r="AD110" s="3">
        <v>28.1733301412497</v>
      </c>
      <c r="AE110" s="3">
        <v>2.4630819293124762</v>
      </c>
      <c r="AF110" s="3">
        <v>1.2144578338475047</v>
      </c>
      <c r="AG110" s="3">
        <v>1.732169787372118</v>
      </c>
      <c r="AH110" s="3">
        <v>1.3068679937294594</v>
      </c>
      <c r="AI110" s="3">
        <v>0.76565397709150784</v>
      </c>
      <c r="AJ110" s="3">
        <v>0.90799432346486231</v>
      </c>
      <c r="AK110" s="3">
        <v>1.7002706785332151</v>
      </c>
      <c r="AL110" s="3">
        <v>1.2788025472241784</v>
      </c>
      <c r="AM110" s="3">
        <v>11.369299070575321</v>
      </c>
      <c r="AN110" s="3">
        <v>0</v>
      </c>
      <c r="AO110" s="3">
        <v>2.701558724238398</v>
      </c>
      <c r="AP110" s="3">
        <v>0</v>
      </c>
      <c r="AQ110" s="3">
        <v>0</v>
      </c>
      <c r="AR110" s="3">
        <v>1.4574677674762324</v>
      </c>
      <c r="AS110" s="3">
        <v>0</v>
      </c>
      <c r="AT110" s="3">
        <v>4.1590264917146307</v>
      </c>
      <c r="AU110" s="2">
        <v>0</v>
      </c>
      <c r="AV110" s="3">
        <v>43.701655703539657</v>
      </c>
      <c r="AW110" s="4">
        <v>0</v>
      </c>
      <c r="AX110" s="61">
        <v>0</v>
      </c>
      <c r="AY110" s="2">
        <v>146</v>
      </c>
      <c r="AZ110" s="2">
        <v>109</v>
      </c>
      <c r="BA110" s="2" t="s">
        <v>30</v>
      </c>
      <c r="BB110" s="3">
        <v>50.517264654891228</v>
      </c>
      <c r="BC110" s="60">
        <v>-6.815608951351571</v>
      </c>
      <c r="BD110" s="3">
        <v>0</v>
      </c>
      <c r="BE110" s="2">
        <v>0</v>
      </c>
      <c r="BF110" s="4">
        <v>0</v>
      </c>
      <c r="BG110" s="61">
        <v>0</v>
      </c>
    </row>
    <row r="111" spans="1:59" x14ac:dyDescent="0.25">
      <c r="A111" s="57" t="s">
        <v>272</v>
      </c>
      <c r="B111" s="2" t="s">
        <v>33</v>
      </c>
      <c r="C111" s="58">
        <v>14231</v>
      </c>
      <c r="D111" s="58">
        <v>12640</v>
      </c>
      <c r="E111" s="58">
        <v>26</v>
      </c>
      <c r="F111" s="58">
        <v>12666</v>
      </c>
      <c r="G111" s="59">
        <v>0.89002881034361603</v>
      </c>
      <c r="H111" s="2" t="s">
        <v>29</v>
      </c>
      <c r="I111" s="3">
        <v>3.3467417988241688</v>
      </c>
      <c r="J111" s="3">
        <v>4.2354724302437257</v>
      </c>
      <c r="K111" s="3">
        <v>2.9615</v>
      </c>
      <c r="L111" s="3">
        <v>0.69921361755377631</v>
      </c>
      <c r="M111" s="3">
        <v>0.625</v>
      </c>
      <c r="N111" s="60">
        <v>6.6111111111111107</v>
      </c>
      <c r="O111" s="60">
        <v>0.55555555555555558</v>
      </c>
      <c r="P111" s="60">
        <v>3.1409774436090228</v>
      </c>
      <c r="Q111" s="60">
        <v>3.2397058823529412</v>
      </c>
      <c r="R111" s="60">
        <v>3.3125</v>
      </c>
      <c r="S111" s="60">
        <v>2.8854166666666665</v>
      </c>
      <c r="T111" s="60">
        <v>2.6770833333333335</v>
      </c>
      <c r="U111" s="60">
        <v>3.1176470588235299</v>
      </c>
      <c r="V111" s="3">
        <v>100</v>
      </c>
      <c r="W111" s="3">
        <v>96</v>
      </c>
      <c r="X111" s="3">
        <v>89</v>
      </c>
      <c r="Y111" s="3">
        <v>99</v>
      </c>
      <c r="Z111" s="3">
        <v>80</v>
      </c>
      <c r="AA111" s="3">
        <v>73</v>
      </c>
      <c r="AB111" s="3">
        <v>5.7729262434319226</v>
      </c>
      <c r="AC111" s="3">
        <v>11.222169020828344</v>
      </c>
      <c r="AD111" s="3">
        <v>16.995095264260268</v>
      </c>
      <c r="AE111" s="3">
        <v>2.5380550353997275</v>
      </c>
      <c r="AF111" s="3">
        <v>2.1006693460979671</v>
      </c>
      <c r="AG111" s="3">
        <v>1.4370045344785367</v>
      </c>
      <c r="AH111" s="3">
        <v>1.7883791400679578</v>
      </c>
      <c r="AI111" s="3">
        <v>2.3406847801253625</v>
      </c>
      <c r="AJ111" s="3">
        <v>1.2576055562823032</v>
      </c>
      <c r="AK111" s="3">
        <v>1.0810814475896857</v>
      </c>
      <c r="AL111" s="3">
        <v>2.3925185460791227</v>
      </c>
      <c r="AM111" s="3">
        <v>14.935998386120664</v>
      </c>
      <c r="AN111" s="3">
        <v>5</v>
      </c>
      <c r="AO111" s="3">
        <v>0.40311744847679604</v>
      </c>
      <c r="AP111" s="3">
        <v>2.5062823472376916</v>
      </c>
      <c r="AQ111" s="3">
        <v>3.6242789508982698</v>
      </c>
      <c r="AR111" s="3">
        <v>0</v>
      </c>
      <c r="AS111" s="3">
        <v>0</v>
      </c>
      <c r="AT111" s="3">
        <v>11.533678746612757</v>
      </c>
      <c r="AU111" s="2">
        <v>0</v>
      </c>
      <c r="AV111" s="3">
        <v>43.464772396993688</v>
      </c>
      <c r="AW111" s="4">
        <v>0</v>
      </c>
      <c r="AX111" s="61">
        <v>0</v>
      </c>
      <c r="AY111" s="2">
        <v>147</v>
      </c>
      <c r="AZ111" s="2">
        <v>110</v>
      </c>
      <c r="BA111" s="2" t="s">
        <v>30</v>
      </c>
      <c r="BB111" s="3">
        <v>58.110154725436409</v>
      </c>
      <c r="BC111" s="60">
        <v>-14.645382328442722</v>
      </c>
      <c r="BD111" s="3">
        <v>0</v>
      </c>
      <c r="BE111" s="2">
        <v>0</v>
      </c>
      <c r="BF111" s="4">
        <v>0</v>
      </c>
      <c r="BG111" s="61">
        <v>0</v>
      </c>
    </row>
    <row r="112" spans="1:59" x14ac:dyDescent="0.25">
      <c r="A112" s="57" t="s">
        <v>158</v>
      </c>
      <c r="B112" s="2" t="s">
        <v>48</v>
      </c>
      <c r="C112" s="58">
        <v>54189</v>
      </c>
      <c r="D112" s="58">
        <v>36950</v>
      </c>
      <c r="E112" s="58">
        <v>1087</v>
      </c>
      <c r="F112" s="58">
        <v>38037</v>
      </c>
      <c r="G112" s="59">
        <v>0.70193212644632674</v>
      </c>
      <c r="H112" s="2" t="s">
        <v>29</v>
      </c>
      <c r="I112" s="3">
        <v>3.8028832314028125</v>
      </c>
      <c r="J112" s="3">
        <v>4.8127426763850609</v>
      </c>
      <c r="K112" s="3">
        <v>3.6808999999999998</v>
      </c>
      <c r="L112" s="3">
        <v>0.76482377045863403</v>
      </c>
      <c r="M112" s="3">
        <v>0.30149999999999999</v>
      </c>
      <c r="N112" s="60">
        <v>6.666666666666667</v>
      </c>
      <c r="O112" s="60">
        <v>0.5714285714285714</v>
      </c>
      <c r="P112" s="60">
        <v>3.0501700680272106</v>
      </c>
      <c r="Q112" s="60">
        <v>2.944934640522876</v>
      </c>
      <c r="R112" s="60">
        <v>2.6388888888888888</v>
      </c>
      <c r="S112" s="60">
        <v>2.8055555555555558</v>
      </c>
      <c r="T112" s="60">
        <v>2.3815789473684212</v>
      </c>
      <c r="U112" s="60">
        <v>2.1666666666666665</v>
      </c>
      <c r="V112" s="3">
        <v>99</v>
      </c>
      <c r="W112" s="3">
        <v>100</v>
      </c>
      <c r="X112" s="3">
        <v>84</v>
      </c>
      <c r="Y112" s="3">
        <v>99</v>
      </c>
      <c r="Z112" s="3">
        <v>90</v>
      </c>
      <c r="AA112" s="3">
        <v>97</v>
      </c>
      <c r="AB112" s="3">
        <v>8.8762598350848165</v>
      </c>
      <c r="AC112" s="3">
        <v>5.4135743356475929</v>
      </c>
      <c r="AD112" s="3">
        <v>14.289834170732409</v>
      </c>
      <c r="AE112" s="3">
        <v>2.6014938174735551</v>
      </c>
      <c r="AF112" s="3">
        <v>2.2399311551658965</v>
      </c>
      <c r="AG112" s="3">
        <v>1.2497183005245378</v>
      </c>
      <c r="AH112" s="3">
        <v>1.2458520774758783</v>
      </c>
      <c r="AI112" s="3">
        <v>1.1563592925727735</v>
      </c>
      <c r="AJ112" s="3">
        <v>1.1165343570752659</v>
      </c>
      <c r="AK112" s="3">
        <v>0.5976294985623134</v>
      </c>
      <c r="AL112" s="3">
        <v>0.88160313504514276</v>
      </c>
      <c r="AM112" s="3">
        <v>11.089121633895363</v>
      </c>
      <c r="AN112" s="3">
        <v>2.9712700034893658</v>
      </c>
      <c r="AO112" s="3">
        <v>5</v>
      </c>
      <c r="AP112" s="3">
        <v>1.3727743232548242</v>
      </c>
      <c r="AQ112" s="3">
        <v>3.6242789508982698</v>
      </c>
      <c r="AR112" s="3">
        <v>0.57183470934529046</v>
      </c>
      <c r="AS112" s="3">
        <v>4.3197022466822741</v>
      </c>
      <c r="AT112" s="3">
        <v>17.859860233670023</v>
      </c>
      <c r="AU112" s="2">
        <v>0</v>
      </c>
      <c r="AV112" s="3">
        <v>43.238816038297799</v>
      </c>
      <c r="AW112" s="4">
        <v>0</v>
      </c>
      <c r="AX112" s="61">
        <v>0</v>
      </c>
      <c r="AY112" s="2">
        <v>148</v>
      </c>
      <c r="AZ112" s="2">
        <v>111</v>
      </c>
      <c r="BA112" s="2" t="s">
        <v>30</v>
      </c>
      <c r="BB112" s="3">
        <v>42.129978963173947</v>
      </c>
      <c r="BC112" s="60">
        <v>1.1088370751238514</v>
      </c>
      <c r="BD112" s="3">
        <v>1.1088370751238514</v>
      </c>
      <c r="BE112" s="2">
        <v>33</v>
      </c>
      <c r="BF112" s="4">
        <v>1.6464433866949104</v>
      </c>
      <c r="BG112" s="61">
        <v>62625.77</v>
      </c>
    </row>
    <row r="113" spans="1:59" x14ac:dyDescent="0.25">
      <c r="A113" s="57" t="s">
        <v>185</v>
      </c>
      <c r="B113" s="2" t="s">
        <v>46</v>
      </c>
      <c r="C113" s="58">
        <v>38355</v>
      </c>
      <c r="D113" s="58">
        <v>21576</v>
      </c>
      <c r="E113" s="58">
        <v>2747</v>
      </c>
      <c r="F113" s="58">
        <v>24323</v>
      </c>
      <c r="G113" s="59">
        <v>0.63415460826489378</v>
      </c>
      <c r="H113" s="2" t="s">
        <v>29</v>
      </c>
      <c r="I113" s="3">
        <v>4.0946462288116026</v>
      </c>
      <c r="J113" s="3">
        <v>5.1819836295187525</v>
      </c>
      <c r="K113" s="3">
        <v>3.6440999999999999</v>
      </c>
      <c r="L113" s="3">
        <v>0.70322491550179311</v>
      </c>
      <c r="M113" s="3">
        <v>0.15840000000000001</v>
      </c>
      <c r="N113" s="60">
        <v>7.7647058823529411</v>
      </c>
      <c r="O113" s="60">
        <v>0.70588235294117641</v>
      </c>
      <c r="P113" s="60">
        <v>3.2104341736694679</v>
      </c>
      <c r="Q113" s="60">
        <v>3.1529304029304019</v>
      </c>
      <c r="R113" s="60">
        <v>2.875</v>
      </c>
      <c r="S113" s="60">
        <v>2.666666666666667</v>
      </c>
      <c r="T113" s="60">
        <v>3.0364583333333326</v>
      </c>
      <c r="U113" s="60">
        <v>2.9285714285714284</v>
      </c>
      <c r="V113" s="3">
        <v>99</v>
      </c>
      <c r="W113" s="3">
        <v>99</v>
      </c>
      <c r="X113" s="3">
        <v>96</v>
      </c>
      <c r="Y113" s="3">
        <v>99</v>
      </c>
      <c r="Z113" s="3">
        <v>95</v>
      </c>
      <c r="AA113" s="3">
        <v>67</v>
      </c>
      <c r="AB113" s="3">
        <v>5.9626590076012196</v>
      </c>
      <c r="AC113" s="3">
        <v>2.8441465166387361</v>
      </c>
      <c r="AD113" s="3">
        <v>8.8068055242399552</v>
      </c>
      <c r="AE113" s="3">
        <v>3.8553426866974299</v>
      </c>
      <c r="AF113" s="3">
        <v>3.4195605966824774</v>
      </c>
      <c r="AG113" s="3">
        <v>1.5802559973958918</v>
      </c>
      <c r="AH113" s="3">
        <v>1.6286686959152341</v>
      </c>
      <c r="AI113" s="3">
        <v>1.5714836902716192</v>
      </c>
      <c r="AJ113" s="3">
        <v>0.87119314106302592</v>
      </c>
      <c r="AK113" s="3">
        <v>1.6690271852287242</v>
      </c>
      <c r="AL113" s="3">
        <v>2.0921156293050611</v>
      </c>
      <c r="AM113" s="3">
        <v>16.687647622559464</v>
      </c>
      <c r="AN113" s="3">
        <v>2.9712700034893658</v>
      </c>
      <c r="AO113" s="3">
        <v>3.8507793621191988</v>
      </c>
      <c r="AP113" s="3">
        <v>4.0931935808137059</v>
      </c>
      <c r="AQ113" s="3">
        <v>3.6242789508982698</v>
      </c>
      <c r="AR113" s="3">
        <v>2.785917354672645</v>
      </c>
      <c r="AS113" s="3">
        <v>0</v>
      </c>
      <c r="AT113" s="3">
        <v>17.325439251993185</v>
      </c>
      <c r="AU113" s="2">
        <v>0</v>
      </c>
      <c r="AV113" s="3">
        <v>42.819892398792604</v>
      </c>
      <c r="AW113" s="4">
        <v>0</v>
      </c>
      <c r="AX113" s="61">
        <v>0</v>
      </c>
      <c r="AY113" s="2">
        <v>150</v>
      </c>
      <c r="AZ113" s="2">
        <v>112</v>
      </c>
      <c r="BA113" s="2" t="s">
        <v>30</v>
      </c>
      <c r="BB113" s="3">
        <v>52.587091125071893</v>
      </c>
      <c r="BC113" s="60">
        <v>-9.7671987262792896</v>
      </c>
      <c r="BD113" s="3">
        <v>0</v>
      </c>
      <c r="BE113" s="2">
        <v>0</v>
      </c>
      <c r="BF113" s="4">
        <v>0</v>
      </c>
      <c r="BG113" s="61">
        <v>0</v>
      </c>
    </row>
    <row r="114" spans="1:59" x14ac:dyDescent="0.25">
      <c r="A114" s="57" t="s">
        <v>260</v>
      </c>
      <c r="B114" s="2" t="s">
        <v>43</v>
      </c>
      <c r="C114" s="58">
        <v>40496</v>
      </c>
      <c r="D114" s="58">
        <v>29290</v>
      </c>
      <c r="E114" s="58">
        <v>1399</v>
      </c>
      <c r="F114" s="58">
        <v>30689</v>
      </c>
      <c r="G114" s="59">
        <v>0.75782793362307388</v>
      </c>
      <c r="H114" s="2" t="s">
        <v>29</v>
      </c>
      <c r="I114" s="3">
        <v>3.7044941175205413</v>
      </c>
      <c r="J114" s="3">
        <v>4.6882262349222392</v>
      </c>
      <c r="K114" s="3">
        <v>3.5933000000000002</v>
      </c>
      <c r="L114" s="3">
        <v>0.76645192018119412</v>
      </c>
      <c r="M114" s="3">
        <v>0.32469999999999999</v>
      </c>
      <c r="N114" s="60">
        <v>6.2727272727272734</v>
      </c>
      <c r="O114" s="60">
        <v>0.45454545454545459</v>
      </c>
      <c r="P114" s="60">
        <v>3.1493055555555562</v>
      </c>
      <c r="Q114" s="60">
        <v>2.9851190476190474</v>
      </c>
      <c r="R114" s="60">
        <v>2.6363636363636367</v>
      </c>
      <c r="S114" s="60">
        <v>3.0925925925925921</v>
      </c>
      <c r="T114" s="60">
        <v>2.6180555555555554</v>
      </c>
      <c r="U114" s="60">
        <v>2.4499999999999997</v>
      </c>
      <c r="V114" s="3">
        <v>100</v>
      </c>
      <c r="W114" s="3">
        <v>98</v>
      </c>
      <c r="X114" s="3">
        <v>85</v>
      </c>
      <c r="Y114" s="3">
        <v>99</v>
      </c>
      <c r="Z114" s="3">
        <v>97</v>
      </c>
      <c r="AA114" s="3">
        <v>77</v>
      </c>
      <c r="AB114" s="3">
        <v>8.9532706558580593</v>
      </c>
      <c r="AC114" s="3">
        <v>5.8301412497007412</v>
      </c>
      <c r="AD114" s="3">
        <v>14.7834119055588</v>
      </c>
      <c r="AE114" s="3">
        <v>2.1516551809500548</v>
      </c>
      <c r="AF114" s="3">
        <v>1.2144578338475052</v>
      </c>
      <c r="AG114" s="3">
        <v>1.454180900521715</v>
      </c>
      <c r="AH114" s="3">
        <v>1.3198115594407387</v>
      </c>
      <c r="AI114" s="3">
        <v>1.1519194594423052</v>
      </c>
      <c r="AJ114" s="3">
        <v>1.623572870167227</v>
      </c>
      <c r="AK114" s="3">
        <v>0.98451065010307937</v>
      </c>
      <c r="AL114" s="3">
        <v>1.3317624688480498</v>
      </c>
      <c r="AM114" s="3">
        <v>11.231870923320674</v>
      </c>
      <c r="AN114" s="3">
        <v>5</v>
      </c>
      <c r="AO114" s="3">
        <v>2.701558724238398</v>
      </c>
      <c r="AP114" s="3">
        <v>1.5994759280513979</v>
      </c>
      <c r="AQ114" s="3">
        <v>3.6242789508982698</v>
      </c>
      <c r="AR114" s="3">
        <v>3.6715504128035867</v>
      </c>
      <c r="AS114" s="3">
        <v>0</v>
      </c>
      <c r="AT114" s="3">
        <v>16.596864015991653</v>
      </c>
      <c r="AU114" s="2">
        <v>0</v>
      </c>
      <c r="AV114" s="3">
        <v>42.612146844871127</v>
      </c>
      <c r="AW114" s="4">
        <v>0</v>
      </c>
      <c r="AX114" s="61">
        <v>0</v>
      </c>
      <c r="AY114" s="2">
        <v>151</v>
      </c>
      <c r="AZ114" s="2">
        <v>113</v>
      </c>
      <c r="BA114" s="2" t="s">
        <v>30</v>
      </c>
      <c r="BB114" s="3">
        <v>39.268450208835482</v>
      </c>
      <c r="BC114" s="60">
        <v>3.343696636035645</v>
      </c>
      <c r="BD114" s="3">
        <v>3.343696636035645</v>
      </c>
      <c r="BE114" s="2">
        <v>24</v>
      </c>
      <c r="BF114" s="4">
        <v>1.8335187926977148</v>
      </c>
      <c r="BG114" s="61">
        <v>56268.86</v>
      </c>
    </row>
    <row r="115" spans="1:59" x14ac:dyDescent="0.25">
      <c r="A115" s="57" t="s">
        <v>313</v>
      </c>
      <c r="B115" s="2" t="s">
        <v>48</v>
      </c>
      <c r="C115" s="58">
        <v>28102</v>
      </c>
      <c r="D115" s="58">
        <v>3829</v>
      </c>
      <c r="E115" s="58">
        <v>83</v>
      </c>
      <c r="F115" s="58">
        <v>3912</v>
      </c>
      <c r="G115" s="59">
        <v>0.1392071738666287</v>
      </c>
      <c r="H115" s="2" t="s">
        <v>29</v>
      </c>
      <c r="I115" s="3">
        <v>3.7444646929018024</v>
      </c>
      <c r="J115" s="3">
        <v>4.7388110365665694</v>
      </c>
      <c r="K115" s="3">
        <v>4.3586999999999998</v>
      </c>
      <c r="L115" s="3">
        <v>0.91978767804128925</v>
      </c>
      <c r="M115" s="3">
        <v>0.16250000000000001</v>
      </c>
      <c r="N115" s="60">
        <v>3.5</v>
      </c>
      <c r="O115" s="60">
        <v>0</v>
      </c>
      <c r="P115" s="60">
        <v>2.2053571428571428</v>
      </c>
      <c r="Q115" s="60">
        <v>2.1547619047619047</v>
      </c>
      <c r="R115" s="60">
        <v>2.333333333333333</v>
      </c>
      <c r="S115" s="60">
        <v>2.5</v>
      </c>
      <c r="T115" s="60">
        <v>2.625</v>
      </c>
      <c r="U115" s="60">
        <v>1.75</v>
      </c>
      <c r="V115" s="3">
        <v>98.767701959206036</v>
      </c>
      <c r="W115" s="3">
        <v>97.824612683070086</v>
      </c>
      <c r="X115" s="3">
        <v>88.972288033676122</v>
      </c>
      <c r="Y115" s="3">
        <v>98.182771135447567</v>
      </c>
      <c r="Z115" s="3">
        <v>96</v>
      </c>
      <c r="AA115" s="3">
        <v>88.975415597915088</v>
      </c>
      <c r="AB115" s="3">
        <v>16.205989741253692</v>
      </c>
      <c r="AC115" s="3">
        <v>2.9177639454153699</v>
      </c>
      <c r="AD115" s="3">
        <v>19.123753686669062</v>
      </c>
      <c r="AE115" s="3">
        <v>0</v>
      </c>
      <c r="AF115" s="3">
        <v>0</v>
      </c>
      <c r="AG115" s="3">
        <v>0</v>
      </c>
      <c r="AH115" s="3">
        <v>0</v>
      </c>
      <c r="AI115" s="3">
        <v>0.6191394837860319</v>
      </c>
      <c r="AJ115" s="3">
        <v>0.5767836818483375</v>
      </c>
      <c r="AK115" s="3">
        <v>0.99587192039562156</v>
      </c>
      <c r="AL115" s="3">
        <v>0.21960411474675035</v>
      </c>
      <c r="AM115" s="3">
        <v>2.4113992007767413</v>
      </c>
      <c r="AN115" s="3">
        <v>2.5</v>
      </c>
      <c r="AO115" s="3">
        <v>2.5</v>
      </c>
      <c r="AP115" s="3">
        <v>2.5</v>
      </c>
      <c r="AQ115" s="3">
        <v>2.4999999999999805</v>
      </c>
      <c r="AR115" s="3">
        <v>3.2287338837381165</v>
      </c>
      <c r="AS115" s="3">
        <v>2.4999999999999964</v>
      </c>
      <c r="AT115" s="3">
        <v>15.728733883738094</v>
      </c>
      <c r="AU115" s="2">
        <v>5</v>
      </c>
      <c r="AV115" s="3">
        <v>42.263886771183898</v>
      </c>
      <c r="AW115" s="4">
        <v>0</v>
      </c>
      <c r="AX115" s="61">
        <v>0</v>
      </c>
      <c r="AY115" s="2">
        <v>152</v>
      </c>
      <c r="AZ115" s="2">
        <v>114</v>
      </c>
      <c r="BA115" s="2" t="s">
        <v>30</v>
      </c>
      <c r="BB115" s="3">
        <v>52.989394644726914</v>
      </c>
      <c r="BC115" s="60">
        <v>-10.725507873543016</v>
      </c>
      <c r="BD115" s="3">
        <v>0</v>
      </c>
      <c r="BE115" s="2">
        <v>0</v>
      </c>
      <c r="BF115" s="4">
        <v>0</v>
      </c>
      <c r="BG115" s="61">
        <v>0</v>
      </c>
    </row>
    <row r="116" spans="1:59" x14ac:dyDescent="0.25">
      <c r="A116" s="57" t="s">
        <v>53</v>
      </c>
      <c r="B116" s="2" t="s">
        <v>43</v>
      </c>
      <c r="C116" s="58">
        <v>17553</v>
      </c>
      <c r="D116" s="58">
        <v>9773</v>
      </c>
      <c r="E116" s="58">
        <v>119</v>
      </c>
      <c r="F116" s="58">
        <v>9892</v>
      </c>
      <c r="G116" s="59">
        <v>0.56355039024668152</v>
      </c>
      <c r="H116" s="2" t="s">
        <v>29</v>
      </c>
      <c r="I116" s="3">
        <v>3.7006151680290653</v>
      </c>
      <c r="J116" s="3">
        <v>4.6833172265143519</v>
      </c>
      <c r="K116" s="3">
        <v>3.6728000000000001</v>
      </c>
      <c r="L116" s="3">
        <v>0.78423045511558298</v>
      </c>
      <c r="M116" s="3">
        <v>0.1772</v>
      </c>
      <c r="N116" s="60">
        <v>6.8571428571428559</v>
      </c>
      <c r="O116" s="60">
        <v>0.5714285714285714</v>
      </c>
      <c r="P116" s="60">
        <v>2.9030612244897958</v>
      </c>
      <c r="Q116" s="60">
        <v>2.6294217687074828</v>
      </c>
      <c r="R116" s="60">
        <v>2.4285714285714284</v>
      </c>
      <c r="S116" s="60">
        <v>2.9444444444444442</v>
      </c>
      <c r="T116" s="60">
        <v>3.041666666666667</v>
      </c>
      <c r="U116" s="60">
        <v>1.666666666666667</v>
      </c>
      <c r="V116" s="3">
        <v>100</v>
      </c>
      <c r="W116" s="3">
        <v>97</v>
      </c>
      <c r="X116" s="3">
        <v>86</v>
      </c>
      <c r="Y116" s="3">
        <v>97</v>
      </c>
      <c r="Z116" s="3">
        <v>95</v>
      </c>
      <c r="AA116" s="3">
        <v>85</v>
      </c>
      <c r="AB116" s="3">
        <v>9.7941881393498313</v>
      </c>
      <c r="AC116" s="3">
        <v>3.1817093607852525</v>
      </c>
      <c r="AD116" s="3">
        <v>12.975897500135083</v>
      </c>
      <c r="AE116" s="3">
        <v>2.818998213155246</v>
      </c>
      <c r="AF116" s="3">
        <v>2.2399311551658965</v>
      </c>
      <c r="AG116" s="3">
        <v>0.94631275542508453</v>
      </c>
      <c r="AH116" s="3">
        <v>0.6651500032393487</v>
      </c>
      <c r="AI116" s="3">
        <v>0.78658461899228915</v>
      </c>
      <c r="AJ116" s="3">
        <v>1.361875573087505</v>
      </c>
      <c r="AK116" s="3">
        <v>1.6775481379481321</v>
      </c>
      <c r="AL116" s="3">
        <v>8.7204310687072226E-2</v>
      </c>
      <c r="AM116" s="3">
        <v>10.583604767700574</v>
      </c>
      <c r="AN116" s="3">
        <v>5</v>
      </c>
      <c r="AO116" s="3">
        <v>1.5523380863575968</v>
      </c>
      <c r="AP116" s="3">
        <v>1.8261775328479712</v>
      </c>
      <c r="AQ116" s="3">
        <v>0.87283685269480926</v>
      </c>
      <c r="AR116" s="3">
        <v>2.785917354672645</v>
      </c>
      <c r="AS116" s="3">
        <v>1.5985112334113707</v>
      </c>
      <c r="AT116" s="3">
        <v>13.635781059984392</v>
      </c>
      <c r="AU116" s="2">
        <v>5</v>
      </c>
      <c r="AV116" s="3">
        <v>42.19528332782005</v>
      </c>
      <c r="AW116" s="4">
        <v>0</v>
      </c>
      <c r="AX116" s="61">
        <v>0</v>
      </c>
      <c r="AY116" s="2">
        <v>153</v>
      </c>
      <c r="AZ116" s="2">
        <v>115</v>
      </c>
      <c r="BA116" s="2" t="s">
        <v>30</v>
      </c>
      <c r="BB116" s="3">
        <v>54.411687443792935</v>
      </c>
      <c r="BC116" s="60">
        <v>-12.216404115972885</v>
      </c>
      <c r="BD116" s="3">
        <v>0</v>
      </c>
      <c r="BE116" s="2">
        <v>0</v>
      </c>
      <c r="BF116" s="4">
        <v>0</v>
      </c>
      <c r="BG116" s="61">
        <v>0</v>
      </c>
    </row>
    <row r="117" spans="1:59" x14ac:dyDescent="0.25">
      <c r="A117" s="57" t="s">
        <v>115</v>
      </c>
      <c r="B117" s="2" t="s">
        <v>48</v>
      </c>
      <c r="C117" s="58">
        <v>78711</v>
      </c>
      <c r="D117" s="58">
        <v>50800</v>
      </c>
      <c r="E117" s="58">
        <v>5346</v>
      </c>
      <c r="F117" s="58">
        <v>56146</v>
      </c>
      <c r="G117" s="59">
        <v>0.71331834178196185</v>
      </c>
      <c r="H117" s="2" t="s">
        <v>29</v>
      </c>
      <c r="I117" s="3">
        <v>3.8494970706291443</v>
      </c>
      <c r="J117" s="3">
        <v>4.8717348672317842</v>
      </c>
      <c r="K117" s="3">
        <v>3.07</v>
      </c>
      <c r="L117" s="3">
        <v>0.63016565631463328</v>
      </c>
      <c r="M117" s="3">
        <v>0.46350000000000002</v>
      </c>
      <c r="N117" s="60">
        <v>6.9024390243902456</v>
      </c>
      <c r="O117" s="60">
        <v>0.59523809523809534</v>
      </c>
      <c r="P117" s="60">
        <v>3.2232142857142874</v>
      </c>
      <c r="Q117" s="60">
        <v>3.141558441558443</v>
      </c>
      <c r="R117" s="60">
        <v>2.6515151515151523</v>
      </c>
      <c r="S117" s="60">
        <v>2.9722222222222228</v>
      </c>
      <c r="T117" s="60">
        <v>2.7454954954954962</v>
      </c>
      <c r="U117" s="60">
        <v>2.7500000000000004</v>
      </c>
      <c r="V117" s="3">
        <v>97</v>
      </c>
      <c r="W117" s="3">
        <v>98</v>
      </c>
      <c r="X117" s="3">
        <v>90</v>
      </c>
      <c r="Y117" s="3">
        <v>98</v>
      </c>
      <c r="Z117" s="3">
        <v>99</v>
      </c>
      <c r="AA117" s="3">
        <v>98</v>
      </c>
      <c r="AB117" s="3">
        <v>2.5069857134760105</v>
      </c>
      <c r="AC117" s="3">
        <v>8.3223605458463012</v>
      </c>
      <c r="AD117" s="3">
        <v>10.829346259322312</v>
      </c>
      <c r="AE117" s="3">
        <v>2.8707218194454081</v>
      </c>
      <c r="AF117" s="3">
        <v>2.4488238687677919</v>
      </c>
      <c r="AG117" s="3">
        <v>1.606614418603957</v>
      </c>
      <c r="AH117" s="3">
        <v>1.6077385781712643</v>
      </c>
      <c r="AI117" s="3">
        <v>1.1785584582251198</v>
      </c>
      <c r="AJ117" s="3">
        <v>1.4109438162899544</v>
      </c>
      <c r="AK117" s="3">
        <v>1.1930053130391864</v>
      </c>
      <c r="AL117" s="3">
        <v>1.8084017634628937</v>
      </c>
      <c r="AM117" s="3">
        <v>14.124808036005575</v>
      </c>
      <c r="AN117" s="3">
        <v>0</v>
      </c>
      <c r="AO117" s="3">
        <v>2.701558724238398</v>
      </c>
      <c r="AP117" s="3">
        <v>2.7329839520342651</v>
      </c>
      <c r="AQ117" s="3">
        <v>2.2485579017965396</v>
      </c>
      <c r="AR117" s="3">
        <v>4.5571834709345289</v>
      </c>
      <c r="AS117" s="3">
        <v>4.5464681644548497</v>
      </c>
      <c r="AT117" s="3">
        <v>16.78675221345858</v>
      </c>
      <c r="AU117" s="2">
        <v>0</v>
      </c>
      <c r="AV117" s="3">
        <v>41.740906508786466</v>
      </c>
      <c r="AW117" s="4">
        <v>0</v>
      </c>
      <c r="AX117" s="61">
        <v>0</v>
      </c>
      <c r="AY117" s="2">
        <v>154</v>
      </c>
      <c r="AZ117" s="2">
        <v>116</v>
      </c>
      <c r="BA117" s="2" t="s">
        <v>30</v>
      </c>
      <c r="BB117" s="3">
        <v>50.917237817721045</v>
      </c>
      <c r="BC117" s="60">
        <v>-9.1763313089345786</v>
      </c>
      <c r="BD117" s="3">
        <v>0</v>
      </c>
      <c r="BE117" s="2">
        <v>0</v>
      </c>
      <c r="BF117" s="4">
        <v>0</v>
      </c>
      <c r="BG117" s="61">
        <v>0</v>
      </c>
    </row>
    <row r="118" spans="1:59" x14ac:dyDescent="0.25">
      <c r="A118" s="57" t="s">
        <v>305</v>
      </c>
      <c r="B118" s="2" t="s">
        <v>101</v>
      </c>
      <c r="C118" s="58">
        <v>13172</v>
      </c>
      <c r="D118" s="58">
        <v>8960</v>
      </c>
      <c r="E118" s="58">
        <v>0</v>
      </c>
      <c r="F118" s="58">
        <v>8960</v>
      </c>
      <c r="G118" s="59">
        <v>0.68023079259034314</v>
      </c>
      <c r="H118" s="2" t="s">
        <v>29</v>
      </c>
      <c r="I118" s="3">
        <v>3.6045933413397391</v>
      </c>
      <c r="J118" s="3">
        <v>4.5617967077258488</v>
      </c>
      <c r="K118" s="3">
        <v>3.0202</v>
      </c>
      <c r="L118" s="3">
        <v>0.66206369847323443</v>
      </c>
      <c r="M118" s="3">
        <v>0.36840000000000001</v>
      </c>
      <c r="N118" s="60">
        <v>8.1000000000000014</v>
      </c>
      <c r="O118" s="60">
        <v>0.8666666666666667</v>
      </c>
      <c r="P118" s="60">
        <v>3.4796798029556664</v>
      </c>
      <c r="Q118" s="60">
        <v>3.5035861258083485</v>
      </c>
      <c r="R118" s="60">
        <v>3.2500000000000004</v>
      </c>
      <c r="S118" s="60">
        <v>3.3076923076923084</v>
      </c>
      <c r="T118" s="60">
        <v>3.2471264367816093</v>
      </c>
      <c r="U118" s="60">
        <v>2.9800000000000004</v>
      </c>
      <c r="V118" s="3">
        <v>92</v>
      </c>
      <c r="W118" s="3">
        <v>96</v>
      </c>
      <c r="X118" s="3">
        <v>84</v>
      </c>
      <c r="Y118" s="3">
        <v>100</v>
      </c>
      <c r="Z118" s="3">
        <v>94</v>
      </c>
      <c r="AA118" s="3">
        <v>61</v>
      </c>
      <c r="AB118" s="3">
        <v>4.015750155502146</v>
      </c>
      <c r="AC118" s="3">
        <v>6.6147953076370598</v>
      </c>
      <c r="AD118" s="3">
        <v>10.630545463139207</v>
      </c>
      <c r="AE118" s="3">
        <v>4.2382143949782938</v>
      </c>
      <c r="AF118" s="3">
        <v>4.8302008038293902</v>
      </c>
      <c r="AG118" s="3">
        <v>2.1355633124074984</v>
      </c>
      <c r="AH118" s="3">
        <v>2.2740512581115406</v>
      </c>
      <c r="AI118" s="3">
        <v>2.2307989101462571</v>
      </c>
      <c r="AJ118" s="3">
        <v>2.0035372149656725</v>
      </c>
      <c r="AK118" s="3">
        <v>2.0136850314309216</v>
      </c>
      <c r="AL118" s="3">
        <v>2.1738252226676065</v>
      </c>
      <c r="AM118" s="3">
        <v>21.899876148537182</v>
      </c>
      <c r="AN118" s="3">
        <v>0</v>
      </c>
      <c r="AO118" s="3">
        <v>0.40311744847679604</v>
      </c>
      <c r="AP118" s="3">
        <v>1.3727743232548242</v>
      </c>
      <c r="AQ118" s="3">
        <v>5</v>
      </c>
      <c r="AR118" s="3">
        <v>2.3431008256071744</v>
      </c>
      <c r="AS118" s="3">
        <v>0</v>
      </c>
      <c r="AT118" s="3">
        <v>9.1189925973387957</v>
      </c>
      <c r="AU118" s="2">
        <v>0</v>
      </c>
      <c r="AV118" s="3">
        <v>41.649414209015184</v>
      </c>
      <c r="AW118" s="4">
        <v>0</v>
      </c>
      <c r="AX118" s="61">
        <v>0</v>
      </c>
      <c r="AY118" s="2">
        <v>155</v>
      </c>
      <c r="AZ118" s="2">
        <v>117</v>
      </c>
      <c r="BA118" s="2" t="s">
        <v>30</v>
      </c>
      <c r="BB118" s="3">
        <v>57.501684767067857</v>
      </c>
      <c r="BC118" s="60">
        <v>-15.852270558052673</v>
      </c>
      <c r="BD118" s="3">
        <v>0</v>
      </c>
      <c r="BE118" s="2">
        <v>0</v>
      </c>
      <c r="BF118" s="4">
        <v>0</v>
      </c>
      <c r="BG118" s="61">
        <v>0</v>
      </c>
    </row>
    <row r="119" spans="1:59" x14ac:dyDescent="0.25">
      <c r="A119" s="2" t="s">
        <v>257</v>
      </c>
      <c r="B119" s="2" t="s">
        <v>48</v>
      </c>
      <c r="C119" s="58">
        <v>37659</v>
      </c>
      <c r="D119" s="58">
        <v>20220</v>
      </c>
      <c r="E119" s="58">
        <v>1442</v>
      </c>
      <c r="F119" s="58">
        <v>21662</v>
      </c>
      <c r="G119" s="59">
        <v>0.57521442417483204</v>
      </c>
      <c r="H119" s="2" t="s">
        <v>29</v>
      </c>
      <c r="I119" s="3">
        <v>4.2268602791981156</v>
      </c>
      <c r="J119" s="3">
        <v>5.3493072531994548</v>
      </c>
      <c r="K119" s="3">
        <v>4.2836999999999996</v>
      </c>
      <c r="L119" s="3">
        <v>0.80079528006881473</v>
      </c>
      <c r="M119" s="3">
        <v>0.18329999999999999</v>
      </c>
      <c r="N119" s="60">
        <v>6.4761904761904781</v>
      </c>
      <c r="O119" s="60">
        <v>0.65000000000000013</v>
      </c>
      <c r="P119" s="60">
        <v>3.2653061224489814</v>
      </c>
      <c r="Q119" s="60">
        <v>3.0845864661654145</v>
      </c>
      <c r="R119" s="60">
        <v>2.6666666666666674</v>
      </c>
      <c r="S119" s="60">
        <v>3.0476190476190483</v>
      </c>
      <c r="T119" s="60">
        <v>3.0394736842105274</v>
      </c>
      <c r="U119" s="60">
        <v>2.6875</v>
      </c>
      <c r="V119" s="3">
        <v>97</v>
      </c>
      <c r="W119" s="3">
        <v>96</v>
      </c>
      <c r="X119" s="3">
        <v>78</v>
      </c>
      <c r="Y119" s="3">
        <v>100</v>
      </c>
      <c r="Z119" s="3">
        <v>100</v>
      </c>
      <c r="AA119" s="3">
        <v>88</v>
      </c>
      <c r="AB119" s="3">
        <v>10.577697633555081</v>
      </c>
      <c r="AC119" s="3">
        <v>3.291237730428537</v>
      </c>
      <c r="AD119" s="3">
        <v>13.868935363983617</v>
      </c>
      <c r="AE119" s="3">
        <v>2.3839894217918642</v>
      </c>
      <c r="AF119" s="3">
        <v>2.92927711005215</v>
      </c>
      <c r="AG119" s="3">
        <v>1.693426987866518</v>
      </c>
      <c r="AH119" s="3">
        <v>1.5028815430407243</v>
      </c>
      <c r="AI119" s="3">
        <v>1.2051974570079333</v>
      </c>
      <c r="AJ119" s="3">
        <v>1.5441290478394563</v>
      </c>
      <c r="AK119" s="3">
        <v>1.6739603683820676</v>
      </c>
      <c r="AL119" s="3">
        <v>1.709101910418134</v>
      </c>
      <c r="AM119" s="3">
        <v>14.641963846398848</v>
      </c>
      <c r="AN119" s="3">
        <v>0</v>
      </c>
      <c r="AO119" s="3">
        <v>0.40311744847679604</v>
      </c>
      <c r="AP119" s="3">
        <v>1.2564694475383418E-2</v>
      </c>
      <c r="AQ119" s="3">
        <v>5</v>
      </c>
      <c r="AR119" s="3">
        <v>5</v>
      </c>
      <c r="AS119" s="3">
        <v>2.2788089867290964</v>
      </c>
      <c r="AT119" s="3">
        <v>12.694491129681275</v>
      </c>
      <c r="AU119" s="2">
        <v>0</v>
      </c>
      <c r="AV119" s="3">
        <v>41.205390340063744</v>
      </c>
      <c r="AW119" s="4">
        <v>0</v>
      </c>
      <c r="AX119" s="61">
        <v>0</v>
      </c>
      <c r="AY119" s="2">
        <v>156</v>
      </c>
      <c r="AZ119" s="2">
        <v>118</v>
      </c>
      <c r="BA119" s="2" t="s">
        <v>30</v>
      </c>
      <c r="BB119" s="3">
        <v>58.336892801114743</v>
      </c>
      <c r="BC119" s="60">
        <v>-17.131502461050999</v>
      </c>
      <c r="BD119" s="3">
        <v>0</v>
      </c>
      <c r="BE119" s="2">
        <v>0</v>
      </c>
      <c r="BF119" s="4">
        <v>0</v>
      </c>
      <c r="BG119" s="61">
        <v>0</v>
      </c>
    </row>
    <row r="120" spans="1:59" x14ac:dyDescent="0.25">
      <c r="A120" s="57" t="s">
        <v>137</v>
      </c>
      <c r="B120" s="2" t="s">
        <v>34</v>
      </c>
      <c r="C120" s="58">
        <v>43787</v>
      </c>
      <c r="D120" s="58">
        <v>25228</v>
      </c>
      <c r="E120" s="58">
        <v>1377</v>
      </c>
      <c r="F120" s="58">
        <v>26605</v>
      </c>
      <c r="G120" s="59">
        <v>0.60760042935117731</v>
      </c>
      <c r="H120" s="2" t="s">
        <v>29</v>
      </c>
      <c r="I120" s="3">
        <v>3.9810100634229686</v>
      </c>
      <c r="J120" s="3">
        <v>5.0381712667750014</v>
      </c>
      <c r="K120" s="3">
        <v>3.2814000000000001</v>
      </c>
      <c r="L120" s="3">
        <v>0.65130775161211751</v>
      </c>
      <c r="M120" s="3">
        <v>0.4022</v>
      </c>
      <c r="N120" s="60">
        <v>5.7</v>
      </c>
      <c r="O120" s="60">
        <v>0.4</v>
      </c>
      <c r="P120" s="60">
        <v>2.5454545454545445</v>
      </c>
      <c r="Q120" s="60">
        <v>2.7011904761904759</v>
      </c>
      <c r="R120" s="60">
        <v>2.5000000000000004</v>
      </c>
      <c r="S120" s="60">
        <v>2.5277777777777777</v>
      </c>
      <c r="T120" s="60">
        <v>2.5462962962962963</v>
      </c>
      <c r="U120" s="60">
        <v>2</v>
      </c>
      <c r="V120" s="3">
        <v>100</v>
      </c>
      <c r="W120" s="3">
        <v>99</v>
      </c>
      <c r="X120" s="3">
        <v>92</v>
      </c>
      <c r="Y120" s="3">
        <v>99</v>
      </c>
      <c r="Z120" s="3">
        <v>98</v>
      </c>
      <c r="AA120" s="3">
        <v>97</v>
      </c>
      <c r="AB120" s="3">
        <v>3.5069982363816186</v>
      </c>
      <c r="AC120" s="3">
        <v>7.2216902082834569</v>
      </c>
      <c r="AD120" s="3">
        <v>10.728688444665075</v>
      </c>
      <c r="AE120" s="3">
        <v>1.497659009388965</v>
      </c>
      <c r="AF120" s="3">
        <v>0.7359036172322555</v>
      </c>
      <c r="AG120" s="3">
        <v>0.20876464631837111</v>
      </c>
      <c r="AH120" s="3">
        <v>0.79724045349848627</v>
      </c>
      <c r="AI120" s="3">
        <v>0.91216847039698301</v>
      </c>
      <c r="AJ120" s="3">
        <v>0.62585192505078524</v>
      </c>
      <c r="AK120" s="3">
        <v>0.86711085708014757</v>
      </c>
      <c r="AL120" s="3">
        <v>0.61680352692578599</v>
      </c>
      <c r="AM120" s="3">
        <v>6.2615025058917801</v>
      </c>
      <c r="AN120" s="3">
        <v>5</v>
      </c>
      <c r="AO120" s="3">
        <v>3.8507793621191988</v>
      </c>
      <c r="AP120" s="3">
        <v>3.1863871616274118</v>
      </c>
      <c r="AQ120" s="3">
        <v>3.6242789508982698</v>
      </c>
      <c r="AR120" s="3">
        <v>4.1143669418690578</v>
      </c>
      <c r="AS120" s="3">
        <v>4.3197022466822741</v>
      </c>
      <c r="AT120" s="3">
        <v>24.095514663196212</v>
      </c>
      <c r="AU120" s="2">
        <v>0</v>
      </c>
      <c r="AV120" s="3">
        <v>41.085705613753063</v>
      </c>
      <c r="AW120" s="4">
        <v>0</v>
      </c>
      <c r="AX120" s="61">
        <v>0</v>
      </c>
      <c r="AY120" s="2">
        <v>157</v>
      </c>
      <c r="AZ120" s="2">
        <v>119</v>
      </c>
      <c r="BA120" s="2" t="s">
        <v>30</v>
      </c>
      <c r="BB120" s="3">
        <v>39.567799275812291</v>
      </c>
      <c r="BC120" s="60">
        <v>1.5179063379407722</v>
      </c>
      <c r="BD120" s="3">
        <v>1.5179063379407722</v>
      </c>
      <c r="BE120" s="2">
        <v>32</v>
      </c>
      <c r="BF120" s="4">
        <v>1.6806857166216829</v>
      </c>
      <c r="BG120" s="61">
        <v>44714.64</v>
      </c>
    </row>
    <row r="121" spans="1:59" x14ac:dyDescent="0.25">
      <c r="A121" s="57" t="s">
        <v>273</v>
      </c>
      <c r="B121" s="2" t="s">
        <v>48</v>
      </c>
      <c r="C121" s="58">
        <v>20713</v>
      </c>
      <c r="D121" s="58">
        <v>15772</v>
      </c>
      <c r="E121" s="58">
        <v>895</v>
      </c>
      <c r="F121" s="58">
        <v>16667</v>
      </c>
      <c r="G121" s="59">
        <v>0.8046637377492396</v>
      </c>
      <c r="H121" s="2" t="s">
        <v>29</v>
      </c>
      <c r="I121" s="3">
        <v>3.8539399255892719</v>
      </c>
      <c r="J121" s="3">
        <v>4.8773575267694289</v>
      </c>
      <c r="K121" s="3">
        <v>3.1669999999999998</v>
      </c>
      <c r="L121" s="3">
        <v>0.64932701419116534</v>
      </c>
      <c r="M121" s="3">
        <v>0.42699999999999999</v>
      </c>
      <c r="N121" s="60">
        <v>7.1176470588235317</v>
      </c>
      <c r="O121" s="60">
        <v>0.64705882352941169</v>
      </c>
      <c r="P121" s="60">
        <v>3.3420868347338932</v>
      </c>
      <c r="Q121" s="60">
        <v>3.1284863945578238</v>
      </c>
      <c r="R121" s="60">
        <v>2.7333333333333334</v>
      </c>
      <c r="S121" s="60">
        <v>3.3472222222222223</v>
      </c>
      <c r="T121" s="60">
        <v>2.9074074074074074</v>
      </c>
      <c r="U121" s="60">
        <v>2.5714285714285716</v>
      </c>
      <c r="V121" s="3">
        <v>97</v>
      </c>
      <c r="W121" s="3">
        <v>97</v>
      </c>
      <c r="X121" s="3">
        <v>84</v>
      </c>
      <c r="Y121" s="3">
        <v>100</v>
      </c>
      <c r="Z121" s="3">
        <v>90</v>
      </c>
      <c r="AA121" s="3">
        <v>94</v>
      </c>
      <c r="AB121" s="3">
        <v>3.4133101606412906</v>
      </c>
      <c r="AC121" s="3">
        <v>7.6669858750299245</v>
      </c>
      <c r="AD121" s="3">
        <v>11.080296035671214</v>
      </c>
      <c r="AE121" s="3">
        <v>3.1164674601905062</v>
      </c>
      <c r="AF121" s="3">
        <v>2.9034727160189728</v>
      </c>
      <c r="AG121" s="3">
        <v>1.8517838432652423</v>
      </c>
      <c r="AH121" s="3">
        <v>1.5836794494133781</v>
      </c>
      <c r="AI121" s="3">
        <v>1.3224090516523119</v>
      </c>
      <c r="AJ121" s="3">
        <v>2.0733650995230013</v>
      </c>
      <c r="AK121" s="3">
        <v>1.4578969122923229</v>
      </c>
      <c r="AL121" s="3">
        <v>1.524687897620725</v>
      </c>
      <c r="AM121" s="3">
        <v>15.833762429976458</v>
      </c>
      <c r="AN121" s="3">
        <v>0</v>
      </c>
      <c r="AO121" s="3">
        <v>1.5523380863575968</v>
      </c>
      <c r="AP121" s="3">
        <v>1.3727743232548242</v>
      </c>
      <c r="AQ121" s="3">
        <v>5</v>
      </c>
      <c r="AR121" s="3">
        <v>0.57183470934529046</v>
      </c>
      <c r="AS121" s="3">
        <v>3.6394044933645482</v>
      </c>
      <c r="AT121" s="3">
        <v>12.13635161232226</v>
      </c>
      <c r="AU121" s="2">
        <v>2</v>
      </c>
      <c r="AV121" s="3">
        <v>41.050410077969929</v>
      </c>
      <c r="AW121" s="4">
        <v>0</v>
      </c>
      <c r="AX121" s="61">
        <v>0</v>
      </c>
      <c r="AY121" s="2">
        <v>158</v>
      </c>
      <c r="AZ121" s="2">
        <v>120</v>
      </c>
      <c r="BA121" s="2" t="s">
        <v>30</v>
      </c>
      <c r="BB121" s="3">
        <v>57.175905223125071</v>
      </c>
      <c r="BC121" s="60">
        <v>-16.125495145155142</v>
      </c>
      <c r="BD121" s="3">
        <v>0</v>
      </c>
      <c r="BE121" s="2">
        <v>0</v>
      </c>
      <c r="BF121" s="4">
        <v>0</v>
      </c>
      <c r="BG121" s="61">
        <v>0</v>
      </c>
    </row>
    <row r="122" spans="1:59" x14ac:dyDescent="0.25">
      <c r="A122" s="57" t="s">
        <v>159</v>
      </c>
      <c r="B122" s="2" t="s">
        <v>72</v>
      </c>
      <c r="C122" s="58">
        <v>46741</v>
      </c>
      <c r="D122" s="58">
        <v>35092</v>
      </c>
      <c r="E122" s="58">
        <v>160</v>
      </c>
      <c r="F122" s="58">
        <v>35252</v>
      </c>
      <c r="G122" s="59">
        <v>0.75419866926253187</v>
      </c>
      <c r="H122" s="2" t="s">
        <v>29</v>
      </c>
      <c r="I122" s="3">
        <v>3.7770330219908019</v>
      </c>
      <c r="J122" s="3">
        <v>4.7800279180134817</v>
      </c>
      <c r="K122" s="3">
        <v>3.3397000000000001</v>
      </c>
      <c r="L122" s="3">
        <v>0.69867792767786518</v>
      </c>
      <c r="M122" s="3">
        <v>0.35920000000000002</v>
      </c>
      <c r="N122" s="60">
        <v>6.7586206896551699</v>
      </c>
      <c r="O122" s="60">
        <v>0.58620689655172409</v>
      </c>
      <c r="P122" s="60">
        <v>3.1264367816091942</v>
      </c>
      <c r="Q122" s="60">
        <v>2.8494963369963364</v>
      </c>
      <c r="R122" s="60">
        <v>2.7037037037037019</v>
      </c>
      <c r="S122" s="60">
        <v>2.9351851851851847</v>
      </c>
      <c r="T122" s="60">
        <v>2.6265432098765422</v>
      </c>
      <c r="U122" s="60">
        <v>2.2291666666666661</v>
      </c>
      <c r="V122" s="3">
        <v>98</v>
      </c>
      <c r="W122" s="3">
        <v>100</v>
      </c>
      <c r="X122" s="3">
        <v>92</v>
      </c>
      <c r="Y122" s="3">
        <v>99</v>
      </c>
      <c r="Z122" s="3">
        <v>97</v>
      </c>
      <c r="AA122" s="3">
        <v>79</v>
      </c>
      <c r="AB122" s="3">
        <v>5.7475883298161135</v>
      </c>
      <c r="AC122" s="3">
        <v>6.4496049796504664</v>
      </c>
      <c r="AD122" s="3">
        <v>12.197193309466581</v>
      </c>
      <c r="AE122" s="3">
        <v>2.7064959395267829</v>
      </c>
      <c r="AF122" s="3">
        <v>2.3695887015394859</v>
      </c>
      <c r="AG122" s="3">
        <v>1.40701505611626</v>
      </c>
      <c r="AH122" s="3">
        <v>1.0701976881617588</v>
      </c>
      <c r="AI122" s="3">
        <v>1.2703150095881399</v>
      </c>
      <c r="AJ122" s="3">
        <v>1.3455194920200217</v>
      </c>
      <c r="AK122" s="3">
        <v>0.99839664712729603</v>
      </c>
      <c r="AL122" s="3">
        <v>0.98090298808990106</v>
      </c>
      <c r="AM122" s="3">
        <v>12.148431522169647</v>
      </c>
      <c r="AN122" s="3">
        <v>0.94254000697873108</v>
      </c>
      <c r="AO122" s="3">
        <v>5</v>
      </c>
      <c r="AP122" s="3">
        <v>3.1863871616274118</v>
      </c>
      <c r="AQ122" s="3">
        <v>3.6242789508982698</v>
      </c>
      <c r="AR122" s="3">
        <v>3.6715504128035867</v>
      </c>
      <c r="AS122" s="3">
        <v>0.23791572677591899</v>
      </c>
      <c r="AT122" s="3">
        <v>16.662672259083919</v>
      </c>
      <c r="AU122" s="2">
        <v>0</v>
      </c>
      <c r="AV122" s="3">
        <v>41.008297090720149</v>
      </c>
      <c r="AW122" s="4">
        <v>0</v>
      </c>
      <c r="AX122" s="61">
        <v>0</v>
      </c>
      <c r="AY122" s="2">
        <v>159</v>
      </c>
      <c r="AZ122" s="2">
        <v>121</v>
      </c>
      <c r="BA122" s="2" t="s">
        <v>30</v>
      </c>
      <c r="BB122" s="3">
        <v>55.441263227260549</v>
      </c>
      <c r="BC122" s="60">
        <v>-14.432966136540401</v>
      </c>
      <c r="BD122" s="3">
        <v>0</v>
      </c>
      <c r="BE122" s="2">
        <v>0</v>
      </c>
      <c r="BF122" s="4">
        <v>0</v>
      </c>
      <c r="BG122" s="61">
        <v>0</v>
      </c>
    </row>
    <row r="123" spans="1:59" x14ac:dyDescent="0.25">
      <c r="A123" s="57" t="s">
        <v>302</v>
      </c>
      <c r="B123" s="2" t="s">
        <v>48</v>
      </c>
      <c r="C123" s="58">
        <v>3144</v>
      </c>
      <c r="D123" s="58">
        <v>2120</v>
      </c>
      <c r="E123" s="58">
        <v>20</v>
      </c>
      <c r="F123" s="58">
        <v>2140</v>
      </c>
      <c r="G123" s="59">
        <v>0.6806615776081425</v>
      </c>
      <c r="H123" s="2" t="s">
        <v>29</v>
      </c>
      <c r="I123" s="3">
        <v>3.9861475842123162</v>
      </c>
      <c r="J123" s="3">
        <v>5.0446730613474813</v>
      </c>
      <c r="K123" s="3">
        <v>3.1198999999999999</v>
      </c>
      <c r="L123" s="3">
        <v>0.61845435017480488</v>
      </c>
      <c r="M123" s="3">
        <v>0.26979999999999998</v>
      </c>
      <c r="N123" s="60">
        <v>7.6666666666666679</v>
      </c>
      <c r="O123" s="60">
        <v>0.83333333333333348</v>
      </c>
      <c r="P123" s="60">
        <v>3.1656746031746041</v>
      </c>
      <c r="Q123" s="60">
        <v>3.3036075036075041</v>
      </c>
      <c r="R123" s="60">
        <v>3.5000000000000004</v>
      </c>
      <c r="S123" s="60">
        <v>2.9375</v>
      </c>
      <c r="T123" s="60">
        <v>3.0208333333333339</v>
      </c>
      <c r="U123" s="60">
        <v>2.7727272727272734</v>
      </c>
      <c r="V123" s="3">
        <v>100</v>
      </c>
      <c r="W123" s="3">
        <v>98</v>
      </c>
      <c r="X123" s="3">
        <v>83</v>
      </c>
      <c r="Y123" s="3">
        <v>100</v>
      </c>
      <c r="Z123" s="3">
        <v>85</v>
      </c>
      <c r="AA123" s="3">
        <v>83</v>
      </c>
      <c r="AB123" s="3">
        <v>1.9530456883923413</v>
      </c>
      <c r="AC123" s="3">
        <v>4.8443859229111803</v>
      </c>
      <c r="AD123" s="3">
        <v>6.7974316113035211</v>
      </c>
      <c r="AE123" s="3">
        <v>3.7433918948024427</v>
      </c>
      <c r="AF123" s="3">
        <v>4.5377510047867382</v>
      </c>
      <c r="AG123" s="3">
        <v>1.4879413441238223</v>
      </c>
      <c r="AH123" s="3">
        <v>1.9059902023238062</v>
      </c>
      <c r="AI123" s="3">
        <v>2.6703423900626815</v>
      </c>
      <c r="AJ123" s="3">
        <v>1.3496085122868935</v>
      </c>
      <c r="AK123" s="3">
        <v>1.6434643270705072</v>
      </c>
      <c r="AL123" s="3">
        <v>1.8445108009337154</v>
      </c>
      <c r="AM123" s="3">
        <v>19.183000476390607</v>
      </c>
      <c r="AN123" s="3">
        <v>5</v>
      </c>
      <c r="AO123" s="3">
        <v>2.701558724238398</v>
      </c>
      <c r="AP123" s="3">
        <v>1.1460727184582509</v>
      </c>
      <c r="AQ123" s="3">
        <v>5</v>
      </c>
      <c r="AR123" s="3">
        <v>0</v>
      </c>
      <c r="AS123" s="3">
        <v>1.1449793978662202</v>
      </c>
      <c r="AT123" s="3">
        <v>14.992610840562868</v>
      </c>
      <c r="AU123" s="2">
        <v>0</v>
      </c>
      <c r="AV123" s="3">
        <v>40.973042928256994</v>
      </c>
      <c r="AW123" s="4">
        <v>0</v>
      </c>
      <c r="AX123" s="61">
        <v>0</v>
      </c>
      <c r="AY123" s="2">
        <v>160</v>
      </c>
      <c r="AZ123" s="2">
        <v>122</v>
      </c>
      <c r="BA123" s="2" t="s">
        <v>30</v>
      </c>
      <c r="BB123" s="3">
        <v>45.333224977076881</v>
      </c>
      <c r="BC123" s="60">
        <v>-4.3601820488198868</v>
      </c>
      <c r="BD123" s="3">
        <v>0</v>
      </c>
      <c r="BE123" s="2">
        <v>0</v>
      </c>
      <c r="BF123" s="4">
        <v>0</v>
      </c>
      <c r="BG123" s="61">
        <v>0</v>
      </c>
    </row>
    <row r="124" spans="1:59" x14ac:dyDescent="0.25">
      <c r="A124" s="57" t="s">
        <v>116</v>
      </c>
      <c r="B124" s="2" t="s">
        <v>50</v>
      </c>
      <c r="C124" s="58">
        <v>32237</v>
      </c>
      <c r="D124" s="58">
        <v>21350</v>
      </c>
      <c r="E124" s="58">
        <v>42</v>
      </c>
      <c r="F124" s="58">
        <v>21392</v>
      </c>
      <c r="G124" s="59">
        <v>0.66358532121475322</v>
      </c>
      <c r="H124" s="2" t="s">
        <v>29</v>
      </c>
      <c r="I124" s="3">
        <v>3.3850657083872555</v>
      </c>
      <c r="J124" s="3">
        <v>4.2839732923152001</v>
      </c>
      <c r="K124" s="3">
        <v>2.9554</v>
      </c>
      <c r="L124" s="3">
        <v>0.68987358191554105</v>
      </c>
      <c r="M124" s="3">
        <v>0.41670000000000001</v>
      </c>
      <c r="N124" s="60">
        <v>6.9259259259259256</v>
      </c>
      <c r="O124" s="60">
        <v>0.55555555555555558</v>
      </c>
      <c r="P124" s="60">
        <v>3.2572751322751325</v>
      </c>
      <c r="Q124" s="60">
        <v>3.2612764550264557</v>
      </c>
      <c r="R124" s="60">
        <v>2.8125</v>
      </c>
      <c r="S124" s="60">
        <v>3.1739130434782608</v>
      </c>
      <c r="T124" s="60">
        <v>2.8271604938271606</v>
      </c>
      <c r="U124" s="60">
        <v>2.96</v>
      </c>
      <c r="V124" s="3">
        <v>96</v>
      </c>
      <c r="W124" s="3">
        <v>97</v>
      </c>
      <c r="X124" s="3">
        <v>87</v>
      </c>
      <c r="Y124" s="3">
        <v>93</v>
      </c>
      <c r="Z124" s="3">
        <v>100</v>
      </c>
      <c r="AA124" s="3">
        <v>97</v>
      </c>
      <c r="AB124" s="3">
        <v>5.3311463502284635</v>
      </c>
      <c r="AC124" s="3">
        <v>7.4820445295666742</v>
      </c>
      <c r="AD124" s="3">
        <v>12.813190879795137</v>
      </c>
      <c r="AE124" s="3">
        <v>2.8975414671514139</v>
      </c>
      <c r="AF124" s="3">
        <v>2.1006693460979671</v>
      </c>
      <c r="AG124" s="3">
        <v>1.6768634224628833</v>
      </c>
      <c r="AH124" s="3">
        <v>1.8280798223948225</v>
      </c>
      <c r="AI124" s="3">
        <v>1.4615978202925131</v>
      </c>
      <c r="AJ124" s="3">
        <v>1.7672219299772931</v>
      </c>
      <c r="AK124" s="3">
        <v>1.3266111222451729</v>
      </c>
      <c r="AL124" s="3">
        <v>2.1420492696932829</v>
      </c>
      <c r="AM124" s="3">
        <v>15.200634200315347</v>
      </c>
      <c r="AN124" s="3">
        <v>0</v>
      </c>
      <c r="AO124" s="3">
        <v>1.5523380863575968</v>
      </c>
      <c r="AP124" s="3">
        <v>2.052879137644545</v>
      </c>
      <c r="AQ124" s="3">
        <v>0</v>
      </c>
      <c r="AR124" s="3">
        <v>5</v>
      </c>
      <c r="AS124" s="3">
        <v>4.3197022466822741</v>
      </c>
      <c r="AT124" s="3">
        <v>12.924919470684417</v>
      </c>
      <c r="AU124" s="2">
        <v>0</v>
      </c>
      <c r="AV124" s="3">
        <v>40.938744550794901</v>
      </c>
      <c r="AW124" s="4">
        <v>0</v>
      </c>
      <c r="AX124" s="61">
        <v>0</v>
      </c>
      <c r="AY124" s="2">
        <v>161</v>
      </c>
      <c r="AZ124" s="2">
        <v>123</v>
      </c>
      <c r="BA124" s="2" t="s">
        <v>30</v>
      </c>
      <c r="BB124" s="3">
        <v>44.89605823814351</v>
      </c>
      <c r="BC124" s="60">
        <v>-3.9573136873486092</v>
      </c>
      <c r="BD124" s="3">
        <v>0</v>
      </c>
      <c r="BE124" s="2">
        <v>0</v>
      </c>
      <c r="BF124" s="4">
        <v>0</v>
      </c>
      <c r="BG124" s="61">
        <v>0</v>
      </c>
    </row>
    <row r="125" spans="1:59" x14ac:dyDescent="0.25">
      <c r="A125" s="57" t="s">
        <v>73</v>
      </c>
      <c r="B125" s="2" t="s">
        <v>28</v>
      </c>
      <c r="C125" s="58">
        <v>54942</v>
      </c>
      <c r="D125" s="58">
        <v>28666</v>
      </c>
      <c r="E125" s="58">
        <v>3486</v>
      </c>
      <c r="F125" s="58">
        <v>32152</v>
      </c>
      <c r="G125" s="59">
        <v>0.58519893706090054</v>
      </c>
      <c r="H125" s="2" t="s">
        <v>29</v>
      </c>
      <c r="I125" s="3">
        <v>4.0475808791383479</v>
      </c>
      <c r="J125" s="3">
        <v>5.1224200291744157</v>
      </c>
      <c r="K125" s="3">
        <v>3.7033</v>
      </c>
      <c r="L125" s="3">
        <v>0.72295906600944315</v>
      </c>
      <c r="M125" s="3">
        <v>0.47060000000000002</v>
      </c>
      <c r="N125" s="60">
        <v>6.6666666666666652</v>
      </c>
      <c r="O125" s="60">
        <v>0.61904761904761874</v>
      </c>
      <c r="P125" s="60">
        <v>2.9886621315192738</v>
      </c>
      <c r="Q125" s="60">
        <v>2.8630952380952377</v>
      </c>
      <c r="R125" s="60">
        <v>2.7499999999999996</v>
      </c>
      <c r="S125" s="60">
        <v>3.0238095238095237</v>
      </c>
      <c r="T125" s="60">
        <v>2.9047619047619033</v>
      </c>
      <c r="U125" s="60">
        <v>2.4444444444444442</v>
      </c>
      <c r="V125" s="3">
        <v>99</v>
      </c>
      <c r="W125" s="3">
        <v>98</v>
      </c>
      <c r="X125" s="3">
        <v>88</v>
      </c>
      <c r="Y125" s="3">
        <v>99</v>
      </c>
      <c r="Z125" s="3">
        <v>77</v>
      </c>
      <c r="AA125" s="3">
        <v>81</v>
      </c>
      <c r="AB125" s="3">
        <v>6.8960763136381651</v>
      </c>
      <c r="AC125" s="3">
        <v>8.449844385922912</v>
      </c>
      <c r="AD125" s="3">
        <v>15.345920699561077</v>
      </c>
      <c r="AE125" s="3">
        <v>2.6014938174735533</v>
      </c>
      <c r="AF125" s="3">
        <v>2.6577165823696829</v>
      </c>
      <c r="AG125" s="3">
        <v>1.1228608760802572</v>
      </c>
      <c r="AH125" s="3">
        <v>1.0952264929456403</v>
      </c>
      <c r="AI125" s="3">
        <v>1.3517119503134061</v>
      </c>
      <c r="AJ125" s="3">
        <v>1.502070553665928</v>
      </c>
      <c r="AK125" s="3">
        <v>1.4535688093237331</v>
      </c>
      <c r="AL125" s="3">
        <v>1.3229358152440711</v>
      </c>
      <c r="AM125" s="3">
        <v>13.107584897416272</v>
      </c>
      <c r="AN125" s="3">
        <v>2.9712700034893658</v>
      </c>
      <c r="AO125" s="3">
        <v>2.701558724238398</v>
      </c>
      <c r="AP125" s="3">
        <v>2.2795807424411181</v>
      </c>
      <c r="AQ125" s="3">
        <v>3.6242789508982698</v>
      </c>
      <c r="AR125" s="3">
        <v>0</v>
      </c>
      <c r="AS125" s="3">
        <v>0.69144756232106963</v>
      </c>
      <c r="AT125" s="3">
        <v>12.26813598338822</v>
      </c>
      <c r="AU125" s="2">
        <v>0</v>
      </c>
      <c r="AV125" s="3">
        <v>40.721641580365571</v>
      </c>
      <c r="AW125" s="4">
        <v>0</v>
      </c>
      <c r="AX125" s="61">
        <v>0</v>
      </c>
      <c r="AY125" s="2">
        <v>162</v>
      </c>
      <c r="AZ125" s="2">
        <v>124</v>
      </c>
      <c r="BA125" s="2" t="s">
        <v>30</v>
      </c>
      <c r="BB125" s="3">
        <v>31.238724350284063</v>
      </c>
      <c r="BC125" s="60">
        <v>9.4829172300815081</v>
      </c>
      <c r="BD125" s="3">
        <v>9.4829172300815081</v>
      </c>
      <c r="BE125" s="2">
        <v>9</v>
      </c>
      <c r="BF125" s="4">
        <v>2.3474200709969804</v>
      </c>
      <c r="BG125" s="61">
        <v>75474.25</v>
      </c>
    </row>
    <row r="126" spans="1:59" x14ac:dyDescent="0.25">
      <c r="A126" s="57" t="s">
        <v>130</v>
      </c>
      <c r="B126" s="2" t="s">
        <v>101</v>
      </c>
      <c r="C126" s="58">
        <v>16836</v>
      </c>
      <c r="D126" s="58">
        <v>14646</v>
      </c>
      <c r="E126" s="58">
        <v>1</v>
      </c>
      <c r="F126" s="58">
        <v>14647</v>
      </c>
      <c r="G126" s="59">
        <v>0.86998099311000232</v>
      </c>
      <c r="H126" s="2" t="s">
        <v>29</v>
      </c>
      <c r="I126" s="3">
        <v>3.9609170129270543</v>
      </c>
      <c r="J126" s="3">
        <v>5.0127424866268466</v>
      </c>
      <c r="K126" s="3">
        <v>3.1032000000000002</v>
      </c>
      <c r="L126" s="3">
        <v>0.61906232132985395</v>
      </c>
      <c r="M126" s="3">
        <v>0.2424</v>
      </c>
      <c r="N126" s="60">
        <v>7.2307692307692308</v>
      </c>
      <c r="O126" s="60">
        <v>0.76923076923076938</v>
      </c>
      <c r="P126" s="60">
        <v>3.2980769230769229</v>
      </c>
      <c r="Q126" s="60">
        <v>3.2527056277056281</v>
      </c>
      <c r="R126" s="60">
        <v>3.4545454545454546</v>
      </c>
      <c r="S126" s="60">
        <v>3.2777777777777777</v>
      </c>
      <c r="T126" s="60">
        <v>3.2371794871794872</v>
      </c>
      <c r="U126" s="60">
        <v>3.0769230769230771</v>
      </c>
      <c r="V126" s="3">
        <v>98</v>
      </c>
      <c r="W126" s="3">
        <v>95</v>
      </c>
      <c r="X126" s="3">
        <v>100</v>
      </c>
      <c r="Y126" s="3">
        <v>93</v>
      </c>
      <c r="Z126" s="3">
        <v>96</v>
      </c>
      <c r="AA126" s="3">
        <v>93</v>
      </c>
      <c r="AB126" s="3">
        <v>1.9818024771618445</v>
      </c>
      <c r="AC126" s="3">
        <v>4.3524060330380649</v>
      </c>
      <c r="AD126" s="3">
        <v>6.3342085101999093</v>
      </c>
      <c r="AE126" s="3">
        <v>3.2456414508385678</v>
      </c>
      <c r="AF126" s="3">
        <v>3.9753475450893303</v>
      </c>
      <c r="AG126" s="3">
        <v>1.7610153285044976</v>
      </c>
      <c r="AH126" s="3">
        <v>1.8123051974976176</v>
      </c>
      <c r="AI126" s="3">
        <v>2.5904253937142396</v>
      </c>
      <c r="AJ126" s="3">
        <v>1.9506944915168809</v>
      </c>
      <c r="AK126" s="3">
        <v>1.9974115938766173</v>
      </c>
      <c r="AL126" s="3">
        <v>2.3278163793893247</v>
      </c>
      <c r="AM126" s="3">
        <v>19.660657380427079</v>
      </c>
      <c r="AN126" s="3">
        <v>0.94254000697873108</v>
      </c>
      <c r="AO126" s="3">
        <v>0</v>
      </c>
      <c r="AP126" s="3">
        <v>5</v>
      </c>
      <c r="AQ126" s="3">
        <v>0</v>
      </c>
      <c r="AR126" s="3">
        <v>3.2287338837381165</v>
      </c>
      <c r="AS126" s="3">
        <v>3.412638575591973</v>
      </c>
      <c r="AT126" s="3">
        <v>12.583912466308821</v>
      </c>
      <c r="AU126" s="2">
        <v>2</v>
      </c>
      <c r="AV126" s="3">
        <v>40.578778356935814</v>
      </c>
      <c r="AW126" s="4">
        <v>0</v>
      </c>
      <c r="AX126" s="61">
        <v>0</v>
      </c>
      <c r="AY126" s="2">
        <v>163</v>
      </c>
      <c r="AZ126" s="2">
        <v>125</v>
      </c>
      <c r="BA126" s="2" t="s">
        <v>30</v>
      </c>
      <c r="BB126" s="3">
        <v>41.349664318130799</v>
      </c>
      <c r="BC126" s="60">
        <v>-0.77088596119498476</v>
      </c>
      <c r="BD126" s="3">
        <v>0</v>
      </c>
      <c r="BE126" s="2">
        <v>0</v>
      </c>
      <c r="BF126" s="4">
        <v>0</v>
      </c>
      <c r="BG126" s="61">
        <v>0</v>
      </c>
    </row>
    <row r="127" spans="1:59" x14ac:dyDescent="0.25">
      <c r="A127" s="57" t="s">
        <v>114</v>
      </c>
      <c r="B127" s="2" t="s">
        <v>28</v>
      </c>
      <c r="C127" s="58">
        <v>50403</v>
      </c>
      <c r="D127" s="58">
        <v>26089</v>
      </c>
      <c r="E127" s="58">
        <v>2691</v>
      </c>
      <c r="F127" s="58">
        <v>28780</v>
      </c>
      <c r="G127" s="59">
        <v>0.57099775806995612</v>
      </c>
      <c r="H127" s="2" t="s">
        <v>29</v>
      </c>
      <c r="I127" s="3">
        <v>3.3428136577406669</v>
      </c>
      <c r="J127" s="3">
        <v>4.2305011673673594</v>
      </c>
      <c r="K127" s="3">
        <v>2.9302999999999999</v>
      </c>
      <c r="L127" s="3">
        <v>0.69266025089493721</v>
      </c>
      <c r="M127" s="3">
        <v>0.69569999999999999</v>
      </c>
      <c r="N127" s="60">
        <v>6.2941176470588198</v>
      </c>
      <c r="O127" s="60">
        <v>0.52941176470588236</v>
      </c>
      <c r="P127" s="60">
        <v>2.9940476190476182</v>
      </c>
      <c r="Q127" s="60">
        <v>2.5524470899470892</v>
      </c>
      <c r="R127" s="60">
        <v>2.2727272727272729</v>
      </c>
      <c r="S127" s="60">
        <v>2.4583333333333326</v>
      </c>
      <c r="T127" s="60">
        <v>2.5784313725490189</v>
      </c>
      <c r="U127" s="60">
        <v>2.2916666666666665</v>
      </c>
      <c r="V127" s="3">
        <v>99</v>
      </c>
      <c r="W127" s="3">
        <v>100</v>
      </c>
      <c r="X127" s="3">
        <v>88</v>
      </c>
      <c r="Y127" s="3">
        <v>99</v>
      </c>
      <c r="Z127" s="3">
        <v>85</v>
      </c>
      <c r="AA127" s="3">
        <v>69</v>
      </c>
      <c r="AB127" s="3">
        <v>5.4629546614378244</v>
      </c>
      <c r="AC127" s="3">
        <v>12.491620780464448</v>
      </c>
      <c r="AD127" s="3">
        <v>17.954575441902271</v>
      </c>
      <c r="AE127" s="3">
        <v>2.1760808082725926</v>
      </c>
      <c r="AF127" s="3">
        <v>1.8712969546919651</v>
      </c>
      <c r="AG127" s="3">
        <v>1.133968208174456</v>
      </c>
      <c r="AH127" s="3">
        <v>0.52347795238874284</v>
      </c>
      <c r="AI127" s="3">
        <v>0.51258348865477832</v>
      </c>
      <c r="AJ127" s="3">
        <v>0.50318131704466418</v>
      </c>
      <c r="AK127" s="3">
        <v>0.91968457843386942</v>
      </c>
      <c r="AL127" s="3">
        <v>1.0802028411346607</v>
      </c>
      <c r="AM127" s="3">
        <v>8.7204761487957292</v>
      </c>
      <c r="AN127" s="3">
        <v>2.9712700034893658</v>
      </c>
      <c r="AO127" s="3">
        <v>5</v>
      </c>
      <c r="AP127" s="3">
        <v>2.2795807424411181</v>
      </c>
      <c r="AQ127" s="3">
        <v>3.6242789508982698</v>
      </c>
      <c r="AR127" s="3">
        <v>0</v>
      </c>
      <c r="AS127" s="3">
        <v>0</v>
      </c>
      <c r="AT127" s="3">
        <v>13.875129696828754</v>
      </c>
      <c r="AU127" s="2">
        <v>0</v>
      </c>
      <c r="AV127" s="3">
        <v>40.550181287526755</v>
      </c>
      <c r="AW127" s="4">
        <v>0</v>
      </c>
      <c r="AX127" s="61">
        <v>0</v>
      </c>
      <c r="AY127" s="2">
        <v>164</v>
      </c>
      <c r="AZ127" s="2">
        <v>126</v>
      </c>
      <c r="BA127" s="2" t="s">
        <v>30</v>
      </c>
      <c r="BB127" s="3">
        <v>43.117798440668075</v>
      </c>
      <c r="BC127" s="60">
        <v>-2.5676171531413203</v>
      </c>
      <c r="BD127" s="3">
        <v>0</v>
      </c>
      <c r="BE127" s="2">
        <v>0</v>
      </c>
      <c r="BF127" s="4">
        <v>0</v>
      </c>
      <c r="BG127" s="61">
        <v>0</v>
      </c>
    </row>
    <row r="128" spans="1:59" x14ac:dyDescent="0.25">
      <c r="A128" s="57" t="s">
        <v>304</v>
      </c>
      <c r="B128" s="2" t="s">
        <v>48</v>
      </c>
      <c r="C128" s="58">
        <v>45757</v>
      </c>
      <c r="D128" s="58">
        <v>31694</v>
      </c>
      <c r="E128" s="58">
        <v>1344</v>
      </c>
      <c r="F128" s="58">
        <v>33038</v>
      </c>
      <c r="G128" s="59">
        <v>0.72203160172214087</v>
      </c>
      <c r="H128" s="2" t="s">
        <v>29</v>
      </c>
      <c r="I128" s="3">
        <v>3.0845864897870756</v>
      </c>
      <c r="J128" s="3">
        <v>3.9037015167365237</v>
      </c>
      <c r="K128" s="3">
        <v>3.2591000000000001</v>
      </c>
      <c r="L128" s="3">
        <v>0.83487428176234968</v>
      </c>
      <c r="M128" s="3">
        <v>0.2286</v>
      </c>
      <c r="N128" s="60">
        <v>5.7500000000000018</v>
      </c>
      <c r="O128" s="60">
        <v>0.57894736842105254</v>
      </c>
      <c r="P128" s="60">
        <v>2.8063909774436091</v>
      </c>
      <c r="Q128" s="60">
        <v>2.9248120300751883</v>
      </c>
      <c r="R128" s="60">
        <v>2.7894736842105265</v>
      </c>
      <c r="S128" s="60">
        <v>2.8529411764705888</v>
      </c>
      <c r="T128" s="60">
        <v>2.8055555555555549</v>
      </c>
      <c r="U128" s="60">
        <v>2.125</v>
      </c>
      <c r="V128" s="3">
        <v>99</v>
      </c>
      <c r="W128" s="3">
        <v>98</v>
      </c>
      <c r="X128" s="3">
        <v>90</v>
      </c>
      <c r="Y128" s="3">
        <v>96</v>
      </c>
      <c r="Z128" s="3">
        <v>88</v>
      </c>
      <c r="AA128" s="3">
        <v>92</v>
      </c>
      <c r="AB128" s="3">
        <v>12.189620576013468</v>
      </c>
      <c r="AC128" s="3">
        <v>4.1046205410581749</v>
      </c>
      <c r="AD128" s="3">
        <v>16.294241117071643</v>
      </c>
      <c r="AE128" s="3">
        <v>1.5547539132554111</v>
      </c>
      <c r="AF128" s="3">
        <v>2.3058972752507048</v>
      </c>
      <c r="AG128" s="3">
        <v>0.74693460592255378</v>
      </c>
      <c r="AH128" s="3">
        <v>1.2088163725336631</v>
      </c>
      <c r="AI128" s="3">
        <v>1.4211135524054743</v>
      </c>
      <c r="AJ128" s="3">
        <v>1.2002390072441482</v>
      </c>
      <c r="AK128" s="3">
        <v>1.2912649480017082</v>
      </c>
      <c r="AL128" s="3">
        <v>0.81540323301530382</v>
      </c>
      <c r="AM128" s="3">
        <v>10.544422907628967</v>
      </c>
      <c r="AN128" s="3">
        <v>2.9712700034893658</v>
      </c>
      <c r="AO128" s="3">
        <v>2.701558724238398</v>
      </c>
      <c r="AP128" s="3">
        <v>2.7329839520342651</v>
      </c>
      <c r="AQ128" s="3">
        <v>0</v>
      </c>
      <c r="AR128" s="3">
        <v>0</v>
      </c>
      <c r="AS128" s="3">
        <v>3.1858726578193974</v>
      </c>
      <c r="AT128" s="3">
        <v>11.591685337581426</v>
      </c>
      <c r="AU128" s="2">
        <v>2</v>
      </c>
      <c r="AV128" s="3">
        <v>40.430349362282037</v>
      </c>
      <c r="AW128" s="4">
        <v>0</v>
      </c>
      <c r="AX128" s="61">
        <v>0</v>
      </c>
      <c r="AY128" s="2">
        <v>165</v>
      </c>
      <c r="AZ128" s="2">
        <v>127</v>
      </c>
      <c r="BA128" s="2" t="s">
        <v>30</v>
      </c>
      <c r="BB128" s="3">
        <v>39.54179724839689</v>
      </c>
      <c r="BC128" s="60">
        <v>0.88855211388514732</v>
      </c>
      <c r="BD128" s="3">
        <v>0.88855211388514732</v>
      </c>
      <c r="BE128" s="2">
        <v>35</v>
      </c>
      <c r="BF128" s="4">
        <v>1.6280037946593244</v>
      </c>
      <c r="BG128" s="61">
        <v>53785.99</v>
      </c>
    </row>
    <row r="129" spans="1:59" x14ac:dyDescent="0.25">
      <c r="A129" s="57" t="s">
        <v>145</v>
      </c>
      <c r="B129" s="2" t="s">
        <v>166</v>
      </c>
      <c r="C129" s="58">
        <v>29996</v>
      </c>
      <c r="D129" s="58">
        <v>19184</v>
      </c>
      <c r="E129" s="58">
        <v>623</v>
      </c>
      <c r="F129" s="58">
        <v>19807</v>
      </c>
      <c r="G129" s="59">
        <v>0.66032137618349118</v>
      </c>
      <c r="H129" s="2" t="s">
        <v>29</v>
      </c>
      <c r="I129" s="3">
        <v>3.3846555397051845</v>
      </c>
      <c r="J129" s="3">
        <v>4.2834542029294367</v>
      </c>
      <c r="K129" s="3">
        <v>3.5554000000000001</v>
      </c>
      <c r="L129" s="3">
        <v>0.8300310524082356</v>
      </c>
      <c r="M129" s="3">
        <v>0.4</v>
      </c>
      <c r="N129" s="60">
        <v>6.9259259259259291</v>
      </c>
      <c r="O129" s="60">
        <v>0.66666666666666718</v>
      </c>
      <c r="P129" s="60">
        <v>3.1122448979591857</v>
      </c>
      <c r="Q129" s="60">
        <v>3.1352880658436231</v>
      </c>
      <c r="R129" s="60">
        <v>2.854166666666667</v>
      </c>
      <c r="S129" s="60">
        <v>3.1449275362318847</v>
      </c>
      <c r="T129" s="60">
        <v>2.9642857142857166</v>
      </c>
      <c r="U129" s="60">
        <v>2.5789473684210522</v>
      </c>
      <c r="V129" s="3">
        <v>96</v>
      </c>
      <c r="W129" s="3">
        <v>96</v>
      </c>
      <c r="X129" s="3">
        <v>81</v>
      </c>
      <c r="Y129" s="3">
        <v>95</v>
      </c>
      <c r="Z129" s="3">
        <v>97</v>
      </c>
      <c r="AA129" s="3">
        <v>83</v>
      </c>
      <c r="AB129" s="3">
        <v>11.960537794138276</v>
      </c>
      <c r="AC129" s="3">
        <v>7.1821881733301414</v>
      </c>
      <c r="AD129" s="3">
        <v>19.142725967468415</v>
      </c>
      <c r="AE129" s="3">
        <v>2.8975414671514179</v>
      </c>
      <c r="AF129" s="3">
        <v>3.07550200957348</v>
      </c>
      <c r="AG129" s="3">
        <v>1.3777449178208439</v>
      </c>
      <c r="AH129" s="3">
        <v>1.5961979390750287</v>
      </c>
      <c r="AI129" s="3">
        <v>1.534855066945251</v>
      </c>
      <c r="AJ129" s="3">
        <v>1.7160202848964792</v>
      </c>
      <c r="AK129" s="3">
        <v>1.5509511261169551</v>
      </c>
      <c r="AL129" s="3">
        <v>1.5366337446035521</v>
      </c>
      <c r="AM129" s="3">
        <v>15.285446556183009</v>
      </c>
      <c r="AN129" s="3">
        <v>0</v>
      </c>
      <c r="AO129" s="3">
        <v>0.40311744847679604</v>
      </c>
      <c r="AP129" s="3">
        <v>0.69266950886510381</v>
      </c>
      <c r="AQ129" s="3">
        <v>0</v>
      </c>
      <c r="AR129" s="3">
        <v>3.6715504128035867</v>
      </c>
      <c r="AS129" s="3">
        <v>1.1449793978662202</v>
      </c>
      <c r="AT129" s="3">
        <v>5.9123167680117072</v>
      </c>
      <c r="AU129" s="2">
        <v>0</v>
      </c>
      <c r="AV129" s="3">
        <v>40.340489291663133</v>
      </c>
      <c r="AW129" s="4">
        <v>0</v>
      </c>
      <c r="AX129" s="61">
        <v>0</v>
      </c>
      <c r="AY129" s="2">
        <v>166</v>
      </c>
      <c r="AZ129" s="2">
        <v>128</v>
      </c>
      <c r="BA129" s="2" t="s">
        <v>30</v>
      </c>
      <c r="BB129" s="3">
        <v>46.580748854487013</v>
      </c>
      <c r="BC129" s="60">
        <v>-6.2402595628238799</v>
      </c>
      <c r="BD129" s="3">
        <v>0</v>
      </c>
      <c r="BE129" s="2">
        <v>0</v>
      </c>
      <c r="BF129" s="4">
        <v>0</v>
      </c>
      <c r="BG129" s="61">
        <v>0</v>
      </c>
    </row>
    <row r="130" spans="1:59" x14ac:dyDescent="0.25">
      <c r="A130" s="57" t="s">
        <v>120</v>
      </c>
      <c r="B130" s="2" t="s">
        <v>39</v>
      </c>
      <c r="C130" s="58">
        <v>44142</v>
      </c>
      <c r="D130" s="58">
        <v>26407</v>
      </c>
      <c r="E130" s="58">
        <v>1371</v>
      </c>
      <c r="F130" s="58">
        <v>27778</v>
      </c>
      <c r="G130" s="59">
        <v>0.62928730007702416</v>
      </c>
      <c r="H130" s="2" t="s">
        <v>29</v>
      </c>
      <c r="I130" s="3">
        <v>3.7908980540455364</v>
      </c>
      <c r="J130" s="3">
        <v>4.797574823195383</v>
      </c>
      <c r="K130" s="3">
        <v>3.6455000000000002</v>
      </c>
      <c r="L130" s="3">
        <v>0.75986308381782497</v>
      </c>
      <c r="M130" s="3">
        <v>0.39129999999999998</v>
      </c>
      <c r="N130" s="60">
        <v>5.9090909090909118</v>
      </c>
      <c r="O130" s="60">
        <v>0.39393939393939403</v>
      </c>
      <c r="P130" s="60">
        <v>2.9441964285714293</v>
      </c>
      <c r="Q130" s="60">
        <v>3.0622023809523817</v>
      </c>
      <c r="R130" s="60">
        <v>2.6333333333333333</v>
      </c>
      <c r="S130" s="60">
        <v>2.6212121212121202</v>
      </c>
      <c r="T130" s="60">
        <v>2.7449494949494953</v>
      </c>
      <c r="U130" s="60">
        <v>2.4285714285714288</v>
      </c>
      <c r="V130" s="3">
        <v>98</v>
      </c>
      <c r="W130" s="3">
        <v>97</v>
      </c>
      <c r="X130" s="3">
        <v>95</v>
      </c>
      <c r="Y130" s="3">
        <v>99</v>
      </c>
      <c r="Z130" s="3">
        <v>93</v>
      </c>
      <c r="AA130" s="3">
        <v>93</v>
      </c>
      <c r="AB130" s="3">
        <v>8.6416213712420245</v>
      </c>
      <c r="AC130" s="3">
        <v>7.0259755805602104</v>
      </c>
      <c r="AD130" s="3">
        <v>15.667596951802235</v>
      </c>
      <c r="AE130" s="3">
        <v>1.7364195164668259</v>
      </c>
      <c r="AF130" s="3">
        <v>0.68273092649722833</v>
      </c>
      <c r="AG130" s="3">
        <v>1.0311523117498611</v>
      </c>
      <c r="AH130" s="3">
        <v>1.4616835892510585</v>
      </c>
      <c r="AI130" s="3">
        <v>1.1465916596857419</v>
      </c>
      <c r="AJ130" s="3">
        <v>0.79089965218629066</v>
      </c>
      <c r="AK130" s="3">
        <v>1.1921120436304358</v>
      </c>
      <c r="AL130" s="3">
        <v>1.2977168049469905</v>
      </c>
      <c r="AM130" s="3">
        <v>9.3393065044144326</v>
      </c>
      <c r="AN130" s="3">
        <v>0.94254000697873108</v>
      </c>
      <c r="AO130" s="3">
        <v>1.5523380863575968</v>
      </c>
      <c r="AP130" s="3">
        <v>3.8664919760171323</v>
      </c>
      <c r="AQ130" s="3">
        <v>3.6242789508982698</v>
      </c>
      <c r="AR130" s="3">
        <v>1.9002842965417033</v>
      </c>
      <c r="AS130" s="3">
        <v>3.412638575591973</v>
      </c>
      <c r="AT130" s="3">
        <v>15.298571892385407</v>
      </c>
      <c r="AU130" s="2">
        <v>0</v>
      </c>
      <c r="AV130" s="3">
        <v>40.305475348602073</v>
      </c>
      <c r="AW130" s="4">
        <v>0</v>
      </c>
      <c r="AX130" s="61">
        <v>0</v>
      </c>
      <c r="AY130" s="2">
        <v>167</v>
      </c>
      <c r="AZ130" s="2">
        <v>129</v>
      </c>
      <c r="BA130" s="2" t="s">
        <v>30</v>
      </c>
      <c r="BB130" s="3">
        <v>23.452898192749547</v>
      </c>
      <c r="BC130" s="60">
        <v>16.852577155852526</v>
      </c>
      <c r="BD130" s="3">
        <v>16.852577155852526</v>
      </c>
      <c r="BE130" s="2">
        <v>2</v>
      </c>
      <c r="BF130" s="4">
        <v>2.9643188447855779</v>
      </c>
      <c r="BG130" s="61">
        <v>82342.850000000006</v>
      </c>
    </row>
    <row r="131" spans="1:59" x14ac:dyDescent="0.25">
      <c r="A131" s="57" t="s">
        <v>279</v>
      </c>
      <c r="B131" s="2" t="s">
        <v>32</v>
      </c>
      <c r="C131" s="58">
        <v>27984</v>
      </c>
      <c r="D131" s="58">
        <v>17464</v>
      </c>
      <c r="E131" s="58">
        <v>1904</v>
      </c>
      <c r="F131" s="58">
        <v>19368</v>
      </c>
      <c r="G131" s="59">
        <v>0.69210977701543741</v>
      </c>
      <c r="H131" s="2" t="s">
        <v>29</v>
      </c>
      <c r="I131" s="3">
        <v>3.4734401359287084</v>
      </c>
      <c r="J131" s="3">
        <v>4.3958156374647128</v>
      </c>
      <c r="K131" s="3">
        <v>3.4075000000000002</v>
      </c>
      <c r="L131" s="3">
        <v>0.77516899729791133</v>
      </c>
      <c r="M131" s="3">
        <v>0.33700000000000002</v>
      </c>
      <c r="N131" s="60">
        <v>6.291666666666667</v>
      </c>
      <c r="O131" s="60">
        <v>0.625</v>
      </c>
      <c r="P131" s="60">
        <v>3.1663961038961053</v>
      </c>
      <c r="Q131" s="60">
        <v>2.9523809523809534</v>
      </c>
      <c r="R131" s="60">
        <v>2.6666666666666665</v>
      </c>
      <c r="S131" s="60">
        <v>2.6458333333333339</v>
      </c>
      <c r="T131" s="60">
        <v>2.666666666666667</v>
      </c>
      <c r="U131" s="60">
        <v>2.625</v>
      </c>
      <c r="V131" s="3">
        <v>99</v>
      </c>
      <c r="W131" s="3">
        <v>96</v>
      </c>
      <c r="X131" s="3">
        <v>86</v>
      </c>
      <c r="Y131" s="3">
        <v>94</v>
      </c>
      <c r="Z131" s="3">
        <v>93</v>
      </c>
      <c r="AA131" s="3">
        <v>93</v>
      </c>
      <c r="AB131" s="3">
        <v>9.3655848639435941</v>
      </c>
      <c r="AC131" s="3">
        <v>6.0509935360306439</v>
      </c>
      <c r="AD131" s="3">
        <v>15.416578399974238</v>
      </c>
      <c r="AE131" s="3">
        <v>2.1732820384752229</v>
      </c>
      <c r="AF131" s="3">
        <v>2.7099397607701596</v>
      </c>
      <c r="AG131" s="3">
        <v>1.4894294077536683</v>
      </c>
      <c r="AH131" s="3">
        <v>1.259557029405471</v>
      </c>
      <c r="AI131" s="3">
        <v>1.2051974570079318</v>
      </c>
      <c r="AJ131" s="3">
        <v>0.83439195866119054</v>
      </c>
      <c r="AK131" s="3">
        <v>1.064039542150873</v>
      </c>
      <c r="AL131" s="3">
        <v>1.6098020573733751</v>
      </c>
      <c r="AM131" s="3">
        <v>12.345639251597891</v>
      </c>
      <c r="AN131" s="3">
        <v>2.9712700034893658</v>
      </c>
      <c r="AO131" s="3">
        <v>0.40311744847679604</v>
      </c>
      <c r="AP131" s="3">
        <v>1.8261775328479712</v>
      </c>
      <c r="AQ131" s="3">
        <v>0</v>
      </c>
      <c r="AR131" s="3">
        <v>1.9002842965417033</v>
      </c>
      <c r="AS131" s="3">
        <v>3.412638575591973</v>
      </c>
      <c r="AT131" s="3">
        <v>10.51348785694781</v>
      </c>
      <c r="AU131" s="2">
        <v>2</v>
      </c>
      <c r="AV131" s="3">
        <v>40.275705508519941</v>
      </c>
      <c r="AW131" s="4">
        <v>0</v>
      </c>
      <c r="AX131" s="61">
        <v>0</v>
      </c>
      <c r="AY131" s="2">
        <v>168</v>
      </c>
      <c r="AZ131" s="2">
        <v>130</v>
      </c>
      <c r="BA131" s="2" t="s">
        <v>30</v>
      </c>
      <c r="BB131" s="3">
        <v>39.359328409770754</v>
      </c>
      <c r="BC131" s="60">
        <v>0.91637709874918727</v>
      </c>
      <c r="BD131" s="3">
        <v>0.91637709874918727</v>
      </c>
      <c r="BE131" s="2">
        <v>34</v>
      </c>
      <c r="BF131" s="4">
        <v>1.6303329657766084</v>
      </c>
      <c r="BG131" s="61">
        <v>31576.29</v>
      </c>
    </row>
    <row r="132" spans="1:59" x14ac:dyDescent="0.25">
      <c r="A132" s="57" t="s">
        <v>122</v>
      </c>
      <c r="B132" s="2" t="s">
        <v>43</v>
      </c>
      <c r="C132" s="58">
        <v>32528</v>
      </c>
      <c r="D132" s="58">
        <v>24305</v>
      </c>
      <c r="E132" s="58">
        <v>1617</v>
      </c>
      <c r="F132" s="58">
        <v>25922</v>
      </c>
      <c r="G132" s="59">
        <v>0.7969134284308903</v>
      </c>
      <c r="H132" s="2" t="s">
        <v>29</v>
      </c>
      <c r="I132" s="3">
        <v>4.1783292173748006</v>
      </c>
      <c r="J132" s="3">
        <v>5.2878887193778965</v>
      </c>
      <c r="K132" s="3">
        <v>3.5621</v>
      </c>
      <c r="L132" s="3">
        <v>0.67363369182607724</v>
      </c>
      <c r="M132" s="3">
        <v>0.27500000000000002</v>
      </c>
      <c r="N132" s="60">
        <v>6.6</v>
      </c>
      <c r="O132" s="60">
        <v>0.5</v>
      </c>
      <c r="P132" s="60">
        <v>2.9732142857142856</v>
      </c>
      <c r="Q132" s="60">
        <v>2.7416666666666667</v>
      </c>
      <c r="R132" s="60">
        <v>2.625</v>
      </c>
      <c r="S132" s="60">
        <v>2.6111111111111112</v>
      </c>
      <c r="T132" s="60">
        <v>2.416666666666667</v>
      </c>
      <c r="U132" s="60">
        <v>2.25</v>
      </c>
      <c r="V132" s="3">
        <v>100</v>
      </c>
      <c r="W132" s="3">
        <v>99</v>
      </c>
      <c r="X132" s="3">
        <v>95</v>
      </c>
      <c r="Y132" s="3">
        <v>100</v>
      </c>
      <c r="Z132" s="3">
        <v>89</v>
      </c>
      <c r="AA132" s="3">
        <v>92</v>
      </c>
      <c r="AB132" s="3">
        <v>4.5630061431409032</v>
      </c>
      <c r="AC132" s="3">
        <v>4.9377543691644723</v>
      </c>
      <c r="AD132" s="3">
        <v>9.5007605123053764</v>
      </c>
      <c r="AE132" s="3">
        <v>2.5253672789849624</v>
      </c>
      <c r="AF132" s="3">
        <v>1.6132530143602126</v>
      </c>
      <c r="AG132" s="3">
        <v>1.0910003708626852</v>
      </c>
      <c r="AH132" s="3">
        <v>0.87173696336027551</v>
      </c>
      <c r="AI132" s="3">
        <v>1.1319402103551943</v>
      </c>
      <c r="AJ132" s="3">
        <v>0.77305665465812945</v>
      </c>
      <c r="AK132" s="3">
        <v>0.65503381161936702</v>
      </c>
      <c r="AL132" s="3">
        <v>1.0140029391048215</v>
      </c>
      <c r="AM132" s="3">
        <v>9.6753912433056488</v>
      </c>
      <c r="AN132" s="3">
        <v>5</v>
      </c>
      <c r="AO132" s="3">
        <v>3.8507793621191988</v>
      </c>
      <c r="AP132" s="3">
        <v>3.8664919760171323</v>
      </c>
      <c r="AQ132" s="3">
        <v>5</v>
      </c>
      <c r="AR132" s="3">
        <v>0.12901818027981954</v>
      </c>
      <c r="AS132" s="3">
        <v>3.1858726578193974</v>
      </c>
      <c r="AT132" s="3">
        <v>21.032162176235545</v>
      </c>
      <c r="AU132" s="2">
        <v>0</v>
      </c>
      <c r="AV132" s="3">
        <v>40.208313931846568</v>
      </c>
      <c r="AW132" s="4">
        <v>0</v>
      </c>
      <c r="AX132" s="61">
        <v>0</v>
      </c>
      <c r="AY132" s="2">
        <v>169</v>
      </c>
      <c r="AZ132" s="2">
        <v>131</v>
      </c>
      <c r="BA132" s="2" t="s">
        <v>30</v>
      </c>
      <c r="BB132" s="3">
        <v>63.843728892960762</v>
      </c>
      <c r="BC132" s="60">
        <v>-23.635414961114193</v>
      </c>
      <c r="BD132" s="3">
        <v>0</v>
      </c>
      <c r="BE132" s="2">
        <v>0</v>
      </c>
      <c r="BF132" s="4">
        <v>0</v>
      </c>
      <c r="BG132" s="61">
        <v>0</v>
      </c>
    </row>
    <row r="133" spans="1:59" x14ac:dyDescent="0.25">
      <c r="A133" s="57" t="s">
        <v>258</v>
      </c>
      <c r="B133" s="2" t="s">
        <v>69</v>
      </c>
      <c r="C133" s="58">
        <v>35615</v>
      </c>
      <c r="D133" s="58">
        <v>22207</v>
      </c>
      <c r="E133" s="58">
        <v>255</v>
      </c>
      <c r="F133" s="58">
        <v>22462</v>
      </c>
      <c r="G133" s="59">
        <v>0.63068931629931213</v>
      </c>
      <c r="H133" s="2" t="s">
        <v>29</v>
      </c>
      <c r="I133" s="3">
        <v>3.975658346314566</v>
      </c>
      <c r="J133" s="3">
        <v>5.0313983958367459</v>
      </c>
      <c r="K133" s="3">
        <v>3.5948000000000002</v>
      </c>
      <c r="L133" s="3">
        <v>0.71447333667207402</v>
      </c>
      <c r="M133" s="3">
        <v>0.1951</v>
      </c>
      <c r="N133" s="60">
        <v>7.3043478260869561</v>
      </c>
      <c r="O133" s="60">
        <v>0.60869565217391319</v>
      </c>
      <c r="P133" s="60">
        <v>3.345779220779221</v>
      </c>
      <c r="Q133" s="60">
        <v>3.20672514619883</v>
      </c>
      <c r="R133" s="60">
        <v>3.2500000000000009</v>
      </c>
      <c r="S133" s="60">
        <v>3.4313725490196076</v>
      </c>
      <c r="T133" s="60">
        <v>2.9963768115942035</v>
      </c>
      <c r="U133" s="60">
        <v>3.1666666666666665</v>
      </c>
      <c r="V133" s="3">
        <v>97</v>
      </c>
      <c r="W133" s="3">
        <v>97</v>
      </c>
      <c r="X133" s="3">
        <v>83</v>
      </c>
      <c r="Y133" s="3">
        <v>97</v>
      </c>
      <c r="Z133" s="3">
        <v>99</v>
      </c>
      <c r="AA133" s="3">
        <v>92</v>
      </c>
      <c r="AB133" s="3">
        <v>6.494704761577931</v>
      </c>
      <c r="AC133" s="3">
        <v>3.5031122815417759</v>
      </c>
      <c r="AD133" s="3">
        <v>9.9978170431197064</v>
      </c>
      <c r="AE133" s="3">
        <v>3.3296607073644386</v>
      </c>
      <c r="AF133" s="3">
        <v>2.5668936634123418</v>
      </c>
      <c r="AG133" s="3">
        <v>1.8593992277238613</v>
      </c>
      <c r="AH133" s="3">
        <v>1.7276780289394522</v>
      </c>
      <c r="AI133" s="3">
        <v>2.2307989101462575</v>
      </c>
      <c r="AJ133" s="3">
        <v>2.2220130127539464</v>
      </c>
      <c r="AK133" s="3">
        <v>1.6034528969098165</v>
      </c>
      <c r="AL133" s="3">
        <v>2.4704007837612858</v>
      </c>
      <c r="AM133" s="3">
        <v>18.0102972310114</v>
      </c>
      <c r="AN133" s="3">
        <v>0</v>
      </c>
      <c r="AO133" s="3">
        <v>1.5523380863575968</v>
      </c>
      <c r="AP133" s="3">
        <v>1.1460727184582509</v>
      </c>
      <c r="AQ133" s="3">
        <v>0.87283685269480926</v>
      </c>
      <c r="AR133" s="3">
        <v>4.5571834709345289</v>
      </c>
      <c r="AS133" s="3">
        <v>3.1858726578193974</v>
      </c>
      <c r="AT133" s="3">
        <v>11.314303786264583</v>
      </c>
      <c r="AU133" s="2">
        <v>0</v>
      </c>
      <c r="AV133" s="3">
        <v>39.322418060395691</v>
      </c>
      <c r="AW133" s="4">
        <v>0</v>
      </c>
      <c r="AX133" s="61">
        <v>0</v>
      </c>
      <c r="AY133" s="2">
        <v>170</v>
      </c>
      <c r="AZ133" s="2">
        <v>132</v>
      </c>
      <c r="BA133" s="2" t="s">
        <v>30</v>
      </c>
      <c r="BB133" s="3">
        <v>52.766846548238135</v>
      </c>
      <c r="BC133" s="60">
        <v>-13.444428487842444</v>
      </c>
      <c r="BD133" s="3">
        <v>0</v>
      </c>
      <c r="BE133" s="2">
        <v>0</v>
      </c>
      <c r="BF133" s="4">
        <v>0</v>
      </c>
      <c r="BG133" s="61">
        <v>0</v>
      </c>
    </row>
    <row r="134" spans="1:59" x14ac:dyDescent="0.25">
      <c r="A134" s="57" t="s">
        <v>67</v>
      </c>
      <c r="B134" s="2" t="s">
        <v>43</v>
      </c>
      <c r="C134" s="58">
        <v>42831</v>
      </c>
      <c r="D134" s="58">
        <v>34951</v>
      </c>
      <c r="E134" s="58">
        <v>630</v>
      </c>
      <c r="F134" s="58">
        <v>35581</v>
      </c>
      <c r="G134" s="59">
        <v>0.83073007868132898</v>
      </c>
      <c r="H134" s="2" t="s">
        <v>29</v>
      </c>
      <c r="I134" s="3">
        <v>3.1282540408238666</v>
      </c>
      <c r="J134" s="3">
        <v>3.9589650296186853</v>
      </c>
      <c r="K134" s="3">
        <v>2.9918</v>
      </c>
      <c r="L134" s="3">
        <v>0.75570255802137265</v>
      </c>
      <c r="M134" s="3">
        <v>0.59460000000000002</v>
      </c>
      <c r="N134" s="60">
        <v>3.9285714285714284</v>
      </c>
      <c r="O134" s="60">
        <v>0.21428571428571427</v>
      </c>
      <c r="P134" s="60">
        <v>2.4880952380952381</v>
      </c>
      <c r="Q134" s="60">
        <v>2.1485449735449733</v>
      </c>
      <c r="R134" s="60">
        <v>2.0454545454545454</v>
      </c>
      <c r="S134" s="60">
        <v>2.3333333333333335</v>
      </c>
      <c r="T134" s="60">
        <v>1.7884615384615385</v>
      </c>
      <c r="U134" s="60">
        <v>2.3636363636363638</v>
      </c>
      <c r="V134" s="3">
        <v>99</v>
      </c>
      <c r="W134" s="3">
        <v>98</v>
      </c>
      <c r="X134" s="3">
        <v>89</v>
      </c>
      <c r="Y134" s="3">
        <v>100</v>
      </c>
      <c r="Z134" s="3">
        <v>94</v>
      </c>
      <c r="AA134" s="3">
        <v>91</v>
      </c>
      <c r="AB134" s="3">
        <v>8.4448301904351144</v>
      </c>
      <c r="AC134" s="3">
        <v>10.676322719655255</v>
      </c>
      <c r="AD134" s="3">
        <v>19.12115291009037</v>
      </c>
      <c r="AE134" s="3">
        <v>0</v>
      </c>
      <c r="AF134" s="3">
        <v>0</v>
      </c>
      <c r="AG134" s="3">
        <v>9.0463587745701221E-2</v>
      </c>
      <c r="AH134" s="3">
        <v>0</v>
      </c>
      <c r="AI134" s="3">
        <v>0.11299850691257368</v>
      </c>
      <c r="AJ134" s="3">
        <v>0.28237422263364975</v>
      </c>
      <c r="AK134" s="3">
        <v>0</v>
      </c>
      <c r="AL134" s="3">
        <v>1.194548126458929</v>
      </c>
      <c r="AM134" s="3">
        <v>1.6803844437508537</v>
      </c>
      <c r="AN134" s="3">
        <v>2.9712700034893658</v>
      </c>
      <c r="AO134" s="3">
        <v>2.701558724238398</v>
      </c>
      <c r="AP134" s="3">
        <v>2.5062823472376916</v>
      </c>
      <c r="AQ134" s="3">
        <v>5</v>
      </c>
      <c r="AR134" s="3">
        <v>2.3431008256071744</v>
      </c>
      <c r="AS134" s="3">
        <v>2.9591067400468223</v>
      </c>
      <c r="AT134" s="3">
        <v>18.481318640619449</v>
      </c>
      <c r="AU134" s="2">
        <v>0</v>
      </c>
      <c r="AV134" s="3">
        <v>39.282855994460675</v>
      </c>
      <c r="AW134" s="4">
        <v>0</v>
      </c>
      <c r="AX134" s="61">
        <v>0</v>
      </c>
      <c r="AY134" s="2">
        <v>171</v>
      </c>
      <c r="AZ134" s="2">
        <v>133</v>
      </c>
      <c r="BA134" s="2" t="s">
        <v>30</v>
      </c>
      <c r="BB134" s="3">
        <v>43.322010234818038</v>
      </c>
      <c r="BC134" s="60">
        <v>-4.0391542403573624</v>
      </c>
      <c r="BD134" s="3">
        <v>0</v>
      </c>
      <c r="BE134" s="2">
        <v>0</v>
      </c>
      <c r="BF134" s="4">
        <v>0</v>
      </c>
      <c r="BG134" s="61">
        <v>0</v>
      </c>
    </row>
    <row r="135" spans="1:59" x14ac:dyDescent="0.25">
      <c r="A135" s="57" t="s">
        <v>262</v>
      </c>
      <c r="B135" s="2" t="s">
        <v>28</v>
      </c>
      <c r="C135" s="58">
        <v>44743</v>
      </c>
      <c r="D135" s="58">
        <v>25959</v>
      </c>
      <c r="E135" s="58">
        <v>3049</v>
      </c>
      <c r="F135" s="58">
        <v>29008</v>
      </c>
      <c r="G135" s="59">
        <v>0.64832487763449032</v>
      </c>
      <c r="H135" s="2" t="s">
        <v>29</v>
      </c>
      <c r="I135" s="3">
        <v>3.8915267314979682</v>
      </c>
      <c r="J135" s="3">
        <v>4.9249255465739852</v>
      </c>
      <c r="K135" s="3">
        <v>3.1107</v>
      </c>
      <c r="L135" s="3">
        <v>0.63162376173665258</v>
      </c>
      <c r="M135" s="3">
        <v>0.46150000000000002</v>
      </c>
      <c r="N135" s="60">
        <v>5.1875</v>
      </c>
      <c r="O135" s="60">
        <v>0.25</v>
      </c>
      <c r="P135" s="60">
        <v>2.8195684523809526</v>
      </c>
      <c r="Q135" s="60">
        <v>2.555697278911564</v>
      </c>
      <c r="R135" s="60">
        <v>2.5999999999999996</v>
      </c>
      <c r="S135" s="60">
        <v>2.6515151515151509</v>
      </c>
      <c r="T135" s="60">
        <v>2.8</v>
      </c>
      <c r="U135" s="60">
        <v>1.7857142857142856</v>
      </c>
      <c r="V135" s="3">
        <v>99</v>
      </c>
      <c r="W135" s="3">
        <v>100</v>
      </c>
      <c r="X135" s="3">
        <v>90</v>
      </c>
      <c r="Y135" s="3">
        <v>100</v>
      </c>
      <c r="Z135" s="3">
        <v>94</v>
      </c>
      <c r="AA135" s="3">
        <v>98</v>
      </c>
      <c r="AB135" s="3">
        <v>2.5759535078794999</v>
      </c>
      <c r="AC135" s="3">
        <v>8.2864496049796497</v>
      </c>
      <c r="AD135" s="3">
        <v>10.86240311285915</v>
      </c>
      <c r="AE135" s="3">
        <v>0.91243624475791041</v>
      </c>
      <c r="AF135" s="3">
        <v>0</v>
      </c>
      <c r="AG135" s="3">
        <v>0.77411257068836492</v>
      </c>
      <c r="AH135" s="3">
        <v>0.52945993170537586</v>
      </c>
      <c r="AI135" s="3">
        <v>1.0879858623635514</v>
      </c>
      <c r="AJ135" s="3">
        <v>0.84442864477078006</v>
      </c>
      <c r="AK135" s="3">
        <v>1.2821759317676755</v>
      </c>
      <c r="AL135" s="3">
        <v>0.2763468879151838</v>
      </c>
      <c r="AM135" s="3">
        <v>5.706946073968842</v>
      </c>
      <c r="AN135" s="3">
        <v>2.9712700034893658</v>
      </c>
      <c r="AO135" s="3">
        <v>5</v>
      </c>
      <c r="AP135" s="3">
        <v>2.7329839520342651</v>
      </c>
      <c r="AQ135" s="3">
        <v>5</v>
      </c>
      <c r="AR135" s="3">
        <v>2.3431008256071744</v>
      </c>
      <c r="AS135" s="3">
        <v>4.5464681644548497</v>
      </c>
      <c r="AT135" s="3">
        <v>22.593822945585657</v>
      </c>
      <c r="AU135" s="2">
        <v>0</v>
      </c>
      <c r="AV135" s="3">
        <v>39.163172132413649</v>
      </c>
      <c r="AW135" s="4">
        <v>0</v>
      </c>
      <c r="AX135" s="61">
        <v>0</v>
      </c>
      <c r="AY135" s="2">
        <v>172</v>
      </c>
      <c r="AZ135" s="2">
        <v>134</v>
      </c>
      <c r="BA135" s="2" t="s">
        <v>30</v>
      </c>
      <c r="BB135" s="3">
        <v>24.716114602408268</v>
      </c>
      <c r="BC135" s="60">
        <v>14.447057530005381</v>
      </c>
      <c r="BD135" s="3">
        <v>14.447057530005381</v>
      </c>
      <c r="BE135" s="2">
        <v>4</v>
      </c>
      <c r="BF135" s="4">
        <v>2.7629578427235653</v>
      </c>
      <c r="BG135" s="61">
        <v>80147.88</v>
      </c>
    </row>
    <row r="136" spans="1:59" x14ac:dyDescent="0.25">
      <c r="A136" s="2" t="s">
        <v>306</v>
      </c>
      <c r="B136" s="2" t="s">
        <v>50</v>
      </c>
      <c r="C136" s="58">
        <v>11498</v>
      </c>
      <c r="D136" s="58">
        <v>7263</v>
      </c>
      <c r="E136" s="58">
        <v>0</v>
      </c>
      <c r="F136" s="58">
        <v>7263</v>
      </c>
      <c r="G136" s="59">
        <v>0.63167507392590017</v>
      </c>
      <c r="H136" s="2" t="s">
        <v>29</v>
      </c>
      <c r="I136" s="3">
        <v>3.5120962324470879</v>
      </c>
      <c r="J136" s="3">
        <v>4.4447368990696452</v>
      </c>
      <c r="K136" s="3">
        <v>2.8233000000000001</v>
      </c>
      <c r="L136" s="3">
        <v>0.63520070233875081</v>
      </c>
      <c r="M136" s="3">
        <v>0.34429999999999999</v>
      </c>
      <c r="N136" s="60">
        <v>8.0555555555555571</v>
      </c>
      <c r="O136" s="60">
        <v>0.73684210526315785</v>
      </c>
      <c r="P136" s="60">
        <v>3.3928571428571432</v>
      </c>
      <c r="Q136" s="60">
        <v>3.3303350970017642</v>
      </c>
      <c r="R136" s="60">
        <v>3.2058823529411766</v>
      </c>
      <c r="S136" s="60">
        <v>3.5</v>
      </c>
      <c r="T136" s="60">
        <v>3.3552631578947372</v>
      </c>
      <c r="U136" s="60">
        <v>2.7352941176470593</v>
      </c>
      <c r="V136" s="3">
        <v>95</v>
      </c>
      <c r="W136" s="3">
        <v>98</v>
      </c>
      <c r="X136" s="3">
        <v>90</v>
      </c>
      <c r="Y136" s="3">
        <v>95</v>
      </c>
      <c r="Z136" s="3">
        <v>98</v>
      </c>
      <c r="AA136" s="3">
        <v>48</v>
      </c>
      <c r="AB136" s="3">
        <v>2.7451413459559553</v>
      </c>
      <c r="AC136" s="3">
        <v>6.1820684701939195</v>
      </c>
      <c r="AD136" s="3">
        <v>8.9272098161498743</v>
      </c>
      <c r="AE136" s="3">
        <v>4.1874633693192322</v>
      </c>
      <c r="AF136" s="3">
        <v>3.6911857970316904</v>
      </c>
      <c r="AG136" s="3">
        <v>1.9564953795712434</v>
      </c>
      <c r="AH136" s="3">
        <v>1.9551823916443063</v>
      </c>
      <c r="AI136" s="3">
        <v>2.1532324136904166</v>
      </c>
      <c r="AJ136" s="3">
        <v>2.3432404371364655</v>
      </c>
      <c r="AK136" s="3">
        <v>2.1905991858955476</v>
      </c>
      <c r="AL136" s="3">
        <v>1.7850370921582446</v>
      </c>
      <c r="AM136" s="3">
        <v>20.262436066447144</v>
      </c>
      <c r="AN136" s="3">
        <v>0</v>
      </c>
      <c r="AO136" s="3">
        <v>2.701558724238398</v>
      </c>
      <c r="AP136" s="3">
        <v>2.7329839520342651</v>
      </c>
      <c r="AQ136" s="3">
        <v>0</v>
      </c>
      <c r="AR136" s="3">
        <v>4.1143669418690578</v>
      </c>
      <c r="AS136" s="3">
        <v>0</v>
      </c>
      <c r="AT136" s="3">
        <v>9.548909618141721</v>
      </c>
      <c r="AU136" s="2">
        <v>0</v>
      </c>
      <c r="AV136" s="3">
        <v>38.738555500738741</v>
      </c>
      <c r="AW136" s="4">
        <v>0</v>
      </c>
      <c r="AX136" s="61">
        <v>0</v>
      </c>
      <c r="AY136" s="2">
        <v>173</v>
      </c>
      <c r="AZ136" s="2">
        <v>135</v>
      </c>
      <c r="BA136" s="2" t="s">
        <v>30</v>
      </c>
      <c r="BB136" s="3">
        <v>59.995111080393343</v>
      </c>
      <c r="BC136" s="60">
        <v>-21.256555579654602</v>
      </c>
      <c r="BD136" s="3">
        <v>0</v>
      </c>
      <c r="BE136" s="2">
        <v>0</v>
      </c>
      <c r="BF136" s="4">
        <v>0</v>
      </c>
      <c r="BG136" s="61">
        <v>0</v>
      </c>
    </row>
    <row r="137" spans="1:59" x14ac:dyDescent="0.25">
      <c r="A137" s="57" t="s">
        <v>135</v>
      </c>
      <c r="B137" s="2" t="s">
        <v>28</v>
      </c>
      <c r="C137" s="58">
        <v>58606</v>
      </c>
      <c r="D137" s="58">
        <v>22273</v>
      </c>
      <c r="E137" s="58">
        <v>1582</v>
      </c>
      <c r="F137" s="58">
        <v>23855</v>
      </c>
      <c r="G137" s="59">
        <v>0.40704023478824691</v>
      </c>
      <c r="H137" s="2" t="s">
        <v>29</v>
      </c>
      <c r="I137" s="3">
        <v>3.9653108528317271</v>
      </c>
      <c r="J137" s="3">
        <v>5.0183031151120456</v>
      </c>
      <c r="K137" s="3">
        <v>3.0543</v>
      </c>
      <c r="L137" s="3">
        <v>0.60863202758763713</v>
      </c>
      <c r="M137" s="3">
        <v>0.40820000000000001</v>
      </c>
      <c r="N137" s="60">
        <v>5.75</v>
      </c>
      <c r="O137" s="60">
        <v>0.375</v>
      </c>
      <c r="P137" s="60">
        <v>2.8437499999999996</v>
      </c>
      <c r="Q137" s="60">
        <v>2.4438095238095241</v>
      </c>
      <c r="R137" s="60">
        <v>2.875</v>
      </c>
      <c r="S137" s="60">
        <v>2.5238095238095237</v>
      </c>
      <c r="T137" s="60">
        <v>2.1249999999999996</v>
      </c>
      <c r="U137" s="60">
        <v>2.0714285714285716</v>
      </c>
      <c r="V137" s="3">
        <v>100</v>
      </c>
      <c r="W137" s="3">
        <v>96</v>
      </c>
      <c r="X137" s="3">
        <v>89</v>
      </c>
      <c r="Y137" s="3">
        <v>99</v>
      </c>
      <c r="Z137" s="3">
        <v>95</v>
      </c>
      <c r="AA137" s="3">
        <v>96</v>
      </c>
      <c r="AB137" s="3">
        <v>1.4884538183351115</v>
      </c>
      <c r="AC137" s="3">
        <v>7.329423030883409</v>
      </c>
      <c r="AD137" s="3">
        <v>8.8178768492185213</v>
      </c>
      <c r="AE137" s="3">
        <v>1.5547539132554089</v>
      </c>
      <c r="AF137" s="3">
        <v>0.51656626795026583</v>
      </c>
      <c r="AG137" s="3">
        <v>0.82398595328238511</v>
      </c>
      <c r="AH137" s="3">
        <v>0.32353029373029057</v>
      </c>
      <c r="AI137" s="3">
        <v>1.5714836902716192</v>
      </c>
      <c r="AJ137" s="3">
        <v>0.6188421760218642</v>
      </c>
      <c r="AK137" s="3">
        <v>0.1778604593326088</v>
      </c>
      <c r="AL137" s="3">
        <v>0.73028907326265369</v>
      </c>
      <c r="AM137" s="3">
        <v>6.3173118271070967</v>
      </c>
      <c r="AN137" s="3">
        <v>5</v>
      </c>
      <c r="AO137" s="3">
        <v>0.40311744847679604</v>
      </c>
      <c r="AP137" s="3">
        <v>2.5062823472376916</v>
      </c>
      <c r="AQ137" s="3">
        <v>3.6242789508982698</v>
      </c>
      <c r="AR137" s="3">
        <v>2.785917354672645</v>
      </c>
      <c r="AS137" s="3">
        <v>4.0929363289096985</v>
      </c>
      <c r="AT137" s="3">
        <v>18.4125324301951</v>
      </c>
      <c r="AU137" s="2">
        <v>5</v>
      </c>
      <c r="AV137" s="3">
        <v>38.547721106520719</v>
      </c>
      <c r="AW137" s="4">
        <v>0</v>
      </c>
      <c r="AX137" s="61">
        <v>0</v>
      </c>
      <c r="AY137" s="2">
        <v>174</v>
      </c>
      <c r="AZ137" s="2">
        <v>136</v>
      </c>
      <c r="BA137" s="2" t="s">
        <v>30</v>
      </c>
      <c r="BB137" s="3">
        <v>29.964145052654104</v>
      </c>
      <c r="BC137" s="60">
        <v>8.583576053866615</v>
      </c>
      <c r="BD137" s="3">
        <v>8.583576053866615</v>
      </c>
      <c r="BE137" s="2">
        <v>12</v>
      </c>
      <c r="BF137" s="4">
        <v>2.2721381075939648</v>
      </c>
      <c r="BG137" s="61">
        <v>54201.85</v>
      </c>
    </row>
    <row r="138" spans="1:59" x14ac:dyDescent="0.25">
      <c r="A138" s="57" t="s">
        <v>150</v>
      </c>
      <c r="B138" s="2" t="s">
        <v>33</v>
      </c>
      <c r="C138" s="58">
        <v>40485</v>
      </c>
      <c r="D138" s="58">
        <v>29547</v>
      </c>
      <c r="E138" s="58">
        <v>3377</v>
      </c>
      <c r="F138" s="58">
        <v>32924</v>
      </c>
      <c r="G138" s="59">
        <v>0.81323947140916386</v>
      </c>
      <c r="H138" s="2" t="s">
        <v>29</v>
      </c>
      <c r="I138" s="3">
        <v>3.4761752649593793</v>
      </c>
      <c r="J138" s="3">
        <v>4.3992770827446082</v>
      </c>
      <c r="K138" s="3">
        <v>3.0234999999999999</v>
      </c>
      <c r="L138" s="3">
        <v>0.68727200927151133</v>
      </c>
      <c r="M138" s="3">
        <v>0.34289999999999998</v>
      </c>
      <c r="N138" s="60">
        <v>5.3461538461538485</v>
      </c>
      <c r="O138" s="60">
        <v>0.34615384615384637</v>
      </c>
      <c r="P138" s="60">
        <v>2.7878571428571441</v>
      </c>
      <c r="Q138" s="60">
        <v>2.647360248447205</v>
      </c>
      <c r="R138" s="60">
        <v>2.5000000000000013</v>
      </c>
      <c r="S138" s="60">
        <v>2.3666666666666667</v>
      </c>
      <c r="T138" s="60">
        <v>2.5100000000000007</v>
      </c>
      <c r="U138" s="60">
        <v>2.0714285714285716</v>
      </c>
      <c r="V138" s="3">
        <v>100</v>
      </c>
      <c r="W138" s="3">
        <v>98</v>
      </c>
      <c r="X138" s="3">
        <v>87</v>
      </c>
      <c r="Y138" s="3">
        <v>99</v>
      </c>
      <c r="Z138" s="3">
        <v>98</v>
      </c>
      <c r="AA138" s="3">
        <v>96</v>
      </c>
      <c r="AB138" s="3">
        <v>5.2080930205242915</v>
      </c>
      <c r="AC138" s="3">
        <v>6.1569308115872632</v>
      </c>
      <c r="AD138" s="3">
        <v>11.365023832111554</v>
      </c>
      <c r="AE138" s="3">
        <v>1.0936027666418229</v>
      </c>
      <c r="AF138" s="3">
        <v>0.2634847110864339</v>
      </c>
      <c r="AG138" s="3">
        <v>0.7087093840373766</v>
      </c>
      <c r="AH138" s="3">
        <v>0.69816581122705457</v>
      </c>
      <c r="AI138" s="3">
        <v>0.91216847039698457</v>
      </c>
      <c r="AJ138" s="3">
        <v>0.34125611447658716</v>
      </c>
      <c r="AK138" s="3">
        <v>0.80772928435113001</v>
      </c>
      <c r="AL138" s="3">
        <v>0.73028907326265369</v>
      </c>
      <c r="AM138" s="3">
        <v>5.5554056154800442</v>
      </c>
      <c r="AN138" s="3">
        <v>5</v>
      </c>
      <c r="AO138" s="3">
        <v>2.701558724238398</v>
      </c>
      <c r="AP138" s="3">
        <v>2.052879137644545</v>
      </c>
      <c r="AQ138" s="3">
        <v>3.6242789508982698</v>
      </c>
      <c r="AR138" s="3">
        <v>4.1143669418690578</v>
      </c>
      <c r="AS138" s="3">
        <v>4.0929363289096985</v>
      </c>
      <c r="AT138" s="3">
        <v>21.586020083559969</v>
      </c>
      <c r="AU138" s="2">
        <v>0</v>
      </c>
      <c r="AV138" s="3">
        <v>38.506449531151567</v>
      </c>
      <c r="AW138" s="4">
        <v>0</v>
      </c>
      <c r="AX138" s="61">
        <v>0</v>
      </c>
      <c r="AY138" s="2">
        <v>175</v>
      </c>
      <c r="AZ138" s="2">
        <v>137</v>
      </c>
      <c r="BA138" s="2" t="s">
        <v>30</v>
      </c>
      <c r="BB138" s="3">
        <v>37.619589534174729</v>
      </c>
      <c r="BC138" s="60">
        <v>0.88685999697683826</v>
      </c>
      <c r="BD138" s="3">
        <v>0.88685999697683826</v>
      </c>
      <c r="BE138" s="2">
        <v>36</v>
      </c>
      <c r="BF138" s="4">
        <v>1.6278621511023141</v>
      </c>
      <c r="BG138" s="61">
        <v>53595.73</v>
      </c>
    </row>
    <row r="139" spans="1:59" x14ac:dyDescent="0.25">
      <c r="A139" s="57" t="s">
        <v>308</v>
      </c>
      <c r="B139" s="2" t="s">
        <v>92</v>
      </c>
      <c r="C139" s="58">
        <v>30705</v>
      </c>
      <c r="D139" s="58">
        <v>20062</v>
      </c>
      <c r="E139" s="58">
        <v>7</v>
      </c>
      <c r="F139" s="58">
        <v>20069</v>
      </c>
      <c r="G139" s="59">
        <v>0.6536069044129621</v>
      </c>
      <c r="H139" s="2" t="s">
        <v>29</v>
      </c>
      <c r="I139" s="3">
        <v>3.4737374324021615</v>
      </c>
      <c r="J139" s="3">
        <v>4.396191881313988</v>
      </c>
      <c r="K139" s="3">
        <v>2.7852000000000001</v>
      </c>
      <c r="L139" s="3">
        <v>0.6335483243664799</v>
      </c>
      <c r="M139" s="3">
        <v>0.1176</v>
      </c>
      <c r="N139" s="60">
        <v>7.571428571428573</v>
      </c>
      <c r="O139" s="60">
        <v>0.6923076923076924</v>
      </c>
      <c r="P139" s="60">
        <v>3.2606292517006814</v>
      </c>
      <c r="Q139" s="60">
        <v>3.2078571428571436</v>
      </c>
      <c r="R139" s="60">
        <v>3.4166666666666674</v>
      </c>
      <c r="S139" s="60">
        <v>3.3939393939393945</v>
      </c>
      <c r="T139" s="60">
        <v>3.2756410256410264</v>
      </c>
      <c r="U139" s="60">
        <v>3.1538461538461546</v>
      </c>
      <c r="V139" s="3">
        <v>100</v>
      </c>
      <c r="W139" s="3">
        <v>97</v>
      </c>
      <c r="X139" s="3">
        <v>85</v>
      </c>
      <c r="Y139" s="3">
        <v>97</v>
      </c>
      <c r="Z139" s="3">
        <v>100</v>
      </c>
      <c r="AA139" s="3">
        <v>69</v>
      </c>
      <c r="AB139" s="3">
        <v>2.6669845388091766</v>
      </c>
      <c r="AC139" s="3">
        <v>2.1115633229590616</v>
      </c>
      <c r="AD139" s="3">
        <v>4.7785478617682386</v>
      </c>
      <c r="AE139" s="3">
        <v>3.6346396969615968</v>
      </c>
      <c r="AF139" s="3">
        <v>3.3004633934524397</v>
      </c>
      <c r="AG139" s="3">
        <v>1.6837811468373429</v>
      </c>
      <c r="AH139" s="3">
        <v>1.7297614710625242</v>
      </c>
      <c r="AI139" s="3">
        <v>2.523827896757207</v>
      </c>
      <c r="AJ139" s="3">
        <v>2.1558889630907556</v>
      </c>
      <c r="AK139" s="3">
        <v>2.0603355524199274</v>
      </c>
      <c r="AL139" s="3">
        <v>2.4500315831367212</v>
      </c>
      <c r="AM139" s="3">
        <v>19.538729703718516</v>
      </c>
      <c r="AN139" s="3">
        <v>5</v>
      </c>
      <c r="AO139" s="3">
        <v>1.5523380863575968</v>
      </c>
      <c r="AP139" s="3">
        <v>1.5994759280513979</v>
      </c>
      <c r="AQ139" s="3">
        <v>0.87283685269480926</v>
      </c>
      <c r="AR139" s="3">
        <v>5</v>
      </c>
      <c r="AS139" s="3">
        <v>0</v>
      </c>
      <c r="AT139" s="3">
        <v>14.024650867103803</v>
      </c>
      <c r="AU139" s="2">
        <v>0</v>
      </c>
      <c r="AV139" s="3">
        <v>38.341928432590556</v>
      </c>
      <c r="AW139" s="4">
        <v>0</v>
      </c>
      <c r="AX139" s="61">
        <v>0</v>
      </c>
      <c r="AY139" s="2">
        <v>176</v>
      </c>
      <c r="AZ139" s="2">
        <v>138</v>
      </c>
      <c r="BA139" s="2" t="s">
        <v>30</v>
      </c>
      <c r="BB139" s="3">
        <v>46.296791290419662</v>
      </c>
      <c r="BC139" s="60">
        <v>-7.9548628578291058</v>
      </c>
      <c r="BD139" s="3">
        <v>0</v>
      </c>
      <c r="BE139" s="2">
        <v>0</v>
      </c>
      <c r="BF139" s="4">
        <v>0</v>
      </c>
      <c r="BG139" s="61">
        <v>0</v>
      </c>
    </row>
    <row r="140" spans="1:59" x14ac:dyDescent="0.25">
      <c r="A140" s="57" t="s">
        <v>134</v>
      </c>
      <c r="B140" s="2" t="s">
        <v>48</v>
      </c>
      <c r="C140" s="58">
        <v>24362</v>
      </c>
      <c r="D140" s="58">
        <v>17874</v>
      </c>
      <c r="E140" s="58">
        <v>1012</v>
      </c>
      <c r="F140" s="58">
        <v>18886</v>
      </c>
      <c r="G140" s="59">
        <v>0.77522370905508575</v>
      </c>
      <c r="H140" s="2" t="s">
        <v>29</v>
      </c>
      <c r="I140" s="3">
        <v>3.6384237290772194</v>
      </c>
      <c r="J140" s="3">
        <v>4.6046107887574044</v>
      </c>
      <c r="K140" s="3">
        <v>3.3521999999999998</v>
      </c>
      <c r="L140" s="3">
        <v>0.72800941356101478</v>
      </c>
      <c r="M140" s="3">
        <v>0.54720000000000002</v>
      </c>
      <c r="N140" s="60">
        <v>6.4</v>
      </c>
      <c r="O140" s="60">
        <v>0.2</v>
      </c>
      <c r="P140" s="60">
        <v>2.5690476190476192</v>
      </c>
      <c r="Q140" s="60">
        <v>2.4776785714285712</v>
      </c>
      <c r="R140" s="60">
        <v>2.6</v>
      </c>
      <c r="S140" s="60">
        <v>2.25</v>
      </c>
      <c r="T140" s="60">
        <v>2.5999999999999996</v>
      </c>
      <c r="U140" s="60">
        <v>1.2499999999999998</v>
      </c>
      <c r="V140" s="3">
        <v>100</v>
      </c>
      <c r="W140" s="3">
        <v>100</v>
      </c>
      <c r="X140" s="3">
        <v>90</v>
      </c>
      <c r="Y140" s="3">
        <v>95</v>
      </c>
      <c r="Z140" s="3">
        <v>91</v>
      </c>
      <c r="AA140" s="3">
        <v>89</v>
      </c>
      <c r="AB140" s="3">
        <v>7.1349557021535635</v>
      </c>
      <c r="AC140" s="3">
        <v>9.8252334211156338</v>
      </c>
      <c r="AD140" s="3">
        <v>16.960189123269195</v>
      </c>
      <c r="AE140" s="3">
        <v>2.2969876635191855</v>
      </c>
      <c r="AF140" s="3">
        <v>0</v>
      </c>
      <c r="AG140" s="3">
        <v>0.25742432701430262</v>
      </c>
      <c r="AH140" s="3">
        <v>0.38586634389405094</v>
      </c>
      <c r="AI140" s="3">
        <v>1.0879858623635523</v>
      </c>
      <c r="AJ140" s="3">
        <v>0.13516949302630551</v>
      </c>
      <c r="AK140" s="3">
        <v>0.95497134734247047</v>
      </c>
      <c r="AL140" s="3">
        <v>0</v>
      </c>
      <c r="AM140" s="3">
        <v>5.1184050371598682</v>
      </c>
      <c r="AN140" s="3">
        <v>5</v>
      </c>
      <c r="AO140" s="3">
        <v>5</v>
      </c>
      <c r="AP140" s="3">
        <v>2.7329839520342651</v>
      </c>
      <c r="AQ140" s="3">
        <v>0</v>
      </c>
      <c r="AR140" s="3">
        <v>1.0146512384107615</v>
      </c>
      <c r="AS140" s="3">
        <v>2.505574904501672</v>
      </c>
      <c r="AT140" s="3">
        <v>16.253210094946699</v>
      </c>
      <c r="AU140" s="2">
        <v>0</v>
      </c>
      <c r="AV140" s="3">
        <v>38.331804255375758</v>
      </c>
      <c r="AW140" s="4">
        <v>0</v>
      </c>
      <c r="AX140" s="61">
        <v>0</v>
      </c>
      <c r="AY140" s="2">
        <v>177</v>
      </c>
      <c r="AZ140" s="2">
        <v>139</v>
      </c>
      <c r="BA140" s="2" t="s">
        <v>30</v>
      </c>
      <c r="BB140" s="3">
        <v>49.995538321450155</v>
      </c>
      <c r="BC140" s="60">
        <v>-11.663734066074397</v>
      </c>
      <c r="BD140" s="3">
        <v>0</v>
      </c>
      <c r="BE140" s="2">
        <v>0</v>
      </c>
      <c r="BF140" s="4">
        <v>0</v>
      </c>
      <c r="BG140" s="61">
        <v>0</v>
      </c>
    </row>
    <row r="141" spans="1:59" x14ac:dyDescent="0.25">
      <c r="A141" s="57" t="s">
        <v>192</v>
      </c>
      <c r="B141" s="2" t="s">
        <v>34</v>
      </c>
      <c r="C141" s="58">
        <v>60612</v>
      </c>
      <c r="D141" s="58">
        <v>42813</v>
      </c>
      <c r="E141" s="58">
        <v>2931</v>
      </c>
      <c r="F141" s="58">
        <v>45744</v>
      </c>
      <c r="G141" s="59">
        <v>0.75470203920015844</v>
      </c>
      <c r="H141" s="2" t="s">
        <v>29</v>
      </c>
      <c r="I141" s="3">
        <v>3.8186458762296964</v>
      </c>
      <c r="J141" s="3">
        <v>4.8326911073083689</v>
      </c>
      <c r="K141" s="3">
        <v>3.0585</v>
      </c>
      <c r="L141" s="3">
        <v>0.63287719659439845</v>
      </c>
      <c r="M141" s="3">
        <v>0.30199999999999999</v>
      </c>
      <c r="N141" s="60">
        <v>7.5333333333333332</v>
      </c>
      <c r="O141" s="60">
        <v>0.625</v>
      </c>
      <c r="P141" s="60">
        <v>3.1253968253968254</v>
      </c>
      <c r="Q141" s="60">
        <v>2.9408163265306122</v>
      </c>
      <c r="R141" s="60">
        <v>2.75</v>
      </c>
      <c r="S141" s="60">
        <v>2.9047619047619051</v>
      </c>
      <c r="T141" s="60">
        <v>2.8166666666666669</v>
      </c>
      <c r="U141" s="60">
        <v>2.6666666666666665</v>
      </c>
      <c r="V141" s="3">
        <v>99</v>
      </c>
      <c r="W141" s="3">
        <v>97</v>
      </c>
      <c r="X141" s="3">
        <v>89</v>
      </c>
      <c r="Y141" s="3">
        <v>97</v>
      </c>
      <c r="Z141" s="3">
        <v>98</v>
      </c>
      <c r="AA141" s="3">
        <v>90</v>
      </c>
      <c r="AB141" s="3">
        <v>2.6352404676985404</v>
      </c>
      <c r="AC141" s="3">
        <v>5.4225520708642563</v>
      </c>
      <c r="AD141" s="3">
        <v>8.0577925385627971</v>
      </c>
      <c r="AE141" s="3">
        <v>3.5911388178252563</v>
      </c>
      <c r="AF141" s="3">
        <v>2.7099397607701596</v>
      </c>
      <c r="AG141" s="3">
        <v>1.4048701919877271</v>
      </c>
      <c r="AH141" s="3">
        <v>1.2382723123021007</v>
      </c>
      <c r="AI141" s="3">
        <v>1.351711950313407</v>
      </c>
      <c r="AJ141" s="3">
        <v>1.2917780827982945</v>
      </c>
      <c r="AK141" s="3">
        <v>1.3094429804697767</v>
      </c>
      <c r="AL141" s="3">
        <v>1.6760019594032143</v>
      </c>
      <c r="AM141" s="3">
        <v>14.573156055869935</v>
      </c>
      <c r="AN141" s="3">
        <v>2.9712700034893658</v>
      </c>
      <c r="AO141" s="3">
        <v>1.5523380863575968</v>
      </c>
      <c r="AP141" s="3">
        <v>2.5062823472376916</v>
      </c>
      <c r="AQ141" s="3">
        <v>0.87283685269480926</v>
      </c>
      <c r="AR141" s="3">
        <v>4.1143669418690578</v>
      </c>
      <c r="AS141" s="3">
        <v>2.7323408222742476</v>
      </c>
      <c r="AT141" s="3">
        <v>14.749435053922769</v>
      </c>
      <c r="AU141" s="2">
        <v>0</v>
      </c>
      <c r="AV141" s="3">
        <v>37.380383648355497</v>
      </c>
      <c r="AW141" s="4">
        <v>0</v>
      </c>
      <c r="AX141" s="61">
        <v>0</v>
      </c>
      <c r="AY141" s="2">
        <v>178</v>
      </c>
      <c r="AZ141" s="2">
        <v>140</v>
      </c>
      <c r="BA141" s="2" t="s">
        <v>30</v>
      </c>
      <c r="BB141" s="3">
        <v>33.685613107520211</v>
      </c>
      <c r="BC141" s="60">
        <v>3.694770540835286</v>
      </c>
      <c r="BD141" s="3">
        <v>3.694770540835286</v>
      </c>
      <c r="BE141" s="2">
        <v>23</v>
      </c>
      <c r="BF141" s="4">
        <v>1.8629064528559158</v>
      </c>
      <c r="BG141" s="61">
        <v>85216.79</v>
      </c>
    </row>
    <row r="142" spans="1:59" x14ac:dyDescent="0.25">
      <c r="A142" s="57" t="s">
        <v>266</v>
      </c>
      <c r="B142" s="2" t="s">
        <v>48</v>
      </c>
      <c r="C142" s="58">
        <v>28842</v>
      </c>
      <c r="D142" s="58">
        <v>18752</v>
      </c>
      <c r="E142" s="58">
        <v>728</v>
      </c>
      <c r="F142" s="58">
        <v>19480</v>
      </c>
      <c r="G142" s="59">
        <v>0.67540392483184242</v>
      </c>
      <c r="H142" s="2" t="s">
        <v>29</v>
      </c>
      <c r="I142" s="3">
        <v>3.8534023525817305</v>
      </c>
      <c r="J142" s="3">
        <v>4.8766772007121624</v>
      </c>
      <c r="K142" s="3">
        <v>3.3650000000000002</v>
      </c>
      <c r="L142" s="3">
        <v>0.69001901530587151</v>
      </c>
      <c r="M142" s="3">
        <v>0.14149999999999999</v>
      </c>
      <c r="N142" s="60">
        <v>5.0666666666666664</v>
      </c>
      <c r="O142" s="60">
        <v>0.4</v>
      </c>
      <c r="P142" s="60">
        <v>2.8813492063492063</v>
      </c>
      <c r="Q142" s="60">
        <v>2.864030612244898</v>
      </c>
      <c r="R142" s="60">
        <v>2.4545454545454546</v>
      </c>
      <c r="S142" s="60">
        <v>2.5769230769230771</v>
      </c>
      <c r="T142" s="60">
        <v>2.5357142857142856</v>
      </c>
      <c r="U142" s="60">
        <v>2.5</v>
      </c>
      <c r="V142" s="3">
        <v>100</v>
      </c>
      <c r="W142" s="3">
        <v>98</v>
      </c>
      <c r="X142" s="3">
        <v>74</v>
      </c>
      <c r="Y142" s="3">
        <v>100</v>
      </c>
      <c r="Z142" s="3">
        <v>99</v>
      </c>
      <c r="AA142" s="3">
        <v>98</v>
      </c>
      <c r="AB142" s="3">
        <v>5.3380252905384342</v>
      </c>
      <c r="AC142" s="3">
        <v>2.5406990663155371</v>
      </c>
      <c r="AD142" s="3">
        <v>7.8787243568539713</v>
      </c>
      <c r="AE142" s="3">
        <v>0.77445689374733639</v>
      </c>
      <c r="AF142" s="3">
        <v>0.7359036172322555</v>
      </c>
      <c r="AG142" s="3">
        <v>0.90153266919267994</v>
      </c>
      <c r="AH142" s="3">
        <v>1.0969480509466489</v>
      </c>
      <c r="AI142" s="3">
        <v>0.83225147404854138</v>
      </c>
      <c r="AJ142" s="3">
        <v>0.71266497071665524</v>
      </c>
      <c r="AK142" s="3">
        <v>0.84979844520579784</v>
      </c>
      <c r="AL142" s="3">
        <v>1.4112023512838574</v>
      </c>
      <c r="AM142" s="3">
        <v>7.3147584723737724</v>
      </c>
      <c r="AN142" s="3">
        <v>5</v>
      </c>
      <c r="AO142" s="3">
        <v>2.701558724238398</v>
      </c>
      <c r="AP142" s="3">
        <v>0</v>
      </c>
      <c r="AQ142" s="3">
        <v>5</v>
      </c>
      <c r="AR142" s="3">
        <v>4.5571834709345289</v>
      </c>
      <c r="AS142" s="3">
        <v>4.5464681644548497</v>
      </c>
      <c r="AT142" s="3">
        <v>21.805210359627779</v>
      </c>
      <c r="AU142" s="2">
        <v>0</v>
      </c>
      <c r="AV142" s="3">
        <v>36.998693188855526</v>
      </c>
      <c r="AW142" s="4">
        <v>0</v>
      </c>
      <c r="AX142" s="61">
        <v>0</v>
      </c>
      <c r="AY142" s="2">
        <v>179</v>
      </c>
      <c r="AZ142" s="2">
        <v>141</v>
      </c>
      <c r="BA142" s="2" t="s">
        <v>30</v>
      </c>
      <c r="BB142" s="3">
        <v>25.270087293161463</v>
      </c>
      <c r="BC142" s="60">
        <v>11.728605895694063</v>
      </c>
      <c r="BD142" s="3">
        <v>11.728605895694063</v>
      </c>
      <c r="BE142" s="2">
        <v>6</v>
      </c>
      <c r="BF142" s="4">
        <v>2.5354019586391567</v>
      </c>
      <c r="BG142" s="61">
        <v>49389.63</v>
      </c>
    </row>
    <row r="143" spans="1:59" x14ac:dyDescent="0.25">
      <c r="A143" s="57" t="s">
        <v>128</v>
      </c>
      <c r="B143" s="2" t="s">
        <v>34</v>
      </c>
      <c r="C143" s="58">
        <v>29371</v>
      </c>
      <c r="D143" s="58">
        <v>15198</v>
      </c>
      <c r="E143" s="58">
        <v>490</v>
      </c>
      <c r="F143" s="58">
        <v>15688</v>
      </c>
      <c r="G143" s="59">
        <v>0.53413230737802597</v>
      </c>
      <c r="H143" s="2" t="s">
        <v>29</v>
      </c>
      <c r="I143" s="3">
        <v>3.7927156213559887</v>
      </c>
      <c r="J143" s="3">
        <v>4.7998750473226934</v>
      </c>
      <c r="K143" s="3">
        <v>3.2008999999999999</v>
      </c>
      <c r="L143" s="3">
        <v>0.66687152653805426</v>
      </c>
      <c r="M143" s="3">
        <v>0.38179999999999997</v>
      </c>
      <c r="N143" s="60">
        <v>4.8333333333333348</v>
      </c>
      <c r="O143" s="60">
        <v>0.33333333333333343</v>
      </c>
      <c r="P143" s="60">
        <v>2.5217086834733897</v>
      </c>
      <c r="Q143" s="60">
        <v>2.5333333333333337</v>
      </c>
      <c r="R143" s="60">
        <v>2.375</v>
      </c>
      <c r="S143" s="60">
        <v>1.9583333333333328</v>
      </c>
      <c r="T143" s="60">
        <v>2.2333333333333338</v>
      </c>
      <c r="U143" s="60">
        <v>1.958333333333333</v>
      </c>
      <c r="V143" s="3">
        <v>100</v>
      </c>
      <c r="W143" s="3">
        <v>97</v>
      </c>
      <c r="X143" s="3">
        <v>84</v>
      </c>
      <c r="Y143" s="3">
        <v>100</v>
      </c>
      <c r="Z143" s="3">
        <v>100</v>
      </c>
      <c r="AA143" s="3">
        <v>99</v>
      </c>
      <c r="AB143" s="3">
        <v>4.243158470768277</v>
      </c>
      <c r="AC143" s="3">
        <v>6.8553986114436185</v>
      </c>
      <c r="AD143" s="3">
        <v>11.098557082211896</v>
      </c>
      <c r="AE143" s="3">
        <v>0.50801400903726479</v>
      </c>
      <c r="AF143" s="3">
        <v>0.15100401914695105</v>
      </c>
      <c r="AG143" s="3">
        <v>0.15978984626553625</v>
      </c>
      <c r="AH143" s="3">
        <v>0.48829904495401133</v>
      </c>
      <c r="AI143" s="3">
        <v>0.69239673043876981</v>
      </c>
      <c r="AJ143" s="3">
        <v>0</v>
      </c>
      <c r="AK143" s="3">
        <v>0.35509627589626297</v>
      </c>
      <c r="AL143" s="3">
        <v>0.55060362489594628</v>
      </c>
      <c r="AM143" s="3">
        <v>2.9052035506347424</v>
      </c>
      <c r="AN143" s="3">
        <v>5</v>
      </c>
      <c r="AO143" s="3">
        <v>1.5523380863575968</v>
      </c>
      <c r="AP143" s="3">
        <v>1.3727743232548242</v>
      </c>
      <c r="AQ143" s="3">
        <v>5</v>
      </c>
      <c r="AR143" s="3">
        <v>5</v>
      </c>
      <c r="AS143" s="3">
        <v>4.7732340822274253</v>
      </c>
      <c r="AT143" s="3">
        <v>22.698346491839846</v>
      </c>
      <c r="AU143" s="2">
        <v>0</v>
      </c>
      <c r="AV143" s="3">
        <v>36.702107124686485</v>
      </c>
      <c r="AW143" s="4">
        <v>0</v>
      </c>
      <c r="AX143" s="61">
        <v>0</v>
      </c>
      <c r="AY143" s="2">
        <v>181</v>
      </c>
      <c r="AZ143" s="2">
        <v>142</v>
      </c>
      <c r="BA143" s="2" t="s">
        <v>30</v>
      </c>
      <c r="BB143" s="3">
        <v>35.886075301718861</v>
      </c>
      <c r="BC143" s="60">
        <v>0.81603182296762355</v>
      </c>
      <c r="BD143" s="3">
        <v>0.81603182296762355</v>
      </c>
      <c r="BE143" s="2">
        <v>37</v>
      </c>
      <c r="BF143" s="4">
        <v>1.6219332732251712</v>
      </c>
      <c r="BG143" s="61">
        <v>25444.89</v>
      </c>
    </row>
    <row r="144" spans="1:59" x14ac:dyDescent="0.25">
      <c r="A144" s="2" t="s">
        <v>193</v>
      </c>
      <c r="B144" s="2" t="s">
        <v>34</v>
      </c>
      <c r="C144" s="58">
        <v>46160</v>
      </c>
      <c r="D144" s="58">
        <v>30949</v>
      </c>
      <c r="E144" s="58">
        <v>2266</v>
      </c>
      <c r="F144" s="58">
        <v>33215</v>
      </c>
      <c r="G144" s="59">
        <v>0.71956239168110914</v>
      </c>
      <c r="H144" s="2" t="s">
        <v>29</v>
      </c>
      <c r="I144" s="3">
        <v>3.813024205156236</v>
      </c>
      <c r="J144" s="3">
        <v>4.8255765958596797</v>
      </c>
      <c r="K144" s="3">
        <v>3.5028000000000001</v>
      </c>
      <c r="L144" s="3">
        <v>0.72588216774040737</v>
      </c>
      <c r="M144" s="3">
        <v>0.26889999999999997</v>
      </c>
      <c r="N144" s="60">
        <v>5.0769230769230784</v>
      </c>
      <c r="O144" s="60">
        <v>0.30769230769230776</v>
      </c>
      <c r="P144" s="60">
        <v>2.7431318681318695</v>
      </c>
      <c r="Q144" s="60">
        <v>2.723015873015874</v>
      </c>
      <c r="R144" s="60">
        <v>2.3636363636363642</v>
      </c>
      <c r="S144" s="60">
        <v>2.8571428571428572</v>
      </c>
      <c r="T144" s="60">
        <v>2.5694444444444451</v>
      </c>
      <c r="U144" s="60">
        <v>2.166666666666667</v>
      </c>
      <c r="V144" s="3">
        <v>100</v>
      </c>
      <c r="W144" s="3">
        <v>98</v>
      </c>
      <c r="X144" s="3">
        <v>89</v>
      </c>
      <c r="Y144" s="3">
        <v>98</v>
      </c>
      <c r="Z144" s="3">
        <v>95</v>
      </c>
      <c r="AA144" s="3">
        <v>93</v>
      </c>
      <c r="AB144" s="3">
        <v>7.0343378385987076</v>
      </c>
      <c r="AC144" s="3">
        <v>4.8282259995211865</v>
      </c>
      <c r="AD144" s="3">
        <v>11.862563838119893</v>
      </c>
      <c r="AE144" s="3">
        <v>0.7861686688994296</v>
      </c>
      <c r="AF144" s="3">
        <v>0</v>
      </c>
      <c r="AG144" s="3">
        <v>0.61646546428762017</v>
      </c>
      <c r="AH144" s="3">
        <v>0.83741014018866877</v>
      </c>
      <c r="AI144" s="3">
        <v>0.67241748135166057</v>
      </c>
      <c r="AJ144" s="3">
        <v>1.2076610944512405</v>
      </c>
      <c r="AK144" s="3">
        <v>0.90498175805528791</v>
      </c>
      <c r="AL144" s="3">
        <v>0.88160313504514365</v>
      </c>
      <c r="AM144" s="3">
        <v>5.9067077422790515</v>
      </c>
      <c r="AN144" s="3">
        <v>5</v>
      </c>
      <c r="AO144" s="3">
        <v>2.701558724238398</v>
      </c>
      <c r="AP144" s="3">
        <v>2.5062823472376916</v>
      </c>
      <c r="AQ144" s="3">
        <v>2.2485579017965396</v>
      </c>
      <c r="AR144" s="3">
        <v>2.785917354672645</v>
      </c>
      <c r="AS144" s="3">
        <v>3.412638575591973</v>
      </c>
      <c r="AT144" s="3">
        <v>18.654954903537245</v>
      </c>
      <c r="AU144" s="2">
        <v>0</v>
      </c>
      <c r="AV144" s="3">
        <v>36.424226483936188</v>
      </c>
      <c r="AW144" s="4">
        <v>0</v>
      </c>
      <c r="AX144" s="61">
        <v>0</v>
      </c>
      <c r="AY144" s="2">
        <v>182</v>
      </c>
      <c r="AZ144" s="2">
        <v>143</v>
      </c>
      <c r="BA144" s="2" t="s">
        <v>30</v>
      </c>
      <c r="BB144" s="3">
        <v>40.490553736169005</v>
      </c>
      <c r="BC144" s="60">
        <v>-4.0663272522328171</v>
      </c>
      <c r="BD144" s="3">
        <v>0</v>
      </c>
      <c r="BE144" s="2">
        <v>0</v>
      </c>
      <c r="BF144" s="4">
        <v>0</v>
      </c>
      <c r="BG144" s="61">
        <v>0</v>
      </c>
    </row>
    <row r="145" spans="1:59" x14ac:dyDescent="0.25">
      <c r="A145" s="57" t="s">
        <v>310</v>
      </c>
      <c r="B145" s="2" t="s">
        <v>33</v>
      </c>
      <c r="C145" s="58">
        <v>14710</v>
      </c>
      <c r="D145" s="58">
        <v>11184</v>
      </c>
      <c r="E145" s="58">
        <v>389</v>
      </c>
      <c r="F145" s="58">
        <v>11573</v>
      </c>
      <c r="G145" s="59">
        <v>0.78674371176070701</v>
      </c>
      <c r="H145" s="2" t="s">
        <v>29</v>
      </c>
      <c r="I145" s="3">
        <v>3.8123428515254543</v>
      </c>
      <c r="J145" s="3">
        <v>4.8247143080908907</v>
      </c>
      <c r="K145" s="3">
        <v>3.4449999999999998</v>
      </c>
      <c r="L145" s="3">
        <v>0.71403191567692326</v>
      </c>
      <c r="M145" s="3">
        <v>0.2717</v>
      </c>
      <c r="N145" s="60">
        <v>5.9523809523809508</v>
      </c>
      <c r="O145" s="60">
        <v>0.52380952380952361</v>
      </c>
      <c r="P145" s="60">
        <v>3.0219155844155829</v>
      </c>
      <c r="Q145" s="60">
        <v>2.8423701298701283</v>
      </c>
      <c r="R145" s="60">
        <v>2.5833333333333326</v>
      </c>
      <c r="S145" s="60">
        <v>2.6249999999999991</v>
      </c>
      <c r="T145" s="60">
        <v>2.8901515151515142</v>
      </c>
      <c r="U145" s="60">
        <v>2.8499999999999988</v>
      </c>
      <c r="V145" s="3">
        <v>99</v>
      </c>
      <c r="W145" s="3">
        <v>95</v>
      </c>
      <c r="X145" s="3">
        <v>80</v>
      </c>
      <c r="Y145" s="3">
        <v>100</v>
      </c>
      <c r="Z145" s="3">
        <v>97</v>
      </c>
      <c r="AA145" s="3">
        <v>86</v>
      </c>
      <c r="AB145" s="3">
        <v>6.4738257277445745</v>
      </c>
      <c r="AC145" s="3">
        <v>4.8785013167344982</v>
      </c>
      <c r="AD145" s="3">
        <v>11.352327044479072</v>
      </c>
      <c r="AE145" s="3">
        <v>1.7858523336672056</v>
      </c>
      <c r="AF145" s="3">
        <v>1.8221457279621056</v>
      </c>
      <c r="AG145" s="3">
        <v>1.1914446658772153</v>
      </c>
      <c r="AH145" s="3">
        <v>1.0570818896340539</v>
      </c>
      <c r="AI145" s="3">
        <v>1.0586829637024557</v>
      </c>
      <c r="AJ145" s="3">
        <v>0.79759077625935182</v>
      </c>
      <c r="AK145" s="3">
        <v>1.4296658770199446</v>
      </c>
      <c r="AL145" s="3">
        <v>1.9672815283345053</v>
      </c>
      <c r="AM145" s="3">
        <v>11.109745762456837</v>
      </c>
      <c r="AN145" s="3">
        <v>2.9712700034893658</v>
      </c>
      <c r="AO145" s="3">
        <v>0</v>
      </c>
      <c r="AP145" s="3">
        <v>0.46596790406853039</v>
      </c>
      <c r="AQ145" s="3">
        <v>5</v>
      </c>
      <c r="AR145" s="3">
        <v>3.6715504128035867</v>
      </c>
      <c r="AS145" s="3">
        <v>1.8252771511839461</v>
      </c>
      <c r="AT145" s="3">
        <v>13.934065471545431</v>
      </c>
      <c r="AU145" s="2">
        <v>0</v>
      </c>
      <c r="AV145" s="3">
        <v>36.396138278481338</v>
      </c>
      <c r="AW145" s="4">
        <v>0</v>
      </c>
      <c r="AX145" s="61">
        <v>0</v>
      </c>
      <c r="AY145" s="2">
        <v>183</v>
      </c>
      <c r="AZ145" s="2">
        <v>144</v>
      </c>
      <c r="BA145" s="2" t="s">
        <v>30</v>
      </c>
      <c r="BB145" s="3">
        <v>65.316229430915584</v>
      </c>
      <c r="BC145" s="60">
        <v>-28.920091152434246</v>
      </c>
      <c r="BD145" s="3">
        <v>0</v>
      </c>
      <c r="BE145" s="2">
        <v>0</v>
      </c>
      <c r="BF145" s="4">
        <v>0</v>
      </c>
      <c r="BG145" s="61">
        <v>0</v>
      </c>
    </row>
    <row r="146" spans="1:59" x14ac:dyDescent="0.25">
      <c r="A146" s="57" t="s">
        <v>140</v>
      </c>
      <c r="B146" s="2" t="s">
        <v>48</v>
      </c>
      <c r="C146" s="58">
        <v>41941</v>
      </c>
      <c r="D146" s="58">
        <v>27709</v>
      </c>
      <c r="E146" s="58">
        <v>1573</v>
      </c>
      <c r="F146" s="58">
        <v>29282</v>
      </c>
      <c r="G146" s="59">
        <v>0.69817124055220425</v>
      </c>
      <c r="H146" s="2" t="s">
        <v>29</v>
      </c>
      <c r="I146" s="3">
        <v>3.8037152843335575</v>
      </c>
      <c r="J146" s="3">
        <v>4.8137956818036187</v>
      </c>
      <c r="K146" s="3">
        <v>3.6793999999999998</v>
      </c>
      <c r="L146" s="3">
        <v>0.76434486280926095</v>
      </c>
      <c r="M146" s="3">
        <v>0.35439999999999999</v>
      </c>
      <c r="N146" s="60">
        <v>6.4545454545454541</v>
      </c>
      <c r="O146" s="60">
        <v>0.54545454545454541</v>
      </c>
      <c r="P146" s="60">
        <v>2.7958333333333334</v>
      </c>
      <c r="Q146" s="60">
        <v>2.8374999999999999</v>
      </c>
      <c r="R146" s="60">
        <v>2.6</v>
      </c>
      <c r="S146" s="60">
        <v>2.4166666666666665</v>
      </c>
      <c r="T146" s="60">
        <v>2.5249999999999999</v>
      </c>
      <c r="U146" s="60">
        <v>2.1666666666666665</v>
      </c>
      <c r="V146" s="3">
        <v>98</v>
      </c>
      <c r="W146" s="3">
        <v>98</v>
      </c>
      <c r="X146" s="3">
        <v>89</v>
      </c>
      <c r="Y146" s="3">
        <v>100</v>
      </c>
      <c r="Z146" s="3">
        <v>81</v>
      </c>
      <c r="AA146" s="3">
        <v>61</v>
      </c>
      <c r="AB146" s="3">
        <v>8.8536076977280551</v>
      </c>
      <c r="AC146" s="3">
        <v>6.3634187215705049</v>
      </c>
      <c r="AD146" s="3">
        <v>15.217026419298559</v>
      </c>
      <c r="AE146" s="3">
        <v>2.3592730131916695</v>
      </c>
      <c r="AF146" s="3">
        <v>2.0120481948729205</v>
      </c>
      <c r="AG146" s="3">
        <v>0.72515992746530977</v>
      </c>
      <c r="AH146" s="3">
        <v>1.0481184058271571</v>
      </c>
      <c r="AI146" s="3">
        <v>1.0879858623635523</v>
      </c>
      <c r="AJ146" s="3">
        <v>0.42957895224099318</v>
      </c>
      <c r="AK146" s="3">
        <v>0.83226962818301908</v>
      </c>
      <c r="AL146" s="3">
        <v>0.88160313504514276</v>
      </c>
      <c r="AM146" s="3">
        <v>9.376037119189764</v>
      </c>
      <c r="AN146" s="3">
        <v>0.94254000697873108</v>
      </c>
      <c r="AO146" s="3">
        <v>2.701558724238398</v>
      </c>
      <c r="AP146" s="3">
        <v>2.5062823472376916</v>
      </c>
      <c r="AQ146" s="3">
        <v>5</v>
      </c>
      <c r="AR146" s="3">
        <v>0</v>
      </c>
      <c r="AS146" s="3">
        <v>0</v>
      </c>
      <c r="AT146" s="3">
        <v>11.150381078454821</v>
      </c>
      <c r="AU146" s="2">
        <v>0</v>
      </c>
      <c r="AV146" s="3">
        <v>35.743444616943144</v>
      </c>
      <c r="AW146" s="4">
        <v>0</v>
      </c>
      <c r="AX146" s="61">
        <v>0</v>
      </c>
      <c r="AY146" s="2">
        <v>184</v>
      </c>
      <c r="AZ146" s="2">
        <v>145</v>
      </c>
      <c r="BA146" s="2" t="s">
        <v>30</v>
      </c>
      <c r="BB146" s="3">
        <v>32.861024870835323</v>
      </c>
      <c r="BC146" s="60">
        <v>2.8824197461078214</v>
      </c>
      <c r="BD146" s="3">
        <v>2.8824197461078214</v>
      </c>
      <c r="BE146" s="2">
        <v>27</v>
      </c>
      <c r="BF146" s="4">
        <v>1.7949062718162005</v>
      </c>
      <c r="BG146" s="61">
        <v>52558.45</v>
      </c>
    </row>
    <row r="147" spans="1:59" x14ac:dyDescent="0.25">
      <c r="A147" s="57" t="s">
        <v>280</v>
      </c>
      <c r="B147" s="2" t="s">
        <v>28</v>
      </c>
      <c r="C147" s="58">
        <v>26905</v>
      </c>
      <c r="D147" s="58">
        <v>19049</v>
      </c>
      <c r="E147" s="58">
        <v>156</v>
      </c>
      <c r="F147" s="58">
        <v>19205</v>
      </c>
      <c r="G147" s="59">
        <v>0.71380784240847428</v>
      </c>
      <c r="H147" s="2" t="s">
        <v>29</v>
      </c>
      <c r="I147" s="3">
        <v>3.9425144631765745</v>
      </c>
      <c r="J147" s="3">
        <v>4.9894531213875775</v>
      </c>
      <c r="K147" s="3">
        <v>3.3889</v>
      </c>
      <c r="L147" s="3">
        <v>0.67921271481102519</v>
      </c>
      <c r="M147" s="3">
        <v>0.3</v>
      </c>
      <c r="N147" s="60">
        <v>5.8666666666666645</v>
      </c>
      <c r="O147" s="60">
        <v>0.59999999999999987</v>
      </c>
      <c r="P147" s="60">
        <v>2.8369047619047612</v>
      </c>
      <c r="Q147" s="60">
        <v>2.5521645021645023</v>
      </c>
      <c r="R147" s="60">
        <v>2.8181818181818183</v>
      </c>
      <c r="S147" s="60">
        <v>2.8166666666666664</v>
      </c>
      <c r="T147" s="60">
        <v>2.5641025641025639</v>
      </c>
      <c r="U147" s="60">
        <v>2.2222222222222223</v>
      </c>
      <c r="V147" s="3">
        <v>100</v>
      </c>
      <c r="W147" s="3">
        <v>99</v>
      </c>
      <c r="X147" s="3">
        <v>85</v>
      </c>
      <c r="Y147" s="3">
        <v>98</v>
      </c>
      <c r="Z147" s="3">
        <v>91</v>
      </c>
      <c r="AA147" s="3">
        <v>85</v>
      </c>
      <c r="AB147" s="3">
        <v>4.8268916649884019</v>
      </c>
      <c r="AC147" s="3">
        <v>5.3866411299976056</v>
      </c>
      <c r="AD147" s="3">
        <v>10.213532794986008</v>
      </c>
      <c r="AE147" s="3">
        <v>1.6879753556104431</v>
      </c>
      <c r="AF147" s="3">
        <v>2.4906024114881689</v>
      </c>
      <c r="AG147" s="3">
        <v>0.8098679495942307</v>
      </c>
      <c r="AH147" s="3">
        <v>0.52295784900735642</v>
      </c>
      <c r="AI147" s="3">
        <v>1.4715874448360684</v>
      </c>
      <c r="AJ147" s="3">
        <v>1.1361616543562443</v>
      </c>
      <c r="AK147" s="3">
        <v>0.8962423193687159</v>
      </c>
      <c r="AL147" s="3">
        <v>0.96986967108492883</v>
      </c>
      <c r="AM147" s="3">
        <v>9.985264655346155</v>
      </c>
      <c r="AN147" s="3">
        <v>5</v>
      </c>
      <c r="AO147" s="3">
        <v>3.8507793621191988</v>
      </c>
      <c r="AP147" s="3">
        <v>1.5994759280513979</v>
      </c>
      <c r="AQ147" s="3">
        <v>2.2485579017965396</v>
      </c>
      <c r="AR147" s="3">
        <v>1.0146512384107615</v>
      </c>
      <c r="AS147" s="3">
        <v>1.5985112334113707</v>
      </c>
      <c r="AT147" s="3">
        <v>15.311975663789267</v>
      </c>
      <c r="AU147" s="2">
        <v>0</v>
      </c>
      <c r="AV147" s="3">
        <v>35.510773114121434</v>
      </c>
      <c r="AW147" s="4">
        <v>0</v>
      </c>
      <c r="AX147" s="61">
        <v>0</v>
      </c>
      <c r="AY147" s="2">
        <v>185</v>
      </c>
      <c r="AZ147" s="2">
        <v>146</v>
      </c>
      <c r="BA147" s="2" t="s">
        <v>30</v>
      </c>
      <c r="BB147" s="3">
        <v>36.547319736045111</v>
      </c>
      <c r="BC147" s="60">
        <v>-1.0365466219236765</v>
      </c>
      <c r="BD147" s="3">
        <v>0</v>
      </c>
      <c r="BE147" s="2">
        <v>0</v>
      </c>
      <c r="BF147" s="4">
        <v>0</v>
      </c>
      <c r="BG147" s="61">
        <v>0</v>
      </c>
    </row>
    <row r="148" spans="1:59" x14ac:dyDescent="0.25">
      <c r="A148" s="2" t="s">
        <v>265</v>
      </c>
      <c r="B148" s="2" t="s">
        <v>48</v>
      </c>
      <c r="C148" s="58">
        <v>39904</v>
      </c>
      <c r="D148" s="58">
        <v>28276</v>
      </c>
      <c r="E148" s="58">
        <v>965</v>
      </c>
      <c r="F148" s="58">
        <v>29241</v>
      </c>
      <c r="G148" s="59">
        <v>0.73278368083400158</v>
      </c>
      <c r="H148" s="2" t="s">
        <v>29</v>
      </c>
      <c r="I148" s="3">
        <v>3.9863924724315587</v>
      </c>
      <c r="J148" s="3">
        <v>5.044982979878232</v>
      </c>
      <c r="K148" s="3">
        <v>3.2507999999999999</v>
      </c>
      <c r="L148" s="3">
        <v>0.64436292708334619</v>
      </c>
      <c r="M148" s="3">
        <v>0.20749999999999999</v>
      </c>
      <c r="N148" s="60">
        <v>6.1562500000000044</v>
      </c>
      <c r="O148" s="60">
        <v>0.62500000000000011</v>
      </c>
      <c r="P148" s="60">
        <v>3.0438988095238102</v>
      </c>
      <c r="Q148" s="60">
        <v>2.6044642857142861</v>
      </c>
      <c r="R148" s="60">
        <v>2.4814814814814818</v>
      </c>
      <c r="S148" s="60">
        <v>2.7000000000000006</v>
      </c>
      <c r="T148" s="60">
        <v>2.6989247311827969</v>
      </c>
      <c r="U148" s="60">
        <v>2.4423076923076925</v>
      </c>
      <c r="V148" s="3">
        <v>97</v>
      </c>
      <c r="W148" s="3">
        <v>99</v>
      </c>
      <c r="X148" s="3">
        <v>91</v>
      </c>
      <c r="Y148" s="3">
        <v>99</v>
      </c>
      <c r="Z148" s="3">
        <v>92</v>
      </c>
      <c r="AA148" s="3">
        <v>96</v>
      </c>
      <c r="AB148" s="3">
        <v>3.1785108560896687</v>
      </c>
      <c r="AC148" s="3">
        <v>3.7257601149150101</v>
      </c>
      <c r="AD148" s="3">
        <v>6.9042709710046788</v>
      </c>
      <c r="AE148" s="3">
        <v>2.0186500071702742</v>
      </c>
      <c r="AF148" s="3">
        <v>2.7099397607701605</v>
      </c>
      <c r="AG148" s="3">
        <v>1.2367841045990573</v>
      </c>
      <c r="AH148" s="3">
        <v>0.61921570566700757</v>
      </c>
      <c r="AI148" s="3">
        <v>0.87960969410687728</v>
      </c>
      <c r="AJ148" s="3">
        <v>0.93007503290596416</v>
      </c>
      <c r="AK148" s="3">
        <v>1.1168144751226818</v>
      </c>
      <c r="AL148" s="3">
        <v>1.3195409484733109</v>
      </c>
      <c r="AM148" s="3">
        <v>10.830629728815333</v>
      </c>
      <c r="AN148" s="3">
        <v>0</v>
      </c>
      <c r="AO148" s="3">
        <v>3.8507793621191988</v>
      </c>
      <c r="AP148" s="3">
        <v>2.9596855568308387</v>
      </c>
      <c r="AQ148" s="3">
        <v>3.6242789508982698</v>
      </c>
      <c r="AR148" s="3">
        <v>1.4574677674762324</v>
      </c>
      <c r="AS148" s="3">
        <v>4.0929363289096985</v>
      </c>
      <c r="AT148" s="3">
        <v>15.985147966234241</v>
      </c>
      <c r="AU148" s="2">
        <v>0</v>
      </c>
      <c r="AV148" s="3">
        <v>33.720048666054254</v>
      </c>
      <c r="AW148" s="4">
        <v>0</v>
      </c>
      <c r="AX148" s="61">
        <v>0</v>
      </c>
      <c r="AY148" s="2">
        <v>189</v>
      </c>
      <c r="AZ148" s="2">
        <v>147</v>
      </c>
      <c r="BA148" s="2" t="s">
        <v>30</v>
      </c>
      <c r="BB148" s="3">
        <v>31.439011896253561</v>
      </c>
      <c r="BC148" s="60">
        <v>2.2810367698006928</v>
      </c>
      <c r="BD148" s="3">
        <v>2.2810367698006928</v>
      </c>
      <c r="BE148" s="2">
        <v>31</v>
      </c>
      <c r="BF148" s="4">
        <v>1.7445657643303831</v>
      </c>
      <c r="BG148" s="61">
        <v>51012.85</v>
      </c>
    </row>
    <row r="149" spans="1:59" x14ac:dyDescent="0.25">
      <c r="A149" s="57" t="s">
        <v>155</v>
      </c>
      <c r="B149" s="2" t="s">
        <v>48</v>
      </c>
      <c r="C149" s="58">
        <v>52362</v>
      </c>
      <c r="D149" s="58">
        <v>40300</v>
      </c>
      <c r="E149" s="58">
        <v>216</v>
      </c>
      <c r="F149" s="58">
        <v>40516</v>
      </c>
      <c r="G149" s="59">
        <v>0.77376723578167372</v>
      </c>
      <c r="H149" s="2" t="s">
        <v>29</v>
      </c>
      <c r="I149" s="3">
        <v>3.5464230525041347</v>
      </c>
      <c r="J149" s="3">
        <v>4.4881792405196608</v>
      </c>
      <c r="K149" s="3">
        <v>3.2940999999999998</v>
      </c>
      <c r="L149" s="3">
        <v>0.73395018858885741</v>
      </c>
      <c r="M149" s="3">
        <v>0.1467</v>
      </c>
      <c r="N149" s="60">
        <v>5.5</v>
      </c>
      <c r="O149" s="60">
        <v>0.25</v>
      </c>
      <c r="P149" s="60">
        <v>3.0089285714285712</v>
      </c>
      <c r="Q149" s="60">
        <v>2.7083333333333335</v>
      </c>
      <c r="R149" s="60">
        <v>2.375</v>
      </c>
      <c r="S149" s="60">
        <v>2.8888888888888888</v>
      </c>
      <c r="T149" s="60">
        <v>2.4583333333333335</v>
      </c>
      <c r="U149" s="60">
        <v>2.1666666666666665</v>
      </c>
      <c r="V149" s="3">
        <v>100</v>
      </c>
      <c r="W149" s="3">
        <v>98</v>
      </c>
      <c r="X149" s="3">
        <v>93</v>
      </c>
      <c r="Y149" s="3">
        <v>100</v>
      </c>
      <c r="Z149" s="3">
        <v>90</v>
      </c>
      <c r="AA149" s="3">
        <v>65</v>
      </c>
      <c r="AB149" s="3">
        <v>7.4159519487419736</v>
      </c>
      <c r="AC149" s="3">
        <v>2.6340675125688291</v>
      </c>
      <c r="AD149" s="3">
        <v>10.050019461310804</v>
      </c>
      <c r="AE149" s="3">
        <v>1.2692793939231874</v>
      </c>
      <c r="AF149" s="3">
        <v>0</v>
      </c>
      <c r="AG149" s="3">
        <v>1.164659520540009</v>
      </c>
      <c r="AH149" s="3">
        <v>0.81038689641527339</v>
      </c>
      <c r="AI149" s="3">
        <v>0.69239673043876981</v>
      </c>
      <c r="AJ149" s="3">
        <v>1.2637390866826093</v>
      </c>
      <c r="AK149" s="3">
        <v>0.72320143337461784</v>
      </c>
      <c r="AL149" s="3">
        <v>0.88160313504514276</v>
      </c>
      <c r="AM149" s="3">
        <v>6.8052661964196091</v>
      </c>
      <c r="AN149" s="3">
        <v>5</v>
      </c>
      <c r="AO149" s="3">
        <v>2.701558724238398</v>
      </c>
      <c r="AP149" s="3">
        <v>3.4130887664239857</v>
      </c>
      <c r="AQ149" s="3">
        <v>5</v>
      </c>
      <c r="AR149" s="3">
        <v>0.57183470934529046</v>
      </c>
      <c r="AS149" s="3">
        <v>0</v>
      </c>
      <c r="AT149" s="3">
        <v>16.686482200007674</v>
      </c>
      <c r="AU149" s="2">
        <v>0</v>
      </c>
      <c r="AV149" s="3">
        <v>33.541767857738087</v>
      </c>
      <c r="AW149" s="4">
        <v>0</v>
      </c>
      <c r="AX149" s="61">
        <v>0</v>
      </c>
      <c r="AY149" s="2">
        <v>190</v>
      </c>
      <c r="AZ149" s="2">
        <v>148</v>
      </c>
      <c r="BA149" s="2" t="s">
        <v>30</v>
      </c>
      <c r="BB149" s="3">
        <v>45.880879899308681</v>
      </c>
      <c r="BC149" s="60">
        <v>-12.339112041570594</v>
      </c>
      <c r="BD149" s="3">
        <v>0</v>
      </c>
      <c r="BE149" s="2">
        <v>0</v>
      </c>
      <c r="BF149" s="4">
        <v>0</v>
      </c>
      <c r="BG149" s="61">
        <v>0</v>
      </c>
    </row>
    <row r="150" spans="1:59" x14ac:dyDescent="0.25">
      <c r="A150" s="57" t="s">
        <v>246</v>
      </c>
      <c r="B150" s="2" t="s">
        <v>33</v>
      </c>
      <c r="C150" s="58">
        <v>22439</v>
      </c>
      <c r="D150" s="58">
        <v>10619</v>
      </c>
      <c r="E150" s="58">
        <v>96</v>
      </c>
      <c r="F150" s="58">
        <v>10715</v>
      </c>
      <c r="G150" s="59">
        <v>0.47751682338785151</v>
      </c>
      <c r="H150" s="2" t="s">
        <v>29</v>
      </c>
      <c r="I150" s="3">
        <v>3.7014142407300294</v>
      </c>
      <c r="J150" s="3">
        <v>4.6843284937701295</v>
      </c>
      <c r="K150" s="3">
        <v>3.6393</v>
      </c>
      <c r="L150" s="3">
        <v>0.7769096477414098</v>
      </c>
      <c r="M150" s="3">
        <v>0.16439999999999999</v>
      </c>
      <c r="N150" s="60">
        <v>6.7142857142857144</v>
      </c>
      <c r="O150" s="60">
        <v>0.5714285714285714</v>
      </c>
      <c r="P150" s="60">
        <v>2.9460317460317462</v>
      </c>
      <c r="Q150" s="60">
        <v>2.5238095238095242</v>
      </c>
      <c r="R150" s="60">
        <v>2.9166666666666665</v>
      </c>
      <c r="S150" s="60">
        <v>3.1388888888888888</v>
      </c>
      <c r="T150" s="60">
        <v>2.8928571428571428</v>
      </c>
      <c r="U150" s="60">
        <v>2.1111111111111112</v>
      </c>
      <c r="V150" s="3">
        <v>98</v>
      </c>
      <c r="W150" s="3">
        <v>93</v>
      </c>
      <c r="X150" s="3">
        <v>91</v>
      </c>
      <c r="Y150" s="3">
        <v>100</v>
      </c>
      <c r="Z150" s="3">
        <v>71</v>
      </c>
      <c r="AA150" s="3">
        <v>70</v>
      </c>
      <c r="AB150" s="3">
        <v>9.4479169231367433</v>
      </c>
      <c r="AC150" s="3">
        <v>2.9518793392386877</v>
      </c>
      <c r="AD150" s="3">
        <v>12.399796262375432</v>
      </c>
      <c r="AE150" s="3">
        <v>2.6558699163939785</v>
      </c>
      <c r="AF150" s="3">
        <v>2.2399311551658965</v>
      </c>
      <c r="AG150" s="3">
        <v>1.0349375736082782</v>
      </c>
      <c r="AH150" s="3">
        <v>0.4707704543982964</v>
      </c>
      <c r="AI150" s="3">
        <v>1.6447409369243564</v>
      </c>
      <c r="AJ150" s="3">
        <v>1.7053532755046412</v>
      </c>
      <c r="AK150" s="3">
        <v>1.4340923459650923</v>
      </c>
      <c r="AL150" s="3">
        <v>0.79333659900535736</v>
      </c>
      <c r="AM150" s="3">
        <v>11.979032256965899</v>
      </c>
      <c r="AN150" s="3">
        <v>0.94254000697873108</v>
      </c>
      <c r="AO150" s="3">
        <v>0</v>
      </c>
      <c r="AP150" s="3">
        <v>2.9596855568308387</v>
      </c>
      <c r="AQ150" s="3">
        <v>5</v>
      </c>
      <c r="AR150" s="3">
        <v>0</v>
      </c>
      <c r="AS150" s="3">
        <v>0</v>
      </c>
      <c r="AT150" s="3">
        <v>8.9022255638095693</v>
      </c>
      <c r="AU150" s="2">
        <v>0</v>
      </c>
      <c r="AV150" s="3">
        <v>33.281054083150906</v>
      </c>
      <c r="AW150" s="4">
        <v>0</v>
      </c>
      <c r="AX150" s="61">
        <v>0</v>
      </c>
      <c r="AY150" s="2">
        <v>191</v>
      </c>
      <c r="AZ150" s="2">
        <v>149</v>
      </c>
      <c r="BA150" s="2" t="s">
        <v>30</v>
      </c>
      <c r="BB150" s="3">
        <v>43.330064513650562</v>
      </c>
      <c r="BC150" s="60">
        <v>-10.049010430499656</v>
      </c>
      <c r="BD150" s="3">
        <v>0</v>
      </c>
      <c r="BE150" s="2">
        <v>0</v>
      </c>
      <c r="BF150" s="4">
        <v>0</v>
      </c>
      <c r="BG150" s="61">
        <v>0</v>
      </c>
    </row>
    <row r="151" spans="1:59" x14ac:dyDescent="0.25">
      <c r="A151" s="57" t="s">
        <v>307</v>
      </c>
      <c r="B151" s="2" t="s">
        <v>38</v>
      </c>
      <c r="C151" s="58">
        <v>18775</v>
      </c>
      <c r="D151" s="58">
        <v>13842</v>
      </c>
      <c r="E151" s="58">
        <v>385</v>
      </c>
      <c r="F151" s="58">
        <v>14227</v>
      </c>
      <c r="G151" s="59">
        <v>0.75776298268974696</v>
      </c>
      <c r="H151" s="2" t="s">
        <v>29</v>
      </c>
      <c r="I151" s="3">
        <v>3.3147729100718704</v>
      </c>
      <c r="J151" s="3">
        <v>4.1950141711143658</v>
      </c>
      <c r="K151" s="3">
        <v>2.4009</v>
      </c>
      <c r="L151" s="3">
        <v>0.57232226211102966</v>
      </c>
      <c r="M151" s="3">
        <v>0.1646</v>
      </c>
      <c r="N151" s="60">
        <v>6.8787878787878736</v>
      </c>
      <c r="O151" s="60">
        <v>0.63636363636363602</v>
      </c>
      <c r="P151" s="60">
        <v>3.1883640552995378</v>
      </c>
      <c r="Q151" s="60">
        <v>3.1627604166666652</v>
      </c>
      <c r="R151" s="60">
        <v>2.9545454545454541</v>
      </c>
      <c r="S151" s="60">
        <v>3.3160919540229883</v>
      </c>
      <c r="T151" s="60">
        <v>2.9765624999999982</v>
      </c>
      <c r="U151" s="60">
        <v>2.8939393939393927</v>
      </c>
      <c r="V151" s="3">
        <v>98</v>
      </c>
      <c r="W151" s="3">
        <v>93</v>
      </c>
      <c r="X151" s="3">
        <v>88</v>
      </c>
      <c r="Y151" s="3">
        <v>97</v>
      </c>
      <c r="Z151" s="3">
        <v>100</v>
      </c>
      <c r="AA151" s="3">
        <v>99</v>
      </c>
      <c r="AB151" s="3">
        <v>0</v>
      </c>
      <c r="AC151" s="3">
        <v>2.955470433325353</v>
      </c>
      <c r="AD151" s="3">
        <v>2.955470433325353</v>
      </c>
      <c r="AE151" s="3">
        <v>2.8437146217554341</v>
      </c>
      <c r="AF151" s="3">
        <v>2.8096385558983332</v>
      </c>
      <c r="AG151" s="3">
        <v>1.5347373451284976</v>
      </c>
      <c r="AH151" s="3">
        <v>1.6467608559389353</v>
      </c>
      <c r="AI151" s="3">
        <v>1.71133843388139</v>
      </c>
      <c r="AJ151" s="3">
        <v>2.0183748269685333</v>
      </c>
      <c r="AK151" s="3">
        <v>1.5710362289555491</v>
      </c>
      <c r="AL151" s="3">
        <v>2.0370923341114269</v>
      </c>
      <c r="AM151" s="3">
        <v>16.172693202638101</v>
      </c>
      <c r="AN151" s="3">
        <v>0.94254000697873108</v>
      </c>
      <c r="AO151" s="3">
        <v>0</v>
      </c>
      <c r="AP151" s="3">
        <v>2.2795807424411181</v>
      </c>
      <c r="AQ151" s="3">
        <v>0.87283685269480926</v>
      </c>
      <c r="AR151" s="3">
        <v>5</v>
      </c>
      <c r="AS151" s="3">
        <v>4.7732340822274253</v>
      </c>
      <c r="AT151" s="3">
        <v>13.868191684342083</v>
      </c>
      <c r="AU151" s="2">
        <v>0</v>
      </c>
      <c r="AV151" s="3">
        <v>32.99635532030554</v>
      </c>
      <c r="AW151" s="4">
        <v>0</v>
      </c>
      <c r="AX151" s="61">
        <v>0</v>
      </c>
      <c r="AY151" s="2">
        <v>192</v>
      </c>
      <c r="AZ151" s="2">
        <v>150</v>
      </c>
      <c r="BA151" s="2" t="s">
        <v>30</v>
      </c>
      <c r="BB151" s="3">
        <v>66.276541857209082</v>
      </c>
      <c r="BC151" s="60">
        <v>-33.280186536903543</v>
      </c>
      <c r="BD151" s="3">
        <v>0</v>
      </c>
      <c r="BE151" s="2">
        <v>0</v>
      </c>
      <c r="BF151" s="4">
        <v>0</v>
      </c>
      <c r="BG151" s="61">
        <v>0</v>
      </c>
    </row>
    <row r="152" spans="1:59" x14ac:dyDescent="0.25">
      <c r="A152" s="2" t="s">
        <v>311</v>
      </c>
      <c r="B152" s="2" t="s">
        <v>34</v>
      </c>
      <c r="C152" s="58">
        <v>18569</v>
      </c>
      <c r="D152" s="58">
        <v>9659</v>
      </c>
      <c r="E152" s="58">
        <v>591</v>
      </c>
      <c r="F152" s="58">
        <v>10250</v>
      </c>
      <c r="G152" s="59">
        <v>0.55199526091873552</v>
      </c>
      <c r="H152" s="2" t="s">
        <v>29</v>
      </c>
      <c r="I152" s="3">
        <v>3.7723612198429146</v>
      </c>
      <c r="J152" s="3">
        <v>4.7741155141334204</v>
      </c>
      <c r="K152" s="3">
        <v>3.3355999999999999</v>
      </c>
      <c r="L152" s="3">
        <v>0.69868439297817564</v>
      </c>
      <c r="M152" s="3">
        <v>0.52590000000000003</v>
      </c>
      <c r="N152" s="60">
        <v>6.3749999999999991</v>
      </c>
      <c r="O152" s="60">
        <v>0.55555555555555547</v>
      </c>
      <c r="P152" s="60">
        <v>3.2546296296296298</v>
      </c>
      <c r="Q152" s="60">
        <v>3.0394345238095233</v>
      </c>
      <c r="R152" s="60">
        <v>2.9999999999999996</v>
      </c>
      <c r="S152" s="60">
        <v>2.8809523809523809</v>
      </c>
      <c r="T152" s="60">
        <v>3.1018518518518507</v>
      </c>
      <c r="U152" s="60">
        <v>2.3571428571428568</v>
      </c>
      <c r="V152" s="3">
        <v>98</v>
      </c>
      <c r="W152" s="3">
        <v>97</v>
      </c>
      <c r="X152" s="3">
        <v>86</v>
      </c>
      <c r="Y152" s="3">
        <v>95</v>
      </c>
      <c r="Z152" s="3">
        <v>78</v>
      </c>
      <c r="AA152" s="3">
        <v>77</v>
      </c>
      <c r="AB152" s="3">
        <v>5.7478941358955886</v>
      </c>
      <c r="AC152" s="3">
        <v>9.4427819008858034</v>
      </c>
      <c r="AD152" s="3">
        <v>15.190676036781392</v>
      </c>
      <c r="AE152" s="3">
        <v>2.2684402115859621</v>
      </c>
      <c r="AF152" s="3">
        <v>2.1006693460979662</v>
      </c>
      <c r="AG152" s="3">
        <v>1.6714071891534517</v>
      </c>
      <c r="AH152" s="3">
        <v>1.4197793024538001</v>
      </c>
      <c r="AI152" s="3">
        <v>1.7912554302298307</v>
      </c>
      <c r="AJ152" s="3">
        <v>1.249719588624767</v>
      </c>
      <c r="AK152" s="3">
        <v>1.7760124804834927</v>
      </c>
      <c r="AL152" s="3">
        <v>1.1842312586101222</v>
      </c>
      <c r="AM152" s="3">
        <v>13.461514807239393</v>
      </c>
      <c r="AN152" s="3">
        <v>0.94254000697873108</v>
      </c>
      <c r="AO152" s="3">
        <v>1.5523380863575968</v>
      </c>
      <c r="AP152" s="3">
        <v>1.8261775328479712</v>
      </c>
      <c r="AQ152" s="3">
        <v>0</v>
      </c>
      <c r="AR152" s="3">
        <v>0</v>
      </c>
      <c r="AS152" s="3">
        <v>0</v>
      </c>
      <c r="AT152" s="3">
        <v>4.3210556261842994</v>
      </c>
      <c r="AU152" s="2">
        <v>0</v>
      </c>
      <c r="AV152" s="3">
        <v>32.973246470205083</v>
      </c>
      <c r="AW152" s="4">
        <v>0</v>
      </c>
      <c r="AX152" s="61">
        <v>0</v>
      </c>
      <c r="AY152" s="2">
        <v>193</v>
      </c>
      <c r="AZ152" s="2">
        <v>151</v>
      </c>
      <c r="BA152" s="2" t="s">
        <v>30</v>
      </c>
      <c r="BB152" s="3">
        <v>42.52882673945453</v>
      </c>
      <c r="BC152" s="60">
        <v>-9.5555802692494467</v>
      </c>
      <c r="BD152" s="3">
        <v>0</v>
      </c>
      <c r="BE152" s="2">
        <v>0</v>
      </c>
      <c r="BF152" s="4">
        <v>0</v>
      </c>
      <c r="BG152" s="61">
        <v>0</v>
      </c>
    </row>
    <row r="153" spans="1:59" x14ac:dyDescent="0.25">
      <c r="A153" s="57" t="s">
        <v>309</v>
      </c>
      <c r="B153" s="2" t="s">
        <v>92</v>
      </c>
      <c r="C153" s="58">
        <v>12083</v>
      </c>
      <c r="D153" s="58">
        <v>6803</v>
      </c>
      <c r="E153" s="58">
        <v>182</v>
      </c>
      <c r="F153" s="58">
        <v>6985</v>
      </c>
      <c r="G153" s="59">
        <v>0.5780849126872466</v>
      </c>
      <c r="H153" s="2" t="s">
        <v>29</v>
      </c>
      <c r="I153" s="3">
        <v>3.7871169731981449</v>
      </c>
      <c r="J153" s="3">
        <v>4.7927896725478858</v>
      </c>
      <c r="K153" s="3">
        <v>2.7515999999999998</v>
      </c>
      <c r="L153" s="3">
        <v>0.57411240383874951</v>
      </c>
      <c r="M153" s="3">
        <v>0.1525</v>
      </c>
      <c r="N153" s="60">
        <v>7.0303030303030294</v>
      </c>
      <c r="O153" s="60">
        <v>0.72727272727272696</v>
      </c>
      <c r="P153" s="60">
        <v>3.2561383928571419</v>
      </c>
      <c r="Q153" s="60">
        <v>3.285131448412697</v>
      </c>
      <c r="R153" s="60">
        <v>2.7333333333333329</v>
      </c>
      <c r="S153" s="60">
        <v>3.2530864197530871</v>
      </c>
      <c r="T153" s="60">
        <v>3.318181818181817</v>
      </c>
      <c r="U153" s="60">
        <v>2.4482758620689662</v>
      </c>
      <c r="V153" s="3">
        <v>97</v>
      </c>
      <c r="W153" s="3">
        <v>97</v>
      </c>
      <c r="X153" s="3">
        <v>78</v>
      </c>
      <c r="Y153" s="3">
        <v>100</v>
      </c>
      <c r="Z153" s="3">
        <v>100</v>
      </c>
      <c r="AA153" s="3">
        <v>84</v>
      </c>
      <c r="AB153" s="3">
        <v>0</v>
      </c>
      <c r="AC153" s="3">
        <v>2.7382092410821159</v>
      </c>
      <c r="AD153" s="3">
        <v>2.7382092410821159</v>
      </c>
      <c r="AE153" s="3">
        <v>3.0167294819567854</v>
      </c>
      <c r="AF153" s="3">
        <v>3.6072289169237499</v>
      </c>
      <c r="AG153" s="3">
        <v>1.6745189472127344</v>
      </c>
      <c r="AH153" s="3">
        <v>1.8719849856313773</v>
      </c>
      <c r="AI153" s="3">
        <v>1.322409051652311</v>
      </c>
      <c r="AJ153" s="3">
        <v>1.9070782753369286</v>
      </c>
      <c r="AK153" s="3">
        <v>2.1299332641420685</v>
      </c>
      <c r="AL153" s="3">
        <v>1.3290231625571614</v>
      </c>
      <c r="AM153" s="3">
        <v>16.858906085413114</v>
      </c>
      <c r="AN153" s="3">
        <v>0</v>
      </c>
      <c r="AO153" s="3">
        <v>1.5523380863575968</v>
      </c>
      <c r="AP153" s="3">
        <v>1.2564694475383418E-2</v>
      </c>
      <c r="AQ153" s="3">
        <v>5</v>
      </c>
      <c r="AR153" s="3">
        <v>5</v>
      </c>
      <c r="AS153" s="3">
        <v>1.3717453156387953</v>
      </c>
      <c r="AT153" s="3">
        <v>12.936648096471776</v>
      </c>
      <c r="AU153" s="2">
        <v>0</v>
      </c>
      <c r="AV153" s="3">
        <v>32.533763422967006</v>
      </c>
      <c r="AW153" s="4">
        <v>0</v>
      </c>
      <c r="AX153" s="61">
        <v>0</v>
      </c>
      <c r="AY153" s="2">
        <v>194</v>
      </c>
      <c r="AZ153" s="2">
        <v>152</v>
      </c>
      <c r="BA153" s="2" t="s">
        <v>30</v>
      </c>
      <c r="BB153" s="3">
        <v>58.345701931891199</v>
      </c>
      <c r="BC153" s="60">
        <v>-25.811938508924193</v>
      </c>
      <c r="BD153" s="3">
        <v>0</v>
      </c>
      <c r="BE153" s="2">
        <v>0</v>
      </c>
      <c r="BF153" s="4">
        <v>0</v>
      </c>
      <c r="BG153" s="61">
        <v>0</v>
      </c>
    </row>
    <row r="154" spans="1:59" x14ac:dyDescent="0.25">
      <c r="A154" s="57" t="s">
        <v>109</v>
      </c>
      <c r="B154" s="2" t="s">
        <v>93</v>
      </c>
      <c r="C154" s="58">
        <v>60955</v>
      </c>
      <c r="D154" s="58">
        <v>36878</v>
      </c>
      <c r="E154" s="58">
        <v>903</v>
      </c>
      <c r="F154" s="58">
        <v>37781</v>
      </c>
      <c r="G154" s="59">
        <v>0.61981789844967594</v>
      </c>
      <c r="H154" s="2" t="s">
        <v>29</v>
      </c>
      <c r="I154" s="3">
        <v>3.6001134584168817</v>
      </c>
      <c r="J154" s="3">
        <v>4.556127187412943</v>
      </c>
      <c r="K154" s="3">
        <v>3.1133000000000002</v>
      </c>
      <c r="L154" s="3">
        <v>0.68332157377015457</v>
      </c>
      <c r="M154" s="3">
        <v>0.26469999999999999</v>
      </c>
      <c r="N154" s="60">
        <v>6.1666666666666687</v>
      </c>
      <c r="O154" s="60">
        <v>0.33333333333333343</v>
      </c>
      <c r="P154" s="60">
        <v>2.7288961038961048</v>
      </c>
      <c r="Q154" s="60">
        <v>2.8823809523809532</v>
      </c>
      <c r="R154" s="60">
        <v>2.1111111111111112</v>
      </c>
      <c r="S154" s="60">
        <v>2.729166666666667</v>
      </c>
      <c r="T154" s="60">
        <v>2.5227272727272734</v>
      </c>
      <c r="U154" s="60">
        <v>2.5</v>
      </c>
      <c r="V154" s="3">
        <v>100</v>
      </c>
      <c r="W154" s="3">
        <v>99</v>
      </c>
      <c r="X154" s="3">
        <v>83</v>
      </c>
      <c r="Y154" s="3">
        <v>98</v>
      </c>
      <c r="Z154" s="3">
        <v>93</v>
      </c>
      <c r="AA154" s="3">
        <v>82</v>
      </c>
      <c r="AB154" s="3">
        <v>5.0212390253690558</v>
      </c>
      <c r="AC154" s="3">
        <v>4.7528130237012203</v>
      </c>
      <c r="AD154" s="3">
        <v>9.774052049070276</v>
      </c>
      <c r="AE154" s="3">
        <v>2.030544778809114</v>
      </c>
      <c r="AF154" s="3">
        <v>0.15100401914695105</v>
      </c>
      <c r="AG154" s="3">
        <v>0.58710482420644816</v>
      </c>
      <c r="AH154" s="3">
        <v>1.1307218888209656</v>
      </c>
      <c r="AI154" s="3">
        <v>0.22843416830476615</v>
      </c>
      <c r="AJ154" s="3">
        <v>0.98159668826853386</v>
      </c>
      <c r="AK154" s="3">
        <v>0.82855139426909752</v>
      </c>
      <c r="AL154" s="3">
        <v>1.4112023512838574</v>
      </c>
      <c r="AM154" s="3">
        <v>7.3491601131097326</v>
      </c>
      <c r="AN154" s="3">
        <v>5</v>
      </c>
      <c r="AO154" s="3">
        <v>3.8507793621191988</v>
      </c>
      <c r="AP154" s="3">
        <v>1.1460727184582509</v>
      </c>
      <c r="AQ154" s="3">
        <v>2.2485579017965396</v>
      </c>
      <c r="AR154" s="3">
        <v>1.9002842965417033</v>
      </c>
      <c r="AS154" s="3">
        <v>0.91821348009364478</v>
      </c>
      <c r="AT154" s="3">
        <v>15.063907759009336</v>
      </c>
      <c r="AU154" s="2">
        <v>0</v>
      </c>
      <c r="AV154" s="3">
        <v>32.18711992118935</v>
      </c>
      <c r="AW154" s="4">
        <v>0</v>
      </c>
      <c r="AX154" s="61">
        <v>0</v>
      </c>
      <c r="AY154" s="2">
        <v>195</v>
      </c>
      <c r="AZ154" s="2">
        <v>153</v>
      </c>
      <c r="BA154" s="2" t="s">
        <v>30</v>
      </c>
      <c r="BB154" s="3">
        <v>32.189283405892482</v>
      </c>
      <c r="BC154" s="60">
        <v>-2.1634847031322124E-3</v>
      </c>
      <c r="BD154" s="3">
        <v>0</v>
      </c>
      <c r="BE154" s="2">
        <v>0</v>
      </c>
      <c r="BF154" s="4">
        <v>0</v>
      </c>
      <c r="BG154" s="61">
        <v>0</v>
      </c>
    </row>
    <row r="155" spans="1:59" x14ac:dyDescent="0.25">
      <c r="A155" s="57" t="s">
        <v>119</v>
      </c>
      <c r="B155" s="2" t="s">
        <v>93</v>
      </c>
      <c r="C155" s="58">
        <v>34290</v>
      </c>
      <c r="D155" s="58">
        <v>23676</v>
      </c>
      <c r="E155" s="58">
        <v>980</v>
      </c>
      <c r="F155" s="58">
        <v>24656</v>
      </c>
      <c r="G155" s="59">
        <v>0.71904345290172067</v>
      </c>
      <c r="H155" s="2" t="s">
        <v>29</v>
      </c>
      <c r="I155" s="3">
        <v>3.6373941088215296</v>
      </c>
      <c r="J155" s="3">
        <v>4.6033077518131957</v>
      </c>
      <c r="K155" s="3">
        <v>3.0674000000000001</v>
      </c>
      <c r="L155" s="3">
        <v>0.66634693254905297</v>
      </c>
      <c r="M155" s="3">
        <v>0.46970000000000001</v>
      </c>
      <c r="N155" s="60">
        <v>4.7272727272727266</v>
      </c>
      <c r="O155" s="60">
        <v>0.27272727272727271</v>
      </c>
      <c r="P155" s="60">
        <v>2.6239177489177488</v>
      </c>
      <c r="Q155" s="60">
        <v>2.3388528138528133</v>
      </c>
      <c r="R155" s="60">
        <v>2.2999999999999998</v>
      </c>
      <c r="S155" s="60">
        <v>2.5555555555555554</v>
      </c>
      <c r="T155" s="60">
        <v>2.5909090909090904</v>
      </c>
      <c r="U155" s="60">
        <v>1.9444444444444442</v>
      </c>
      <c r="V155" s="3">
        <v>100</v>
      </c>
      <c r="W155" s="3">
        <v>99</v>
      </c>
      <c r="X155" s="3">
        <v>86</v>
      </c>
      <c r="Y155" s="3">
        <v>100</v>
      </c>
      <c r="Z155" s="3">
        <v>55</v>
      </c>
      <c r="AA155" s="3">
        <v>50</v>
      </c>
      <c r="AB155" s="3">
        <v>4.2183453880978607</v>
      </c>
      <c r="AC155" s="3">
        <v>8.4336844625329181</v>
      </c>
      <c r="AD155" s="3">
        <v>12.652029850630779</v>
      </c>
      <c r="AE155" s="3">
        <v>0.38690360689631986</v>
      </c>
      <c r="AF155" s="3">
        <v>0</v>
      </c>
      <c r="AG155" s="3">
        <v>0.37059156606400878</v>
      </c>
      <c r="AH155" s="3">
        <v>0.13035725826514849</v>
      </c>
      <c r="AI155" s="3">
        <v>0.56053368646384216</v>
      </c>
      <c r="AJ155" s="3">
        <v>0.67492016825323309</v>
      </c>
      <c r="AK155" s="3">
        <v>0.9400984116867791</v>
      </c>
      <c r="AL155" s="3">
        <v>0.52853699088599981</v>
      </c>
      <c r="AM155" s="3">
        <v>3.5919416885153317</v>
      </c>
      <c r="AN155" s="3">
        <v>5</v>
      </c>
      <c r="AO155" s="3">
        <v>3.8507793621191988</v>
      </c>
      <c r="AP155" s="3">
        <v>1.8261775328479712</v>
      </c>
      <c r="AQ155" s="3">
        <v>5</v>
      </c>
      <c r="AR155" s="3">
        <v>0</v>
      </c>
      <c r="AS155" s="3">
        <v>0</v>
      </c>
      <c r="AT155" s="3">
        <v>15.676956894967169</v>
      </c>
      <c r="AU155" s="2">
        <v>0</v>
      </c>
      <c r="AV155" s="3">
        <v>31.920928434113279</v>
      </c>
      <c r="AW155" s="4">
        <v>0</v>
      </c>
      <c r="AX155" s="61">
        <v>0</v>
      </c>
      <c r="AY155" s="2">
        <v>196</v>
      </c>
      <c r="AZ155" s="2">
        <v>154</v>
      </c>
      <c r="BA155" s="2" t="s">
        <v>30</v>
      </c>
      <c r="BB155" s="3">
        <v>25.056802560396854</v>
      </c>
      <c r="BC155" s="60">
        <v>6.864125873716425</v>
      </c>
      <c r="BD155" s="3">
        <v>6.864125873716425</v>
      </c>
      <c r="BE155" s="2">
        <v>17</v>
      </c>
      <c r="BF155" s="4">
        <v>2.1282065397320649</v>
      </c>
      <c r="BG155" s="61">
        <v>52473.06</v>
      </c>
    </row>
    <row r="156" spans="1:59" x14ac:dyDescent="0.25">
      <c r="A156" s="57" t="s">
        <v>312</v>
      </c>
      <c r="B156" s="2" t="s">
        <v>107</v>
      </c>
      <c r="C156" s="58">
        <v>25116</v>
      </c>
      <c r="D156" s="58">
        <v>17219</v>
      </c>
      <c r="E156" s="58">
        <v>12</v>
      </c>
      <c r="F156" s="58">
        <v>17231</v>
      </c>
      <c r="G156" s="59">
        <v>0.68605669692626214</v>
      </c>
      <c r="H156" s="2" t="s">
        <v>29</v>
      </c>
      <c r="I156" s="3">
        <v>3.2818562874251493</v>
      </c>
      <c r="J156" s="3">
        <v>4.1533565064071851</v>
      </c>
      <c r="K156" s="3">
        <v>2.5236999999999998</v>
      </c>
      <c r="L156" s="3">
        <v>0.60762903355558529</v>
      </c>
      <c r="M156" s="3">
        <v>0.1525</v>
      </c>
      <c r="N156" s="60">
        <v>4.9090909090909092</v>
      </c>
      <c r="O156" s="60">
        <v>0.45454545454545453</v>
      </c>
      <c r="P156" s="60">
        <v>3.0302579365079367</v>
      </c>
      <c r="Q156" s="60">
        <v>2.9793650793650794</v>
      </c>
      <c r="R156" s="60">
        <v>2.5714285714285716</v>
      </c>
      <c r="S156" s="60">
        <v>2.3055555555555558</v>
      </c>
      <c r="T156" s="60">
        <v>2.6750000000000003</v>
      </c>
      <c r="U156" s="60">
        <v>2.4285714285714288</v>
      </c>
      <c r="V156" s="3">
        <v>99</v>
      </c>
      <c r="W156" s="3">
        <v>98</v>
      </c>
      <c r="X156" s="3">
        <v>82</v>
      </c>
      <c r="Y156" s="3">
        <v>100</v>
      </c>
      <c r="Z156" s="3">
        <v>100</v>
      </c>
      <c r="AA156" s="3">
        <v>87</v>
      </c>
      <c r="AB156" s="3">
        <v>1.4410126078808771</v>
      </c>
      <c r="AC156" s="3">
        <v>2.7382092410821159</v>
      </c>
      <c r="AD156" s="3">
        <v>4.1792218489629933</v>
      </c>
      <c r="AE156" s="3">
        <v>0.59452143913793654</v>
      </c>
      <c r="AF156" s="3">
        <v>1.2144578338475047</v>
      </c>
      <c r="AG156" s="3">
        <v>1.2086504015973007</v>
      </c>
      <c r="AH156" s="3">
        <v>1.3092213693133281</v>
      </c>
      <c r="AI156" s="3">
        <v>1.0377523218016753</v>
      </c>
      <c r="AJ156" s="3">
        <v>0.23330597943120196</v>
      </c>
      <c r="AK156" s="3">
        <v>1.0776730665019232</v>
      </c>
      <c r="AL156" s="3">
        <v>1.2977168049469905</v>
      </c>
      <c r="AM156" s="3">
        <v>7.9732992165778604</v>
      </c>
      <c r="AN156" s="3">
        <v>2.9712700034893658</v>
      </c>
      <c r="AO156" s="3">
        <v>2.701558724238398</v>
      </c>
      <c r="AP156" s="3">
        <v>0.91937111366167734</v>
      </c>
      <c r="AQ156" s="3">
        <v>5</v>
      </c>
      <c r="AR156" s="3">
        <v>5</v>
      </c>
      <c r="AS156" s="3">
        <v>2.0520430689565212</v>
      </c>
      <c r="AT156" s="3">
        <v>18.644242910345962</v>
      </c>
      <c r="AU156" s="2">
        <v>0</v>
      </c>
      <c r="AV156" s="3">
        <v>30.796763975886815</v>
      </c>
      <c r="AW156" s="4">
        <v>0</v>
      </c>
      <c r="AX156" s="61">
        <v>0</v>
      </c>
      <c r="AY156" s="2">
        <v>197</v>
      </c>
      <c r="AZ156" s="2">
        <v>155</v>
      </c>
      <c r="BA156" s="2" t="s">
        <v>30</v>
      </c>
      <c r="BB156" s="3">
        <v>43.129227229865904</v>
      </c>
      <c r="BC156" s="60">
        <v>-12.332463253979089</v>
      </c>
      <c r="BD156" s="3">
        <v>0</v>
      </c>
      <c r="BE156" s="2">
        <v>0</v>
      </c>
      <c r="BF156" s="4">
        <v>0</v>
      </c>
      <c r="BG156" s="61">
        <v>0</v>
      </c>
    </row>
    <row r="157" spans="1:59" x14ac:dyDescent="0.25">
      <c r="A157" s="57" t="s">
        <v>156</v>
      </c>
      <c r="B157" s="2" t="s">
        <v>43</v>
      </c>
      <c r="C157" s="58">
        <v>37561</v>
      </c>
      <c r="D157" s="58">
        <v>22694</v>
      </c>
      <c r="E157" s="58">
        <v>50</v>
      </c>
      <c r="F157" s="58">
        <v>22744</v>
      </c>
      <c r="G157" s="59">
        <v>0.60552168472617873</v>
      </c>
      <c r="H157" s="2" t="s">
        <v>29</v>
      </c>
      <c r="I157" s="3">
        <v>3.28442112174687</v>
      </c>
      <c r="J157" s="3">
        <v>4.1566024350478736</v>
      </c>
      <c r="K157" s="3">
        <v>3.5373999999999999</v>
      </c>
      <c r="L157" s="3">
        <v>0.85103159498083147</v>
      </c>
      <c r="M157" s="3">
        <v>9.0200000000000002E-2</v>
      </c>
      <c r="N157" s="60">
        <v>6.4</v>
      </c>
      <c r="O157" s="60">
        <v>0.4</v>
      </c>
      <c r="P157" s="60">
        <v>3.0464285714285713</v>
      </c>
      <c r="Q157" s="60">
        <v>2.8</v>
      </c>
      <c r="R157" s="60">
        <v>2.5</v>
      </c>
      <c r="S157" s="60">
        <v>3.1666666666666665</v>
      </c>
      <c r="T157" s="60">
        <v>2.5833333333333335</v>
      </c>
      <c r="U157" s="60">
        <v>2.5</v>
      </c>
      <c r="V157" s="3">
        <v>97</v>
      </c>
      <c r="W157" s="3">
        <v>96</v>
      </c>
      <c r="X157" s="3">
        <v>77</v>
      </c>
      <c r="Y157" s="3">
        <v>99</v>
      </c>
      <c r="Z157" s="3">
        <v>71</v>
      </c>
      <c r="AA157" s="3">
        <v>66</v>
      </c>
      <c r="AB157" s="3">
        <v>12.953854930633595</v>
      </c>
      <c r="AC157" s="3">
        <v>1.6195834330859467</v>
      </c>
      <c r="AD157" s="3">
        <v>14.573438363719541</v>
      </c>
      <c r="AE157" s="3">
        <v>2.2969876635191855</v>
      </c>
      <c r="AF157" s="3">
        <v>0.7359036172322555</v>
      </c>
      <c r="AG157" s="3">
        <v>1.2420016277011994</v>
      </c>
      <c r="AH157" s="3">
        <v>0.97909958051402923</v>
      </c>
      <c r="AI157" s="3">
        <v>0.91216847039698212</v>
      </c>
      <c r="AJ157" s="3">
        <v>1.7544215187070891</v>
      </c>
      <c r="AK157" s="3">
        <v>0.92770429864037096</v>
      </c>
      <c r="AL157" s="3">
        <v>1.4112023512838574</v>
      </c>
      <c r="AM157" s="3">
        <v>10.259489127994971</v>
      </c>
      <c r="AN157" s="3">
        <v>0</v>
      </c>
      <c r="AO157" s="3">
        <v>0.40311744847679604</v>
      </c>
      <c r="AP157" s="3">
        <v>0</v>
      </c>
      <c r="AQ157" s="3">
        <v>3.6242789508982698</v>
      </c>
      <c r="AR157" s="3">
        <v>0</v>
      </c>
      <c r="AS157" s="3">
        <v>0</v>
      </c>
      <c r="AT157" s="3">
        <v>4.0273963993750659</v>
      </c>
      <c r="AU157" s="2">
        <v>0</v>
      </c>
      <c r="AV157" s="3">
        <v>28.860323891089578</v>
      </c>
      <c r="AW157" s="4">
        <v>0</v>
      </c>
      <c r="AX157" s="61">
        <v>0</v>
      </c>
      <c r="AY157" s="2">
        <v>199</v>
      </c>
      <c r="AZ157" s="2">
        <v>156</v>
      </c>
      <c r="BA157" s="2" t="s">
        <v>30</v>
      </c>
      <c r="BB157" s="3">
        <v>26.570516351019819</v>
      </c>
      <c r="BC157" s="60">
        <v>2.2898075400697593</v>
      </c>
      <c r="BD157" s="3">
        <v>2.2898075400697593</v>
      </c>
      <c r="BE157" s="2">
        <v>30</v>
      </c>
      <c r="BF157" s="4">
        <v>1.7452999471120398</v>
      </c>
      <c r="BG157" s="61">
        <v>39695.1</v>
      </c>
    </row>
    <row r="158" spans="1:59" x14ac:dyDescent="0.25">
      <c r="A158" s="57" t="s">
        <v>276</v>
      </c>
      <c r="B158" s="2" t="s">
        <v>43</v>
      </c>
      <c r="C158" s="58">
        <v>23313</v>
      </c>
      <c r="D158" s="58">
        <v>17358</v>
      </c>
      <c r="E158" s="58">
        <v>108</v>
      </c>
      <c r="F158" s="58">
        <v>17466</v>
      </c>
      <c r="G158" s="59">
        <v>0.74919572770557197</v>
      </c>
      <c r="H158" s="2" t="s">
        <v>29</v>
      </c>
      <c r="I158" s="3">
        <v>4.1499314817329909</v>
      </c>
      <c r="J158" s="3">
        <v>5.2519499366386686</v>
      </c>
      <c r="K158" s="3">
        <v>3.5221</v>
      </c>
      <c r="L158" s="3">
        <v>0.67062710850099994</v>
      </c>
      <c r="M158" s="3">
        <v>0.3</v>
      </c>
      <c r="N158" s="60">
        <v>6.2142857142857153</v>
      </c>
      <c r="O158" s="60">
        <v>0.4285714285714286</v>
      </c>
      <c r="P158" s="60">
        <v>3.2461734693877546</v>
      </c>
      <c r="Q158" s="60">
        <v>3.3090659340659339</v>
      </c>
      <c r="R158" s="60">
        <v>2.8076923076923075</v>
      </c>
      <c r="S158" s="60">
        <v>2.8030303030303028</v>
      </c>
      <c r="T158" s="60">
        <v>2.6964285714285716</v>
      </c>
      <c r="U158" s="60">
        <v>2.6538461538461542</v>
      </c>
      <c r="V158" s="3">
        <v>96</v>
      </c>
      <c r="W158" s="3">
        <v>98</v>
      </c>
      <c r="X158" s="3">
        <v>93</v>
      </c>
      <c r="Y158" s="3">
        <v>96</v>
      </c>
      <c r="Z158" s="3">
        <v>74</v>
      </c>
      <c r="AA158" s="3">
        <v>13</v>
      </c>
      <c r="AB158" s="3">
        <v>4.4207959726761885</v>
      </c>
      <c r="AC158" s="3">
        <v>5.3866411299976056</v>
      </c>
      <c r="AD158" s="3">
        <v>9.807437102673795</v>
      </c>
      <c r="AE158" s="3">
        <v>2.084920877729536</v>
      </c>
      <c r="AF158" s="3">
        <v>0.986574873554529</v>
      </c>
      <c r="AG158" s="3">
        <v>1.6539667291108038</v>
      </c>
      <c r="AH158" s="3">
        <v>1.9160364545449855</v>
      </c>
      <c r="AI158" s="3">
        <v>1.4531450610633507</v>
      </c>
      <c r="AJ158" s="3">
        <v>1.1120736076932243</v>
      </c>
      <c r="AK158" s="3">
        <v>1.1127307005474807</v>
      </c>
      <c r="AL158" s="3">
        <v>1.655632758778649</v>
      </c>
      <c r="AM158" s="3">
        <v>11.975081063022559</v>
      </c>
      <c r="AN158" s="3">
        <v>0</v>
      </c>
      <c r="AO158" s="3">
        <v>2.701558724238398</v>
      </c>
      <c r="AP158" s="3">
        <v>3.4130887664239857</v>
      </c>
      <c r="AQ158" s="3">
        <v>0</v>
      </c>
      <c r="AR158" s="3">
        <v>0</v>
      </c>
      <c r="AS158" s="3">
        <v>0</v>
      </c>
      <c r="AT158" s="3">
        <v>6.1146474906623833</v>
      </c>
      <c r="AU158" s="2">
        <v>0</v>
      </c>
      <c r="AV158" s="3">
        <v>27.897165656358737</v>
      </c>
      <c r="AW158" s="4">
        <v>0</v>
      </c>
      <c r="AX158" s="61">
        <v>0</v>
      </c>
      <c r="AY158" s="2">
        <v>200</v>
      </c>
      <c r="AZ158" s="2">
        <v>157</v>
      </c>
      <c r="BA158" s="2" t="s">
        <v>30</v>
      </c>
      <c r="BB158" s="3">
        <v>49.444803856067352</v>
      </c>
      <c r="BC158" s="60">
        <v>-21.547638199708615</v>
      </c>
      <c r="BD158" s="3">
        <v>0</v>
      </c>
      <c r="BE158" s="2">
        <v>0</v>
      </c>
      <c r="BF158" s="4">
        <v>0</v>
      </c>
      <c r="BG158" s="61">
        <v>0</v>
      </c>
    </row>
    <row r="159" spans="1:59" x14ac:dyDescent="0.25">
      <c r="A159" s="57" t="s">
        <v>281</v>
      </c>
      <c r="B159" s="2" t="s">
        <v>46</v>
      </c>
      <c r="C159" s="58">
        <v>18238</v>
      </c>
      <c r="D159" s="58">
        <v>11014</v>
      </c>
      <c r="E159" s="58">
        <v>752</v>
      </c>
      <c r="F159" s="58">
        <v>11766</v>
      </c>
      <c r="G159" s="59">
        <v>0.6451365281280842</v>
      </c>
      <c r="H159" s="2" t="s">
        <v>29</v>
      </c>
      <c r="I159" s="3">
        <v>4.0742015762246995</v>
      </c>
      <c r="J159" s="3">
        <v>5.1561098789927451</v>
      </c>
      <c r="K159" s="3">
        <v>2.8809999999999998</v>
      </c>
      <c r="L159" s="3">
        <v>0.55875457808568041</v>
      </c>
      <c r="M159" s="3">
        <v>0.24690000000000001</v>
      </c>
      <c r="N159" s="60">
        <v>4.5</v>
      </c>
      <c r="O159" s="60">
        <v>0.16666666666666669</v>
      </c>
      <c r="P159" s="60">
        <v>2.2276785714285712</v>
      </c>
      <c r="Q159" s="60">
        <v>2.2657142857142856</v>
      </c>
      <c r="R159" s="60">
        <v>2.2999999999999998</v>
      </c>
      <c r="S159" s="60">
        <v>2</v>
      </c>
      <c r="T159" s="60">
        <v>2.15</v>
      </c>
      <c r="U159" s="60">
        <v>2.2999999999999998</v>
      </c>
      <c r="V159" s="3">
        <v>96</v>
      </c>
      <c r="W159" s="3">
        <v>98</v>
      </c>
      <c r="X159" s="3">
        <v>96</v>
      </c>
      <c r="Y159" s="3">
        <v>100</v>
      </c>
      <c r="Z159" s="3">
        <v>92</v>
      </c>
      <c r="AA159" s="3">
        <v>77</v>
      </c>
      <c r="AB159" s="3">
        <v>0</v>
      </c>
      <c r="AC159" s="3">
        <v>4.4332056499880297</v>
      </c>
      <c r="AD159" s="3">
        <v>4.4332056499880297</v>
      </c>
      <c r="AE159" s="3">
        <v>0.12738131659430102</v>
      </c>
      <c r="AF159" s="3">
        <v>0</v>
      </c>
      <c r="AG159" s="3">
        <v>0</v>
      </c>
      <c r="AH159" s="3">
        <v>0</v>
      </c>
      <c r="AI159" s="3">
        <v>0.56053368646384216</v>
      </c>
      <c r="AJ159" s="3">
        <v>0</v>
      </c>
      <c r="AK159" s="3">
        <v>0.21876103238575995</v>
      </c>
      <c r="AL159" s="3">
        <v>1.0934428215406284</v>
      </c>
      <c r="AM159" s="3">
        <v>2.0001188569845314</v>
      </c>
      <c r="AN159" s="3">
        <v>0</v>
      </c>
      <c r="AO159" s="3">
        <v>2.701558724238398</v>
      </c>
      <c r="AP159" s="3">
        <v>4.0931935808137059</v>
      </c>
      <c r="AQ159" s="3">
        <v>5</v>
      </c>
      <c r="AR159" s="3">
        <v>1.4574677674762324</v>
      </c>
      <c r="AS159" s="3">
        <v>0</v>
      </c>
      <c r="AT159" s="3">
        <v>13.252220072528337</v>
      </c>
      <c r="AU159" s="2">
        <v>5</v>
      </c>
      <c r="AV159" s="3">
        <v>24.685544579500899</v>
      </c>
      <c r="AW159" s="4">
        <v>0</v>
      </c>
      <c r="AX159" s="61">
        <v>0</v>
      </c>
      <c r="AY159" s="2">
        <v>201</v>
      </c>
      <c r="AZ159" s="2">
        <v>158</v>
      </c>
      <c r="BA159" s="2" t="s">
        <v>30</v>
      </c>
      <c r="BB159" s="3">
        <v>31.58813613469508</v>
      </c>
      <c r="BC159" s="60">
        <v>-6.9025915551941814</v>
      </c>
      <c r="BD159" s="3">
        <v>0</v>
      </c>
      <c r="BE159" s="2">
        <v>0</v>
      </c>
      <c r="BF159" s="4">
        <v>0</v>
      </c>
      <c r="BG159" s="61">
        <v>0</v>
      </c>
    </row>
    <row r="160" spans="1:59" x14ac:dyDescent="0.25">
      <c r="A160" s="57" t="s">
        <v>121</v>
      </c>
      <c r="B160" s="2" t="s">
        <v>34</v>
      </c>
      <c r="C160" s="58">
        <v>16560</v>
      </c>
      <c r="D160" s="58">
        <v>9008</v>
      </c>
      <c r="E160" s="58">
        <v>273</v>
      </c>
      <c r="F160" s="58">
        <v>9281</v>
      </c>
      <c r="G160" s="59">
        <v>0.56044685990338161</v>
      </c>
      <c r="H160" s="2" t="s">
        <v>29</v>
      </c>
      <c r="I160" s="3">
        <v>4.131164836100468</v>
      </c>
      <c r="J160" s="3">
        <v>5.228199789491784</v>
      </c>
      <c r="K160" s="3">
        <v>0</v>
      </c>
      <c r="L160" s="3">
        <v>0</v>
      </c>
      <c r="M160" s="3">
        <v>0</v>
      </c>
      <c r="N160" s="60">
        <v>6.615384615384615</v>
      </c>
      <c r="O160" s="60">
        <v>0.46153846153846151</v>
      </c>
      <c r="P160" s="60">
        <v>3.0433673469387754</v>
      </c>
      <c r="Q160" s="60">
        <v>2.9339569160997732</v>
      </c>
      <c r="R160" s="60">
        <v>3.0769230769230771</v>
      </c>
      <c r="S160" s="60">
        <v>3.0714285714285707</v>
      </c>
      <c r="T160" s="60">
        <v>2.7857142857142856</v>
      </c>
      <c r="U160" s="60">
        <v>2.3636363636363638</v>
      </c>
      <c r="V160" s="3">
        <v>98</v>
      </c>
      <c r="W160" s="3">
        <v>100</v>
      </c>
      <c r="X160" s="3">
        <v>83</v>
      </c>
      <c r="Y160" s="3">
        <v>100</v>
      </c>
      <c r="Z160" s="3">
        <v>82</v>
      </c>
      <c r="AA160" s="3">
        <v>45</v>
      </c>
      <c r="AB160" s="3">
        <v>0</v>
      </c>
      <c r="AC160" s="3">
        <v>0</v>
      </c>
      <c r="AD160" s="3">
        <v>0</v>
      </c>
      <c r="AE160" s="3">
        <v>2.5429349417130984</v>
      </c>
      <c r="AF160" s="3">
        <v>1.2758109385417673</v>
      </c>
      <c r="AG160" s="3">
        <v>1.2356879863002861</v>
      </c>
      <c r="AH160" s="3">
        <v>1.225647553628044</v>
      </c>
      <c r="AI160" s="3">
        <v>1.9264995778964238</v>
      </c>
      <c r="AJ160" s="3">
        <v>1.586187542012981</v>
      </c>
      <c r="AK160" s="3">
        <v>1.2588041757373039</v>
      </c>
      <c r="AL160" s="3">
        <v>1.194548126458929</v>
      </c>
      <c r="AM160" s="3">
        <v>12.246120842288834</v>
      </c>
      <c r="AN160" s="3">
        <v>0.94254000697873108</v>
      </c>
      <c r="AO160" s="3">
        <v>5</v>
      </c>
      <c r="AP160" s="3">
        <v>1.1460727184582509</v>
      </c>
      <c r="AQ160" s="3">
        <v>5</v>
      </c>
      <c r="AR160" s="3">
        <v>0</v>
      </c>
      <c r="AS160" s="3">
        <v>0</v>
      </c>
      <c r="AT160" s="3">
        <v>12.088612725436983</v>
      </c>
      <c r="AU160" s="2">
        <v>0</v>
      </c>
      <c r="AV160" s="3">
        <v>24.334733567725817</v>
      </c>
      <c r="AW160" s="4">
        <v>0</v>
      </c>
      <c r="AX160" s="61">
        <v>0</v>
      </c>
      <c r="AY160" s="2">
        <v>202</v>
      </c>
      <c r="AZ160" s="2">
        <v>159</v>
      </c>
      <c r="BA160" s="2" t="s">
        <v>30</v>
      </c>
      <c r="BB160" s="3">
        <v>34.457766734427693</v>
      </c>
      <c r="BC160" s="60">
        <v>-10.123033166701877</v>
      </c>
      <c r="BD160" s="3">
        <v>0</v>
      </c>
      <c r="BE160" s="2">
        <v>0</v>
      </c>
      <c r="BF160" s="4">
        <v>0</v>
      </c>
      <c r="BG160" s="61">
        <v>0</v>
      </c>
    </row>
    <row r="161" spans="1:59" x14ac:dyDescent="0.25">
      <c r="A161" s="2" t="s">
        <v>278</v>
      </c>
      <c r="B161" s="2" t="s">
        <v>46</v>
      </c>
      <c r="C161" s="58">
        <v>33335</v>
      </c>
      <c r="D161" s="58">
        <v>23197</v>
      </c>
      <c r="E161" s="58">
        <v>1545</v>
      </c>
      <c r="F161" s="58">
        <v>24742</v>
      </c>
      <c r="G161" s="59">
        <v>0.74222288885555721</v>
      </c>
      <c r="H161" s="2" t="s">
        <v>29</v>
      </c>
      <c r="I161" s="3">
        <v>3.8370403650378138</v>
      </c>
      <c r="J161" s="3">
        <v>4.8559702710139705</v>
      </c>
      <c r="K161" s="3">
        <v>3.0790000000000002</v>
      </c>
      <c r="L161" s="3">
        <v>0.63406483733622143</v>
      </c>
      <c r="M161" s="3">
        <v>0.28910000000000002</v>
      </c>
      <c r="N161" s="60">
        <v>5.6666666666666679</v>
      </c>
      <c r="O161" s="60">
        <v>0.4166666666666668</v>
      </c>
      <c r="P161" s="60">
        <v>2.8177655677655684</v>
      </c>
      <c r="Q161" s="60">
        <v>2.5453373015873018</v>
      </c>
      <c r="R161" s="60">
        <v>2.7916666666666674</v>
      </c>
      <c r="S161" s="60">
        <v>2.5416666666666674</v>
      </c>
      <c r="T161" s="60">
        <v>2.2847222222222228</v>
      </c>
      <c r="U161" s="60">
        <v>1.8181818181818186</v>
      </c>
      <c r="V161" s="3">
        <v>97</v>
      </c>
      <c r="W161" s="3">
        <v>97</v>
      </c>
      <c r="X161" s="3">
        <v>92</v>
      </c>
      <c r="Y161" s="3">
        <v>98</v>
      </c>
      <c r="Z161" s="3">
        <v>92</v>
      </c>
      <c r="AA161" s="3">
        <v>82</v>
      </c>
      <c r="AB161" s="3">
        <v>2.6914153925498727</v>
      </c>
      <c r="AC161" s="3">
        <v>5.19092650227436</v>
      </c>
      <c r="AD161" s="3">
        <v>7.8823418948242328</v>
      </c>
      <c r="AE161" s="3">
        <v>1.4595957401446698</v>
      </c>
      <c r="AF161" s="3">
        <v>0.88212851675358261</v>
      </c>
      <c r="AG161" s="3">
        <v>0.77039420015177029</v>
      </c>
      <c r="AH161" s="3">
        <v>0.51039237263361015</v>
      </c>
      <c r="AI161" s="3">
        <v>1.4249691969661455</v>
      </c>
      <c r="AJ161" s="3">
        <v>0.65038604665201083</v>
      </c>
      <c r="AK161" s="3">
        <v>0.4391696760610726</v>
      </c>
      <c r="AL161" s="3">
        <v>0.32793122715921519</v>
      </c>
      <c r="AM161" s="3">
        <v>6.464966976522077</v>
      </c>
      <c r="AN161" s="3">
        <v>0</v>
      </c>
      <c r="AO161" s="3">
        <v>1.5523380863575968</v>
      </c>
      <c r="AP161" s="3">
        <v>3.1863871616274118</v>
      </c>
      <c r="AQ161" s="3">
        <v>2.2485579017965396</v>
      </c>
      <c r="AR161" s="3">
        <v>1.4574677674762324</v>
      </c>
      <c r="AS161" s="3">
        <v>0.91821348009364478</v>
      </c>
      <c r="AT161" s="3">
        <v>9.3629643973514263</v>
      </c>
      <c r="AU161" s="2">
        <v>0</v>
      </c>
      <c r="AV161" s="3">
        <v>23.710273268697737</v>
      </c>
      <c r="AW161" s="4">
        <v>0</v>
      </c>
      <c r="AX161" s="61">
        <v>0</v>
      </c>
      <c r="AY161" s="2">
        <v>203</v>
      </c>
      <c r="AZ161" s="2">
        <v>160</v>
      </c>
      <c r="BA161" s="2" t="s">
        <v>30</v>
      </c>
      <c r="BB161" s="3">
        <v>46.803575634620891</v>
      </c>
      <c r="BC161" s="60">
        <v>-23.093302365923154</v>
      </c>
      <c r="BD161" s="3">
        <v>0</v>
      </c>
      <c r="BE161" s="2">
        <v>0</v>
      </c>
      <c r="BF161" s="4">
        <v>0</v>
      </c>
      <c r="BG161" s="61">
        <v>0</v>
      </c>
    </row>
    <row r="162" spans="1:59" x14ac:dyDescent="0.25">
      <c r="A162" s="57" t="s">
        <v>151</v>
      </c>
      <c r="B162" s="2" t="s">
        <v>39</v>
      </c>
      <c r="C162" s="58">
        <v>41574</v>
      </c>
      <c r="D162" s="58">
        <v>29165</v>
      </c>
      <c r="E162" s="58">
        <v>2666</v>
      </c>
      <c r="F162" s="58">
        <v>31831</v>
      </c>
      <c r="G162" s="59">
        <v>0.76564679847981909</v>
      </c>
      <c r="H162" s="2" t="s">
        <v>29</v>
      </c>
      <c r="I162" s="3">
        <v>3.7619899474049814</v>
      </c>
      <c r="J162" s="3">
        <v>4.7609901399283219</v>
      </c>
      <c r="K162" s="3">
        <v>3.1825000000000001</v>
      </c>
      <c r="L162" s="3">
        <v>0.66845339025379991</v>
      </c>
      <c r="M162" s="3">
        <v>0.2273</v>
      </c>
      <c r="N162" s="60">
        <v>5.1851851851851869</v>
      </c>
      <c r="O162" s="60">
        <v>0.34615384615384637</v>
      </c>
      <c r="P162" s="60">
        <v>2.7636054421768721</v>
      </c>
      <c r="Q162" s="60">
        <v>2.795256991685565</v>
      </c>
      <c r="R162" s="60">
        <v>2.3653846153846163</v>
      </c>
      <c r="S162" s="60">
        <v>2.369565217391306</v>
      </c>
      <c r="T162" s="60">
        <v>2.342948717948719</v>
      </c>
      <c r="U162" s="60">
        <v>2.2142857142857149</v>
      </c>
      <c r="V162" s="3">
        <v>98</v>
      </c>
      <c r="W162" s="3">
        <v>96</v>
      </c>
      <c r="X162" s="3">
        <v>82</v>
      </c>
      <c r="Y162" s="3">
        <v>96</v>
      </c>
      <c r="Z162" s="3">
        <v>73</v>
      </c>
      <c r="AA162" s="3">
        <v>60</v>
      </c>
      <c r="AB162" s="3">
        <v>4.3179799822134495</v>
      </c>
      <c r="AC162" s="3">
        <v>4.0812784294948523</v>
      </c>
      <c r="AD162" s="3">
        <v>8.3992584117083027</v>
      </c>
      <c r="AE162" s="3">
        <v>0.90979296217150285</v>
      </c>
      <c r="AF162" s="3">
        <v>0.2634847110864339</v>
      </c>
      <c r="AG162" s="3">
        <v>0.65869131382791757</v>
      </c>
      <c r="AH162" s="3">
        <v>0.97037006418569072</v>
      </c>
      <c r="AI162" s="3">
        <v>0.67549121198044748</v>
      </c>
      <c r="AJ162" s="3">
        <v>0.34637627898467155</v>
      </c>
      <c r="AK162" s="3">
        <v>0.53442955774469336</v>
      </c>
      <c r="AL162" s="3">
        <v>0.95726016593638885</v>
      </c>
      <c r="AM162" s="3">
        <v>5.315896265917746</v>
      </c>
      <c r="AN162" s="3">
        <v>0.94254000697873108</v>
      </c>
      <c r="AO162" s="3">
        <v>0.40311744847679604</v>
      </c>
      <c r="AP162" s="3">
        <v>0.91937111366167734</v>
      </c>
      <c r="AQ162" s="3">
        <v>0</v>
      </c>
      <c r="AR162" s="3">
        <v>0</v>
      </c>
      <c r="AS162" s="3">
        <v>0</v>
      </c>
      <c r="AT162" s="3">
        <v>2.2650285691172045</v>
      </c>
      <c r="AU162" s="2">
        <v>0</v>
      </c>
      <c r="AV162" s="3">
        <v>15.980183246743254</v>
      </c>
      <c r="AW162" s="4">
        <v>0</v>
      </c>
      <c r="AX162" s="61">
        <v>0</v>
      </c>
      <c r="AY162" s="2">
        <v>205</v>
      </c>
      <c r="AZ162" s="2">
        <v>161</v>
      </c>
      <c r="BA162" s="2" t="s">
        <v>30</v>
      </c>
      <c r="BB162" s="3">
        <v>29.180577006489962</v>
      </c>
      <c r="BC162" s="60">
        <v>-13.200393759746708</v>
      </c>
      <c r="BD162" s="3">
        <v>0</v>
      </c>
      <c r="BE162" s="2">
        <v>0</v>
      </c>
      <c r="BF162" s="4">
        <v>0</v>
      </c>
      <c r="BG162" s="61">
        <v>0</v>
      </c>
    </row>
    <row r="163" spans="1:59" x14ac:dyDescent="0.25">
      <c r="A163" s="57" t="s">
        <v>27</v>
      </c>
      <c r="B163" s="2" t="s">
        <v>28</v>
      </c>
      <c r="C163" s="58">
        <v>16019</v>
      </c>
      <c r="D163" s="58">
        <v>13525</v>
      </c>
      <c r="E163" s="58">
        <v>67</v>
      </c>
      <c r="F163" s="58">
        <v>13592</v>
      </c>
      <c r="G163" s="59">
        <v>0.84849241525688246</v>
      </c>
      <c r="H163" s="2" t="s">
        <v>167</v>
      </c>
      <c r="I163" s="3">
        <v>2.8756358974358975</v>
      </c>
      <c r="J163" s="3">
        <v>3.6392638856358976</v>
      </c>
      <c r="K163" s="3">
        <v>4.2960000000000003</v>
      </c>
      <c r="L163" s="3">
        <v>1.1804585034232409</v>
      </c>
      <c r="M163" s="3">
        <v>0.94589999999999996</v>
      </c>
      <c r="N163" s="60">
        <v>9.2799999999999994</v>
      </c>
      <c r="O163" s="60">
        <v>0.88</v>
      </c>
      <c r="P163" s="60">
        <v>3.7804761904761905</v>
      </c>
      <c r="Q163" s="60">
        <v>3.7752976190476191</v>
      </c>
      <c r="R163" s="60">
        <v>3.5652173913043477</v>
      </c>
      <c r="S163" s="60">
        <v>3.7777777777777781</v>
      </c>
      <c r="T163" s="60">
        <v>3.79</v>
      </c>
      <c r="U163" s="60">
        <v>3.25</v>
      </c>
      <c r="V163" s="3">
        <v>100</v>
      </c>
      <c r="W163" s="3">
        <v>93</v>
      </c>
      <c r="X163" s="3">
        <v>100</v>
      </c>
      <c r="Y163" s="3">
        <v>93</v>
      </c>
      <c r="Z163" s="3">
        <v>100</v>
      </c>
      <c r="AA163" s="3">
        <v>100</v>
      </c>
      <c r="AB163" s="3">
        <v>20</v>
      </c>
      <c r="AC163" s="3">
        <v>15</v>
      </c>
      <c r="AD163" s="3">
        <v>35</v>
      </c>
      <c r="AE163" s="3">
        <v>5.5856541262263768</v>
      </c>
      <c r="AF163" s="3">
        <v>4.9471807234464515</v>
      </c>
      <c r="AG163" s="3">
        <v>2.7559426840691326</v>
      </c>
      <c r="AH163" s="3">
        <v>2.7741368071102146</v>
      </c>
      <c r="AI163" s="3">
        <v>2.7850059065626174</v>
      </c>
      <c r="AJ163" s="3">
        <v>2.8339228691609462</v>
      </c>
      <c r="AK163" s="3">
        <v>2.9018386246724397</v>
      </c>
      <c r="AL163" s="3">
        <v>2.6028005878209646</v>
      </c>
      <c r="AM163" s="3">
        <v>27.186482329069143</v>
      </c>
      <c r="AN163" s="3">
        <v>5</v>
      </c>
      <c r="AO163" s="3">
        <v>0</v>
      </c>
      <c r="AP163" s="3">
        <v>5</v>
      </c>
      <c r="AQ163" s="3">
        <v>0</v>
      </c>
      <c r="AR163" s="3">
        <v>5</v>
      </c>
      <c r="AS163" s="3">
        <v>5</v>
      </c>
      <c r="AT163" s="3">
        <v>20</v>
      </c>
      <c r="AU163" s="2">
        <v>0</v>
      </c>
      <c r="AV163" s="3">
        <v>82.18648232906915</v>
      </c>
      <c r="AW163" s="4">
        <v>0</v>
      </c>
      <c r="AX163" s="61">
        <v>0</v>
      </c>
      <c r="AY163" s="2">
        <v>2</v>
      </c>
      <c r="AZ163" s="2" t="s">
        <v>195</v>
      </c>
      <c r="BA163" s="2" t="s">
        <v>30</v>
      </c>
      <c r="BB163" s="3">
        <v>90.567813251092559</v>
      </c>
      <c r="BC163" s="60">
        <v>-8.3813309220234089</v>
      </c>
      <c r="BD163" s="3">
        <v>0</v>
      </c>
      <c r="BE163" s="2">
        <v>0</v>
      </c>
      <c r="BF163" s="4">
        <v>0</v>
      </c>
      <c r="BG163" s="61">
        <v>0</v>
      </c>
    </row>
    <row r="164" spans="1:59" x14ac:dyDescent="0.25">
      <c r="A164" s="57" t="s">
        <v>165</v>
      </c>
      <c r="B164" s="2" t="s">
        <v>43</v>
      </c>
      <c r="C164" s="58">
        <v>8182</v>
      </c>
      <c r="D164" s="58">
        <v>7863</v>
      </c>
      <c r="E164" s="58">
        <v>0</v>
      </c>
      <c r="F164" s="58">
        <v>7863</v>
      </c>
      <c r="G164" s="59">
        <v>0.96101197751161083</v>
      </c>
      <c r="H164" s="2" t="s">
        <v>167</v>
      </c>
      <c r="I164" s="3">
        <v>2.4237447217643826</v>
      </c>
      <c r="J164" s="3">
        <v>3.0673725563736363</v>
      </c>
      <c r="K164" s="3">
        <v>3.1181000000000001</v>
      </c>
      <c r="L164" s="3">
        <v>1.0165377510211331</v>
      </c>
      <c r="M164" s="3">
        <v>0</v>
      </c>
      <c r="N164" s="60">
        <v>10</v>
      </c>
      <c r="O164" s="60">
        <v>1</v>
      </c>
      <c r="P164" s="60">
        <v>4</v>
      </c>
      <c r="Q164" s="60">
        <v>3.9000000000000004</v>
      </c>
      <c r="R164" s="60">
        <v>4</v>
      </c>
      <c r="S164" s="60">
        <v>4</v>
      </c>
      <c r="T164" s="60">
        <v>3.9375</v>
      </c>
      <c r="U164" s="60">
        <v>3.1249999999999996</v>
      </c>
      <c r="V164" s="3">
        <v>100</v>
      </c>
      <c r="W164" s="3">
        <v>100</v>
      </c>
      <c r="X164" s="3">
        <v>88.972288033676122</v>
      </c>
      <c r="Y164" s="3">
        <v>100</v>
      </c>
      <c r="Z164" s="3">
        <v>100</v>
      </c>
      <c r="AA164" s="3">
        <v>88</v>
      </c>
      <c r="AB164" s="3">
        <v>20</v>
      </c>
      <c r="AC164" s="3">
        <v>0</v>
      </c>
      <c r="AD164" s="3">
        <v>20</v>
      </c>
      <c r="AE164" s="3">
        <v>6</v>
      </c>
      <c r="AF164" s="3">
        <v>6</v>
      </c>
      <c r="AG164" s="3">
        <v>3</v>
      </c>
      <c r="AH164" s="3">
        <v>3</v>
      </c>
      <c r="AI164" s="3">
        <v>3</v>
      </c>
      <c r="AJ164" s="3">
        <v>3</v>
      </c>
      <c r="AK164" s="3">
        <v>3</v>
      </c>
      <c r="AL164" s="3">
        <v>2.404200881731446</v>
      </c>
      <c r="AM164" s="3">
        <v>29.404200881731445</v>
      </c>
      <c r="AN164" s="3">
        <v>5</v>
      </c>
      <c r="AO164" s="3">
        <v>5</v>
      </c>
      <c r="AP164" s="3">
        <v>2.5</v>
      </c>
      <c r="AQ164" s="3">
        <v>5</v>
      </c>
      <c r="AR164" s="3">
        <v>5</v>
      </c>
      <c r="AS164" s="3">
        <v>2.2788089867290964</v>
      </c>
      <c r="AT164" s="3">
        <v>24.778808986729096</v>
      </c>
      <c r="AU164" s="2">
        <v>2</v>
      </c>
      <c r="AV164" s="3">
        <v>76.183009868460545</v>
      </c>
      <c r="AW164" s="4">
        <v>0</v>
      </c>
      <c r="AX164" s="61">
        <v>0</v>
      </c>
      <c r="AY164" s="2">
        <v>4</v>
      </c>
      <c r="AZ164" s="2" t="s">
        <v>195</v>
      </c>
      <c r="BA164" s="2" t="s">
        <v>30</v>
      </c>
      <c r="BB164" s="3">
        <v>67.472682060128648</v>
      </c>
      <c r="BC164" s="60">
        <v>8.7103278083318969</v>
      </c>
      <c r="BD164" s="3">
        <v>0</v>
      </c>
      <c r="BE164" s="2">
        <v>0</v>
      </c>
      <c r="BF164" s="4">
        <v>0</v>
      </c>
      <c r="BG164" s="61">
        <v>0</v>
      </c>
    </row>
    <row r="165" spans="1:59" x14ac:dyDescent="0.25">
      <c r="A165" s="57" t="s">
        <v>40</v>
      </c>
      <c r="B165" s="2" t="s">
        <v>34</v>
      </c>
      <c r="C165" s="58">
        <v>135428</v>
      </c>
      <c r="D165" s="58">
        <v>92415</v>
      </c>
      <c r="E165" s="58">
        <v>1673</v>
      </c>
      <c r="F165" s="58">
        <v>94088</v>
      </c>
      <c r="G165" s="59">
        <v>0.69474554744956729</v>
      </c>
      <c r="H165" s="2" t="s">
        <v>162</v>
      </c>
      <c r="I165" s="3">
        <v>3.3875026739356175</v>
      </c>
      <c r="J165" s="3">
        <v>4.2870573965018952</v>
      </c>
      <c r="K165" s="3">
        <v>4.2712000000000003</v>
      </c>
      <c r="L165" s="3">
        <v>0.99630110002379857</v>
      </c>
      <c r="M165" s="3">
        <v>0.71799999999999997</v>
      </c>
      <c r="N165" s="60">
        <v>8.6966292134831438</v>
      </c>
      <c r="O165" s="60">
        <v>0.9101123595505618</v>
      </c>
      <c r="P165" s="60">
        <v>3.5859126984126966</v>
      </c>
      <c r="Q165" s="60">
        <v>3.5422462406015023</v>
      </c>
      <c r="R165" s="60">
        <v>3.3536585365853648</v>
      </c>
      <c r="S165" s="60">
        <v>3.4676616915422871</v>
      </c>
      <c r="T165" s="60">
        <v>3.432584269662919</v>
      </c>
      <c r="U165" s="60">
        <v>2.9605263157894717</v>
      </c>
      <c r="V165" s="3">
        <v>99</v>
      </c>
      <c r="W165" s="3">
        <v>98</v>
      </c>
      <c r="X165" s="3">
        <v>93</v>
      </c>
      <c r="Y165" s="3">
        <v>98</v>
      </c>
      <c r="Z165" s="3">
        <v>98</v>
      </c>
      <c r="AA165" s="3">
        <v>91</v>
      </c>
      <c r="AB165" s="3">
        <v>19.825043533049591</v>
      </c>
      <c r="AC165" s="3">
        <v>12.892027771127603</v>
      </c>
      <c r="AD165" s="3">
        <v>32.717071304177196</v>
      </c>
      <c r="AE165" s="3">
        <v>4.9195041467329395</v>
      </c>
      <c r="AF165" s="3">
        <v>5.2113713284243079</v>
      </c>
      <c r="AG165" s="3">
        <v>2.3546640053269954</v>
      </c>
      <c r="AH165" s="3">
        <v>2.3452052770313845</v>
      </c>
      <c r="AI165" s="3">
        <v>2.4130486457213571</v>
      </c>
      <c r="AJ165" s="3">
        <v>2.2861162137067472</v>
      </c>
      <c r="AK165" s="3">
        <v>2.3170982971125618</v>
      </c>
      <c r="AL165" s="3">
        <v>2.1428854789820777</v>
      </c>
      <c r="AM165" s="3">
        <v>23.989893393038372</v>
      </c>
      <c r="AN165" s="3">
        <v>2.9712700034893658</v>
      </c>
      <c r="AO165" s="3">
        <v>2.701558724238398</v>
      </c>
      <c r="AP165" s="3">
        <v>3.4130887664239857</v>
      </c>
      <c r="AQ165" s="3">
        <v>2.2485579017965396</v>
      </c>
      <c r="AR165" s="3">
        <v>4.1143669418690578</v>
      </c>
      <c r="AS165" s="3">
        <v>2.9591067400468223</v>
      </c>
      <c r="AT165" s="3">
        <v>18.407949077864167</v>
      </c>
      <c r="AU165" s="2">
        <v>0</v>
      </c>
      <c r="AV165" s="3">
        <v>75.114913775079742</v>
      </c>
      <c r="AW165" s="4">
        <v>0</v>
      </c>
      <c r="AX165" s="61">
        <v>0</v>
      </c>
      <c r="AY165" s="2">
        <v>6</v>
      </c>
      <c r="AZ165" s="2" t="s">
        <v>195</v>
      </c>
      <c r="BA165" s="2" t="s">
        <v>30</v>
      </c>
      <c r="BB165" s="3">
        <v>70.306391294501921</v>
      </c>
      <c r="BC165" s="60">
        <v>4.8085224805778211</v>
      </c>
      <c r="BD165" s="3">
        <v>0</v>
      </c>
      <c r="BE165" s="2">
        <v>0</v>
      </c>
      <c r="BF165" s="4">
        <v>0</v>
      </c>
      <c r="BG165" s="61">
        <v>0</v>
      </c>
    </row>
    <row r="166" spans="1:59" x14ac:dyDescent="0.25">
      <c r="A166" s="57" t="s">
        <v>163</v>
      </c>
      <c r="B166" s="2" t="s">
        <v>34</v>
      </c>
      <c r="C166" s="58">
        <v>8856</v>
      </c>
      <c r="D166" s="58">
        <v>365</v>
      </c>
      <c r="E166" s="58">
        <v>0</v>
      </c>
      <c r="F166" s="58">
        <v>365</v>
      </c>
      <c r="G166" s="59">
        <v>4.1214995483288164E-2</v>
      </c>
      <c r="H166" s="2" t="s">
        <v>164</v>
      </c>
      <c r="I166" s="3">
        <v>4.0193333333333339</v>
      </c>
      <c r="J166" s="3">
        <v>5.0866713193333339</v>
      </c>
      <c r="K166" s="3">
        <v>5.1144999999999996</v>
      </c>
      <c r="L166" s="3">
        <v>1.0054709020732076</v>
      </c>
      <c r="M166" s="3">
        <v>0</v>
      </c>
      <c r="N166" s="60">
        <v>9.1428571428571423</v>
      </c>
      <c r="O166" s="60">
        <v>1</v>
      </c>
      <c r="P166" s="60">
        <v>3.7857142857142847</v>
      </c>
      <c r="Q166" s="60">
        <v>3.5804894179894173</v>
      </c>
      <c r="R166" s="60">
        <v>3.5714285714285707</v>
      </c>
      <c r="S166" s="60">
        <v>3.638888888888888</v>
      </c>
      <c r="T166" s="60">
        <v>3.5714285714285703</v>
      </c>
      <c r="U166" s="60">
        <v>3.6428571428571419</v>
      </c>
      <c r="V166" s="3">
        <v>98.767701959206036</v>
      </c>
      <c r="W166" s="3">
        <v>100</v>
      </c>
      <c r="X166" s="3">
        <v>88.972288033676122</v>
      </c>
      <c r="Y166" s="3">
        <v>100</v>
      </c>
      <c r="Z166" s="3">
        <v>94.354320952571371</v>
      </c>
      <c r="AA166" s="3">
        <v>90</v>
      </c>
      <c r="AB166" s="3">
        <v>20</v>
      </c>
      <c r="AC166" s="3">
        <v>0</v>
      </c>
      <c r="AD166" s="3">
        <v>20</v>
      </c>
      <c r="AE166" s="3">
        <v>5.4290509613355589</v>
      </c>
      <c r="AF166" s="3">
        <v>6</v>
      </c>
      <c r="AG166" s="3">
        <v>2.7667460260218046</v>
      </c>
      <c r="AH166" s="3">
        <v>2.4155919218195301</v>
      </c>
      <c r="AI166" s="3">
        <v>2.795926241467372</v>
      </c>
      <c r="AJ166" s="3">
        <v>2.5885816531487036</v>
      </c>
      <c r="AK166" s="3">
        <v>2.5442507574077498</v>
      </c>
      <c r="AL166" s="3">
        <v>3</v>
      </c>
      <c r="AM166" s="3">
        <v>27.540147561200719</v>
      </c>
      <c r="AN166" s="3">
        <v>2.5</v>
      </c>
      <c r="AO166" s="3">
        <v>5</v>
      </c>
      <c r="AP166" s="3">
        <v>2.5</v>
      </c>
      <c r="AQ166" s="3">
        <v>5</v>
      </c>
      <c r="AR166" s="3">
        <v>2.5</v>
      </c>
      <c r="AS166" s="3">
        <v>2.7323408222742476</v>
      </c>
      <c r="AT166" s="3">
        <v>20.232340822274246</v>
      </c>
      <c r="AU166" s="2">
        <v>5</v>
      </c>
      <c r="AV166" s="3">
        <v>72.772488383474965</v>
      </c>
      <c r="AW166" s="4">
        <v>0</v>
      </c>
      <c r="AX166" s="61">
        <v>0</v>
      </c>
      <c r="AY166" s="2">
        <v>10</v>
      </c>
      <c r="AZ166" s="2" t="s">
        <v>195</v>
      </c>
      <c r="BA166" s="2" t="s">
        <v>30</v>
      </c>
      <c r="BB166" s="3">
        <v>67.963891310034867</v>
      </c>
      <c r="BC166" s="60">
        <v>4.8085970734400973</v>
      </c>
      <c r="BD166" s="3">
        <v>0</v>
      </c>
      <c r="BE166" s="2">
        <v>0</v>
      </c>
      <c r="BF166" s="4">
        <v>0</v>
      </c>
      <c r="BG166" s="61">
        <v>0</v>
      </c>
    </row>
    <row r="167" spans="1:59" x14ac:dyDescent="0.25">
      <c r="A167" s="2" t="s">
        <v>178</v>
      </c>
      <c r="B167" s="2" t="s">
        <v>61</v>
      </c>
      <c r="C167" s="58">
        <v>30953</v>
      </c>
      <c r="D167" s="58">
        <v>6917</v>
      </c>
      <c r="E167" s="58">
        <v>67</v>
      </c>
      <c r="F167" s="58">
        <v>6984</v>
      </c>
      <c r="G167" s="59">
        <v>0.22563241042871451</v>
      </c>
      <c r="H167" s="2" t="s">
        <v>164</v>
      </c>
      <c r="I167" s="3">
        <v>3.1415694189602448</v>
      </c>
      <c r="J167" s="3">
        <v>3.9758163197345571</v>
      </c>
      <c r="K167" s="3">
        <v>4.4576000000000002</v>
      </c>
      <c r="L167" s="3">
        <v>1.1211785559292662</v>
      </c>
      <c r="M167" s="3">
        <v>0.56820000000000004</v>
      </c>
      <c r="N167" s="60">
        <v>8.612244897959183</v>
      </c>
      <c r="O167" s="60">
        <v>0.91489361702127647</v>
      </c>
      <c r="P167" s="60">
        <v>3.5535714285714284</v>
      </c>
      <c r="Q167" s="60">
        <v>3.5858560090702958</v>
      </c>
      <c r="R167" s="60">
        <v>3.3888888888888888</v>
      </c>
      <c r="S167" s="60">
        <v>3.5683760683760686</v>
      </c>
      <c r="T167" s="60">
        <v>3.4693877551020407</v>
      </c>
      <c r="U167" s="60">
        <v>3.4042553191489362</v>
      </c>
      <c r="V167" s="3">
        <v>100</v>
      </c>
      <c r="W167" s="3">
        <v>95</v>
      </c>
      <c r="X167" s="3">
        <v>93</v>
      </c>
      <c r="Y167" s="3">
        <v>91</v>
      </c>
      <c r="Z167" s="3">
        <v>100</v>
      </c>
      <c r="AA167" s="3">
        <v>93</v>
      </c>
      <c r="AB167" s="3">
        <v>20</v>
      </c>
      <c r="AC167" s="3">
        <v>10.202298300215466</v>
      </c>
      <c r="AD167" s="3">
        <v>30.202298300215467</v>
      </c>
      <c r="AE167" s="3">
        <v>4.823145859079415</v>
      </c>
      <c r="AF167" s="3">
        <v>5.2533196620187592</v>
      </c>
      <c r="AG167" s="3">
        <v>2.2879615531192004</v>
      </c>
      <c r="AH167" s="3">
        <v>2.4254691434818803</v>
      </c>
      <c r="AI167" s="3">
        <v>2.4749897323220473</v>
      </c>
      <c r="AJ167" s="3">
        <v>2.4640238050194143</v>
      </c>
      <c r="AK167" s="3">
        <v>2.3773096429050962</v>
      </c>
      <c r="AL167" s="3">
        <v>2.8478810761867521</v>
      </c>
      <c r="AM167" s="3">
        <v>24.954100474132566</v>
      </c>
      <c r="AN167" s="3">
        <v>5</v>
      </c>
      <c r="AO167" s="3">
        <v>0</v>
      </c>
      <c r="AP167" s="3">
        <v>3.4130887664239857</v>
      </c>
      <c r="AQ167" s="3">
        <v>0</v>
      </c>
      <c r="AR167" s="3">
        <v>5</v>
      </c>
      <c r="AS167" s="3">
        <v>3.412638575591973</v>
      </c>
      <c r="AT167" s="3">
        <v>16.825727342015959</v>
      </c>
      <c r="AU167" s="2">
        <v>0</v>
      </c>
      <c r="AV167" s="3">
        <v>71.982126116363986</v>
      </c>
      <c r="AW167" s="4">
        <v>0</v>
      </c>
      <c r="AX167" s="61">
        <v>0</v>
      </c>
      <c r="AY167" s="2">
        <v>11</v>
      </c>
      <c r="AZ167" s="2" t="s">
        <v>195</v>
      </c>
      <c r="BA167" s="2" t="s">
        <v>30</v>
      </c>
      <c r="BB167" s="3">
        <v>72.3327729431563</v>
      </c>
      <c r="BC167" s="60">
        <v>-0.35064682679231396</v>
      </c>
      <c r="BD167" s="3">
        <v>0</v>
      </c>
      <c r="BE167" s="2">
        <v>0</v>
      </c>
      <c r="BF167" s="4">
        <v>0</v>
      </c>
      <c r="BG167" s="61">
        <v>0</v>
      </c>
    </row>
    <row r="168" spans="1:59" x14ac:dyDescent="0.25">
      <c r="A168" s="2" t="s">
        <v>168</v>
      </c>
      <c r="B168" s="2" t="s">
        <v>101</v>
      </c>
      <c r="C168" s="58">
        <v>35440</v>
      </c>
      <c r="D168" s="58">
        <v>30354</v>
      </c>
      <c r="E168" s="58">
        <v>123</v>
      </c>
      <c r="F168" s="58">
        <v>30477</v>
      </c>
      <c r="G168" s="59">
        <v>0.85996049661399554</v>
      </c>
      <c r="H168" s="2" t="s">
        <v>164</v>
      </c>
      <c r="I168" s="3">
        <v>3.4562171182936132</v>
      </c>
      <c r="J168" s="3">
        <v>4.3740190302736011</v>
      </c>
      <c r="K168" s="3">
        <v>4.3323</v>
      </c>
      <c r="L168" s="3">
        <v>0.99046208304425432</v>
      </c>
      <c r="M168" s="3">
        <v>0</v>
      </c>
      <c r="N168" s="60">
        <v>9.6923076923077058</v>
      </c>
      <c r="O168" s="60">
        <v>1</v>
      </c>
      <c r="P168" s="60">
        <v>3.8216575091575109</v>
      </c>
      <c r="Q168" s="60">
        <v>3.8478835978835995</v>
      </c>
      <c r="R168" s="60">
        <v>3.7222222222222237</v>
      </c>
      <c r="S168" s="60">
        <v>3.7301587301587311</v>
      </c>
      <c r="T168" s="60">
        <v>3.7450980392156876</v>
      </c>
      <c r="U168" s="60">
        <v>3.4210526315789482</v>
      </c>
      <c r="V168" s="3">
        <v>99</v>
      </c>
      <c r="W168" s="3">
        <v>96</v>
      </c>
      <c r="X168" s="3">
        <v>95</v>
      </c>
      <c r="Y168" s="3">
        <v>100</v>
      </c>
      <c r="Z168" s="3">
        <v>99</v>
      </c>
      <c r="AA168" s="3">
        <v>99</v>
      </c>
      <c r="AB168" s="3">
        <v>19.548860400827234</v>
      </c>
      <c r="AC168" s="3">
        <v>0</v>
      </c>
      <c r="AD168" s="3">
        <v>19.548860400827234</v>
      </c>
      <c r="AE168" s="3">
        <v>6</v>
      </c>
      <c r="AF168" s="3">
        <v>6</v>
      </c>
      <c r="AG168" s="3">
        <v>2.8408773497355271</v>
      </c>
      <c r="AH168" s="3">
        <v>2.9077314469358924</v>
      </c>
      <c r="AI168" s="3">
        <v>3</v>
      </c>
      <c r="AJ168" s="3">
        <v>2.7498058808138932</v>
      </c>
      <c r="AK168" s="3">
        <v>2.8283779875809012</v>
      </c>
      <c r="AL168" s="3">
        <v>2.874568606680306</v>
      </c>
      <c r="AM168" s="3">
        <v>29.201361271746521</v>
      </c>
      <c r="AN168" s="3">
        <v>2.9712700034893658</v>
      </c>
      <c r="AO168" s="3">
        <v>0.40311744847679604</v>
      </c>
      <c r="AP168" s="3">
        <v>3.8664919760171323</v>
      </c>
      <c r="AQ168" s="3">
        <v>5</v>
      </c>
      <c r="AR168" s="3">
        <v>4.5571834709345289</v>
      </c>
      <c r="AS168" s="3">
        <v>4.7732340822274253</v>
      </c>
      <c r="AT168" s="3">
        <v>21.571296981145249</v>
      </c>
      <c r="AU168" s="2">
        <v>0</v>
      </c>
      <c r="AV168" s="3">
        <v>70.321518653719011</v>
      </c>
      <c r="AW168" s="4">
        <v>0</v>
      </c>
      <c r="AX168" s="61">
        <v>0</v>
      </c>
      <c r="AY168" s="2">
        <v>17</v>
      </c>
      <c r="AZ168" s="2" t="s">
        <v>195</v>
      </c>
      <c r="BA168" s="2" t="s">
        <v>30</v>
      </c>
      <c r="BB168" s="3">
        <v>64.736602496904851</v>
      </c>
      <c r="BC168" s="60">
        <v>5.5849161568141596</v>
      </c>
      <c r="BD168" s="3">
        <v>0</v>
      </c>
      <c r="BE168" s="2">
        <v>0</v>
      </c>
      <c r="BF168" s="4">
        <v>0</v>
      </c>
      <c r="BG168" s="61">
        <v>0</v>
      </c>
    </row>
    <row r="169" spans="1:59" x14ac:dyDescent="0.25">
      <c r="A169" s="57" t="s">
        <v>176</v>
      </c>
      <c r="B169" s="2" t="s">
        <v>54</v>
      </c>
      <c r="C169" s="58">
        <v>15280</v>
      </c>
      <c r="D169" s="58">
        <v>5242</v>
      </c>
      <c r="E169" s="58">
        <v>10</v>
      </c>
      <c r="F169" s="58">
        <v>5252</v>
      </c>
      <c r="G169" s="59">
        <v>0.343717277486911</v>
      </c>
      <c r="H169" s="2" t="s">
        <v>164</v>
      </c>
      <c r="I169" s="3">
        <v>2.9818399797717099</v>
      </c>
      <c r="J169" s="3">
        <v>3.7736705682400675</v>
      </c>
      <c r="K169" s="3">
        <v>4.516</v>
      </c>
      <c r="L169" s="3">
        <v>1.1967128339202471</v>
      </c>
      <c r="M169" s="3">
        <v>0</v>
      </c>
      <c r="N169" s="60">
        <v>9.3333333333333339</v>
      </c>
      <c r="O169" s="60">
        <v>0.90476190476190477</v>
      </c>
      <c r="P169" s="60">
        <v>3.7483766233766236</v>
      </c>
      <c r="Q169" s="60">
        <v>3.6877380952380951</v>
      </c>
      <c r="R169" s="60">
        <v>3.263157894736842</v>
      </c>
      <c r="S169" s="60">
        <v>3.6875</v>
      </c>
      <c r="T169" s="60">
        <v>3.6212121212121211</v>
      </c>
      <c r="U169" s="60">
        <v>3.375</v>
      </c>
      <c r="V169" s="3">
        <v>100</v>
      </c>
      <c r="W169" s="3">
        <v>97</v>
      </c>
      <c r="X169" s="3">
        <v>84</v>
      </c>
      <c r="Y169" s="3">
        <v>97</v>
      </c>
      <c r="Z169" s="3">
        <v>100</v>
      </c>
      <c r="AA169" s="3">
        <v>100</v>
      </c>
      <c r="AB169" s="3">
        <v>20</v>
      </c>
      <c r="AC169" s="3">
        <v>0</v>
      </c>
      <c r="AD169" s="3">
        <v>20</v>
      </c>
      <c r="AE169" s="3">
        <v>5.6465553570172524</v>
      </c>
      <c r="AF169" s="3">
        <v>5.1644291455924218</v>
      </c>
      <c r="AG169" s="3">
        <v>2.6897387331773319</v>
      </c>
      <c r="AH169" s="3">
        <v>2.6129833276886103</v>
      </c>
      <c r="AI169" s="3">
        <v>2.2539327775102782</v>
      </c>
      <c r="AJ169" s="3">
        <v>2.6744510787529894</v>
      </c>
      <c r="AK169" s="3">
        <v>2.6256977859984412</v>
      </c>
      <c r="AL169" s="3">
        <v>2.8014002939104823</v>
      </c>
      <c r="AM169" s="3">
        <v>26.469188499647807</v>
      </c>
      <c r="AN169" s="3">
        <v>5</v>
      </c>
      <c r="AO169" s="3">
        <v>1.5523380863575968</v>
      </c>
      <c r="AP169" s="3">
        <v>1.3727743232548242</v>
      </c>
      <c r="AQ169" s="3">
        <v>0.87283685269480926</v>
      </c>
      <c r="AR169" s="3">
        <v>5</v>
      </c>
      <c r="AS169" s="3">
        <v>5</v>
      </c>
      <c r="AT169" s="3">
        <v>18.797949262307231</v>
      </c>
      <c r="AU169" s="2">
        <v>5</v>
      </c>
      <c r="AV169" s="3">
        <v>70.267137761955041</v>
      </c>
      <c r="AW169" s="4">
        <v>0</v>
      </c>
      <c r="AX169" s="61">
        <v>0</v>
      </c>
      <c r="AY169" s="2">
        <v>18</v>
      </c>
      <c r="AZ169" s="2" t="s">
        <v>195</v>
      </c>
      <c r="BA169" s="2" t="s">
        <v>30</v>
      </c>
      <c r="BB169" s="3">
        <v>60.995363824218359</v>
      </c>
      <c r="BC169" s="60">
        <v>9.2717739377366826</v>
      </c>
      <c r="BD169" s="3">
        <v>0</v>
      </c>
      <c r="BE169" s="2">
        <v>0</v>
      </c>
      <c r="BF169" s="4">
        <v>0</v>
      </c>
      <c r="BG169" s="61">
        <v>0</v>
      </c>
    </row>
    <row r="170" spans="1:59" x14ac:dyDescent="0.25">
      <c r="A170" s="2" t="s">
        <v>183</v>
      </c>
      <c r="B170" s="2" t="s">
        <v>34</v>
      </c>
      <c r="C170" s="58">
        <v>46240</v>
      </c>
      <c r="D170" s="58">
        <v>22821</v>
      </c>
      <c r="E170" s="58">
        <v>443</v>
      </c>
      <c r="F170" s="58">
        <v>23264</v>
      </c>
      <c r="G170" s="59">
        <v>0.50311418685121112</v>
      </c>
      <c r="H170" s="2" t="s">
        <v>164</v>
      </c>
      <c r="I170" s="3">
        <v>3.6325403741999018</v>
      </c>
      <c r="J170" s="3">
        <v>4.5971651031090603</v>
      </c>
      <c r="K170" s="3">
        <v>4.0610999999999997</v>
      </c>
      <c r="L170" s="3">
        <v>0.88339224476699341</v>
      </c>
      <c r="M170" s="3">
        <v>0</v>
      </c>
      <c r="N170" s="60">
        <v>7.9111111111111176</v>
      </c>
      <c r="O170" s="60">
        <v>0.91111111111111132</v>
      </c>
      <c r="P170" s="60">
        <v>3.3621482683982697</v>
      </c>
      <c r="Q170" s="60">
        <v>3.2684712773998519</v>
      </c>
      <c r="R170" s="60">
        <v>3.1511627906976751</v>
      </c>
      <c r="S170" s="60">
        <v>3.4234234234234244</v>
      </c>
      <c r="T170" s="60">
        <v>3.3574074074074112</v>
      </c>
      <c r="U170" s="60">
        <v>2.8625000000000012</v>
      </c>
      <c r="V170" s="3">
        <v>100</v>
      </c>
      <c r="W170" s="3">
        <v>100</v>
      </c>
      <c r="X170" s="3">
        <v>94</v>
      </c>
      <c r="Y170" s="3">
        <v>100</v>
      </c>
      <c r="Z170" s="3">
        <v>100</v>
      </c>
      <c r="AA170" s="3">
        <v>99</v>
      </c>
      <c r="AB170" s="3">
        <v>14.484500525603332</v>
      </c>
      <c r="AC170" s="3">
        <v>0</v>
      </c>
      <c r="AD170" s="3">
        <v>14.484500525603332</v>
      </c>
      <c r="AE170" s="3">
        <v>4.0225225359272878</v>
      </c>
      <c r="AF170" s="3">
        <v>5.2201338692195947</v>
      </c>
      <c r="AG170" s="3">
        <v>1.8931596713259704</v>
      </c>
      <c r="AH170" s="3">
        <v>1.8413219074227802</v>
      </c>
      <c r="AI170" s="3">
        <v>2.0570259064583682</v>
      </c>
      <c r="AJ170" s="3">
        <v>2.207971226145935</v>
      </c>
      <c r="AK170" s="3">
        <v>2.1941072272490398</v>
      </c>
      <c r="AL170" s="3">
        <v>1.987141498943461</v>
      </c>
      <c r="AM170" s="3">
        <v>21.423383842692434</v>
      </c>
      <c r="AN170" s="3">
        <v>5</v>
      </c>
      <c r="AO170" s="3">
        <v>5</v>
      </c>
      <c r="AP170" s="3">
        <v>3.6397903712205593</v>
      </c>
      <c r="AQ170" s="3">
        <v>5</v>
      </c>
      <c r="AR170" s="3">
        <v>5</v>
      </c>
      <c r="AS170" s="3">
        <v>4.7732340822274253</v>
      </c>
      <c r="AT170" s="3">
        <v>28.413024453447985</v>
      </c>
      <c r="AU170" s="2">
        <v>5</v>
      </c>
      <c r="AV170" s="3">
        <v>69.320908821743757</v>
      </c>
      <c r="AW170" s="4">
        <v>0</v>
      </c>
      <c r="AX170" s="61">
        <v>0</v>
      </c>
      <c r="AY170" s="2">
        <v>20</v>
      </c>
      <c r="AZ170" s="2" t="s">
        <v>195</v>
      </c>
      <c r="BA170" s="2" t="s">
        <v>30</v>
      </c>
      <c r="BB170" s="3">
        <v>59.506008298279795</v>
      </c>
      <c r="BC170" s="60">
        <v>9.8149005234639617</v>
      </c>
      <c r="BD170" s="3">
        <v>0</v>
      </c>
      <c r="BE170" s="2">
        <v>0</v>
      </c>
      <c r="BF170" s="4">
        <v>0</v>
      </c>
      <c r="BG170" s="61">
        <v>0</v>
      </c>
    </row>
    <row r="171" spans="1:59" x14ac:dyDescent="0.25">
      <c r="A171" s="57" t="s">
        <v>174</v>
      </c>
      <c r="B171" s="2" t="s">
        <v>48</v>
      </c>
      <c r="C171" s="58">
        <v>6812</v>
      </c>
      <c r="D171" s="58">
        <v>5681</v>
      </c>
      <c r="E171" s="58">
        <v>0</v>
      </c>
      <c r="F171" s="58">
        <v>5681</v>
      </c>
      <c r="G171" s="59">
        <v>0.83396946564885499</v>
      </c>
      <c r="H171" s="2" t="s">
        <v>167</v>
      </c>
      <c r="I171" s="3">
        <v>3.0550447413907729</v>
      </c>
      <c r="J171" s="3">
        <v>3.8663149275118345</v>
      </c>
      <c r="K171" s="3">
        <v>7.4127000000000001</v>
      </c>
      <c r="L171" s="3">
        <v>1.9172519929126519</v>
      </c>
      <c r="M171" s="3">
        <v>0</v>
      </c>
      <c r="N171" s="60">
        <v>9.7777777777777786</v>
      </c>
      <c r="O171" s="60">
        <v>1</v>
      </c>
      <c r="P171" s="60">
        <v>3.9166666666666665</v>
      </c>
      <c r="Q171" s="60">
        <v>3.7817460317460316</v>
      </c>
      <c r="R171" s="60">
        <v>3.625</v>
      </c>
      <c r="S171" s="60">
        <v>3.875</v>
      </c>
      <c r="T171" s="60">
        <v>3.9166666666666665</v>
      </c>
      <c r="U171" s="60">
        <v>3.6666666666666665</v>
      </c>
      <c r="V171" s="3">
        <v>98.767701959206036</v>
      </c>
      <c r="W171" s="3">
        <v>97.824612683070086</v>
      </c>
      <c r="X171" s="3">
        <v>88.972288033676122</v>
      </c>
      <c r="Y171" s="3">
        <v>98.182771135447567</v>
      </c>
      <c r="Z171" s="3">
        <v>100</v>
      </c>
      <c r="AA171" s="3">
        <v>88.975415597915088</v>
      </c>
      <c r="AB171" s="3">
        <v>20</v>
      </c>
      <c r="AC171" s="3">
        <v>0</v>
      </c>
      <c r="AD171" s="3">
        <v>20</v>
      </c>
      <c r="AE171" s="3">
        <v>6</v>
      </c>
      <c r="AF171" s="3">
        <v>6</v>
      </c>
      <c r="AG171" s="3">
        <v>3</v>
      </c>
      <c r="AH171" s="3">
        <v>2.7860051236323131</v>
      </c>
      <c r="AI171" s="3">
        <v>2.8901141300208932</v>
      </c>
      <c r="AJ171" s="3">
        <v>3</v>
      </c>
      <c r="AK171" s="3">
        <v>3</v>
      </c>
      <c r="AL171" s="3">
        <v>3</v>
      </c>
      <c r="AM171" s="3">
        <v>29.676119253653209</v>
      </c>
      <c r="AN171" s="3">
        <v>2.5</v>
      </c>
      <c r="AO171" s="3">
        <v>2.5</v>
      </c>
      <c r="AP171" s="3">
        <v>2.5</v>
      </c>
      <c r="AQ171" s="3">
        <v>2.4999999999999805</v>
      </c>
      <c r="AR171" s="3">
        <v>5</v>
      </c>
      <c r="AS171" s="3">
        <v>2.4999999999999964</v>
      </c>
      <c r="AT171" s="3">
        <v>17.499999999999979</v>
      </c>
      <c r="AU171" s="2">
        <v>0</v>
      </c>
      <c r="AV171" s="3">
        <v>67.176119253653184</v>
      </c>
      <c r="AW171" s="4">
        <v>0</v>
      </c>
      <c r="AX171" s="61">
        <v>0</v>
      </c>
      <c r="AY171" s="2">
        <v>26</v>
      </c>
      <c r="AZ171" s="2" t="s">
        <v>195</v>
      </c>
      <c r="BA171" s="2" t="s">
        <v>30</v>
      </c>
      <c r="BB171" s="3">
        <v>64.965499036672568</v>
      </c>
      <c r="BC171" s="60">
        <v>2.2106202169806153</v>
      </c>
      <c r="BD171" s="3">
        <v>0</v>
      </c>
      <c r="BE171" s="2">
        <v>0</v>
      </c>
      <c r="BF171" s="4">
        <v>0</v>
      </c>
      <c r="BG171" s="61">
        <v>0</v>
      </c>
    </row>
    <row r="172" spans="1:59" x14ac:dyDescent="0.25">
      <c r="A172" s="57" t="s">
        <v>182</v>
      </c>
      <c r="B172" s="62" t="s">
        <v>33</v>
      </c>
      <c r="C172" s="58">
        <v>22620</v>
      </c>
      <c r="D172" s="58">
        <v>9093</v>
      </c>
      <c r="E172" s="58">
        <v>2004</v>
      </c>
      <c r="F172" s="58">
        <v>11097</v>
      </c>
      <c r="G172" s="59">
        <v>0.49058355437665785</v>
      </c>
      <c r="H172" s="2" t="s">
        <v>164</v>
      </c>
      <c r="I172" s="3">
        <v>3.0001108348134991</v>
      </c>
      <c r="J172" s="3">
        <v>3.796793267109059</v>
      </c>
      <c r="K172" s="3">
        <v>3.931</v>
      </c>
      <c r="L172" s="3">
        <v>1.0353473901393446</v>
      </c>
      <c r="M172" s="3">
        <v>0</v>
      </c>
      <c r="N172" s="60">
        <v>9.0714285714285712</v>
      </c>
      <c r="O172" s="60">
        <v>0.9642857142857143</v>
      </c>
      <c r="P172" s="60">
        <v>3.7198275862068964</v>
      </c>
      <c r="Q172" s="60">
        <v>3.5633540372670813</v>
      </c>
      <c r="R172" s="60">
        <v>3.5961538461538449</v>
      </c>
      <c r="S172" s="60">
        <v>3.4999999999999987</v>
      </c>
      <c r="T172" s="60">
        <v>3.4375</v>
      </c>
      <c r="U172" s="60">
        <v>3.166666666666667</v>
      </c>
      <c r="V172" s="3">
        <v>98</v>
      </c>
      <c r="W172" s="3">
        <v>94</v>
      </c>
      <c r="X172" s="3">
        <v>97</v>
      </c>
      <c r="Y172" s="3">
        <v>96</v>
      </c>
      <c r="Z172" s="3">
        <v>100</v>
      </c>
      <c r="AA172" s="3">
        <v>100</v>
      </c>
      <c r="AB172" s="3">
        <v>20</v>
      </c>
      <c r="AC172" s="3">
        <v>0</v>
      </c>
      <c r="AD172" s="3">
        <v>20</v>
      </c>
      <c r="AE172" s="3">
        <v>5.3474868129549247</v>
      </c>
      <c r="AF172" s="3">
        <v>5.6866609295971582</v>
      </c>
      <c r="AG172" s="3">
        <v>2.6308575947205362</v>
      </c>
      <c r="AH172" s="3">
        <v>2.3840542191862277</v>
      </c>
      <c r="AI172" s="3">
        <v>2.8393975746459188</v>
      </c>
      <c r="AJ172" s="3">
        <v>2.3432404371364628</v>
      </c>
      <c r="AK172" s="3">
        <v>2.3251405446230162</v>
      </c>
      <c r="AL172" s="3">
        <v>2.4704007837612862</v>
      </c>
      <c r="AM172" s="3">
        <v>26.027238896625526</v>
      </c>
      <c r="AN172" s="3">
        <v>0.94254000697873108</v>
      </c>
      <c r="AO172" s="3">
        <v>0</v>
      </c>
      <c r="AP172" s="3">
        <v>4.3198951856102799</v>
      </c>
      <c r="AQ172" s="3">
        <v>0</v>
      </c>
      <c r="AR172" s="3">
        <v>5</v>
      </c>
      <c r="AS172" s="3">
        <v>5</v>
      </c>
      <c r="AT172" s="3">
        <v>15.262435192589011</v>
      </c>
      <c r="AU172" s="2">
        <v>5</v>
      </c>
      <c r="AV172" s="3">
        <v>66.289674089214543</v>
      </c>
      <c r="AW172" s="4">
        <v>0</v>
      </c>
      <c r="AX172" s="61">
        <v>0</v>
      </c>
      <c r="AY172" s="2">
        <v>29</v>
      </c>
      <c r="AZ172" s="2" t="s">
        <v>195</v>
      </c>
      <c r="BA172" s="2" t="s">
        <v>30</v>
      </c>
      <c r="BB172" s="3">
        <v>74.507507651967444</v>
      </c>
      <c r="BC172" s="60">
        <v>-8.2178335627529009</v>
      </c>
      <c r="BD172" s="3">
        <v>0</v>
      </c>
      <c r="BE172" s="2">
        <v>0</v>
      </c>
      <c r="BF172" s="4">
        <v>0</v>
      </c>
      <c r="BG172" s="61">
        <v>0</v>
      </c>
    </row>
    <row r="173" spans="1:59" x14ac:dyDescent="0.25">
      <c r="A173" s="57" t="s">
        <v>74</v>
      </c>
      <c r="B173" s="2" t="s">
        <v>39</v>
      </c>
      <c r="C173" s="58">
        <v>39972</v>
      </c>
      <c r="D173" s="58">
        <v>21978</v>
      </c>
      <c r="E173" s="58">
        <v>1466</v>
      </c>
      <c r="F173" s="58">
        <v>23444</v>
      </c>
      <c r="G173" s="59">
        <v>0.5865105573901731</v>
      </c>
      <c r="H173" s="2" t="s">
        <v>162</v>
      </c>
      <c r="I173" s="3">
        <v>3.5324538013237268</v>
      </c>
      <c r="J173" s="3">
        <v>4.4705004407190438</v>
      </c>
      <c r="K173" s="3">
        <v>4.78</v>
      </c>
      <c r="L173" s="3">
        <v>1.06923152416269</v>
      </c>
      <c r="M173" s="3">
        <v>0.44350000000000001</v>
      </c>
      <c r="N173" s="60">
        <v>7.9249999999999998</v>
      </c>
      <c r="O173" s="60">
        <v>0.85365853658536583</v>
      </c>
      <c r="P173" s="60">
        <v>3.4186507936507935</v>
      </c>
      <c r="Q173" s="60">
        <v>3.4919562419562418</v>
      </c>
      <c r="R173" s="60">
        <v>2.8235294117647061</v>
      </c>
      <c r="S173" s="60">
        <v>3.2701149425287355</v>
      </c>
      <c r="T173" s="60">
        <v>3.2784552845528454</v>
      </c>
      <c r="U173" s="60">
        <v>2.25</v>
      </c>
      <c r="V173" s="3">
        <v>97</v>
      </c>
      <c r="W173" s="3">
        <v>99</v>
      </c>
      <c r="X173" s="3">
        <v>94</v>
      </c>
      <c r="Y173" s="3">
        <v>98</v>
      </c>
      <c r="Z173" s="3">
        <v>99</v>
      </c>
      <c r="AA173" s="3">
        <v>97</v>
      </c>
      <c r="AB173" s="3">
        <v>20</v>
      </c>
      <c r="AC173" s="3">
        <v>7.9632511371797943</v>
      </c>
      <c r="AD173" s="3">
        <v>27.963251137179796</v>
      </c>
      <c r="AE173" s="3">
        <v>4.0383822314457367</v>
      </c>
      <c r="AF173" s="3">
        <v>4.716074052983477</v>
      </c>
      <c r="AG173" s="3">
        <v>2.0096936543381982</v>
      </c>
      <c r="AH173" s="3">
        <v>2.2526464335248599</v>
      </c>
      <c r="AI173" s="3">
        <v>1.4809894444064731</v>
      </c>
      <c r="AJ173" s="3">
        <v>1.9371584244265505</v>
      </c>
      <c r="AK173" s="3">
        <v>2.0649397445084605</v>
      </c>
      <c r="AL173" s="3">
        <v>1.0140029391048215</v>
      </c>
      <c r="AM173" s="3">
        <v>19.513886924738578</v>
      </c>
      <c r="AN173" s="3">
        <v>0</v>
      </c>
      <c r="AO173" s="3">
        <v>3.8507793621191988</v>
      </c>
      <c r="AP173" s="3">
        <v>3.6397903712205593</v>
      </c>
      <c r="AQ173" s="3">
        <v>2.2485579017965396</v>
      </c>
      <c r="AR173" s="3">
        <v>4.5571834709345289</v>
      </c>
      <c r="AS173" s="3">
        <v>4.3197022466822741</v>
      </c>
      <c r="AT173" s="3">
        <v>18.6160133527531</v>
      </c>
      <c r="AU173" s="2">
        <v>0</v>
      </c>
      <c r="AV173" s="3">
        <v>66.093151414671468</v>
      </c>
      <c r="AW173" s="4">
        <v>0</v>
      </c>
      <c r="AX173" s="61">
        <v>0</v>
      </c>
      <c r="AY173" s="2">
        <v>30</v>
      </c>
      <c r="AZ173" s="2" t="s">
        <v>195</v>
      </c>
      <c r="BA173" s="2" t="s">
        <v>30</v>
      </c>
      <c r="BB173" s="3">
        <v>56.107332117897272</v>
      </c>
      <c r="BC173" s="60">
        <v>9.9858192967741957</v>
      </c>
      <c r="BD173" s="3">
        <v>0</v>
      </c>
      <c r="BE173" s="2">
        <v>0</v>
      </c>
      <c r="BF173" s="4">
        <v>0</v>
      </c>
      <c r="BG173" s="61">
        <v>0</v>
      </c>
    </row>
    <row r="174" spans="1:59" x14ac:dyDescent="0.25">
      <c r="A174" s="57" t="s">
        <v>263</v>
      </c>
      <c r="B174" s="2" t="s">
        <v>33</v>
      </c>
      <c r="C174" s="58">
        <v>16757</v>
      </c>
      <c r="D174" s="58">
        <v>3164</v>
      </c>
      <c r="E174" s="58">
        <v>0</v>
      </c>
      <c r="F174" s="58">
        <v>3164</v>
      </c>
      <c r="G174" s="59">
        <v>0.18881661395237812</v>
      </c>
      <c r="H174" s="2" t="s">
        <v>164</v>
      </c>
      <c r="I174" s="3">
        <v>2.728685655253837</v>
      </c>
      <c r="J174" s="3">
        <v>3.453290859692149</v>
      </c>
      <c r="K174" s="3">
        <v>3.9863</v>
      </c>
      <c r="L174" s="3">
        <v>1.1543481745280406</v>
      </c>
      <c r="M174" s="3">
        <v>0</v>
      </c>
      <c r="N174" s="60">
        <v>8.4761904761904763</v>
      </c>
      <c r="O174" s="60">
        <v>0.95238095238095244</v>
      </c>
      <c r="P174" s="60">
        <v>3.5280612244897966</v>
      </c>
      <c r="Q174" s="60">
        <v>3.5763736263736265</v>
      </c>
      <c r="R174" s="60">
        <v>3.4210526315789478</v>
      </c>
      <c r="S174" s="60">
        <v>3.7314814814814814</v>
      </c>
      <c r="T174" s="60">
        <v>3.4722222222222232</v>
      </c>
      <c r="U174" s="60">
        <v>3.5</v>
      </c>
      <c r="V174" s="3">
        <v>100</v>
      </c>
      <c r="W174" s="3">
        <v>92</v>
      </c>
      <c r="X174" s="3">
        <v>90</v>
      </c>
      <c r="Y174" s="3">
        <v>97</v>
      </c>
      <c r="Z174" s="3">
        <v>95</v>
      </c>
      <c r="AA174" s="3">
        <v>95</v>
      </c>
      <c r="AB174" s="3">
        <v>20</v>
      </c>
      <c r="AC174" s="3">
        <v>0</v>
      </c>
      <c r="AD174" s="3">
        <v>20</v>
      </c>
      <c r="AE174" s="3">
        <v>4.667785576449635</v>
      </c>
      <c r="AF174" s="3">
        <v>5.5822145727962109</v>
      </c>
      <c r="AG174" s="3">
        <v>2.2353478747782565</v>
      </c>
      <c r="AH174" s="3">
        <v>2.4080167990847166</v>
      </c>
      <c r="AI174" s="3">
        <v>2.5315391858785472</v>
      </c>
      <c r="AJ174" s="3">
        <v>2.7521424638235317</v>
      </c>
      <c r="AK174" s="3">
        <v>2.3819468960857271</v>
      </c>
      <c r="AL174" s="3">
        <v>3</v>
      </c>
      <c r="AM174" s="3">
        <v>25.558993368896623</v>
      </c>
      <c r="AN174" s="3">
        <v>5</v>
      </c>
      <c r="AO174" s="3">
        <v>0</v>
      </c>
      <c r="AP174" s="3">
        <v>2.7329839520342651</v>
      </c>
      <c r="AQ174" s="3">
        <v>0.87283685269480926</v>
      </c>
      <c r="AR174" s="3">
        <v>2.785917354672645</v>
      </c>
      <c r="AS174" s="3">
        <v>3.8661704111371238</v>
      </c>
      <c r="AT174" s="3">
        <v>15.257908570538842</v>
      </c>
      <c r="AU174" s="2">
        <v>5</v>
      </c>
      <c r="AV174" s="3">
        <v>65.816901939435468</v>
      </c>
      <c r="AW174" s="4">
        <v>0</v>
      </c>
      <c r="AX174" s="61">
        <v>0</v>
      </c>
      <c r="AY174" s="2">
        <v>31</v>
      </c>
      <c r="AZ174" s="2" t="s">
        <v>195</v>
      </c>
      <c r="BA174" s="2" t="s">
        <v>30</v>
      </c>
      <c r="BB174" s="3">
        <v>60.091565304665011</v>
      </c>
      <c r="BC174" s="60">
        <v>5.7253366347704571</v>
      </c>
      <c r="BD174" s="3">
        <v>0</v>
      </c>
      <c r="BE174" s="2">
        <v>0</v>
      </c>
      <c r="BF174" s="4">
        <v>0</v>
      </c>
      <c r="BG174" s="61">
        <v>0</v>
      </c>
    </row>
    <row r="175" spans="1:59" x14ac:dyDescent="0.25">
      <c r="A175" s="57" t="s">
        <v>172</v>
      </c>
      <c r="B175" s="2" t="s">
        <v>34</v>
      </c>
      <c r="C175" s="58">
        <v>25621</v>
      </c>
      <c r="D175" s="58">
        <v>4874</v>
      </c>
      <c r="E175" s="58">
        <v>0</v>
      </c>
      <c r="F175" s="58">
        <v>4874</v>
      </c>
      <c r="G175" s="59">
        <v>0.1902345732016705</v>
      </c>
      <c r="H175" s="2" t="s">
        <v>164</v>
      </c>
      <c r="I175" s="3">
        <v>3.7539227934875745</v>
      </c>
      <c r="J175" s="3">
        <v>4.750780745220994</v>
      </c>
      <c r="K175" s="3">
        <v>4.9836</v>
      </c>
      <c r="L175" s="3">
        <v>1.0490065248776652</v>
      </c>
      <c r="M175" s="3">
        <v>0</v>
      </c>
      <c r="N175" s="60">
        <v>9</v>
      </c>
      <c r="O175" s="60">
        <v>0.95652173913043481</v>
      </c>
      <c r="P175" s="60">
        <v>3.5918737060041406</v>
      </c>
      <c r="Q175" s="60">
        <v>3.6150226757369612</v>
      </c>
      <c r="R175" s="60">
        <v>3.4090909090909092</v>
      </c>
      <c r="S175" s="60">
        <v>3.5714285714285716</v>
      </c>
      <c r="T175" s="60">
        <v>3.5615942028985508</v>
      </c>
      <c r="U175" s="60">
        <v>3.0909090909090908</v>
      </c>
      <c r="V175" s="3">
        <v>98</v>
      </c>
      <c r="W175" s="3">
        <v>100</v>
      </c>
      <c r="X175" s="3">
        <v>92</v>
      </c>
      <c r="Y175" s="3">
        <v>94</v>
      </c>
      <c r="Z175" s="3">
        <v>100</v>
      </c>
      <c r="AA175" s="3">
        <v>100</v>
      </c>
      <c r="AB175" s="3">
        <v>20</v>
      </c>
      <c r="AC175" s="3">
        <v>0</v>
      </c>
      <c r="AD175" s="3">
        <v>20</v>
      </c>
      <c r="AE175" s="3">
        <v>5.2659226645742896</v>
      </c>
      <c r="AF175" s="3">
        <v>5.6185437403791489</v>
      </c>
      <c r="AG175" s="3">
        <v>2.366958322338359</v>
      </c>
      <c r="AH175" s="3">
        <v>2.4791504520587551</v>
      </c>
      <c r="AI175" s="3">
        <v>2.5105083973657996</v>
      </c>
      <c r="AJ175" s="3">
        <v>2.4694159196570462</v>
      </c>
      <c r="AK175" s="3">
        <v>2.5281615050680029</v>
      </c>
      <c r="AL175" s="3">
        <v>2.3500373255252143</v>
      </c>
      <c r="AM175" s="3">
        <v>25.588698326966615</v>
      </c>
      <c r="AN175" s="3">
        <v>0.94254000697873108</v>
      </c>
      <c r="AO175" s="3">
        <v>5</v>
      </c>
      <c r="AP175" s="3">
        <v>3.1863871616274118</v>
      </c>
      <c r="AQ175" s="3">
        <v>0</v>
      </c>
      <c r="AR175" s="3">
        <v>5</v>
      </c>
      <c r="AS175" s="3">
        <v>5</v>
      </c>
      <c r="AT175" s="3">
        <v>19.128927168606143</v>
      </c>
      <c r="AU175" s="2">
        <v>0</v>
      </c>
      <c r="AV175" s="3">
        <v>64.717625495572761</v>
      </c>
      <c r="AW175" s="4">
        <v>0</v>
      </c>
      <c r="AX175" s="61">
        <v>0</v>
      </c>
      <c r="AY175" s="2">
        <v>34</v>
      </c>
      <c r="AZ175" s="2" t="s">
        <v>195</v>
      </c>
      <c r="BA175" s="2" t="s">
        <v>30</v>
      </c>
      <c r="BB175" s="3">
        <v>63.597513521614296</v>
      </c>
      <c r="BC175" s="60">
        <v>1.1201119739584655</v>
      </c>
      <c r="BD175" s="3">
        <v>0</v>
      </c>
      <c r="BE175" s="2">
        <v>0</v>
      </c>
      <c r="BF175" s="4">
        <v>0</v>
      </c>
      <c r="BG175" s="61">
        <v>0</v>
      </c>
    </row>
    <row r="176" spans="1:59" x14ac:dyDescent="0.25">
      <c r="A176" s="2" t="s">
        <v>173</v>
      </c>
      <c r="B176" s="2" t="s">
        <v>39</v>
      </c>
      <c r="C176" s="58">
        <v>23626</v>
      </c>
      <c r="D176" s="58">
        <v>6799</v>
      </c>
      <c r="E176" s="58">
        <v>491</v>
      </c>
      <c r="F176" s="58">
        <v>7290</v>
      </c>
      <c r="G176" s="59">
        <v>0.30855836789977142</v>
      </c>
      <c r="H176" s="2" t="s">
        <v>164</v>
      </c>
      <c r="I176" s="3">
        <v>3.0105354649026093</v>
      </c>
      <c r="J176" s="3">
        <v>3.8099861681429625</v>
      </c>
      <c r="K176" s="3">
        <v>4.1364000000000001</v>
      </c>
      <c r="L176" s="3">
        <v>1.0856732327761012</v>
      </c>
      <c r="M176" s="3">
        <v>0.30230000000000001</v>
      </c>
      <c r="N176" s="60">
        <v>8.6956521739130448</v>
      </c>
      <c r="O176" s="60">
        <v>0.91304347826086962</v>
      </c>
      <c r="P176" s="60">
        <v>3.5401138716356106</v>
      </c>
      <c r="Q176" s="60">
        <v>3.5387085137085128</v>
      </c>
      <c r="R176" s="60">
        <v>3.3095238095238093</v>
      </c>
      <c r="S176" s="60">
        <v>3.5701754385964906</v>
      </c>
      <c r="T176" s="60">
        <v>3.6195652173913033</v>
      </c>
      <c r="U176" s="60">
        <v>3.1666666666666661</v>
      </c>
      <c r="V176" s="3">
        <v>96</v>
      </c>
      <c r="W176" s="3">
        <v>98</v>
      </c>
      <c r="X176" s="3">
        <v>95</v>
      </c>
      <c r="Y176" s="3">
        <v>100</v>
      </c>
      <c r="Z176" s="3">
        <v>94</v>
      </c>
      <c r="AA176" s="3">
        <v>81</v>
      </c>
      <c r="AB176" s="3">
        <v>20</v>
      </c>
      <c r="AC176" s="3">
        <v>5.4279387119942548</v>
      </c>
      <c r="AD176" s="3">
        <v>25.427938711994255</v>
      </c>
      <c r="AE176" s="3">
        <v>4.9183884671263689</v>
      </c>
      <c r="AF176" s="3">
        <v>5.2370874807582979</v>
      </c>
      <c r="AG176" s="3">
        <v>2.260205931501658</v>
      </c>
      <c r="AH176" s="3">
        <v>2.3386940835798429</v>
      </c>
      <c r="AI176" s="3">
        <v>2.3354521196501663</v>
      </c>
      <c r="AJ176" s="3">
        <v>2.4672023147005433</v>
      </c>
      <c r="AK176" s="3">
        <v>2.6230034135970461</v>
      </c>
      <c r="AL176" s="3">
        <v>2.4704007837612849</v>
      </c>
      <c r="AM176" s="3">
        <v>24.650434594675211</v>
      </c>
      <c r="AN176" s="3">
        <v>0</v>
      </c>
      <c r="AO176" s="3">
        <v>2.701558724238398</v>
      </c>
      <c r="AP176" s="3">
        <v>3.8664919760171323</v>
      </c>
      <c r="AQ176" s="3">
        <v>5</v>
      </c>
      <c r="AR176" s="3">
        <v>2.3431008256071744</v>
      </c>
      <c r="AS176" s="3">
        <v>0.69144756232106963</v>
      </c>
      <c r="AT176" s="3">
        <v>14.602599088183773</v>
      </c>
      <c r="AU176" s="2">
        <v>0</v>
      </c>
      <c r="AV176" s="3">
        <v>64.680972394853228</v>
      </c>
      <c r="AW176" s="4">
        <v>0</v>
      </c>
      <c r="AX176" s="61">
        <v>0</v>
      </c>
      <c r="AY176" s="2">
        <v>35</v>
      </c>
      <c r="AZ176" s="2" t="s">
        <v>195</v>
      </c>
      <c r="BA176" s="2" t="s">
        <v>30</v>
      </c>
      <c r="BB176" s="3">
        <v>59.965870672122506</v>
      </c>
      <c r="BC176" s="60">
        <v>4.7151017227307221</v>
      </c>
      <c r="BD176" s="3">
        <v>0</v>
      </c>
      <c r="BE176" s="2">
        <v>0</v>
      </c>
      <c r="BF176" s="4">
        <v>0</v>
      </c>
      <c r="BG176" s="61">
        <v>0</v>
      </c>
    </row>
    <row r="177" spans="1:59" x14ac:dyDescent="0.25">
      <c r="A177" s="57" t="s">
        <v>177</v>
      </c>
      <c r="B177" s="2" t="s">
        <v>34</v>
      </c>
      <c r="C177" s="58">
        <v>64088</v>
      </c>
      <c r="D177" s="58">
        <v>33239</v>
      </c>
      <c r="E177" s="58">
        <v>1007</v>
      </c>
      <c r="F177" s="58">
        <v>34246</v>
      </c>
      <c r="G177" s="59">
        <v>0.53435900636624645</v>
      </c>
      <c r="H177" s="2" t="s">
        <v>164</v>
      </c>
      <c r="I177" s="3">
        <v>3.6873729123431174</v>
      </c>
      <c r="J177" s="3">
        <v>4.6665584765887447</v>
      </c>
      <c r="K177" s="3">
        <v>4.4446000000000003</v>
      </c>
      <c r="L177" s="3">
        <v>0.95243636660672559</v>
      </c>
      <c r="M177" s="3">
        <v>0</v>
      </c>
      <c r="N177" s="60">
        <v>8.6346153846153815</v>
      </c>
      <c r="O177" s="60">
        <v>0.90384615384615341</v>
      </c>
      <c r="P177" s="60">
        <v>3.5308123249299719</v>
      </c>
      <c r="Q177" s="60">
        <v>3.4394179894179899</v>
      </c>
      <c r="R177" s="60">
        <v>3.4893617021276588</v>
      </c>
      <c r="S177" s="60">
        <v>3.702380952380953</v>
      </c>
      <c r="T177" s="60">
        <v>3.450980392156862</v>
      </c>
      <c r="U177" s="60">
        <v>3.2142857142857131</v>
      </c>
      <c r="V177" s="3">
        <v>98</v>
      </c>
      <c r="W177" s="3">
        <v>98</v>
      </c>
      <c r="X177" s="3">
        <v>87</v>
      </c>
      <c r="Y177" s="3">
        <v>98</v>
      </c>
      <c r="Z177" s="3">
        <v>99</v>
      </c>
      <c r="AA177" s="3">
        <v>99</v>
      </c>
      <c r="AB177" s="3">
        <v>17.750259453526084</v>
      </c>
      <c r="AC177" s="3">
        <v>0</v>
      </c>
      <c r="AD177" s="3">
        <v>17.750259453526084</v>
      </c>
      <c r="AE177" s="3">
        <v>4.8486906747810394</v>
      </c>
      <c r="AF177" s="3">
        <v>5.1563948104538833</v>
      </c>
      <c r="AG177" s="3">
        <v>2.2410218989130626</v>
      </c>
      <c r="AH177" s="3">
        <v>2.1559496742130042</v>
      </c>
      <c r="AI177" s="3">
        <v>2.6516384121938952</v>
      </c>
      <c r="AJ177" s="3">
        <v>2.7007376376114447</v>
      </c>
      <c r="AK177" s="3">
        <v>2.3471947751908906</v>
      </c>
      <c r="AL177" s="3">
        <v>2.5460578146525288</v>
      </c>
      <c r="AM177" s="3">
        <v>24.647685698009749</v>
      </c>
      <c r="AN177" s="3">
        <v>0.94254000697873108</v>
      </c>
      <c r="AO177" s="3">
        <v>2.701558724238398</v>
      </c>
      <c r="AP177" s="3">
        <v>2.052879137644545</v>
      </c>
      <c r="AQ177" s="3">
        <v>2.2485579017965396</v>
      </c>
      <c r="AR177" s="3">
        <v>4.5571834709345289</v>
      </c>
      <c r="AS177" s="3">
        <v>4.7732340822274253</v>
      </c>
      <c r="AT177" s="3">
        <v>17.275953323820168</v>
      </c>
      <c r="AU177" s="2">
        <v>5</v>
      </c>
      <c r="AV177" s="3">
        <v>64.673898475355998</v>
      </c>
      <c r="AW177" s="4">
        <v>0</v>
      </c>
      <c r="AX177" s="61">
        <v>0</v>
      </c>
      <c r="AY177" s="2">
        <v>36</v>
      </c>
      <c r="AZ177" s="2" t="s">
        <v>195</v>
      </c>
      <c r="BA177" s="2" t="s">
        <v>30</v>
      </c>
      <c r="BB177" s="3">
        <v>66.976965279052976</v>
      </c>
      <c r="BC177" s="60">
        <v>-2.3030668036969786</v>
      </c>
      <c r="BD177" s="3">
        <v>0</v>
      </c>
      <c r="BE177" s="2">
        <v>0</v>
      </c>
      <c r="BF177" s="4">
        <v>0</v>
      </c>
      <c r="BG177" s="61">
        <v>0</v>
      </c>
    </row>
    <row r="178" spans="1:59" x14ac:dyDescent="0.25">
      <c r="A178" s="57" t="s">
        <v>175</v>
      </c>
      <c r="B178" s="2" t="s">
        <v>39</v>
      </c>
      <c r="C178" s="58">
        <v>29231</v>
      </c>
      <c r="D178" s="58">
        <v>18373</v>
      </c>
      <c r="E178" s="58">
        <v>835</v>
      </c>
      <c r="F178" s="58">
        <v>19208</v>
      </c>
      <c r="G178" s="59">
        <v>0.65711060175840719</v>
      </c>
      <c r="H178" s="2" t="s">
        <v>164</v>
      </c>
      <c r="I178" s="3">
        <v>3.7502850506756755</v>
      </c>
      <c r="J178" s="3">
        <v>4.7461769961676525</v>
      </c>
      <c r="K178" s="3">
        <v>4.9055999999999997</v>
      </c>
      <c r="L178" s="3">
        <v>1.0335897721389393</v>
      </c>
      <c r="M178" s="3">
        <v>0</v>
      </c>
      <c r="N178" s="60">
        <v>8.9696969696969742</v>
      </c>
      <c r="O178" s="60">
        <v>1</v>
      </c>
      <c r="P178" s="60">
        <v>3.7392113095238115</v>
      </c>
      <c r="Q178" s="60">
        <v>3.6295329670329664</v>
      </c>
      <c r="R178" s="60">
        <v>3.2068965517241383</v>
      </c>
      <c r="S178" s="60">
        <v>3.5634920634920637</v>
      </c>
      <c r="T178" s="60">
        <v>3.6067708333333353</v>
      </c>
      <c r="U178" s="60">
        <v>3.1296296296296298</v>
      </c>
      <c r="V178" s="3">
        <v>96</v>
      </c>
      <c r="W178" s="3">
        <v>97</v>
      </c>
      <c r="X178" s="3">
        <v>94</v>
      </c>
      <c r="Y178" s="3">
        <v>95</v>
      </c>
      <c r="Z178" s="3">
        <v>96</v>
      </c>
      <c r="AA178" s="3">
        <v>98</v>
      </c>
      <c r="AB178" s="3">
        <v>20</v>
      </c>
      <c r="AC178" s="3">
        <v>0</v>
      </c>
      <c r="AD178" s="3">
        <v>20</v>
      </c>
      <c r="AE178" s="3">
        <v>5.2313196925340257</v>
      </c>
      <c r="AF178" s="3">
        <v>6</v>
      </c>
      <c r="AG178" s="3">
        <v>2.6708356748794619</v>
      </c>
      <c r="AH178" s="3">
        <v>2.5058566723307973</v>
      </c>
      <c r="AI178" s="3">
        <v>2.1550155515399765</v>
      </c>
      <c r="AJ178" s="3">
        <v>2.4553964215992039</v>
      </c>
      <c r="AK178" s="3">
        <v>2.6020715080037267</v>
      </c>
      <c r="AL178" s="3">
        <v>2.4115564264014289</v>
      </c>
      <c r="AM178" s="3">
        <v>26.032051947288618</v>
      </c>
      <c r="AN178" s="3">
        <v>0</v>
      </c>
      <c r="AO178" s="3">
        <v>1.5523380863575968</v>
      </c>
      <c r="AP178" s="3">
        <v>3.6397903712205593</v>
      </c>
      <c r="AQ178" s="3">
        <v>0</v>
      </c>
      <c r="AR178" s="3">
        <v>3.2287338837381165</v>
      </c>
      <c r="AS178" s="3">
        <v>4.5464681644548497</v>
      </c>
      <c r="AT178" s="3">
        <v>12.967330505771123</v>
      </c>
      <c r="AU178" s="2">
        <v>5</v>
      </c>
      <c r="AV178" s="3">
        <v>63.999382453059745</v>
      </c>
      <c r="AW178" s="4">
        <v>0</v>
      </c>
      <c r="AX178" s="61">
        <v>0</v>
      </c>
      <c r="AY178" s="2">
        <v>39</v>
      </c>
      <c r="AZ178" s="2" t="s">
        <v>195</v>
      </c>
      <c r="BA178" s="2" t="s">
        <v>30</v>
      </c>
      <c r="BB178" s="3">
        <v>59.425552670370166</v>
      </c>
      <c r="BC178" s="60">
        <v>4.5738297826895788</v>
      </c>
      <c r="BD178" s="3">
        <v>0</v>
      </c>
      <c r="BE178" s="2">
        <v>0</v>
      </c>
      <c r="BF178" s="4">
        <v>0</v>
      </c>
      <c r="BG178" s="61">
        <v>0</v>
      </c>
    </row>
    <row r="179" spans="1:59" x14ac:dyDescent="0.25">
      <c r="A179" s="57" t="s">
        <v>314</v>
      </c>
      <c r="B179" s="2" t="s">
        <v>48</v>
      </c>
      <c r="C179" s="58">
        <v>16711</v>
      </c>
      <c r="D179" s="58">
        <v>5179</v>
      </c>
      <c r="E179" s="58">
        <v>0</v>
      </c>
      <c r="F179" s="58">
        <v>5179</v>
      </c>
      <c r="G179" s="59">
        <v>0.30991562443899229</v>
      </c>
      <c r="H179" s="2" t="s">
        <v>167</v>
      </c>
      <c r="I179" s="3">
        <v>3.1215525988173045</v>
      </c>
      <c r="J179" s="3">
        <v>3.950484012985839</v>
      </c>
      <c r="K179" s="3">
        <v>3.8753000000000002</v>
      </c>
      <c r="L179" s="3">
        <v>0.98096840469707069</v>
      </c>
      <c r="M179" s="3">
        <v>0</v>
      </c>
      <c r="N179" s="60">
        <v>9.862068965517242</v>
      </c>
      <c r="O179" s="60">
        <v>1</v>
      </c>
      <c r="P179" s="60">
        <v>3.8879310344827585</v>
      </c>
      <c r="Q179" s="60">
        <v>3.8200680272108847</v>
      </c>
      <c r="R179" s="60">
        <v>3.7678571428571428</v>
      </c>
      <c r="S179" s="60">
        <v>3.9102564102564101</v>
      </c>
      <c r="T179" s="60">
        <v>3.9396551724137931</v>
      </c>
      <c r="U179" s="60">
        <v>3.7115384615384617</v>
      </c>
      <c r="V179" s="3">
        <v>94</v>
      </c>
      <c r="W179" s="3">
        <v>95</v>
      </c>
      <c r="X179" s="3">
        <v>97</v>
      </c>
      <c r="Y179" s="3">
        <v>98</v>
      </c>
      <c r="Z179" s="3">
        <v>95</v>
      </c>
      <c r="AA179" s="3">
        <v>100</v>
      </c>
      <c r="AB179" s="3">
        <v>19.099813269876542</v>
      </c>
      <c r="AC179" s="3">
        <v>0</v>
      </c>
      <c r="AD179" s="3">
        <v>19.099813269876542</v>
      </c>
      <c r="AE179" s="3">
        <v>6</v>
      </c>
      <c r="AF179" s="3">
        <v>6</v>
      </c>
      <c r="AG179" s="3">
        <v>2.9775635923396644</v>
      </c>
      <c r="AH179" s="3">
        <v>2.8565368332493573</v>
      </c>
      <c r="AI179" s="3">
        <v>3</v>
      </c>
      <c r="AJ179" s="3">
        <v>3</v>
      </c>
      <c r="AK179" s="3">
        <v>3</v>
      </c>
      <c r="AL179" s="3">
        <v>3</v>
      </c>
      <c r="AM179" s="3">
        <v>29.834100425589021</v>
      </c>
      <c r="AN179" s="3">
        <v>0</v>
      </c>
      <c r="AO179" s="3">
        <v>0</v>
      </c>
      <c r="AP179" s="3">
        <v>4.3198951856102799</v>
      </c>
      <c r="AQ179" s="3">
        <v>2.2485579017965396</v>
      </c>
      <c r="AR179" s="3">
        <v>2.785917354672645</v>
      </c>
      <c r="AS179" s="3">
        <v>5</v>
      </c>
      <c r="AT179" s="3">
        <v>14.354370442079464</v>
      </c>
      <c r="AU179" s="2">
        <v>0</v>
      </c>
      <c r="AV179" s="3">
        <v>63.288284137545027</v>
      </c>
      <c r="AW179" s="4">
        <v>0</v>
      </c>
      <c r="AX179" s="61">
        <v>0</v>
      </c>
      <c r="AY179" s="2">
        <v>42</v>
      </c>
      <c r="AZ179" s="2" t="s">
        <v>195</v>
      </c>
      <c r="BA179" s="2" t="s">
        <v>30</v>
      </c>
      <c r="BB179" s="3">
        <v>71.664893866625548</v>
      </c>
      <c r="BC179" s="60">
        <v>-8.3766097290805206</v>
      </c>
      <c r="BD179" s="3">
        <v>0</v>
      </c>
      <c r="BE179" s="2">
        <v>0</v>
      </c>
      <c r="BF179" s="4">
        <v>0</v>
      </c>
      <c r="BG179" s="61">
        <v>0</v>
      </c>
    </row>
    <row r="180" spans="1:59" x14ac:dyDescent="0.25">
      <c r="A180" s="57" t="s">
        <v>170</v>
      </c>
      <c r="B180" s="2" t="s">
        <v>34</v>
      </c>
      <c r="C180" s="58">
        <v>14858</v>
      </c>
      <c r="D180" s="58">
        <v>5853</v>
      </c>
      <c r="E180" s="58">
        <v>353</v>
      </c>
      <c r="F180" s="58">
        <v>6206</v>
      </c>
      <c r="G180" s="59">
        <v>0.41768744110916678</v>
      </c>
      <c r="H180" s="2" t="s">
        <v>171</v>
      </c>
      <c r="I180" s="3">
        <v>2.9917876689746121</v>
      </c>
      <c r="J180" s="3">
        <v>3.7862598762584896</v>
      </c>
      <c r="K180" s="3">
        <v>4.2938000000000001</v>
      </c>
      <c r="L180" s="3">
        <v>1.1340478837504022</v>
      </c>
      <c r="M180" s="3">
        <v>0.68569999999999998</v>
      </c>
      <c r="N180" s="60">
        <v>8.4166666666666643</v>
      </c>
      <c r="O180" s="60">
        <v>0.75</v>
      </c>
      <c r="P180" s="60">
        <v>3.4657738095238093</v>
      </c>
      <c r="Q180" s="60">
        <v>3.5404761904761908</v>
      </c>
      <c r="R180" s="60">
        <v>3.4166666666666661</v>
      </c>
      <c r="S180" s="60">
        <v>3.4444444444444438</v>
      </c>
      <c r="T180" s="60">
        <v>3.270833333333333</v>
      </c>
      <c r="U180" s="60">
        <v>3.2727272727272725</v>
      </c>
      <c r="V180" s="3">
        <v>97</v>
      </c>
      <c r="W180" s="3">
        <v>89</v>
      </c>
      <c r="X180" s="3">
        <v>87</v>
      </c>
      <c r="Y180" s="3">
        <v>96</v>
      </c>
      <c r="Z180" s="3">
        <v>100</v>
      </c>
      <c r="AA180" s="3">
        <v>85</v>
      </c>
      <c r="AB180" s="3">
        <v>20</v>
      </c>
      <c r="AC180" s="3">
        <v>12.312066076131195</v>
      </c>
      <c r="AD180" s="3">
        <v>32.312066076131195</v>
      </c>
      <c r="AE180" s="3">
        <v>4.5998154527991035</v>
      </c>
      <c r="AF180" s="3">
        <v>3.8066265071801064</v>
      </c>
      <c r="AG180" s="3">
        <v>2.1068828101624453</v>
      </c>
      <c r="AH180" s="3">
        <v>2.3419474962208682</v>
      </c>
      <c r="AI180" s="3">
        <v>2.5238278967572048</v>
      </c>
      <c r="AJ180" s="3">
        <v>2.245103950731568</v>
      </c>
      <c r="AK180" s="3">
        <v>2.0524700576020116</v>
      </c>
      <c r="AL180" s="3">
        <v>2.6389096252917854</v>
      </c>
      <c r="AM180" s="3">
        <v>22.315583796745091</v>
      </c>
      <c r="AN180" s="3">
        <v>0</v>
      </c>
      <c r="AO180" s="3">
        <v>0</v>
      </c>
      <c r="AP180" s="3">
        <v>2.052879137644545</v>
      </c>
      <c r="AQ180" s="3">
        <v>0</v>
      </c>
      <c r="AR180" s="3">
        <v>5</v>
      </c>
      <c r="AS180" s="3">
        <v>1.5985112334113707</v>
      </c>
      <c r="AT180" s="3">
        <v>8.6513903710559159</v>
      </c>
      <c r="AU180" s="2">
        <v>0</v>
      </c>
      <c r="AV180" s="3">
        <v>63.279040243932208</v>
      </c>
      <c r="AW180" s="4">
        <v>0</v>
      </c>
      <c r="AX180" s="61">
        <v>0</v>
      </c>
      <c r="AY180" s="2">
        <v>43</v>
      </c>
      <c r="AZ180" s="2" t="s">
        <v>195</v>
      </c>
      <c r="BA180" s="2" t="s">
        <v>30</v>
      </c>
      <c r="BB180" s="3">
        <v>66.691022345412549</v>
      </c>
      <c r="BC180" s="60">
        <v>-3.4119821014803406</v>
      </c>
      <c r="BD180" s="3">
        <v>0</v>
      </c>
      <c r="BE180" s="2">
        <v>0</v>
      </c>
      <c r="BF180" s="4">
        <v>0</v>
      </c>
      <c r="BG180" s="61">
        <v>0</v>
      </c>
    </row>
    <row r="181" spans="1:59" x14ac:dyDescent="0.25">
      <c r="A181" s="57" t="s">
        <v>267</v>
      </c>
      <c r="B181" s="2" t="s">
        <v>88</v>
      </c>
      <c r="C181" s="58">
        <v>20093</v>
      </c>
      <c r="D181" s="58">
        <v>11664</v>
      </c>
      <c r="E181" s="58">
        <v>0</v>
      </c>
      <c r="F181" s="58">
        <v>11664</v>
      </c>
      <c r="G181" s="59">
        <v>0.58050067187577759</v>
      </c>
      <c r="H181" s="2" t="s">
        <v>164</v>
      </c>
      <c r="I181" s="3">
        <v>3.3909226293796206</v>
      </c>
      <c r="J181" s="3">
        <v>4.2913855245340082</v>
      </c>
      <c r="K181" s="3">
        <v>3.6055999999999999</v>
      </c>
      <c r="L181" s="3">
        <v>0.84019484602039429</v>
      </c>
      <c r="M181" s="3">
        <v>0</v>
      </c>
      <c r="N181" s="60">
        <v>9.7391304347826111</v>
      </c>
      <c r="O181" s="60">
        <v>1</v>
      </c>
      <c r="P181" s="60">
        <v>3.7989130434782608</v>
      </c>
      <c r="Q181" s="60">
        <v>3.7896358543417366</v>
      </c>
      <c r="R181" s="60">
        <v>3.666666666666667</v>
      </c>
      <c r="S181" s="60">
        <v>3.8245614035087714</v>
      </c>
      <c r="T181" s="60">
        <v>3.7826086956521743</v>
      </c>
      <c r="U181" s="60">
        <v>3.35</v>
      </c>
      <c r="V181" s="3">
        <v>99</v>
      </c>
      <c r="W181" s="3">
        <v>94</v>
      </c>
      <c r="X181" s="3">
        <v>84</v>
      </c>
      <c r="Y181" s="3">
        <v>100</v>
      </c>
      <c r="Z181" s="3">
        <v>100</v>
      </c>
      <c r="AA181" s="3">
        <v>88</v>
      </c>
      <c r="AB181" s="3">
        <v>12.441281105024597</v>
      </c>
      <c r="AC181" s="3">
        <v>0</v>
      </c>
      <c r="AD181" s="3">
        <v>12.441281105024597</v>
      </c>
      <c r="AE181" s="3">
        <v>6</v>
      </c>
      <c r="AF181" s="3">
        <v>6</v>
      </c>
      <c r="AG181" s="3">
        <v>2.7939678856851655</v>
      </c>
      <c r="AH181" s="3">
        <v>2.800526357965234</v>
      </c>
      <c r="AI181" s="3">
        <v>2.9633713766736309</v>
      </c>
      <c r="AJ181" s="3">
        <v>2.9165641208703303</v>
      </c>
      <c r="AK181" s="3">
        <v>2.889746281334987</v>
      </c>
      <c r="AL181" s="3">
        <v>2.7616803526925784</v>
      </c>
      <c r="AM181" s="3">
        <v>29.125856375221929</v>
      </c>
      <c r="AN181" s="3">
        <v>2.9712700034893658</v>
      </c>
      <c r="AO181" s="3">
        <v>0</v>
      </c>
      <c r="AP181" s="3">
        <v>1.3727743232548242</v>
      </c>
      <c r="AQ181" s="3">
        <v>5</v>
      </c>
      <c r="AR181" s="3">
        <v>5</v>
      </c>
      <c r="AS181" s="3">
        <v>2.2788089867290964</v>
      </c>
      <c r="AT181" s="3">
        <v>16.622853313473286</v>
      </c>
      <c r="AU181" s="2">
        <v>5</v>
      </c>
      <c r="AV181" s="3">
        <v>63.189990793719815</v>
      </c>
      <c r="AW181" s="4">
        <v>0</v>
      </c>
      <c r="AX181" s="61">
        <v>0</v>
      </c>
      <c r="AY181" s="2">
        <v>44</v>
      </c>
      <c r="AZ181" s="2" t="s">
        <v>195</v>
      </c>
      <c r="BA181" s="2" t="s">
        <v>30</v>
      </c>
      <c r="BB181" s="3">
        <v>68.137915191289835</v>
      </c>
      <c r="BC181" s="60">
        <v>-4.94792439757002</v>
      </c>
      <c r="BD181" s="3">
        <v>0</v>
      </c>
      <c r="BE181" s="2">
        <v>0</v>
      </c>
      <c r="BF181" s="4">
        <v>0</v>
      </c>
      <c r="BG181" s="61">
        <v>0</v>
      </c>
    </row>
    <row r="182" spans="1:59" x14ac:dyDescent="0.25">
      <c r="A182" s="57" t="s">
        <v>180</v>
      </c>
      <c r="B182" s="2" t="s">
        <v>48</v>
      </c>
      <c r="C182" s="58">
        <v>23954</v>
      </c>
      <c r="D182" s="58">
        <v>7526</v>
      </c>
      <c r="E182" s="58">
        <v>1024</v>
      </c>
      <c r="F182" s="58">
        <v>8550</v>
      </c>
      <c r="G182" s="59">
        <v>0.35693412373716288</v>
      </c>
      <c r="H182" s="2" t="s">
        <v>164</v>
      </c>
      <c r="I182" s="3">
        <v>3.751098890873902</v>
      </c>
      <c r="J182" s="3">
        <v>4.7472069524443583</v>
      </c>
      <c r="K182" s="3">
        <v>4.1961000000000004</v>
      </c>
      <c r="L182" s="3">
        <v>0.88390922115569648</v>
      </c>
      <c r="M182" s="3">
        <v>0</v>
      </c>
      <c r="N182" s="60">
        <v>7.8124999999999991</v>
      </c>
      <c r="O182" s="60">
        <v>0.875</v>
      </c>
      <c r="P182" s="60">
        <v>3.2176339285714279</v>
      </c>
      <c r="Q182" s="60">
        <v>3.1907407407407393</v>
      </c>
      <c r="R182" s="60">
        <v>3.1874999999999996</v>
      </c>
      <c r="S182" s="60">
        <v>3.3</v>
      </c>
      <c r="T182" s="60">
        <v>3.1406249999999996</v>
      </c>
      <c r="U182" s="60">
        <v>2.633333333333332</v>
      </c>
      <c r="V182" s="3">
        <v>100</v>
      </c>
      <c r="W182" s="3">
        <v>100</v>
      </c>
      <c r="X182" s="3">
        <v>88</v>
      </c>
      <c r="Y182" s="3">
        <v>98</v>
      </c>
      <c r="Z182" s="3">
        <v>96</v>
      </c>
      <c r="AA182" s="3">
        <v>100</v>
      </c>
      <c r="AB182" s="3">
        <v>14.50895329887274</v>
      </c>
      <c r="AC182" s="3">
        <v>0</v>
      </c>
      <c r="AD182" s="3">
        <v>14.50895329887274</v>
      </c>
      <c r="AE182" s="3">
        <v>3.9099186977462361</v>
      </c>
      <c r="AF182" s="3">
        <v>4.9033132535900528</v>
      </c>
      <c r="AG182" s="3">
        <v>1.5951051764668702</v>
      </c>
      <c r="AH182" s="3">
        <v>1.6982586985915544</v>
      </c>
      <c r="AI182" s="3">
        <v>2.1209130401671494</v>
      </c>
      <c r="AJ182" s="3">
        <v>1.9899490860788394</v>
      </c>
      <c r="AK182" s="3">
        <v>1.8394462396168521</v>
      </c>
      <c r="AL182" s="3">
        <v>1.6230420377793409</v>
      </c>
      <c r="AM182" s="3">
        <v>19.679946230036894</v>
      </c>
      <c r="AN182" s="3">
        <v>5</v>
      </c>
      <c r="AO182" s="3">
        <v>5</v>
      </c>
      <c r="AP182" s="3">
        <v>2.2795807424411181</v>
      </c>
      <c r="AQ182" s="3">
        <v>2.2485579017965396</v>
      </c>
      <c r="AR182" s="3">
        <v>3.2287338837381165</v>
      </c>
      <c r="AS182" s="3">
        <v>5</v>
      </c>
      <c r="AT182" s="3">
        <v>22.756872527975773</v>
      </c>
      <c r="AU182" s="2">
        <v>5</v>
      </c>
      <c r="AV182" s="3">
        <v>61.945772056885403</v>
      </c>
      <c r="AW182" s="4">
        <v>0</v>
      </c>
      <c r="AX182" s="61">
        <v>0</v>
      </c>
      <c r="AY182" s="2">
        <v>50</v>
      </c>
      <c r="AZ182" s="2" t="s">
        <v>195</v>
      </c>
      <c r="BA182" s="2" t="s">
        <v>30</v>
      </c>
      <c r="BB182" s="3">
        <v>54.787860988030758</v>
      </c>
      <c r="BC182" s="60">
        <v>7.157911068854645</v>
      </c>
      <c r="BD182" s="3">
        <v>0</v>
      </c>
      <c r="BE182" s="2">
        <v>0</v>
      </c>
      <c r="BF182" s="4">
        <v>0</v>
      </c>
      <c r="BG182" s="61">
        <v>0</v>
      </c>
    </row>
    <row r="183" spans="1:59" x14ac:dyDescent="0.25">
      <c r="A183" s="2" t="s">
        <v>188</v>
      </c>
      <c r="B183" s="2" t="s">
        <v>48</v>
      </c>
      <c r="C183" s="58">
        <v>33572</v>
      </c>
      <c r="D183" s="58">
        <v>8574</v>
      </c>
      <c r="E183" s="58">
        <v>0</v>
      </c>
      <c r="F183" s="58">
        <v>8574</v>
      </c>
      <c r="G183" s="59">
        <v>0.25539139759323248</v>
      </c>
      <c r="H183" s="2" t="s">
        <v>164</v>
      </c>
      <c r="I183" s="3">
        <v>3.100095473970474</v>
      </c>
      <c r="J183" s="3">
        <v>3.9233289271788077</v>
      </c>
      <c r="K183" s="3">
        <v>4.0471000000000004</v>
      </c>
      <c r="L183" s="3">
        <v>1.0315474626569723</v>
      </c>
      <c r="M183" s="3">
        <v>0</v>
      </c>
      <c r="N183" s="60">
        <v>8.2719298245614041</v>
      </c>
      <c r="O183" s="60">
        <v>0.85217391304347823</v>
      </c>
      <c r="P183" s="60">
        <v>3.4522765246449456</v>
      </c>
      <c r="Q183" s="60">
        <v>3.3654178338001879</v>
      </c>
      <c r="R183" s="60">
        <v>3.3</v>
      </c>
      <c r="S183" s="60">
        <v>3.5789473684210527</v>
      </c>
      <c r="T183" s="60">
        <v>3.6810344827586206</v>
      </c>
      <c r="U183" s="60">
        <v>3.1650943396226414</v>
      </c>
      <c r="V183" s="3">
        <v>99</v>
      </c>
      <c r="W183" s="3">
        <v>96</v>
      </c>
      <c r="X183" s="3">
        <v>90</v>
      </c>
      <c r="Y183" s="3">
        <v>100</v>
      </c>
      <c r="Z183" s="3">
        <v>98</v>
      </c>
      <c r="AA183" s="3">
        <v>93</v>
      </c>
      <c r="AB183" s="3">
        <v>20</v>
      </c>
      <c r="AC183" s="3">
        <v>0</v>
      </c>
      <c r="AD183" s="3">
        <v>20</v>
      </c>
      <c r="AE183" s="3">
        <v>4.4345407310804523</v>
      </c>
      <c r="AF183" s="3">
        <v>4.7030487172891053</v>
      </c>
      <c r="AG183" s="3">
        <v>2.0790452514028139</v>
      </c>
      <c r="AH183" s="3">
        <v>2.0197522391802218</v>
      </c>
      <c r="AI183" s="3">
        <v>2.3187076061295406</v>
      </c>
      <c r="AJ183" s="3">
        <v>2.4826975493960544</v>
      </c>
      <c r="AK183" s="3">
        <v>2.7235685407442247</v>
      </c>
      <c r="AL183" s="3">
        <v>2.4679026742507255</v>
      </c>
      <c r="AM183" s="3">
        <v>23.22926330947314</v>
      </c>
      <c r="AN183" s="3">
        <v>2.9712700034893658</v>
      </c>
      <c r="AO183" s="3">
        <v>0.40311744847679604</v>
      </c>
      <c r="AP183" s="3">
        <v>2.7329839520342651</v>
      </c>
      <c r="AQ183" s="3">
        <v>5</v>
      </c>
      <c r="AR183" s="3">
        <v>4.1143669418690578</v>
      </c>
      <c r="AS183" s="3">
        <v>3.412638575591973</v>
      </c>
      <c r="AT183" s="3">
        <v>18.634376921461456</v>
      </c>
      <c r="AU183" s="2">
        <v>0</v>
      </c>
      <c r="AV183" s="3">
        <v>61.863640230934593</v>
      </c>
      <c r="AW183" s="4">
        <v>0</v>
      </c>
      <c r="AX183" s="61">
        <v>0</v>
      </c>
      <c r="AY183" s="2">
        <v>51</v>
      </c>
      <c r="AZ183" s="2" t="s">
        <v>195</v>
      </c>
      <c r="BA183" s="2" t="s">
        <v>30</v>
      </c>
      <c r="BB183" s="3">
        <v>52.850792870619628</v>
      </c>
      <c r="BC183" s="60">
        <v>9.0128473603149644</v>
      </c>
      <c r="BD183" s="3">
        <v>0</v>
      </c>
      <c r="BE183" s="2">
        <v>0</v>
      </c>
      <c r="BF183" s="4">
        <v>0</v>
      </c>
      <c r="BG183" s="61">
        <v>0</v>
      </c>
    </row>
    <row r="184" spans="1:59" x14ac:dyDescent="0.25">
      <c r="A184" s="57" t="s">
        <v>249</v>
      </c>
      <c r="B184" s="2" t="s">
        <v>61</v>
      </c>
      <c r="C184" s="58">
        <v>40881</v>
      </c>
      <c r="D184" s="58">
        <v>23414</v>
      </c>
      <c r="E184" s="58">
        <v>763</v>
      </c>
      <c r="F184" s="58">
        <v>24177</v>
      </c>
      <c r="G184" s="59">
        <v>0.59139942760695674</v>
      </c>
      <c r="H184" s="2" t="s">
        <v>162</v>
      </c>
      <c r="I184" s="3">
        <v>3.9363461199294534</v>
      </c>
      <c r="J184" s="3">
        <v>4.9816467684228396</v>
      </c>
      <c r="K184" s="3">
        <v>4.1993</v>
      </c>
      <c r="L184" s="3">
        <v>0.8429541866794128</v>
      </c>
      <c r="M184" s="3">
        <v>0.34039999999999998</v>
      </c>
      <c r="N184" s="60">
        <v>7.625</v>
      </c>
      <c r="O184" s="60">
        <v>0.79166666666666696</v>
      </c>
      <c r="P184" s="60">
        <v>3.3134057971014488</v>
      </c>
      <c r="Q184" s="60">
        <v>3.2764790764790757</v>
      </c>
      <c r="R184" s="60">
        <v>2.9791666666666674</v>
      </c>
      <c r="S184" s="60">
        <v>3.2971014492753628</v>
      </c>
      <c r="T184" s="60">
        <v>3.1180555555555562</v>
      </c>
      <c r="U184" s="60">
        <v>2.7083333333333335</v>
      </c>
      <c r="V184" s="3">
        <v>100</v>
      </c>
      <c r="W184" s="3">
        <v>97</v>
      </c>
      <c r="X184" s="3">
        <v>94</v>
      </c>
      <c r="Y184" s="3">
        <v>99</v>
      </c>
      <c r="Z184" s="3">
        <v>100</v>
      </c>
      <c r="AA184" s="3">
        <v>99</v>
      </c>
      <c r="AB184" s="3">
        <v>12.571796797776651</v>
      </c>
      <c r="AC184" s="3">
        <v>6.11204213550395</v>
      </c>
      <c r="AD184" s="3">
        <v>18.683838933280601</v>
      </c>
      <c r="AE184" s="3">
        <v>3.6958128082470711</v>
      </c>
      <c r="AF184" s="3">
        <v>4.1721887559834245</v>
      </c>
      <c r="AG184" s="3">
        <v>1.7926304596369049</v>
      </c>
      <c r="AH184" s="3">
        <v>1.8560602777105553</v>
      </c>
      <c r="AI184" s="3">
        <v>1.7546268069034641</v>
      </c>
      <c r="AJ184" s="3">
        <v>1.9848289215707589</v>
      </c>
      <c r="AK184" s="3">
        <v>1.802522111166093</v>
      </c>
      <c r="AL184" s="3">
        <v>1.7422018614330539</v>
      </c>
      <c r="AM184" s="3">
        <v>18.800872002651325</v>
      </c>
      <c r="AN184" s="3">
        <v>5</v>
      </c>
      <c r="AO184" s="3">
        <v>1.5523380863575968</v>
      </c>
      <c r="AP184" s="3">
        <v>3.6397903712205593</v>
      </c>
      <c r="AQ184" s="3">
        <v>3.6242789508982698</v>
      </c>
      <c r="AR184" s="3">
        <v>5</v>
      </c>
      <c r="AS184" s="3">
        <v>4.7732340822274253</v>
      </c>
      <c r="AT184" s="3">
        <v>23.589641490703851</v>
      </c>
      <c r="AU184" s="2">
        <v>0</v>
      </c>
      <c r="AV184" s="3">
        <v>61.074352426635784</v>
      </c>
      <c r="AW184" s="4">
        <v>0</v>
      </c>
      <c r="AX184" s="61">
        <v>0</v>
      </c>
      <c r="AY184" s="2">
        <v>55</v>
      </c>
      <c r="AZ184" s="2" t="s">
        <v>195</v>
      </c>
      <c r="BA184" s="2" t="s">
        <v>30</v>
      </c>
      <c r="BB184" s="3">
        <v>42.389107098670003</v>
      </c>
      <c r="BC184" s="60">
        <v>18.685245327965781</v>
      </c>
      <c r="BD184" s="3">
        <v>0</v>
      </c>
      <c r="BE184" s="2">
        <v>0</v>
      </c>
      <c r="BF184" s="4">
        <v>0</v>
      </c>
      <c r="BG184" s="61">
        <v>0</v>
      </c>
    </row>
    <row r="185" spans="1:59" x14ac:dyDescent="0.25">
      <c r="A185" s="57" t="s">
        <v>179</v>
      </c>
      <c r="B185" s="2" t="s">
        <v>48</v>
      </c>
      <c r="C185" s="58">
        <v>7247</v>
      </c>
      <c r="D185" s="58">
        <v>2459</v>
      </c>
      <c r="E185" s="58">
        <v>0</v>
      </c>
      <c r="F185" s="58">
        <v>2459</v>
      </c>
      <c r="G185" s="59">
        <v>0.33931281909755762</v>
      </c>
      <c r="H185" s="2" t="s">
        <v>164</v>
      </c>
      <c r="I185" s="3">
        <v>3.4254461890742562</v>
      </c>
      <c r="J185" s="3">
        <v>4.3350768500291146</v>
      </c>
      <c r="K185" s="3">
        <v>4.2042999999999999</v>
      </c>
      <c r="L185" s="3">
        <v>0.96983286466346352</v>
      </c>
      <c r="M185" s="3">
        <v>0</v>
      </c>
      <c r="N185" s="60">
        <v>9.6666666666666661</v>
      </c>
      <c r="O185" s="60">
        <v>1</v>
      </c>
      <c r="P185" s="60">
        <v>3.7857142857142851</v>
      </c>
      <c r="Q185" s="60">
        <v>3.6682539682539685</v>
      </c>
      <c r="R185" s="60">
        <v>3</v>
      </c>
      <c r="S185" s="60">
        <v>3.7222222222222219</v>
      </c>
      <c r="T185" s="60">
        <v>3.583333333333333</v>
      </c>
      <c r="U185" s="60">
        <v>3.333333333333333</v>
      </c>
      <c r="V185" s="3">
        <v>98.767701959206036</v>
      </c>
      <c r="W185" s="3">
        <v>97.824612683070086</v>
      </c>
      <c r="X185" s="3">
        <v>88.972288033676122</v>
      </c>
      <c r="Y185" s="3">
        <v>98.182771135447567</v>
      </c>
      <c r="Z185" s="3">
        <v>94.354320952571371</v>
      </c>
      <c r="AA185" s="3">
        <v>88.975415597915088</v>
      </c>
      <c r="AB185" s="3">
        <v>18.573106747829556</v>
      </c>
      <c r="AC185" s="3">
        <v>0</v>
      </c>
      <c r="AD185" s="3">
        <v>18.573106747829556</v>
      </c>
      <c r="AE185" s="3">
        <v>6</v>
      </c>
      <c r="AF185" s="3">
        <v>6</v>
      </c>
      <c r="AG185" s="3">
        <v>2.7667460260218055</v>
      </c>
      <c r="AH185" s="3">
        <v>2.5771227528433771</v>
      </c>
      <c r="AI185" s="3">
        <v>1.7912554302298314</v>
      </c>
      <c r="AJ185" s="3">
        <v>2.7357863827560487</v>
      </c>
      <c r="AK185" s="3">
        <v>2.5637272207663946</v>
      </c>
      <c r="AL185" s="3">
        <v>2.7352003918806425</v>
      </c>
      <c r="AM185" s="3">
        <v>27.169838204498102</v>
      </c>
      <c r="AN185" s="3">
        <v>2.5</v>
      </c>
      <c r="AO185" s="3">
        <v>2.5</v>
      </c>
      <c r="AP185" s="3">
        <v>2.5</v>
      </c>
      <c r="AQ185" s="3">
        <v>2.4999999999999805</v>
      </c>
      <c r="AR185" s="3">
        <v>2.5</v>
      </c>
      <c r="AS185" s="3">
        <v>2.4999999999999964</v>
      </c>
      <c r="AT185" s="3">
        <v>14.999999999999977</v>
      </c>
      <c r="AU185" s="2">
        <v>0</v>
      </c>
      <c r="AV185" s="3">
        <v>60.74294495232764</v>
      </c>
      <c r="AW185" s="4">
        <v>0</v>
      </c>
      <c r="AX185" s="61">
        <v>0</v>
      </c>
      <c r="AY185" s="2">
        <v>58</v>
      </c>
      <c r="AZ185" s="2" t="s">
        <v>195</v>
      </c>
      <c r="BA185" s="2" t="s">
        <v>30</v>
      </c>
      <c r="BB185" s="3">
        <v>56.766060739928477</v>
      </c>
      <c r="BC185" s="60">
        <v>3.9768842123991632</v>
      </c>
      <c r="BD185" s="3">
        <v>0</v>
      </c>
      <c r="BE185" s="2">
        <v>0</v>
      </c>
      <c r="BF185" s="4">
        <v>0</v>
      </c>
      <c r="BG185" s="61">
        <v>0</v>
      </c>
    </row>
    <row r="186" spans="1:59" x14ac:dyDescent="0.25">
      <c r="A186" s="2" t="s">
        <v>184</v>
      </c>
      <c r="B186" s="2" t="s">
        <v>34</v>
      </c>
      <c r="C186" s="58">
        <v>59401</v>
      </c>
      <c r="D186" s="58">
        <v>27964</v>
      </c>
      <c r="E186" s="58">
        <v>1431</v>
      </c>
      <c r="F186" s="58">
        <v>29395</v>
      </c>
      <c r="G186" s="59">
        <v>0.49485698893958013</v>
      </c>
      <c r="H186" s="2" t="s">
        <v>164</v>
      </c>
      <c r="I186" s="3">
        <v>3.7133328872234119</v>
      </c>
      <c r="J186" s="3">
        <v>4.6994121487584763</v>
      </c>
      <c r="K186" s="3">
        <v>4.3939000000000004</v>
      </c>
      <c r="L186" s="3">
        <v>0.93498928395986969</v>
      </c>
      <c r="M186" s="3">
        <v>0.5101</v>
      </c>
      <c r="N186" s="60">
        <v>8.5769230769230784</v>
      </c>
      <c r="O186" s="60">
        <v>0.90384615384615385</v>
      </c>
      <c r="P186" s="60">
        <v>3.5010302197802186</v>
      </c>
      <c r="Q186" s="60">
        <v>3.4248500881834207</v>
      </c>
      <c r="R186" s="60">
        <v>3.4411764705882337</v>
      </c>
      <c r="S186" s="60">
        <v>3.3571428571428563</v>
      </c>
      <c r="T186" s="60">
        <v>3.5094339622641488</v>
      </c>
      <c r="U186" s="60">
        <v>2.7978723404255303</v>
      </c>
      <c r="V186" s="3">
        <v>95</v>
      </c>
      <c r="W186" s="3">
        <v>95</v>
      </c>
      <c r="X186" s="3">
        <v>87</v>
      </c>
      <c r="Y186" s="3">
        <v>97</v>
      </c>
      <c r="Z186" s="3">
        <v>95</v>
      </c>
      <c r="AA186" s="3">
        <v>94</v>
      </c>
      <c r="AB186" s="3">
        <v>16.925019528649713</v>
      </c>
      <c r="AC186" s="3">
        <v>9.1590854680392635</v>
      </c>
      <c r="AD186" s="3">
        <v>26.084104996688978</v>
      </c>
      <c r="AE186" s="3">
        <v>4.7828119395505322</v>
      </c>
      <c r="AF186" s="3">
        <v>5.1563948104538868</v>
      </c>
      <c r="AG186" s="3">
        <v>2.1795976117669813</v>
      </c>
      <c r="AH186" s="3">
        <v>2.1291374227333342</v>
      </c>
      <c r="AI186" s="3">
        <v>2.5669203947882249</v>
      </c>
      <c r="AJ186" s="3">
        <v>2.0908894720953031</v>
      </c>
      <c r="AK186" s="3">
        <v>2.4428261557665123</v>
      </c>
      <c r="AL186" s="3">
        <v>1.8844612253695141</v>
      </c>
      <c r="AM186" s="3">
        <v>23.233039032524285</v>
      </c>
      <c r="AN186" s="3">
        <v>0</v>
      </c>
      <c r="AO186" s="3">
        <v>0</v>
      </c>
      <c r="AP186" s="3">
        <v>2.052879137644545</v>
      </c>
      <c r="AQ186" s="3">
        <v>0.87283685269480926</v>
      </c>
      <c r="AR186" s="3">
        <v>2.785917354672645</v>
      </c>
      <c r="AS186" s="3">
        <v>3.6394044933645482</v>
      </c>
      <c r="AT186" s="3">
        <v>9.3510378383765485</v>
      </c>
      <c r="AU186" s="2">
        <v>2</v>
      </c>
      <c r="AV186" s="3">
        <v>60.668181867589816</v>
      </c>
      <c r="AW186" s="4">
        <v>0</v>
      </c>
      <c r="AX186" s="61">
        <v>0</v>
      </c>
      <c r="AY186" s="2">
        <v>60</v>
      </c>
      <c r="AZ186" s="2" t="s">
        <v>195</v>
      </c>
      <c r="BA186" s="2" t="s">
        <v>30</v>
      </c>
      <c r="BB186" s="3">
        <v>64.582675788556884</v>
      </c>
      <c r="BC186" s="60">
        <v>-3.9144939209670682</v>
      </c>
      <c r="BD186" s="3">
        <v>0</v>
      </c>
      <c r="BE186" s="2">
        <v>0</v>
      </c>
      <c r="BF186" s="4">
        <v>0</v>
      </c>
      <c r="BG186" s="61">
        <v>0</v>
      </c>
    </row>
    <row r="187" spans="1:59" x14ac:dyDescent="0.25">
      <c r="A187" s="57" t="s">
        <v>294</v>
      </c>
      <c r="B187" s="2" t="s">
        <v>34</v>
      </c>
      <c r="C187" s="58">
        <v>13429</v>
      </c>
      <c r="D187" s="58">
        <v>1694</v>
      </c>
      <c r="E187" s="58">
        <v>0</v>
      </c>
      <c r="F187" s="58">
        <v>1694</v>
      </c>
      <c r="G187" s="59">
        <v>0.12614491026882121</v>
      </c>
      <c r="H187" s="2" t="s">
        <v>162</v>
      </c>
      <c r="I187" s="3">
        <v>2.9475008534503777</v>
      </c>
      <c r="J187" s="3">
        <v>3.7302126525849792</v>
      </c>
      <c r="K187" s="3">
        <v>4.2342000000000004</v>
      </c>
      <c r="L187" s="3">
        <v>1.1351095485309037</v>
      </c>
      <c r="M187" s="3">
        <v>0.29820000000000002</v>
      </c>
      <c r="N187" s="60">
        <v>7.7647058823529411</v>
      </c>
      <c r="O187" s="60">
        <v>0.76470588235294112</v>
      </c>
      <c r="P187" s="60">
        <v>3.1348039215686274</v>
      </c>
      <c r="Q187" s="60">
        <v>3.2003968253968251</v>
      </c>
      <c r="R187" s="60">
        <v>3.25</v>
      </c>
      <c r="S187" s="60">
        <v>3.5972222222222223</v>
      </c>
      <c r="T187" s="60">
        <v>3.46875</v>
      </c>
      <c r="U187" s="60">
        <v>2.125</v>
      </c>
      <c r="V187" s="3">
        <v>98</v>
      </c>
      <c r="W187" s="3">
        <v>92</v>
      </c>
      <c r="X187" s="3">
        <v>96</v>
      </c>
      <c r="Y187" s="3">
        <v>100</v>
      </c>
      <c r="Z187" s="3">
        <v>88</v>
      </c>
      <c r="AA187" s="3">
        <v>100</v>
      </c>
      <c r="AB187" s="3">
        <v>20</v>
      </c>
      <c r="AC187" s="3">
        <v>5.3543212832176206</v>
      </c>
      <c r="AD187" s="3">
        <v>25.354321283217622</v>
      </c>
      <c r="AE187" s="3">
        <v>3.8553426866974299</v>
      </c>
      <c r="AF187" s="3">
        <v>3.9356484773459819</v>
      </c>
      <c r="AG187" s="3">
        <v>1.4242719157262642</v>
      </c>
      <c r="AH187" s="3">
        <v>1.7160307417938787</v>
      </c>
      <c r="AI187" s="3">
        <v>2.2307989101462562</v>
      </c>
      <c r="AJ187" s="3">
        <v>2.5149792883450335</v>
      </c>
      <c r="AK187" s="3">
        <v>2.3762662609394547</v>
      </c>
      <c r="AL187" s="3">
        <v>0.81540323301530382</v>
      </c>
      <c r="AM187" s="3">
        <v>18.868741514009599</v>
      </c>
      <c r="AN187" s="3">
        <v>0.94254000697873108</v>
      </c>
      <c r="AO187" s="3">
        <v>0</v>
      </c>
      <c r="AP187" s="3">
        <v>4.0931935808137059</v>
      </c>
      <c r="AQ187" s="3">
        <v>5</v>
      </c>
      <c r="AR187" s="3">
        <v>0</v>
      </c>
      <c r="AS187" s="3">
        <v>5</v>
      </c>
      <c r="AT187" s="3">
        <v>15.035733587792437</v>
      </c>
      <c r="AU187" s="2">
        <v>0</v>
      </c>
      <c r="AV187" s="3">
        <v>59.258796385019657</v>
      </c>
      <c r="AW187" s="4">
        <v>0</v>
      </c>
      <c r="AX187" s="61">
        <v>0</v>
      </c>
      <c r="AY187" s="2">
        <v>72</v>
      </c>
      <c r="AZ187" s="2" t="s">
        <v>195</v>
      </c>
      <c r="BA187" s="2" t="s">
        <v>295</v>
      </c>
      <c r="BB187" s="3" t="s">
        <v>195</v>
      </c>
      <c r="BC187" s="60"/>
      <c r="BD187" s="3">
        <v>0</v>
      </c>
      <c r="BE187" s="2">
        <v>0</v>
      </c>
      <c r="BF187" s="4">
        <v>0</v>
      </c>
      <c r="BG187" s="61">
        <v>0</v>
      </c>
    </row>
    <row r="188" spans="1:59" x14ac:dyDescent="0.25">
      <c r="A188" s="57" t="s">
        <v>181</v>
      </c>
      <c r="B188" s="2" t="s">
        <v>48</v>
      </c>
      <c r="C188" s="58">
        <v>12456</v>
      </c>
      <c r="D188" s="58">
        <v>3000</v>
      </c>
      <c r="E188" s="58">
        <v>0</v>
      </c>
      <c r="F188" s="58">
        <v>3000</v>
      </c>
      <c r="G188" s="59">
        <v>0.24084778420038536</v>
      </c>
      <c r="H188" s="2" t="s">
        <v>167</v>
      </c>
      <c r="I188" s="3">
        <v>2.8071085327532024</v>
      </c>
      <c r="J188" s="3">
        <v>3.5525390107343484</v>
      </c>
      <c r="K188" s="3">
        <v>4.6397000000000004</v>
      </c>
      <c r="L188" s="3">
        <v>1.3060236596925994</v>
      </c>
      <c r="M188" s="3">
        <v>0</v>
      </c>
      <c r="N188" s="60">
        <v>8.7058823529411757</v>
      </c>
      <c r="O188" s="60">
        <v>0.88235294117647067</v>
      </c>
      <c r="P188" s="60">
        <v>3.5588235294117663</v>
      </c>
      <c r="Q188" s="60">
        <v>3.4762648809523822</v>
      </c>
      <c r="R188" s="60">
        <v>3.1538461538461537</v>
      </c>
      <c r="S188" s="60">
        <v>3.7142857142857144</v>
      </c>
      <c r="T188" s="60">
        <v>3.4375000000000004</v>
      </c>
      <c r="U188" s="60">
        <v>3.3235294117647056</v>
      </c>
      <c r="V188" s="3">
        <v>97</v>
      </c>
      <c r="W188" s="3">
        <v>91</v>
      </c>
      <c r="X188" s="3">
        <v>97</v>
      </c>
      <c r="Y188" s="3">
        <v>91</v>
      </c>
      <c r="Z188" s="3">
        <v>100</v>
      </c>
      <c r="AA188" s="3">
        <v>100</v>
      </c>
      <c r="AB188" s="3">
        <v>20</v>
      </c>
      <c r="AC188" s="3">
        <v>0</v>
      </c>
      <c r="AD188" s="3">
        <v>20</v>
      </c>
      <c r="AE188" s="3">
        <v>4.930070288889322</v>
      </c>
      <c r="AF188" s="3">
        <v>4.9678242386729918</v>
      </c>
      <c r="AG188" s="3">
        <v>2.298793781012928</v>
      </c>
      <c r="AH188" s="3">
        <v>2.2237664520835105</v>
      </c>
      <c r="AI188" s="3">
        <v>2.0617437255630158</v>
      </c>
      <c r="AJ188" s="3">
        <v>2.7217668846982073</v>
      </c>
      <c r="AK188" s="3">
        <v>2.3251405446230171</v>
      </c>
      <c r="AL188" s="3">
        <v>2.7196239443442094</v>
      </c>
      <c r="AM188" s="3">
        <v>24.248729859887206</v>
      </c>
      <c r="AN188" s="3">
        <v>0</v>
      </c>
      <c r="AO188" s="3">
        <v>0</v>
      </c>
      <c r="AP188" s="3">
        <v>4.3198951856102799</v>
      </c>
      <c r="AQ188" s="3">
        <v>0</v>
      </c>
      <c r="AR188" s="3">
        <v>5</v>
      </c>
      <c r="AS188" s="3">
        <v>5</v>
      </c>
      <c r="AT188" s="3">
        <v>14.31989518561028</v>
      </c>
      <c r="AU188" s="2">
        <v>0</v>
      </c>
      <c r="AV188" s="3">
        <v>58.568625045497484</v>
      </c>
      <c r="AW188" s="4">
        <v>0</v>
      </c>
      <c r="AX188" s="61">
        <v>0</v>
      </c>
      <c r="AY188" s="2">
        <v>76</v>
      </c>
      <c r="AZ188" s="2" t="s">
        <v>195</v>
      </c>
      <c r="BA188" s="2" t="s">
        <v>30</v>
      </c>
      <c r="BB188" s="3">
        <v>54.916240872877708</v>
      </c>
      <c r="BC188" s="60">
        <v>3.6523841726197759</v>
      </c>
      <c r="BD188" s="3">
        <v>0</v>
      </c>
      <c r="BE188" s="2">
        <v>0</v>
      </c>
      <c r="BF188" s="4">
        <v>0</v>
      </c>
      <c r="BG188" s="61">
        <v>0</v>
      </c>
    </row>
    <row r="189" spans="1:59" x14ac:dyDescent="0.25">
      <c r="A189" s="2" t="s">
        <v>129</v>
      </c>
      <c r="B189" s="2" t="s">
        <v>43</v>
      </c>
      <c r="C189" s="58">
        <v>75794</v>
      </c>
      <c r="D189" s="58">
        <v>56625</v>
      </c>
      <c r="E189" s="58">
        <v>356</v>
      </c>
      <c r="F189" s="58">
        <v>56981</v>
      </c>
      <c r="G189" s="59">
        <v>0.75178774045438956</v>
      </c>
      <c r="H189" s="2" t="s">
        <v>162</v>
      </c>
      <c r="I189" s="3">
        <v>4.4043411342996475</v>
      </c>
      <c r="J189" s="3">
        <v>5.573918326854054</v>
      </c>
      <c r="K189" s="3">
        <v>3.7433999999999998</v>
      </c>
      <c r="L189" s="3">
        <v>0.67159218712714663</v>
      </c>
      <c r="M189" s="3">
        <v>0.54610000000000003</v>
      </c>
      <c r="N189" s="60">
        <v>7.3928571428571468</v>
      </c>
      <c r="O189" s="60">
        <v>0.82142857142857162</v>
      </c>
      <c r="P189" s="60">
        <v>3.3862433862433878</v>
      </c>
      <c r="Q189" s="60">
        <v>3.2211269841269852</v>
      </c>
      <c r="R189" s="60">
        <v>3.1458333333333344</v>
      </c>
      <c r="S189" s="60">
        <v>3.1333333333333337</v>
      </c>
      <c r="T189" s="60">
        <v>3.1538461538461555</v>
      </c>
      <c r="U189" s="60">
        <v>2.7500000000000013</v>
      </c>
      <c r="V189" s="3">
        <v>99</v>
      </c>
      <c r="W189" s="3">
        <v>99</v>
      </c>
      <c r="X189" s="3">
        <v>90</v>
      </c>
      <c r="Y189" s="3">
        <v>98</v>
      </c>
      <c r="Z189" s="3">
        <v>98</v>
      </c>
      <c r="AA189" s="3">
        <v>93</v>
      </c>
      <c r="AB189" s="3">
        <v>4.4664437998265125</v>
      </c>
      <c r="AC189" s="3">
        <v>9.8054824036389761</v>
      </c>
      <c r="AD189" s="3">
        <v>14.271926203465489</v>
      </c>
      <c r="AE189" s="3">
        <v>3.4307293260100131</v>
      </c>
      <c r="AF189" s="3">
        <v>4.4333046479857918</v>
      </c>
      <c r="AG189" s="3">
        <v>1.9428547962976672</v>
      </c>
      <c r="AH189" s="3">
        <v>1.754184640570154</v>
      </c>
      <c r="AI189" s="3">
        <v>2.047655793514414</v>
      </c>
      <c r="AJ189" s="3">
        <v>1.6955396268641525</v>
      </c>
      <c r="AK189" s="3">
        <v>1.8610763503661181</v>
      </c>
      <c r="AL189" s="3">
        <v>1.8084017634628951</v>
      </c>
      <c r="AM189" s="3">
        <v>18.973746945071206</v>
      </c>
      <c r="AN189" s="3">
        <v>2.9712700034893658</v>
      </c>
      <c r="AO189" s="3">
        <v>3.8507793621191988</v>
      </c>
      <c r="AP189" s="3">
        <v>2.7329839520342651</v>
      </c>
      <c r="AQ189" s="3">
        <v>2.2485579017965396</v>
      </c>
      <c r="AR189" s="3">
        <v>4.1143669418690578</v>
      </c>
      <c r="AS189" s="3">
        <v>3.412638575591973</v>
      </c>
      <c r="AT189" s="3">
        <v>19.3305967369004</v>
      </c>
      <c r="AU189" s="2">
        <v>5</v>
      </c>
      <c r="AV189" s="3">
        <v>57.5762698854371</v>
      </c>
      <c r="AW189" s="4">
        <v>0</v>
      </c>
      <c r="AX189" s="61">
        <v>0</v>
      </c>
      <c r="AY189" s="2">
        <v>78</v>
      </c>
      <c r="AZ189" s="2" t="s">
        <v>195</v>
      </c>
      <c r="BA189" s="2" t="s">
        <v>30</v>
      </c>
      <c r="BB189" s="3">
        <v>47.692680102797553</v>
      </c>
      <c r="BC189" s="60">
        <v>9.8835897826395467</v>
      </c>
      <c r="BD189" s="3">
        <v>0</v>
      </c>
      <c r="BE189" s="2">
        <v>0</v>
      </c>
      <c r="BF189" s="4">
        <v>0</v>
      </c>
      <c r="BG189" s="61">
        <v>0</v>
      </c>
    </row>
    <row r="190" spans="1:59" x14ac:dyDescent="0.25">
      <c r="A190" s="57" t="s">
        <v>315</v>
      </c>
      <c r="B190" s="2" t="s">
        <v>28</v>
      </c>
      <c r="C190" s="58">
        <v>100057</v>
      </c>
      <c r="D190" s="58">
        <v>47901</v>
      </c>
      <c r="E190" s="58">
        <v>1037</v>
      </c>
      <c r="F190" s="58">
        <v>48938</v>
      </c>
      <c r="G190" s="59">
        <v>0.4891012123089839</v>
      </c>
      <c r="H190" s="2" t="s">
        <v>162</v>
      </c>
      <c r="I190" s="3">
        <v>3.6502310217209328</v>
      </c>
      <c r="J190" s="3">
        <v>4.6195535197699487</v>
      </c>
      <c r="K190" s="3">
        <v>4.2824</v>
      </c>
      <c r="L190" s="3">
        <v>0.92701599444035909</v>
      </c>
      <c r="M190" s="3">
        <v>0.6714</v>
      </c>
      <c r="N190" s="60">
        <v>6.0000000000000018</v>
      </c>
      <c r="O190" s="60">
        <v>0.47619047619047633</v>
      </c>
      <c r="P190" s="60">
        <v>2.866666666666668</v>
      </c>
      <c r="Q190" s="60">
        <v>2.8051353874883298</v>
      </c>
      <c r="R190" s="60">
        <v>2.433333333333334</v>
      </c>
      <c r="S190" s="60">
        <v>2.7638888888888897</v>
      </c>
      <c r="T190" s="60">
        <v>2.4603174603174613</v>
      </c>
      <c r="U190" s="60">
        <v>2.3125000000000004</v>
      </c>
      <c r="V190" s="3">
        <v>99</v>
      </c>
      <c r="W190" s="3">
        <v>100</v>
      </c>
      <c r="X190" s="3">
        <v>72</v>
      </c>
      <c r="Y190" s="3">
        <v>100</v>
      </c>
      <c r="Z190" s="3">
        <v>92</v>
      </c>
      <c r="AA190" s="3">
        <v>94</v>
      </c>
      <c r="AB190" s="3">
        <v>16.547886171899997</v>
      </c>
      <c r="AC190" s="3">
        <v>12.055302848934641</v>
      </c>
      <c r="AD190" s="3">
        <v>28.603189020834638</v>
      </c>
      <c r="AE190" s="3">
        <v>1.8402284325876328</v>
      </c>
      <c r="AF190" s="3">
        <v>1.4043603007583194</v>
      </c>
      <c r="AG190" s="3">
        <v>0.87125057432533848</v>
      </c>
      <c r="AH190" s="3">
        <v>0.98855127149995636</v>
      </c>
      <c r="AI190" s="3">
        <v>0.79495687575260354</v>
      </c>
      <c r="AJ190" s="3">
        <v>1.0429319922715949</v>
      </c>
      <c r="AK190" s="3">
        <v>0.72644751060105972</v>
      </c>
      <c r="AL190" s="3">
        <v>1.1133027921495813</v>
      </c>
      <c r="AM190" s="3">
        <v>8.7820297499460853</v>
      </c>
      <c r="AN190" s="3">
        <v>2.9712700034893658</v>
      </c>
      <c r="AO190" s="3">
        <v>5</v>
      </c>
      <c r="AP190" s="3">
        <v>0</v>
      </c>
      <c r="AQ190" s="3">
        <v>5</v>
      </c>
      <c r="AR190" s="3">
        <v>1.4574677674762324</v>
      </c>
      <c r="AS190" s="3">
        <v>3.6394044933645482</v>
      </c>
      <c r="AT190" s="3">
        <v>18.068142264330149</v>
      </c>
      <c r="AU190" s="2">
        <v>0</v>
      </c>
      <c r="AV190" s="3">
        <v>55.453361035110873</v>
      </c>
      <c r="AW190" s="4">
        <v>0</v>
      </c>
      <c r="AX190" s="61">
        <v>0</v>
      </c>
      <c r="AY190" s="2">
        <v>85</v>
      </c>
      <c r="AZ190" s="2" t="s">
        <v>195</v>
      </c>
      <c r="BA190" s="2" t="s">
        <v>30</v>
      </c>
      <c r="BB190" s="3">
        <v>49.842018246053392</v>
      </c>
      <c r="BC190" s="60">
        <v>5.6113427890574812</v>
      </c>
      <c r="BD190" s="3">
        <v>0</v>
      </c>
      <c r="BE190" s="2">
        <v>0</v>
      </c>
      <c r="BF190" s="4">
        <v>0</v>
      </c>
      <c r="BG190" s="61">
        <v>0</v>
      </c>
    </row>
    <row r="191" spans="1:59" x14ac:dyDescent="0.25">
      <c r="A191" s="57" t="s">
        <v>169</v>
      </c>
      <c r="B191" s="2" t="s">
        <v>34</v>
      </c>
      <c r="C191" s="58">
        <v>21528</v>
      </c>
      <c r="D191" s="58">
        <v>10790</v>
      </c>
      <c r="E191" s="58">
        <v>278</v>
      </c>
      <c r="F191" s="58">
        <v>11068</v>
      </c>
      <c r="G191" s="59">
        <v>0.51412114455592717</v>
      </c>
      <c r="H191" s="2" t="s">
        <v>164</v>
      </c>
      <c r="I191" s="3">
        <v>3.2166145031169782</v>
      </c>
      <c r="J191" s="3">
        <v>4.0707897010341947</v>
      </c>
      <c r="K191" s="3">
        <v>4.3879000000000001</v>
      </c>
      <c r="L191" s="3">
        <v>1.0778989636544583</v>
      </c>
      <c r="M191" s="3">
        <v>0</v>
      </c>
      <c r="N191" s="60">
        <v>6.8000000000000016</v>
      </c>
      <c r="O191" s="60">
        <v>0.66666666666666674</v>
      </c>
      <c r="P191" s="60">
        <v>3.0491071428571437</v>
      </c>
      <c r="Q191" s="60">
        <v>3.0481092436974797</v>
      </c>
      <c r="R191" s="60">
        <v>3.0555555555555562</v>
      </c>
      <c r="S191" s="60">
        <v>2.947916666666667</v>
      </c>
      <c r="T191" s="60">
        <v>3.0333333333333341</v>
      </c>
      <c r="U191" s="60">
        <v>2.375</v>
      </c>
      <c r="V191" s="3">
        <v>100</v>
      </c>
      <c r="W191" s="3">
        <v>97</v>
      </c>
      <c r="X191" s="3">
        <v>97</v>
      </c>
      <c r="Y191" s="3">
        <v>100</v>
      </c>
      <c r="Z191" s="3">
        <v>94</v>
      </c>
      <c r="AA191" s="3">
        <v>86</v>
      </c>
      <c r="AB191" s="3">
        <v>20</v>
      </c>
      <c r="AC191" s="3">
        <v>0</v>
      </c>
      <c r="AD191" s="3">
        <v>20</v>
      </c>
      <c r="AE191" s="3">
        <v>2.7537468944507415</v>
      </c>
      <c r="AF191" s="3">
        <v>3.075502009573476</v>
      </c>
      <c r="AG191" s="3">
        <v>1.2475260639270007</v>
      </c>
      <c r="AH191" s="3">
        <v>1.435745141829458</v>
      </c>
      <c r="AI191" s="3">
        <v>1.8889317591001493</v>
      </c>
      <c r="AJ191" s="3">
        <v>1.3680091034878119</v>
      </c>
      <c r="AK191" s="3">
        <v>1.6639146135970826</v>
      </c>
      <c r="AL191" s="3">
        <v>1.2126026451943395</v>
      </c>
      <c r="AM191" s="3">
        <v>14.645978231160059</v>
      </c>
      <c r="AN191" s="3">
        <v>5</v>
      </c>
      <c r="AO191" s="3">
        <v>1.5523380863575968</v>
      </c>
      <c r="AP191" s="3">
        <v>4.3198951856102799</v>
      </c>
      <c r="AQ191" s="3">
        <v>5</v>
      </c>
      <c r="AR191" s="3">
        <v>2.3431008256071744</v>
      </c>
      <c r="AS191" s="3">
        <v>1.8252771511839461</v>
      </c>
      <c r="AT191" s="3">
        <v>20.040611248758999</v>
      </c>
      <c r="AU191" s="2">
        <v>0</v>
      </c>
      <c r="AV191" s="3">
        <v>54.686589479919057</v>
      </c>
      <c r="AW191" s="4">
        <v>0</v>
      </c>
      <c r="AX191" s="61">
        <v>0</v>
      </c>
      <c r="AY191" s="2">
        <v>91</v>
      </c>
      <c r="AZ191" s="2" t="s">
        <v>195</v>
      </c>
      <c r="BA191" s="2" t="s">
        <v>30</v>
      </c>
      <c r="BB191" s="3">
        <v>60.917221581229313</v>
      </c>
      <c r="BC191" s="60">
        <v>-6.2306321013102561</v>
      </c>
      <c r="BD191" s="3">
        <v>0</v>
      </c>
      <c r="BE191" s="2">
        <v>0</v>
      </c>
      <c r="BF191" s="4">
        <v>0</v>
      </c>
      <c r="BG191" s="61">
        <v>0</v>
      </c>
    </row>
    <row r="192" spans="1:59" x14ac:dyDescent="0.25">
      <c r="A192" s="57" t="s">
        <v>316</v>
      </c>
      <c r="B192" s="2" t="s">
        <v>34</v>
      </c>
      <c r="C192" s="58">
        <v>11205</v>
      </c>
      <c r="D192" s="58">
        <v>947</v>
      </c>
      <c r="E192" s="58">
        <v>7</v>
      </c>
      <c r="F192" s="58">
        <v>954</v>
      </c>
      <c r="G192" s="59">
        <v>8.514056224899598E-2</v>
      </c>
      <c r="H192" s="2" t="s">
        <v>167</v>
      </c>
      <c r="I192" s="3">
        <v>2.4682884615384615</v>
      </c>
      <c r="J192" s="3">
        <v>3.1237449307884617</v>
      </c>
      <c r="K192" s="3">
        <v>3.7435999999999998</v>
      </c>
      <c r="L192" s="3">
        <v>1.198433317362785</v>
      </c>
      <c r="M192" s="3">
        <v>0</v>
      </c>
      <c r="N192" s="60">
        <v>6.4999999999999991</v>
      </c>
      <c r="O192" s="60">
        <v>0.75</v>
      </c>
      <c r="P192" s="60">
        <v>2.9999999999999996</v>
      </c>
      <c r="Q192" s="60">
        <v>2.989583333333333</v>
      </c>
      <c r="R192" s="60">
        <v>3.125</v>
      </c>
      <c r="S192" s="60">
        <v>3.375</v>
      </c>
      <c r="T192" s="60">
        <v>3.3749999999999996</v>
      </c>
      <c r="U192" s="60">
        <v>3</v>
      </c>
      <c r="V192" s="3">
        <v>98.767701959206036</v>
      </c>
      <c r="W192" s="3">
        <v>97.824612683070086</v>
      </c>
      <c r="X192" s="3">
        <v>88.972288033676122</v>
      </c>
      <c r="Y192" s="3">
        <v>98.182771135447567</v>
      </c>
      <c r="Z192" s="3">
        <v>94.354320952571371</v>
      </c>
      <c r="AA192" s="3">
        <v>88.975415597915088</v>
      </c>
      <c r="AB192" s="3">
        <v>20</v>
      </c>
      <c r="AC192" s="3">
        <v>0</v>
      </c>
      <c r="AD192" s="3">
        <v>20</v>
      </c>
      <c r="AE192" s="3">
        <v>2.4111774712520728</v>
      </c>
      <c r="AF192" s="3">
        <v>3.8066265071801064</v>
      </c>
      <c r="AG192" s="3">
        <v>1.1462447331206778</v>
      </c>
      <c r="AH192" s="3">
        <v>1.3280280862637299</v>
      </c>
      <c r="AI192" s="3">
        <v>2.0110271701880436</v>
      </c>
      <c r="AJ192" s="3">
        <v>2.1224333427254494</v>
      </c>
      <c r="AK192" s="3">
        <v>2.2228891119901388</v>
      </c>
      <c r="AL192" s="3">
        <v>2.2056011756419287</v>
      </c>
      <c r="AM192" s="3">
        <v>17.254027598362146</v>
      </c>
      <c r="AN192" s="3">
        <v>2.5</v>
      </c>
      <c r="AO192" s="3">
        <v>2.5</v>
      </c>
      <c r="AP192" s="3">
        <v>2.5</v>
      </c>
      <c r="AQ192" s="3">
        <v>2.4999999999999805</v>
      </c>
      <c r="AR192" s="3">
        <v>2.5</v>
      </c>
      <c r="AS192" s="3">
        <v>2.4999999999999964</v>
      </c>
      <c r="AT192" s="3">
        <v>14.999999999999977</v>
      </c>
      <c r="AU192" s="2">
        <v>0</v>
      </c>
      <c r="AV192" s="3">
        <v>52.254027598362121</v>
      </c>
      <c r="AW192" s="4">
        <v>0</v>
      </c>
      <c r="AX192" s="61">
        <v>0</v>
      </c>
      <c r="AY192" s="2">
        <v>104</v>
      </c>
      <c r="AZ192" s="2" t="s">
        <v>195</v>
      </c>
      <c r="BA192" s="2" t="s">
        <v>30</v>
      </c>
      <c r="BB192" s="3">
        <v>55.355007678280515</v>
      </c>
      <c r="BC192" s="60">
        <v>-3.1009800799183935</v>
      </c>
      <c r="BD192" s="3">
        <v>0</v>
      </c>
      <c r="BE192" s="2">
        <v>0</v>
      </c>
      <c r="BF192" s="4">
        <v>0</v>
      </c>
      <c r="BG192" s="61">
        <v>0</v>
      </c>
    </row>
    <row r="193" spans="1:59" x14ac:dyDescent="0.25">
      <c r="A193" s="57" t="s">
        <v>125</v>
      </c>
      <c r="B193" s="2" t="s">
        <v>48</v>
      </c>
      <c r="C193" s="58">
        <v>38957</v>
      </c>
      <c r="D193" s="58">
        <v>28246</v>
      </c>
      <c r="E193" s="58">
        <v>1599</v>
      </c>
      <c r="F193" s="58">
        <v>29845</v>
      </c>
      <c r="G193" s="59">
        <v>0.76610108581256253</v>
      </c>
      <c r="H193" s="2" t="s">
        <v>162</v>
      </c>
      <c r="I193" s="3">
        <v>3.9931229513304669</v>
      </c>
      <c r="J193" s="3">
        <v>5.0535007441792237</v>
      </c>
      <c r="K193" s="3">
        <v>3.9097</v>
      </c>
      <c r="L193" s="3">
        <v>0.77366170461205763</v>
      </c>
      <c r="M193" s="3">
        <v>0.2185</v>
      </c>
      <c r="N193" s="60">
        <v>7.1363636363636367</v>
      </c>
      <c r="O193" s="60">
        <v>0.63636363636363635</v>
      </c>
      <c r="P193" s="60">
        <v>3.1227324263038549</v>
      </c>
      <c r="Q193" s="60">
        <v>2.9990196078431373</v>
      </c>
      <c r="R193" s="60">
        <v>2.7777777777777777</v>
      </c>
      <c r="S193" s="60">
        <v>2.8888888888888893</v>
      </c>
      <c r="T193" s="60">
        <v>2.7261904761904763</v>
      </c>
      <c r="U193" s="60">
        <v>2.5499999999999998</v>
      </c>
      <c r="V193" s="3">
        <v>99</v>
      </c>
      <c r="W193" s="3">
        <v>98</v>
      </c>
      <c r="X193" s="3">
        <v>95</v>
      </c>
      <c r="Y193" s="3">
        <v>100</v>
      </c>
      <c r="Z193" s="3">
        <v>100</v>
      </c>
      <c r="AA193" s="3">
        <v>99</v>
      </c>
      <c r="AB193" s="3">
        <v>9.2942905319330347</v>
      </c>
      <c r="AC193" s="3">
        <v>3.9232702896815899</v>
      </c>
      <c r="AD193" s="3">
        <v>13.217560821614624</v>
      </c>
      <c r="AE193" s="3">
        <v>3.1378398840977293</v>
      </c>
      <c r="AF193" s="3">
        <v>2.8096385558983363</v>
      </c>
      <c r="AG193" s="3">
        <v>1.3993749855832287</v>
      </c>
      <c r="AH193" s="3">
        <v>1.3453955684503671</v>
      </c>
      <c r="AI193" s="3">
        <v>1.4005501147485648</v>
      </c>
      <c r="AJ193" s="3">
        <v>1.2637390866826101</v>
      </c>
      <c r="AK193" s="3">
        <v>1.1614218589440886</v>
      </c>
      <c r="AL193" s="3">
        <v>1.4906422337196643</v>
      </c>
      <c r="AM193" s="3">
        <v>14.008602288124589</v>
      </c>
      <c r="AN193" s="3">
        <v>2.9712700034893658</v>
      </c>
      <c r="AO193" s="3">
        <v>2.701558724238398</v>
      </c>
      <c r="AP193" s="3">
        <v>3.8664919760171323</v>
      </c>
      <c r="AQ193" s="3">
        <v>5</v>
      </c>
      <c r="AR193" s="3">
        <v>5</v>
      </c>
      <c r="AS193" s="3">
        <v>4.7732340822274253</v>
      </c>
      <c r="AT193" s="3">
        <v>24.312554785972321</v>
      </c>
      <c r="AU193" s="2">
        <v>0</v>
      </c>
      <c r="AV193" s="3">
        <v>51.538717895711528</v>
      </c>
      <c r="AW193" s="4">
        <v>0</v>
      </c>
      <c r="AX193" s="61">
        <v>0</v>
      </c>
      <c r="AY193" s="2">
        <v>107</v>
      </c>
      <c r="AZ193" s="2" t="s">
        <v>195</v>
      </c>
      <c r="BA193" s="2" t="s">
        <v>30</v>
      </c>
      <c r="BB193" s="3">
        <v>50.272143757815982</v>
      </c>
      <c r="BC193" s="60">
        <v>1.266574137895546</v>
      </c>
      <c r="BD193" s="3">
        <v>0</v>
      </c>
      <c r="BE193" s="2">
        <v>0</v>
      </c>
      <c r="BF193" s="4">
        <v>0</v>
      </c>
      <c r="BG193" s="61">
        <v>0</v>
      </c>
    </row>
    <row r="194" spans="1:59" x14ac:dyDescent="0.25">
      <c r="A194" s="57" t="s">
        <v>138</v>
      </c>
      <c r="B194" s="2" t="s">
        <v>48</v>
      </c>
      <c r="C194" s="58">
        <v>40183</v>
      </c>
      <c r="D194" s="58">
        <v>23238</v>
      </c>
      <c r="E194" s="58">
        <v>487</v>
      </c>
      <c r="F194" s="58">
        <v>23725</v>
      </c>
      <c r="G194" s="59">
        <v>0.59042381106438047</v>
      </c>
      <c r="H194" s="2" t="s">
        <v>162</v>
      </c>
      <c r="I194" s="3">
        <v>4.3392454240472365</v>
      </c>
      <c r="J194" s="3">
        <v>5.4915363856484047</v>
      </c>
      <c r="K194" s="3">
        <v>3.7212000000000001</v>
      </c>
      <c r="L194" s="3">
        <v>0.67762457328426229</v>
      </c>
      <c r="M194" s="3">
        <v>0.24709999999999999</v>
      </c>
      <c r="N194" s="60">
        <v>8.1666666666666661</v>
      </c>
      <c r="O194" s="60">
        <v>1</v>
      </c>
      <c r="P194" s="60">
        <v>3.4880952380952381</v>
      </c>
      <c r="Q194" s="60">
        <v>3.7142857142857144</v>
      </c>
      <c r="R194" s="60">
        <v>3.0999999999999996</v>
      </c>
      <c r="S194" s="60">
        <v>3.3749999999999996</v>
      </c>
      <c r="T194" s="60">
        <v>3.3055555555555549</v>
      </c>
      <c r="U194" s="60">
        <v>2.6999999999999997</v>
      </c>
      <c r="V194" s="3">
        <v>100</v>
      </c>
      <c r="W194" s="3">
        <v>98</v>
      </c>
      <c r="X194" s="3">
        <v>92</v>
      </c>
      <c r="Y194" s="3">
        <v>99</v>
      </c>
      <c r="Z194" s="3">
        <v>93</v>
      </c>
      <c r="AA194" s="3">
        <v>85</v>
      </c>
      <c r="AB194" s="3">
        <v>4.7517732156311947</v>
      </c>
      <c r="AC194" s="3">
        <v>4.4367967440746945</v>
      </c>
      <c r="AD194" s="3">
        <v>9.1885699597058892</v>
      </c>
      <c r="AE194" s="3">
        <v>4.3143409334668839</v>
      </c>
      <c r="AF194" s="3">
        <v>6</v>
      </c>
      <c r="AG194" s="3">
        <v>2.152919778710773</v>
      </c>
      <c r="AH194" s="3">
        <v>2.6618442738626662</v>
      </c>
      <c r="AI194" s="3">
        <v>1.9670728221964007</v>
      </c>
      <c r="AJ194" s="3">
        <v>2.1224333427254485</v>
      </c>
      <c r="AK194" s="3">
        <v>2.1092764090647202</v>
      </c>
      <c r="AL194" s="3">
        <v>1.7289618810270855</v>
      </c>
      <c r="AM194" s="3">
        <v>23.056849441053977</v>
      </c>
      <c r="AN194" s="3">
        <v>5</v>
      </c>
      <c r="AO194" s="3">
        <v>2.701558724238398</v>
      </c>
      <c r="AP194" s="3">
        <v>3.1863871616274118</v>
      </c>
      <c r="AQ194" s="3">
        <v>3.6242789508982698</v>
      </c>
      <c r="AR194" s="3">
        <v>1.9002842965417033</v>
      </c>
      <c r="AS194" s="3">
        <v>1.5985112334113707</v>
      </c>
      <c r="AT194" s="3">
        <v>18.011020366717155</v>
      </c>
      <c r="AU194" s="2">
        <v>0</v>
      </c>
      <c r="AV194" s="3">
        <v>50.256439767477019</v>
      </c>
      <c r="AW194" s="4">
        <v>0</v>
      </c>
      <c r="AX194" s="61">
        <v>0</v>
      </c>
      <c r="AY194" s="2">
        <v>116</v>
      </c>
      <c r="AZ194" s="2" t="s">
        <v>195</v>
      </c>
      <c r="BA194" s="2" t="s">
        <v>30</v>
      </c>
      <c r="BB194" s="3">
        <v>24.68747163999965</v>
      </c>
      <c r="BC194" s="60">
        <v>25.568968127477369</v>
      </c>
      <c r="BD194" s="3">
        <v>0</v>
      </c>
      <c r="BE194" s="2">
        <v>0</v>
      </c>
      <c r="BF194" s="4">
        <v>0</v>
      </c>
      <c r="BG194" s="61">
        <v>0</v>
      </c>
    </row>
    <row r="195" spans="1:59" x14ac:dyDescent="0.25">
      <c r="A195" s="57" t="s">
        <v>64</v>
      </c>
      <c r="B195" s="2" t="s">
        <v>34</v>
      </c>
      <c r="C195" s="58">
        <v>51874</v>
      </c>
      <c r="D195" s="58">
        <v>26081</v>
      </c>
      <c r="E195" s="58">
        <v>390</v>
      </c>
      <c r="F195" s="58">
        <v>26471</v>
      </c>
      <c r="G195" s="59">
        <v>0.51029417434552959</v>
      </c>
      <c r="H195" s="2" t="s">
        <v>162</v>
      </c>
      <c r="I195" s="3">
        <v>3.8698098912866361</v>
      </c>
      <c r="J195" s="3">
        <v>4.8974417777276944</v>
      </c>
      <c r="K195" s="3">
        <v>3.4390999999999998</v>
      </c>
      <c r="L195" s="3">
        <v>0.70222376417829857</v>
      </c>
      <c r="M195" s="3">
        <v>0.70179999999999998</v>
      </c>
      <c r="N195" s="60">
        <v>6.5</v>
      </c>
      <c r="O195" s="60">
        <v>0.5</v>
      </c>
      <c r="P195" s="60">
        <v>3.0535714285714284</v>
      </c>
      <c r="Q195" s="60">
        <v>2.9988095238095238</v>
      </c>
      <c r="R195" s="60">
        <v>3.1428571428571428</v>
      </c>
      <c r="S195" s="60">
        <v>2.7222222222222219</v>
      </c>
      <c r="T195" s="60">
        <v>3.1785714285714284</v>
      </c>
      <c r="U195" s="60">
        <v>2.8333333333333335</v>
      </c>
      <c r="V195" s="3">
        <v>99</v>
      </c>
      <c r="W195" s="3">
        <v>97</v>
      </c>
      <c r="X195" s="3">
        <v>93</v>
      </c>
      <c r="Y195" s="3">
        <v>100</v>
      </c>
      <c r="Z195" s="3">
        <v>68</v>
      </c>
      <c r="AA195" s="3">
        <v>77</v>
      </c>
      <c r="AB195" s="3">
        <v>5.9153049565135207</v>
      </c>
      <c r="AC195" s="3">
        <v>12.601149150107732</v>
      </c>
      <c r="AD195" s="3">
        <v>18.516454106621254</v>
      </c>
      <c r="AE195" s="3">
        <v>2.4111774712520737</v>
      </c>
      <c r="AF195" s="3">
        <v>1.6132530143602126</v>
      </c>
      <c r="AG195" s="3">
        <v>1.2567334576366642</v>
      </c>
      <c r="AH195" s="3">
        <v>1.3450089083645795</v>
      </c>
      <c r="AI195" s="3">
        <v>2.0424231330392169</v>
      </c>
      <c r="AJ195" s="3">
        <v>0.96932962746792084</v>
      </c>
      <c r="AK195" s="3">
        <v>1.9015274665725275</v>
      </c>
      <c r="AL195" s="3">
        <v>1.9408015675225718</v>
      </c>
      <c r="AM195" s="3">
        <v>13.480254646215768</v>
      </c>
      <c r="AN195" s="3">
        <v>2.9712700034893658</v>
      </c>
      <c r="AO195" s="3">
        <v>1.5523380863575968</v>
      </c>
      <c r="AP195" s="3">
        <v>3.4130887664239857</v>
      </c>
      <c r="AQ195" s="3">
        <v>5</v>
      </c>
      <c r="AR195" s="3">
        <v>0</v>
      </c>
      <c r="AS195" s="3">
        <v>0</v>
      </c>
      <c r="AT195" s="3">
        <v>12.936696856270949</v>
      </c>
      <c r="AU195" s="2">
        <v>5</v>
      </c>
      <c r="AV195" s="3">
        <v>49.933405609107972</v>
      </c>
      <c r="AW195" s="4">
        <v>0</v>
      </c>
      <c r="AX195" s="61">
        <v>0</v>
      </c>
      <c r="AY195" s="2">
        <v>117</v>
      </c>
      <c r="AZ195" s="2" t="s">
        <v>195</v>
      </c>
      <c r="BA195" s="2" t="s">
        <v>30</v>
      </c>
      <c r="BB195" s="3">
        <v>36.681359625068573</v>
      </c>
      <c r="BC195" s="60">
        <v>13.252045984039398</v>
      </c>
      <c r="BD195" s="3">
        <v>0</v>
      </c>
      <c r="BE195" s="2">
        <v>0</v>
      </c>
      <c r="BF195" s="4">
        <v>0</v>
      </c>
      <c r="BG195" s="61">
        <v>0</v>
      </c>
    </row>
    <row r="196" spans="1:59" x14ac:dyDescent="0.25">
      <c r="A196" s="57" t="s">
        <v>191</v>
      </c>
      <c r="B196" s="2" t="s">
        <v>48</v>
      </c>
      <c r="C196" s="58">
        <v>39895</v>
      </c>
      <c r="D196" s="58">
        <v>8821</v>
      </c>
      <c r="E196" s="58">
        <v>0</v>
      </c>
      <c r="F196" s="58">
        <v>8821</v>
      </c>
      <c r="G196" s="59">
        <v>0.22110540167940845</v>
      </c>
      <c r="H196" s="2" t="s">
        <v>164</v>
      </c>
      <c r="I196" s="3">
        <v>3.043678415766534</v>
      </c>
      <c r="J196" s="3">
        <v>3.8519302627517531</v>
      </c>
      <c r="K196" s="3">
        <v>4.1604000000000001</v>
      </c>
      <c r="L196" s="3">
        <v>1.0800818592774526</v>
      </c>
      <c r="M196" s="3">
        <v>0</v>
      </c>
      <c r="N196" s="60">
        <v>8.1348314606741727</v>
      </c>
      <c r="O196" s="60">
        <v>0.78888888888888919</v>
      </c>
      <c r="P196" s="60">
        <v>3.4102564102564141</v>
      </c>
      <c r="Q196" s="60">
        <v>3.2599990201842104</v>
      </c>
      <c r="R196" s="60">
        <v>3.1626506024096419</v>
      </c>
      <c r="S196" s="60">
        <v>3.3657407407407454</v>
      </c>
      <c r="T196" s="60">
        <v>3.4147940074906402</v>
      </c>
      <c r="U196" s="60">
        <v>3.1524390243902487</v>
      </c>
      <c r="V196" s="3">
        <v>92</v>
      </c>
      <c r="W196" s="3">
        <v>96</v>
      </c>
      <c r="X196" s="3">
        <v>90</v>
      </c>
      <c r="Y196" s="3">
        <v>94</v>
      </c>
      <c r="Z196" s="3">
        <v>95</v>
      </c>
      <c r="AA196" s="3">
        <v>89</v>
      </c>
      <c r="AB196" s="3">
        <v>20</v>
      </c>
      <c r="AC196" s="3">
        <v>0</v>
      </c>
      <c r="AD196" s="3">
        <v>20</v>
      </c>
      <c r="AE196" s="3">
        <v>4.2779883729526871</v>
      </c>
      <c r="AF196" s="3">
        <v>4.1478179393965373</v>
      </c>
      <c r="AG196" s="3">
        <v>1.9923806063371265</v>
      </c>
      <c r="AH196" s="3">
        <v>1.8257287010021337</v>
      </c>
      <c r="AI196" s="3">
        <v>2.0772234774043787</v>
      </c>
      <c r="AJ196" s="3">
        <v>2.1060772616579748</v>
      </c>
      <c r="AK196" s="3">
        <v>2.2879930204080821</v>
      </c>
      <c r="AL196" s="3">
        <v>2.4477959391657387</v>
      </c>
      <c r="AM196" s="3">
        <v>21.163005318324661</v>
      </c>
      <c r="AN196" s="3">
        <v>0</v>
      </c>
      <c r="AO196" s="3">
        <v>0.40311744847679604</v>
      </c>
      <c r="AP196" s="3">
        <v>2.7329839520342651</v>
      </c>
      <c r="AQ196" s="3">
        <v>0</v>
      </c>
      <c r="AR196" s="3">
        <v>2.785917354672645</v>
      </c>
      <c r="AS196" s="3">
        <v>2.505574904501672</v>
      </c>
      <c r="AT196" s="3">
        <v>8.4275936596853782</v>
      </c>
      <c r="AU196" s="2">
        <v>0</v>
      </c>
      <c r="AV196" s="3">
        <v>49.590598978010043</v>
      </c>
      <c r="AW196" s="4">
        <v>0</v>
      </c>
      <c r="AX196" s="61">
        <v>0</v>
      </c>
      <c r="AY196" s="2">
        <v>119</v>
      </c>
      <c r="AZ196" s="2" t="s">
        <v>195</v>
      </c>
      <c r="BA196" s="2" t="s">
        <v>30</v>
      </c>
      <c r="BB196" s="3">
        <v>38.656979086087318</v>
      </c>
      <c r="BC196" s="60">
        <v>10.933619891922724</v>
      </c>
      <c r="BD196" s="3">
        <v>0</v>
      </c>
      <c r="BE196" s="2">
        <v>0</v>
      </c>
      <c r="BF196" s="4">
        <v>0</v>
      </c>
      <c r="BG196" s="61">
        <v>0</v>
      </c>
    </row>
    <row r="197" spans="1:59" x14ac:dyDescent="0.25">
      <c r="A197" s="57" t="s">
        <v>127</v>
      </c>
      <c r="B197" s="2" t="s">
        <v>54</v>
      </c>
      <c r="C197" s="58">
        <v>42233</v>
      </c>
      <c r="D197" s="58">
        <v>28242</v>
      </c>
      <c r="E197" s="58">
        <v>592</v>
      </c>
      <c r="F197" s="58">
        <v>28834</v>
      </c>
      <c r="G197" s="59">
        <v>0.68273624890488482</v>
      </c>
      <c r="H197" s="2" t="s">
        <v>162</v>
      </c>
      <c r="I197" s="3">
        <v>2.7711433156263832</v>
      </c>
      <c r="J197" s="3">
        <v>3.5070231942342849</v>
      </c>
      <c r="K197" s="3">
        <v>3.1882000000000001</v>
      </c>
      <c r="L197" s="3">
        <v>0.90909008108117295</v>
      </c>
      <c r="M197" s="3">
        <v>0.28420000000000001</v>
      </c>
      <c r="N197" s="60">
        <v>5.9729729729729764</v>
      </c>
      <c r="O197" s="60">
        <v>0.50000000000000044</v>
      </c>
      <c r="P197" s="60">
        <v>3.0567042606516299</v>
      </c>
      <c r="Q197" s="60">
        <v>3.0509652509652518</v>
      </c>
      <c r="R197" s="60">
        <v>2.7575757575757587</v>
      </c>
      <c r="S197" s="60">
        <v>2.840277777777779</v>
      </c>
      <c r="T197" s="60">
        <v>2.7060185185185204</v>
      </c>
      <c r="U197" s="60">
        <v>2.6029411764705901</v>
      </c>
      <c r="V197" s="3">
        <v>99</v>
      </c>
      <c r="W197" s="3">
        <v>96</v>
      </c>
      <c r="X197" s="3">
        <v>92</v>
      </c>
      <c r="Y197" s="3">
        <v>100</v>
      </c>
      <c r="Z197" s="3">
        <v>98</v>
      </c>
      <c r="AA197" s="3">
        <v>81</v>
      </c>
      <c r="AB197" s="3">
        <v>15.699997748757744</v>
      </c>
      <c r="AC197" s="3">
        <v>5.1029446971510657</v>
      </c>
      <c r="AD197" s="3">
        <v>20.802942445908808</v>
      </c>
      <c r="AE197" s="3">
        <v>1.8093663223895566</v>
      </c>
      <c r="AF197" s="3">
        <v>1.6132530143602166</v>
      </c>
      <c r="AG197" s="3">
        <v>1.2631947865557298</v>
      </c>
      <c r="AH197" s="3">
        <v>1.4410016289416552</v>
      </c>
      <c r="AI197" s="3">
        <v>1.3650314497048157</v>
      </c>
      <c r="AJ197" s="3">
        <v>1.1778696610783275</v>
      </c>
      <c r="AK197" s="3">
        <v>1.1284200738086128</v>
      </c>
      <c r="AL197" s="3">
        <v>1.5747550504164045</v>
      </c>
      <c r="AM197" s="3">
        <v>11.37289198725532</v>
      </c>
      <c r="AN197" s="3">
        <v>2.9712700034893658</v>
      </c>
      <c r="AO197" s="3">
        <v>0.40311744847679604</v>
      </c>
      <c r="AP197" s="3">
        <v>3.1863871616274118</v>
      </c>
      <c r="AQ197" s="3">
        <v>5</v>
      </c>
      <c r="AR197" s="3">
        <v>4.1143669418690578</v>
      </c>
      <c r="AS197" s="3">
        <v>0.69144756232106963</v>
      </c>
      <c r="AT197" s="3">
        <v>16.3665891177837</v>
      </c>
      <c r="AU197" s="2">
        <v>0</v>
      </c>
      <c r="AV197" s="3">
        <v>48.542423550947831</v>
      </c>
      <c r="AW197" s="4">
        <v>0</v>
      </c>
      <c r="AX197" s="61">
        <v>0</v>
      </c>
      <c r="AY197" s="2">
        <v>128</v>
      </c>
      <c r="AZ197" s="2" t="s">
        <v>195</v>
      </c>
      <c r="BA197" s="2" t="s">
        <v>30</v>
      </c>
      <c r="BB197" s="3">
        <v>52.789467597338103</v>
      </c>
      <c r="BC197" s="60">
        <v>-4.2470440463902719</v>
      </c>
      <c r="BD197" s="3">
        <v>0</v>
      </c>
      <c r="BE197" s="2">
        <v>0</v>
      </c>
      <c r="BF197" s="4">
        <v>0</v>
      </c>
      <c r="BG197" s="61">
        <v>0</v>
      </c>
    </row>
    <row r="198" spans="1:59" x14ac:dyDescent="0.25">
      <c r="A198" s="57" t="s">
        <v>144</v>
      </c>
      <c r="B198" s="2" t="s">
        <v>83</v>
      </c>
      <c r="C198" s="58">
        <v>55337</v>
      </c>
      <c r="D198" s="58">
        <v>42636</v>
      </c>
      <c r="E198" s="58">
        <v>1577</v>
      </c>
      <c r="F198" s="58">
        <v>44213</v>
      </c>
      <c r="G198" s="59">
        <v>0.79897717621121489</v>
      </c>
      <c r="H198" s="2" t="s">
        <v>162</v>
      </c>
      <c r="I198" s="3">
        <v>3.6572695903032479</v>
      </c>
      <c r="J198" s="3">
        <v>4.6284611872778658</v>
      </c>
      <c r="K198" s="3">
        <v>3.1595</v>
      </c>
      <c r="L198" s="3">
        <v>0.68262428313851642</v>
      </c>
      <c r="M198" s="3">
        <v>0.625</v>
      </c>
      <c r="N198" s="60">
        <v>7</v>
      </c>
      <c r="O198" s="60">
        <v>0.49999999999999983</v>
      </c>
      <c r="P198" s="60">
        <v>3.291666666666667</v>
      </c>
      <c r="Q198" s="60">
        <v>3.1123809523809518</v>
      </c>
      <c r="R198" s="60">
        <v>2.9999999999999996</v>
      </c>
      <c r="S198" s="60">
        <v>2.8888888888888893</v>
      </c>
      <c r="T198" s="60">
        <v>2.6499999999999995</v>
      </c>
      <c r="U198" s="60">
        <v>2.583333333333333</v>
      </c>
      <c r="V198" s="3">
        <v>99</v>
      </c>
      <c r="W198" s="3">
        <v>98</v>
      </c>
      <c r="X198" s="3">
        <v>87</v>
      </c>
      <c r="Y198" s="3">
        <v>99</v>
      </c>
      <c r="Z198" s="3">
        <v>97</v>
      </c>
      <c r="AA198" s="3">
        <v>88</v>
      </c>
      <c r="AB198" s="3">
        <v>4.9882574616247135</v>
      </c>
      <c r="AC198" s="3">
        <v>11.222169020828344</v>
      </c>
      <c r="AD198" s="3">
        <v>16.210426482453059</v>
      </c>
      <c r="AE198" s="3">
        <v>2.9821265099165171</v>
      </c>
      <c r="AF198" s="3">
        <v>1.6132530143602113</v>
      </c>
      <c r="AG198" s="3">
        <v>1.7477944554854918</v>
      </c>
      <c r="AH198" s="3">
        <v>1.5540373507414791</v>
      </c>
      <c r="AI198" s="3">
        <v>1.7912554302298307</v>
      </c>
      <c r="AJ198" s="3">
        <v>1.2637390866826101</v>
      </c>
      <c r="AK198" s="3">
        <v>1.0367724934487712</v>
      </c>
      <c r="AL198" s="3">
        <v>1.5436021553435355</v>
      </c>
      <c r="AM198" s="3">
        <v>13.532580496208446</v>
      </c>
      <c r="AN198" s="3">
        <v>2.9712700034893658</v>
      </c>
      <c r="AO198" s="3">
        <v>2.701558724238398</v>
      </c>
      <c r="AP198" s="3">
        <v>2.052879137644545</v>
      </c>
      <c r="AQ198" s="3">
        <v>3.6242789508982698</v>
      </c>
      <c r="AR198" s="3">
        <v>3.6715504128035867</v>
      </c>
      <c r="AS198" s="3">
        <v>2.2788089867290964</v>
      </c>
      <c r="AT198" s="3">
        <v>17.300346215803263</v>
      </c>
      <c r="AU198" s="2">
        <v>0</v>
      </c>
      <c r="AV198" s="3">
        <v>47.043353194464771</v>
      </c>
      <c r="AW198" s="4">
        <v>0</v>
      </c>
      <c r="AX198" s="61">
        <v>0</v>
      </c>
      <c r="AY198" s="2">
        <v>131</v>
      </c>
      <c r="AZ198" s="2" t="s">
        <v>195</v>
      </c>
      <c r="BA198" s="2" t="s">
        <v>30</v>
      </c>
      <c r="BB198" s="3">
        <v>36.162845324941856</v>
      </c>
      <c r="BC198" s="60">
        <v>10.880507869522916</v>
      </c>
      <c r="BD198" s="3">
        <v>0</v>
      </c>
      <c r="BE198" s="2">
        <v>0</v>
      </c>
      <c r="BF198" s="4">
        <v>0</v>
      </c>
      <c r="BG198" s="61">
        <v>0</v>
      </c>
    </row>
    <row r="199" spans="1:59" x14ac:dyDescent="0.25">
      <c r="A199" s="57" t="s">
        <v>190</v>
      </c>
      <c r="B199" s="2" t="s">
        <v>48</v>
      </c>
      <c r="C199" s="58">
        <v>34242</v>
      </c>
      <c r="D199" s="58">
        <v>23154</v>
      </c>
      <c r="E199" s="58">
        <v>850</v>
      </c>
      <c r="F199" s="58">
        <v>24004</v>
      </c>
      <c r="G199" s="59">
        <v>0.7010104549967876</v>
      </c>
      <c r="H199" s="2" t="s">
        <v>164</v>
      </c>
      <c r="I199" s="3">
        <v>3.4410491377373331</v>
      </c>
      <c r="J199" s="3">
        <v>4.3548231773126203</v>
      </c>
      <c r="K199" s="3">
        <v>3.5148000000000001</v>
      </c>
      <c r="L199" s="3">
        <v>0.80710510091686383</v>
      </c>
      <c r="M199" s="3">
        <v>0</v>
      </c>
      <c r="N199" s="60">
        <v>7</v>
      </c>
      <c r="O199" s="60">
        <v>0.7352941176470591</v>
      </c>
      <c r="P199" s="60">
        <v>3.1559193121693125</v>
      </c>
      <c r="Q199" s="60">
        <v>3.2254785247432305</v>
      </c>
      <c r="R199" s="60">
        <v>3.0303030303030303</v>
      </c>
      <c r="S199" s="60">
        <v>3.2833333333333328</v>
      </c>
      <c r="T199" s="60">
        <v>3.1372549019607847</v>
      </c>
      <c r="U199" s="60">
        <v>2.7096774193548394</v>
      </c>
      <c r="V199" s="3">
        <v>97</v>
      </c>
      <c r="W199" s="3">
        <v>99</v>
      </c>
      <c r="X199" s="3">
        <v>92</v>
      </c>
      <c r="Y199" s="3">
        <v>97</v>
      </c>
      <c r="Z199" s="3">
        <v>98</v>
      </c>
      <c r="AA199" s="3">
        <v>97</v>
      </c>
      <c r="AB199" s="3">
        <v>10.876149597589642</v>
      </c>
      <c r="AC199" s="3">
        <v>0</v>
      </c>
      <c r="AD199" s="3">
        <v>10.876149597589642</v>
      </c>
      <c r="AE199" s="3">
        <v>2.9821265099165171</v>
      </c>
      <c r="AF199" s="3">
        <v>3.6776045370142327</v>
      </c>
      <c r="AG199" s="3">
        <v>1.4678214837952928</v>
      </c>
      <c r="AH199" s="3">
        <v>1.7621936598137704</v>
      </c>
      <c r="AI199" s="3">
        <v>1.8445334277954588</v>
      </c>
      <c r="AJ199" s="3">
        <v>1.9605081401573701</v>
      </c>
      <c r="AK199" s="3">
        <v>1.8339326819748845</v>
      </c>
      <c r="AL199" s="3">
        <v>1.744337342143695</v>
      </c>
      <c r="AM199" s="3">
        <v>17.273057782611222</v>
      </c>
      <c r="AN199" s="3">
        <v>0</v>
      </c>
      <c r="AO199" s="3">
        <v>3.8507793621191988</v>
      </c>
      <c r="AP199" s="3">
        <v>3.1863871616274118</v>
      </c>
      <c r="AQ199" s="3">
        <v>0.87283685269480926</v>
      </c>
      <c r="AR199" s="3">
        <v>4.1143669418690578</v>
      </c>
      <c r="AS199" s="3">
        <v>4.3197022466822741</v>
      </c>
      <c r="AT199" s="3">
        <v>16.34407256499275</v>
      </c>
      <c r="AU199" s="2">
        <v>0</v>
      </c>
      <c r="AV199" s="3">
        <v>44.493279945193613</v>
      </c>
      <c r="AW199" s="4">
        <v>0</v>
      </c>
      <c r="AX199" s="61">
        <v>0</v>
      </c>
      <c r="AY199" s="2">
        <v>142</v>
      </c>
      <c r="AZ199" s="2" t="s">
        <v>195</v>
      </c>
      <c r="BA199" s="2" t="s">
        <v>30</v>
      </c>
      <c r="BB199" s="3">
        <v>54.135272458406405</v>
      </c>
      <c r="BC199" s="60">
        <v>-9.6419925132127915</v>
      </c>
      <c r="BD199" s="3">
        <v>0</v>
      </c>
      <c r="BE199" s="2">
        <v>0</v>
      </c>
      <c r="BF199" s="4">
        <v>0</v>
      </c>
      <c r="BG199" s="61">
        <v>0</v>
      </c>
    </row>
    <row r="200" spans="1:59" x14ac:dyDescent="0.25">
      <c r="A200" s="57" t="s">
        <v>136</v>
      </c>
      <c r="B200" s="2" t="s">
        <v>34</v>
      </c>
      <c r="C200" s="58">
        <v>24216</v>
      </c>
      <c r="D200" s="58">
        <v>7975</v>
      </c>
      <c r="E200" s="58">
        <v>52</v>
      </c>
      <c r="F200" s="58">
        <v>8027</v>
      </c>
      <c r="G200" s="59">
        <v>0.33147505781301617</v>
      </c>
      <c r="H200" s="2" t="s">
        <v>162</v>
      </c>
      <c r="I200" s="3">
        <v>3.8591484042936384</v>
      </c>
      <c r="J200" s="3">
        <v>4.8839491222022184</v>
      </c>
      <c r="K200" s="3">
        <v>3.2602000000000002</v>
      </c>
      <c r="L200" s="3">
        <v>0.66753357138371361</v>
      </c>
      <c r="M200" s="3">
        <v>0.1628</v>
      </c>
      <c r="N200" s="60">
        <v>6.75</v>
      </c>
      <c r="O200" s="60">
        <v>0.75</v>
      </c>
      <c r="P200" s="60">
        <v>3.28125</v>
      </c>
      <c r="Q200" s="60">
        <v>3.2936507936507939</v>
      </c>
      <c r="R200" s="60">
        <v>3.125</v>
      </c>
      <c r="S200" s="60">
        <v>3.25</v>
      </c>
      <c r="T200" s="60">
        <v>3.25</v>
      </c>
      <c r="U200" s="60">
        <v>2.5</v>
      </c>
      <c r="V200" s="3">
        <v>99</v>
      </c>
      <c r="W200" s="3">
        <v>100</v>
      </c>
      <c r="X200" s="3">
        <v>91</v>
      </c>
      <c r="Y200" s="3">
        <v>100</v>
      </c>
      <c r="Z200" s="3">
        <v>94</v>
      </c>
      <c r="AA200" s="3">
        <v>34</v>
      </c>
      <c r="AB200" s="3">
        <v>4.2744729231472345</v>
      </c>
      <c r="AC200" s="3">
        <v>2.9231505865453675</v>
      </c>
      <c r="AD200" s="3">
        <v>7.197623509692602</v>
      </c>
      <c r="AE200" s="3">
        <v>2.6966519905842956</v>
      </c>
      <c r="AF200" s="3">
        <v>3.8066265071801064</v>
      </c>
      <c r="AG200" s="3">
        <v>1.726310536829605</v>
      </c>
      <c r="AH200" s="3">
        <v>1.8876648576519219</v>
      </c>
      <c r="AI200" s="3">
        <v>2.0110271701880436</v>
      </c>
      <c r="AJ200" s="3">
        <v>1.9016262483144333</v>
      </c>
      <c r="AK200" s="3">
        <v>2.0183862467243867</v>
      </c>
      <c r="AL200" s="3">
        <v>1.4112023512838574</v>
      </c>
      <c r="AM200" s="3">
        <v>17.459495908756651</v>
      </c>
      <c r="AN200" s="3">
        <v>2.9712700034893658</v>
      </c>
      <c r="AO200" s="3">
        <v>5</v>
      </c>
      <c r="AP200" s="3">
        <v>2.9596855568308387</v>
      </c>
      <c r="AQ200" s="3">
        <v>5</v>
      </c>
      <c r="AR200" s="3">
        <v>2.3431008256071744</v>
      </c>
      <c r="AS200" s="3">
        <v>0</v>
      </c>
      <c r="AT200" s="3">
        <v>18.274056385927377</v>
      </c>
      <c r="AU200" s="2">
        <v>0</v>
      </c>
      <c r="AV200" s="3">
        <v>42.931175804376629</v>
      </c>
      <c r="AW200" s="4">
        <v>0</v>
      </c>
      <c r="AX200" s="61">
        <v>0</v>
      </c>
      <c r="AY200" s="2">
        <v>149</v>
      </c>
      <c r="AZ200" s="2" t="s">
        <v>195</v>
      </c>
      <c r="BA200" s="2" t="s">
        <v>30</v>
      </c>
      <c r="BB200" s="3">
        <v>19.235878748845909</v>
      </c>
      <c r="BC200" s="60">
        <v>23.69529705553072</v>
      </c>
      <c r="BD200" s="3">
        <v>0</v>
      </c>
      <c r="BE200" s="2">
        <v>0</v>
      </c>
      <c r="BF200" s="4">
        <v>0</v>
      </c>
      <c r="BG200" s="61">
        <v>0</v>
      </c>
    </row>
    <row r="201" spans="1:59" x14ac:dyDescent="0.25">
      <c r="A201" s="57" t="s">
        <v>282</v>
      </c>
      <c r="B201" s="2" t="s">
        <v>46</v>
      </c>
      <c r="C201" s="58">
        <v>23175</v>
      </c>
      <c r="D201" s="58">
        <v>17150</v>
      </c>
      <c r="E201" s="58">
        <v>1466</v>
      </c>
      <c r="F201" s="58">
        <v>18616</v>
      </c>
      <c r="G201" s="59">
        <v>0.80327939590075514</v>
      </c>
      <c r="H201" s="2" t="s">
        <v>162</v>
      </c>
      <c r="I201" s="3">
        <v>3.6648254419790547</v>
      </c>
      <c r="J201" s="3">
        <v>4.6380235029220351</v>
      </c>
      <c r="K201" s="3">
        <v>3.4504000000000001</v>
      </c>
      <c r="L201" s="3">
        <v>0.74393758415113431</v>
      </c>
      <c r="M201" s="3">
        <v>0.27</v>
      </c>
      <c r="N201" s="60">
        <v>6.2500000000000027</v>
      </c>
      <c r="O201" s="60">
        <v>0.50000000000000011</v>
      </c>
      <c r="P201" s="60">
        <v>3.0986394557823131</v>
      </c>
      <c r="Q201" s="60">
        <v>2.8704365079365077</v>
      </c>
      <c r="R201" s="60">
        <v>2.7692307692307692</v>
      </c>
      <c r="S201" s="60">
        <v>2.7777777777777777</v>
      </c>
      <c r="T201" s="60">
        <v>2.8928571428571432</v>
      </c>
      <c r="U201" s="60">
        <v>2.5909090909090908</v>
      </c>
      <c r="V201" s="3">
        <v>99</v>
      </c>
      <c r="W201" s="3">
        <v>97</v>
      </c>
      <c r="X201" s="3">
        <v>87</v>
      </c>
      <c r="Y201" s="3">
        <v>98</v>
      </c>
      <c r="Z201" s="3">
        <v>97</v>
      </c>
      <c r="AA201" s="3">
        <v>72</v>
      </c>
      <c r="AB201" s="3">
        <v>7.8883517034946271</v>
      </c>
      <c r="AC201" s="3">
        <v>4.847977016997846</v>
      </c>
      <c r="AD201" s="3">
        <v>12.736328720492473</v>
      </c>
      <c r="AE201" s="3">
        <v>2.1257029519198554</v>
      </c>
      <c r="AF201" s="3">
        <v>1.6132530143602137</v>
      </c>
      <c r="AG201" s="3">
        <v>1.3496842893723358</v>
      </c>
      <c r="AH201" s="3">
        <v>1.1087381148323376</v>
      </c>
      <c r="AI201" s="3">
        <v>1.3855229872300547</v>
      </c>
      <c r="AJ201" s="3">
        <v>1.0674661138728172</v>
      </c>
      <c r="AK201" s="3">
        <v>1.4340923459650932</v>
      </c>
      <c r="AL201" s="3">
        <v>1.555638501167143</v>
      </c>
      <c r="AM201" s="3">
        <v>11.640098318719851</v>
      </c>
      <c r="AN201" s="3">
        <v>2.9712700034893658</v>
      </c>
      <c r="AO201" s="3">
        <v>1.5523380863575968</v>
      </c>
      <c r="AP201" s="3">
        <v>2.052879137644545</v>
      </c>
      <c r="AQ201" s="3">
        <v>2.2485579017965396</v>
      </c>
      <c r="AR201" s="3">
        <v>3.6715504128035867</v>
      </c>
      <c r="AS201" s="3">
        <v>0</v>
      </c>
      <c r="AT201" s="3">
        <v>12.496595542091635</v>
      </c>
      <c r="AU201" s="2">
        <v>0</v>
      </c>
      <c r="AV201" s="3">
        <v>36.873022581303957</v>
      </c>
      <c r="AW201" s="4">
        <v>0</v>
      </c>
      <c r="AX201" s="61">
        <v>0</v>
      </c>
      <c r="AY201" s="2">
        <v>180</v>
      </c>
      <c r="AZ201" s="2" t="s">
        <v>195</v>
      </c>
      <c r="BA201" s="2" t="s">
        <v>30</v>
      </c>
      <c r="BB201" s="3">
        <v>51.856364235307666</v>
      </c>
      <c r="BC201" s="60">
        <v>-14.983341654003709</v>
      </c>
      <c r="BD201" s="3">
        <v>0</v>
      </c>
      <c r="BE201" s="2">
        <v>0</v>
      </c>
      <c r="BF201" s="4">
        <v>0</v>
      </c>
      <c r="BG201" s="61">
        <v>0</v>
      </c>
    </row>
    <row r="202" spans="1:59" x14ac:dyDescent="0.25">
      <c r="A202" s="57" t="s">
        <v>286</v>
      </c>
      <c r="B202" s="2" t="s">
        <v>48</v>
      </c>
      <c r="C202" s="58">
        <v>40594</v>
      </c>
      <c r="D202" s="58">
        <v>29308</v>
      </c>
      <c r="E202" s="58">
        <v>751</v>
      </c>
      <c r="F202" s="58">
        <v>30059</v>
      </c>
      <c r="G202" s="59">
        <v>0.74047888850569055</v>
      </c>
      <c r="H202" s="2" t="s">
        <v>162</v>
      </c>
      <c r="I202" s="3">
        <v>3.7323270408466627</v>
      </c>
      <c r="J202" s="3">
        <v>4.7234502188705347</v>
      </c>
      <c r="K202" s="3">
        <v>3.2723</v>
      </c>
      <c r="L202" s="3">
        <v>0.69277749280111356</v>
      </c>
      <c r="M202" s="3">
        <v>0.16520000000000001</v>
      </c>
      <c r="N202" s="60">
        <v>6.1666666666666652</v>
      </c>
      <c r="O202" s="60">
        <v>0.62499999999999967</v>
      </c>
      <c r="P202" s="60">
        <v>3.0034722222222205</v>
      </c>
      <c r="Q202" s="60">
        <v>2.8339758125472412</v>
      </c>
      <c r="R202" s="60">
        <v>2.7222222222222219</v>
      </c>
      <c r="S202" s="60">
        <v>2.7833333333333328</v>
      </c>
      <c r="T202" s="60">
        <v>2.6111111111111103</v>
      </c>
      <c r="U202" s="60">
        <v>2.2000000000000002</v>
      </c>
      <c r="V202" s="3">
        <v>99</v>
      </c>
      <c r="W202" s="3">
        <v>98</v>
      </c>
      <c r="X202" s="3">
        <v>99</v>
      </c>
      <c r="Y202" s="3">
        <v>98</v>
      </c>
      <c r="Z202" s="3">
        <v>95</v>
      </c>
      <c r="AA202" s="3">
        <v>61</v>
      </c>
      <c r="AB202" s="3">
        <v>5.4685001559943469</v>
      </c>
      <c r="AC202" s="3">
        <v>2.9662437155853487</v>
      </c>
      <c r="AD202" s="3">
        <v>8.4347438715796947</v>
      </c>
      <c r="AE202" s="3">
        <v>2.03054477880911</v>
      </c>
      <c r="AF202" s="3">
        <v>2.7099397607701565</v>
      </c>
      <c r="AG202" s="3">
        <v>1.1534060393393037</v>
      </c>
      <c r="AH202" s="3">
        <v>1.0416321317425525</v>
      </c>
      <c r="AI202" s="3">
        <v>1.302873785878248</v>
      </c>
      <c r="AJ202" s="3">
        <v>1.0772797625133059</v>
      </c>
      <c r="AK202" s="3">
        <v>0.97314937981053662</v>
      </c>
      <c r="AL202" s="3">
        <v>0.93456305666901485</v>
      </c>
      <c r="AM202" s="3">
        <v>11.223388695532229</v>
      </c>
      <c r="AN202" s="3">
        <v>2.9712700034893658</v>
      </c>
      <c r="AO202" s="3">
        <v>2.701558724238398</v>
      </c>
      <c r="AP202" s="3">
        <v>4.773298395203426</v>
      </c>
      <c r="AQ202" s="3">
        <v>2.2485579017965396</v>
      </c>
      <c r="AR202" s="3">
        <v>2.785917354672645</v>
      </c>
      <c r="AS202" s="3">
        <v>0</v>
      </c>
      <c r="AT202" s="3">
        <v>15.480602379400374</v>
      </c>
      <c r="AU202" s="2">
        <v>0</v>
      </c>
      <c r="AV202" s="3">
        <v>35.138734946512301</v>
      </c>
      <c r="AW202" s="4">
        <v>0</v>
      </c>
      <c r="AX202" s="61">
        <v>0</v>
      </c>
      <c r="AY202" s="2">
        <v>186</v>
      </c>
      <c r="AZ202" s="2" t="s">
        <v>195</v>
      </c>
      <c r="BA202" s="2" t="s">
        <v>30</v>
      </c>
      <c r="BB202" s="3">
        <v>27.744307987197629</v>
      </c>
      <c r="BC202" s="60">
        <v>7.3944269593146714</v>
      </c>
      <c r="BD202" s="3">
        <v>0</v>
      </c>
      <c r="BE202" s="2">
        <v>0</v>
      </c>
      <c r="BF202" s="4">
        <v>0</v>
      </c>
      <c r="BG202" s="61">
        <v>0</v>
      </c>
    </row>
    <row r="203" spans="1:59" x14ac:dyDescent="0.25">
      <c r="A203" s="57" t="s">
        <v>108</v>
      </c>
      <c r="B203" s="2" t="s">
        <v>72</v>
      </c>
      <c r="C203" s="58">
        <v>20772</v>
      </c>
      <c r="D203" s="58">
        <v>10226</v>
      </c>
      <c r="E203" s="58">
        <v>39</v>
      </c>
      <c r="F203" s="58">
        <v>10265</v>
      </c>
      <c r="G203" s="59">
        <v>0.49417485076063933</v>
      </c>
      <c r="H203" s="2" t="s">
        <v>162</v>
      </c>
      <c r="I203" s="3">
        <v>3.1703386415963162</v>
      </c>
      <c r="J203" s="3">
        <v>4.0122252382108599</v>
      </c>
      <c r="K203" s="3">
        <v>3.1684999999999999</v>
      </c>
      <c r="L203" s="3">
        <v>0.78971139751189645</v>
      </c>
      <c r="M203" s="3">
        <v>0.59519999999999995</v>
      </c>
      <c r="N203" s="60">
        <v>5.1999999999999993</v>
      </c>
      <c r="O203" s="60">
        <v>0.3</v>
      </c>
      <c r="P203" s="60">
        <v>2.6922619047619052</v>
      </c>
      <c r="Q203" s="60">
        <v>2.7947619047619048</v>
      </c>
      <c r="R203" s="60">
        <v>2.8888888888888888</v>
      </c>
      <c r="S203" s="60">
        <v>3.1190476190476195</v>
      </c>
      <c r="T203" s="60">
        <v>2.8083333333333331</v>
      </c>
      <c r="U203" s="60">
        <v>2.375</v>
      </c>
      <c r="V203" s="3">
        <v>94</v>
      </c>
      <c r="W203" s="3">
        <v>95</v>
      </c>
      <c r="X203" s="3">
        <v>77</v>
      </c>
      <c r="Y203" s="3">
        <v>83</v>
      </c>
      <c r="Z203" s="3">
        <v>84</v>
      </c>
      <c r="AA203" s="3">
        <v>81</v>
      </c>
      <c r="AB203" s="3">
        <v>10.053434489180162</v>
      </c>
      <c r="AC203" s="3">
        <v>10.687096001915249</v>
      </c>
      <c r="AD203" s="3">
        <v>20.740530491095413</v>
      </c>
      <c r="AE203" s="3">
        <v>0.92670997072452077</v>
      </c>
      <c r="AF203" s="3">
        <v>0</v>
      </c>
      <c r="AG203" s="3">
        <v>0.51154839340107094</v>
      </c>
      <c r="AH203" s="3">
        <v>0.96945885570838641</v>
      </c>
      <c r="AI203" s="3">
        <v>1.5959027724891983</v>
      </c>
      <c r="AJ203" s="3">
        <v>1.6703045303600363</v>
      </c>
      <c r="AK203" s="3">
        <v>1.2958094561187257</v>
      </c>
      <c r="AL203" s="3">
        <v>1.2126026451943395</v>
      </c>
      <c r="AM203" s="3">
        <v>8.182336623996278</v>
      </c>
      <c r="AN203" s="3">
        <v>0</v>
      </c>
      <c r="AO203" s="3">
        <v>0</v>
      </c>
      <c r="AP203" s="3">
        <v>0</v>
      </c>
      <c r="AQ203" s="3">
        <v>0</v>
      </c>
      <c r="AR203" s="3">
        <v>0</v>
      </c>
      <c r="AS203" s="3">
        <v>0.69144756232106963</v>
      </c>
      <c r="AT203" s="3">
        <v>0.69144756232106963</v>
      </c>
      <c r="AU203" s="2">
        <v>5</v>
      </c>
      <c r="AV203" s="3">
        <v>34.614314677412764</v>
      </c>
      <c r="AW203" s="4">
        <v>0</v>
      </c>
      <c r="AX203" s="61">
        <v>0</v>
      </c>
      <c r="AY203" s="2">
        <v>187</v>
      </c>
      <c r="AZ203" s="2" t="s">
        <v>195</v>
      </c>
      <c r="BA203" s="2" t="s">
        <v>30</v>
      </c>
      <c r="BB203" s="3">
        <v>46.978359412143007</v>
      </c>
      <c r="BC203" s="60">
        <v>-12.364044734730243</v>
      </c>
      <c r="BD203" s="3">
        <v>0</v>
      </c>
      <c r="BE203" s="2">
        <v>0</v>
      </c>
      <c r="BF203" s="4">
        <v>0</v>
      </c>
      <c r="BG203" s="61">
        <v>0</v>
      </c>
    </row>
    <row r="204" spans="1:59" x14ac:dyDescent="0.25">
      <c r="A204" s="57" t="s">
        <v>78</v>
      </c>
      <c r="B204" s="2" t="s">
        <v>28</v>
      </c>
      <c r="C204" s="58">
        <v>54810</v>
      </c>
      <c r="D204" s="58">
        <v>20817</v>
      </c>
      <c r="E204" s="58">
        <v>2659</v>
      </c>
      <c r="F204" s="58">
        <v>23476</v>
      </c>
      <c r="G204" s="59">
        <v>0.42831600072979381</v>
      </c>
      <c r="H204" s="2" t="s">
        <v>162</v>
      </c>
      <c r="I204" s="3">
        <v>3.9979493983477012</v>
      </c>
      <c r="J204" s="3">
        <v>5.0596088590283319</v>
      </c>
      <c r="K204" s="3">
        <v>3.2959999999999998</v>
      </c>
      <c r="L204" s="3">
        <v>0.65143375542135828</v>
      </c>
      <c r="M204" s="3">
        <v>0.53190000000000004</v>
      </c>
      <c r="N204" s="60">
        <v>4.5500000000000007</v>
      </c>
      <c r="O204" s="60">
        <v>0.21052631578947373</v>
      </c>
      <c r="P204" s="60">
        <v>2.6973214285714295</v>
      </c>
      <c r="Q204" s="60">
        <v>2.3779761904761907</v>
      </c>
      <c r="R204" s="60">
        <v>2.2500000000000004</v>
      </c>
      <c r="S204" s="60">
        <v>2.7111111111111117</v>
      </c>
      <c r="T204" s="60">
        <v>2.3055555555555558</v>
      </c>
      <c r="U204" s="60">
        <v>1.7187500000000004</v>
      </c>
      <c r="V204" s="3">
        <v>100</v>
      </c>
      <c r="W204" s="3">
        <v>99</v>
      </c>
      <c r="X204" s="3">
        <v>92</v>
      </c>
      <c r="Y204" s="3">
        <v>99</v>
      </c>
      <c r="Z204" s="3">
        <v>90</v>
      </c>
      <c r="AA204" s="3">
        <v>86</v>
      </c>
      <c r="AB204" s="3">
        <v>3.5129581653953519</v>
      </c>
      <c r="AC204" s="3">
        <v>9.5505147234857564</v>
      </c>
      <c r="AD204" s="3">
        <v>13.063472888881108</v>
      </c>
      <c r="AE204" s="3">
        <v>0.18447622046074616</v>
      </c>
      <c r="AF204" s="3">
        <v>0</v>
      </c>
      <c r="AG204" s="3">
        <v>0.52198343960535953</v>
      </c>
      <c r="AH204" s="3">
        <v>0.20236391151391078</v>
      </c>
      <c r="AI204" s="3">
        <v>0.47262499048055834</v>
      </c>
      <c r="AJ204" s="3">
        <v>0.94970233018694317</v>
      </c>
      <c r="AK204" s="3">
        <v>0.47325348693869762</v>
      </c>
      <c r="AL204" s="3">
        <v>0.16995418822437156</v>
      </c>
      <c r="AM204" s="3">
        <v>2.9743585674105866</v>
      </c>
      <c r="AN204" s="3">
        <v>5</v>
      </c>
      <c r="AO204" s="3">
        <v>3.8507793621191988</v>
      </c>
      <c r="AP204" s="3">
        <v>3.1863871616274118</v>
      </c>
      <c r="AQ204" s="3">
        <v>3.6242789508982698</v>
      </c>
      <c r="AR204" s="3">
        <v>0.57183470934529046</v>
      </c>
      <c r="AS204" s="3">
        <v>1.8252771511839461</v>
      </c>
      <c r="AT204" s="3">
        <v>18.058557335174115</v>
      </c>
      <c r="AU204" s="2">
        <v>0</v>
      </c>
      <c r="AV204" s="3">
        <v>34.096388791465813</v>
      </c>
      <c r="AW204" s="4">
        <v>0</v>
      </c>
      <c r="AX204" s="61">
        <v>0</v>
      </c>
      <c r="AY204" s="2">
        <v>188</v>
      </c>
      <c r="AZ204" s="2" t="s">
        <v>195</v>
      </c>
      <c r="BA204" s="2" t="s">
        <v>30</v>
      </c>
      <c r="BB204" s="3">
        <v>31.261577100951286</v>
      </c>
      <c r="BC204" s="60">
        <v>2.8348116905145275</v>
      </c>
      <c r="BD204" s="3">
        <v>0</v>
      </c>
      <c r="BE204" s="2">
        <v>0</v>
      </c>
      <c r="BF204" s="4">
        <v>0</v>
      </c>
      <c r="BG204" s="61">
        <v>0</v>
      </c>
    </row>
    <row r="205" spans="1:59" x14ac:dyDescent="0.25">
      <c r="A205" s="2" t="s">
        <v>317</v>
      </c>
      <c r="B205" s="2" t="s">
        <v>39</v>
      </c>
      <c r="C205" s="58">
        <v>6280</v>
      </c>
      <c r="D205" s="58">
        <v>2829</v>
      </c>
      <c r="E205" s="58">
        <v>28</v>
      </c>
      <c r="F205" s="58">
        <v>2857</v>
      </c>
      <c r="G205" s="59">
        <v>0.45493630573248406</v>
      </c>
      <c r="H205" s="2" t="s">
        <v>164</v>
      </c>
      <c r="I205" s="3">
        <v>4.1841137106661206</v>
      </c>
      <c r="J205" s="3">
        <v>5.2952092906472199</v>
      </c>
      <c r="K205" s="3">
        <v>2.9822000000000002</v>
      </c>
      <c r="L205" s="3">
        <v>0.56318831538299663</v>
      </c>
      <c r="M205" s="3">
        <v>0</v>
      </c>
      <c r="N205" s="60">
        <v>6.3793103448275863</v>
      </c>
      <c r="O205" s="60">
        <v>0.5862068965517242</v>
      </c>
      <c r="P205" s="60">
        <v>3.068349753694581</v>
      </c>
      <c r="Q205" s="60">
        <v>3.1243197278911556</v>
      </c>
      <c r="R205" s="60">
        <v>2.75</v>
      </c>
      <c r="S205" s="60">
        <v>2.92063492063492</v>
      </c>
      <c r="T205" s="60">
        <v>2.6896551724137927</v>
      </c>
      <c r="U205" s="60">
        <v>2.615384615384615</v>
      </c>
      <c r="V205" s="3">
        <v>99</v>
      </c>
      <c r="W205" s="3">
        <v>100</v>
      </c>
      <c r="X205" s="3">
        <v>72</v>
      </c>
      <c r="Y205" s="3">
        <v>94</v>
      </c>
      <c r="Z205" s="3">
        <v>98</v>
      </c>
      <c r="AA205" s="3">
        <v>100</v>
      </c>
      <c r="AB205" s="3">
        <v>0</v>
      </c>
      <c r="AC205" s="3">
        <v>0</v>
      </c>
      <c r="AD205" s="3">
        <v>0</v>
      </c>
      <c r="AE205" s="3">
        <v>2.2733621860572084</v>
      </c>
      <c r="AF205" s="3">
        <v>2.3695887015394872</v>
      </c>
      <c r="AG205" s="3">
        <v>1.2872131057790048</v>
      </c>
      <c r="AH205" s="3">
        <v>1.57601069104525</v>
      </c>
      <c r="AI205" s="3">
        <v>1.351711950313407</v>
      </c>
      <c r="AJ205" s="3">
        <v>1.3198170789139774</v>
      </c>
      <c r="AK205" s="3">
        <v>1.1016492644985967</v>
      </c>
      <c r="AL205" s="3">
        <v>1.5945251569049501</v>
      </c>
      <c r="AM205" s="3">
        <v>12.873878135051882</v>
      </c>
      <c r="AN205" s="3">
        <v>2.9712700034893658</v>
      </c>
      <c r="AO205" s="3">
        <v>5</v>
      </c>
      <c r="AP205" s="3">
        <v>0</v>
      </c>
      <c r="AQ205" s="3">
        <v>0</v>
      </c>
      <c r="AR205" s="3">
        <v>4.1143669418690578</v>
      </c>
      <c r="AS205" s="3">
        <v>5</v>
      </c>
      <c r="AT205" s="3">
        <v>17.085636945358424</v>
      </c>
      <c r="AU205" s="2">
        <v>0</v>
      </c>
      <c r="AV205" s="3">
        <v>29.959515080410306</v>
      </c>
      <c r="AW205" s="4">
        <v>0</v>
      </c>
      <c r="AX205" s="61">
        <v>0</v>
      </c>
      <c r="AY205" s="2">
        <v>198</v>
      </c>
      <c r="AZ205" s="2" t="s">
        <v>195</v>
      </c>
      <c r="BA205" s="2" t="s">
        <v>30</v>
      </c>
      <c r="BB205" s="3">
        <v>51.058257943187883</v>
      </c>
      <c r="BC205" s="60">
        <v>-21.098742862777577</v>
      </c>
      <c r="BD205" s="3">
        <v>0</v>
      </c>
      <c r="BE205" s="2">
        <v>0</v>
      </c>
      <c r="BF205" s="4">
        <v>0</v>
      </c>
      <c r="BG205" s="61">
        <v>0</v>
      </c>
    </row>
    <row r="206" spans="1:59" x14ac:dyDescent="0.25">
      <c r="A206" s="65" t="s">
        <v>318</v>
      </c>
      <c r="B206" s="64" t="s">
        <v>88</v>
      </c>
      <c r="C206" s="66">
        <v>33274</v>
      </c>
      <c r="D206" s="66">
        <v>18494</v>
      </c>
      <c r="E206" s="66">
        <v>652</v>
      </c>
      <c r="F206" s="66">
        <v>19146</v>
      </c>
      <c r="G206" s="67">
        <v>0.57540421951072906</v>
      </c>
      <c r="H206" s="64" t="s">
        <v>162</v>
      </c>
      <c r="I206" s="68">
        <v>3.7646179824561399</v>
      </c>
      <c r="J206" s="68">
        <v>4.7643160523153503</v>
      </c>
      <c r="K206" s="68">
        <v>3.13</v>
      </c>
      <c r="L206" s="68">
        <v>0.65696733080478376</v>
      </c>
      <c r="M206" s="68">
        <v>6.59E-2</v>
      </c>
      <c r="N206" s="69">
        <v>3.9999999999999991</v>
      </c>
      <c r="O206" s="69">
        <v>0.33333333333333326</v>
      </c>
      <c r="P206" s="69">
        <v>2.5032467532467528</v>
      </c>
      <c r="Q206" s="69">
        <v>2.2902557319223984</v>
      </c>
      <c r="R206" s="69">
        <v>2.1111111111111112</v>
      </c>
      <c r="S206" s="69">
        <v>1.9374999999999996</v>
      </c>
      <c r="T206" s="69">
        <v>2.5499999999999994</v>
      </c>
      <c r="U206" s="69">
        <v>1.8</v>
      </c>
      <c r="V206" s="68">
        <v>100</v>
      </c>
      <c r="W206" s="68">
        <v>97</v>
      </c>
      <c r="X206" s="68">
        <v>93</v>
      </c>
      <c r="Y206" s="68">
        <v>98</v>
      </c>
      <c r="Z206" s="68">
        <v>97</v>
      </c>
      <c r="AA206" s="68">
        <v>70</v>
      </c>
      <c r="AB206" s="68">
        <v>3.7746940341446584</v>
      </c>
      <c r="AC206" s="68">
        <v>1.1832655015561409</v>
      </c>
      <c r="AD206" s="68">
        <v>4.9579595357007991</v>
      </c>
      <c r="AE206" s="68">
        <v>0</v>
      </c>
      <c r="AF206" s="68">
        <v>0.15100401914694961</v>
      </c>
      <c r="AG206" s="68">
        <v>0.12171292397244378</v>
      </c>
      <c r="AH206" s="68">
        <v>4.0914231372266935E-2</v>
      </c>
      <c r="AI206" s="68">
        <v>0.22843416830476615</v>
      </c>
      <c r="AJ206" s="68">
        <v>0</v>
      </c>
      <c r="AK206" s="68">
        <v>0.87317020123616884</v>
      </c>
      <c r="AL206" s="68">
        <v>0.29904399718255747</v>
      </c>
      <c r="AM206" s="68">
        <v>1.714279541215153</v>
      </c>
      <c r="AN206" s="68">
        <v>5</v>
      </c>
      <c r="AO206" s="68">
        <v>1.5523380863575968</v>
      </c>
      <c r="AP206" s="68">
        <v>3.4130887664239857</v>
      </c>
      <c r="AQ206" s="68">
        <v>2.2485579017965396</v>
      </c>
      <c r="AR206" s="68">
        <v>3.6715504128035867</v>
      </c>
      <c r="AS206" s="68">
        <v>0</v>
      </c>
      <c r="AT206" s="68">
        <v>15.885535167381709</v>
      </c>
      <c r="AU206" s="64">
        <v>0</v>
      </c>
      <c r="AV206" s="68">
        <v>22.557774244297661</v>
      </c>
      <c r="AW206" s="64">
        <v>0</v>
      </c>
      <c r="AX206" s="64">
        <v>0</v>
      </c>
      <c r="AY206" s="64">
        <v>204</v>
      </c>
      <c r="AZ206" s="64" t="s">
        <v>195</v>
      </c>
      <c r="BA206" s="64" t="s">
        <v>30</v>
      </c>
      <c r="BB206" s="68">
        <v>34.986932639223753</v>
      </c>
      <c r="BC206" s="69">
        <v>-12.429158394926091</v>
      </c>
      <c r="BD206" s="68">
        <v>0</v>
      </c>
      <c r="BE206" s="64">
        <v>0</v>
      </c>
      <c r="BF206" s="68">
        <v>0</v>
      </c>
      <c r="BG206" s="64">
        <v>0</v>
      </c>
    </row>
    <row r="215" spans="52:54" ht="14.45" customHeight="1" x14ac:dyDescent="0.25">
      <c r="AZ215" s="4"/>
      <c r="BA215" s="61"/>
      <c r="BB215" s="64"/>
    </row>
  </sheetData>
  <conditionalFormatting sqref="A113">
    <cfRule type="duplicateValues" dxfId="1" priority="1" stopIfTrue="1"/>
  </conditionalFormatting>
  <conditionalFormatting sqref="A127">
    <cfRule type="duplicateValues" dxfId="0" priority="2" stopIfTrue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FCA49-8EF2-4BB1-A7C7-168CC296A365}">
  <sheetPr codeName="Sheet4"/>
  <dimension ref="A1:I67"/>
  <sheetViews>
    <sheetView workbookViewId="0">
      <selection activeCell="C13" sqref="C13"/>
    </sheetView>
  </sheetViews>
  <sheetFormatPr defaultRowHeight="15" x14ac:dyDescent="0.25"/>
  <cols>
    <col min="1" max="1" width="11.7109375" customWidth="1"/>
    <col min="2" max="2" width="10.42578125" customWidth="1"/>
    <col min="3" max="3" width="59.42578125" bestFit="1" customWidth="1"/>
    <col min="4" max="4" width="18.28515625" bestFit="1" customWidth="1"/>
    <col min="5" max="6" width="11.42578125" style="29" bestFit="1" customWidth="1"/>
    <col min="7" max="7" width="15.42578125" style="29" customWidth="1"/>
    <col min="8" max="8" width="16.42578125" style="30" bestFit="1" customWidth="1"/>
    <col min="9" max="9" width="8.7109375" style="29"/>
  </cols>
  <sheetData>
    <row r="1" spans="1:9" x14ac:dyDescent="0.25">
      <c r="A1" s="1" t="s">
        <v>380</v>
      </c>
    </row>
    <row r="2" spans="1:9" x14ac:dyDescent="0.25">
      <c r="A2" s="1" t="s">
        <v>381</v>
      </c>
    </row>
    <row r="3" spans="1:9" x14ac:dyDescent="0.25">
      <c r="A3" s="1" t="s">
        <v>382</v>
      </c>
    </row>
    <row r="4" spans="1:9" ht="14.45" customHeight="1" thickBot="1" x14ac:dyDescent="0.3"/>
    <row r="5" spans="1:9" ht="15.75" thickBot="1" x14ac:dyDescent="0.3">
      <c r="A5" s="82" t="s">
        <v>383</v>
      </c>
      <c r="B5" s="83" t="s">
        <v>0</v>
      </c>
      <c r="C5" s="83" t="s">
        <v>1</v>
      </c>
      <c r="D5" s="83" t="s">
        <v>2</v>
      </c>
      <c r="E5" s="83" t="s">
        <v>384</v>
      </c>
      <c r="F5" s="83" t="s">
        <v>196</v>
      </c>
      <c r="G5" s="84" t="s">
        <v>233</v>
      </c>
      <c r="H5" s="85" t="s">
        <v>234</v>
      </c>
      <c r="I5" s="86" t="s">
        <v>153</v>
      </c>
    </row>
    <row r="6" spans="1:9" x14ac:dyDescent="0.25">
      <c r="A6" s="87">
        <v>198407100</v>
      </c>
      <c r="B6" s="88">
        <v>0</v>
      </c>
      <c r="C6" s="89" t="s">
        <v>37</v>
      </c>
      <c r="D6" s="89" t="s">
        <v>38</v>
      </c>
      <c r="E6" s="90">
        <v>18837</v>
      </c>
      <c r="F6" s="91">
        <v>82.287122149692493</v>
      </c>
      <c r="G6" s="92">
        <v>11.947635308767641</v>
      </c>
      <c r="H6" s="93">
        <v>225057.61</v>
      </c>
      <c r="I6" s="94">
        <v>1</v>
      </c>
    </row>
    <row r="7" spans="1:9" x14ac:dyDescent="0.25">
      <c r="A7" s="95">
        <v>510638900</v>
      </c>
      <c r="B7" s="96">
        <v>166557000</v>
      </c>
      <c r="C7" s="6" t="s">
        <v>44</v>
      </c>
      <c r="D7" s="6" t="s">
        <v>28</v>
      </c>
      <c r="E7" s="97">
        <v>8282</v>
      </c>
      <c r="F7" s="98">
        <v>79.56421577495874</v>
      </c>
      <c r="G7" s="99">
        <v>11.353390222568148</v>
      </c>
      <c r="H7" s="100">
        <v>94028.78</v>
      </c>
      <c r="I7" s="101">
        <v>2</v>
      </c>
    </row>
    <row r="8" spans="1:9" x14ac:dyDescent="0.25">
      <c r="A8" s="95">
        <v>500178100</v>
      </c>
      <c r="B8" s="96">
        <v>423956300</v>
      </c>
      <c r="C8" s="6" t="s">
        <v>62</v>
      </c>
      <c r="D8" s="6" t="s">
        <v>50</v>
      </c>
      <c r="E8" s="6">
        <v>17062</v>
      </c>
      <c r="F8" s="98">
        <v>75.29794877058093</v>
      </c>
      <c r="G8" s="99">
        <v>10.422323246747341</v>
      </c>
      <c r="H8" s="100">
        <v>177825.68</v>
      </c>
      <c r="I8" s="101">
        <v>3</v>
      </c>
    </row>
    <row r="9" spans="1:9" x14ac:dyDescent="0.25">
      <c r="A9" s="95">
        <v>235407100</v>
      </c>
      <c r="B9" s="96">
        <v>217247000</v>
      </c>
      <c r="C9" s="6" t="s">
        <v>288</v>
      </c>
      <c r="D9" s="6" t="s">
        <v>39</v>
      </c>
      <c r="E9" s="6">
        <v>3707</v>
      </c>
      <c r="F9" s="98">
        <v>74.66867399086135</v>
      </c>
      <c r="G9" s="99">
        <v>10.284990781265787</v>
      </c>
      <c r="H9" s="100">
        <v>38126.46</v>
      </c>
      <c r="I9" s="101">
        <v>4</v>
      </c>
    </row>
    <row r="10" spans="1:9" x14ac:dyDescent="0.25">
      <c r="A10" s="95">
        <v>87007200</v>
      </c>
      <c r="B10" s="96">
        <v>0</v>
      </c>
      <c r="C10" s="6" t="s">
        <v>71</v>
      </c>
      <c r="D10" s="6" t="s">
        <v>72</v>
      </c>
      <c r="E10" s="6">
        <v>32717</v>
      </c>
      <c r="F10" s="98">
        <v>73.733306855416345</v>
      </c>
      <c r="G10" s="99">
        <v>10.080856945013322</v>
      </c>
      <c r="H10" s="100">
        <v>329815.40000000002</v>
      </c>
      <c r="I10" s="101">
        <v>5</v>
      </c>
    </row>
    <row r="11" spans="1:9" x14ac:dyDescent="0.25">
      <c r="A11" s="95">
        <v>421520600</v>
      </c>
      <c r="B11" s="96">
        <v>0</v>
      </c>
      <c r="C11" s="6" t="s">
        <v>112</v>
      </c>
      <c r="D11" s="6" t="s">
        <v>32</v>
      </c>
      <c r="E11" s="6">
        <v>9715</v>
      </c>
      <c r="F11" s="98">
        <v>73.597493165159108</v>
      </c>
      <c r="G11" s="99">
        <v>10.051217065058994</v>
      </c>
      <c r="H11" s="100">
        <v>97647.57</v>
      </c>
      <c r="I11" s="101">
        <v>6</v>
      </c>
    </row>
    <row r="12" spans="1:9" x14ac:dyDescent="0.25">
      <c r="A12" s="95">
        <v>215370000</v>
      </c>
      <c r="B12" s="96">
        <v>0</v>
      </c>
      <c r="C12" s="6" t="s">
        <v>55</v>
      </c>
      <c r="D12" s="6" t="s">
        <v>33</v>
      </c>
      <c r="E12" s="6">
        <v>11550</v>
      </c>
      <c r="F12" s="98">
        <v>71.270672359262946</v>
      </c>
      <c r="G12" s="99">
        <v>9.5434134023253687</v>
      </c>
      <c r="H12" s="100">
        <v>110226.42</v>
      </c>
      <c r="I12" s="101">
        <v>7</v>
      </c>
    </row>
    <row r="13" spans="1:9" x14ac:dyDescent="0.25">
      <c r="A13" s="95">
        <v>405259500</v>
      </c>
      <c r="B13" s="96">
        <v>0</v>
      </c>
      <c r="C13" s="6" t="s">
        <v>52</v>
      </c>
      <c r="D13" s="6" t="s">
        <v>33</v>
      </c>
      <c r="E13" s="6">
        <v>10363</v>
      </c>
      <c r="F13" s="98">
        <v>71.106013885040596</v>
      </c>
      <c r="G13" s="99">
        <v>9.5074784579160845</v>
      </c>
      <c r="H13" s="100">
        <v>98526</v>
      </c>
      <c r="I13" s="101">
        <v>8</v>
      </c>
    </row>
    <row r="14" spans="1:9" x14ac:dyDescent="0.25">
      <c r="A14" s="95">
        <v>28600100</v>
      </c>
      <c r="B14" s="96">
        <v>0</v>
      </c>
      <c r="C14" s="6" t="s">
        <v>57</v>
      </c>
      <c r="D14" s="6" t="s">
        <v>50</v>
      </c>
      <c r="E14" s="6">
        <v>16188</v>
      </c>
      <c r="F14" s="98">
        <v>70.727486800347549</v>
      </c>
      <c r="G14" s="99">
        <v>9.4248689851264604</v>
      </c>
      <c r="H14" s="100">
        <v>152569.78</v>
      </c>
      <c r="I14" s="101">
        <v>9</v>
      </c>
    </row>
    <row r="15" spans="1:9" x14ac:dyDescent="0.25">
      <c r="A15" s="95">
        <v>103957100</v>
      </c>
      <c r="B15" s="96">
        <v>103957100</v>
      </c>
      <c r="C15" s="6" t="s">
        <v>60</v>
      </c>
      <c r="D15" s="6" t="s">
        <v>61</v>
      </c>
      <c r="E15" s="6">
        <v>32565</v>
      </c>
      <c r="F15" s="98">
        <v>70.669158423617091</v>
      </c>
      <c r="G15" s="99">
        <v>9.4121394430534409</v>
      </c>
      <c r="H15" s="100">
        <v>306506.32</v>
      </c>
      <c r="I15" s="101">
        <v>10</v>
      </c>
    </row>
    <row r="16" spans="1:9" x14ac:dyDescent="0.25">
      <c r="A16" s="95">
        <v>209046500</v>
      </c>
      <c r="B16" s="96">
        <v>207124000</v>
      </c>
      <c r="C16" s="6" t="s">
        <v>289</v>
      </c>
      <c r="D16" s="6" t="s">
        <v>33</v>
      </c>
      <c r="E16" s="6">
        <v>8318</v>
      </c>
      <c r="F16" s="98">
        <v>70.505516023094827</v>
      </c>
      <c r="G16" s="99">
        <v>9.3764262458217686</v>
      </c>
      <c r="H16" s="100">
        <v>77993.11</v>
      </c>
      <c r="I16" s="101">
        <v>11</v>
      </c>
    </row>
    <row r="17" spans="1:9" x14ac:dyDescent="0.25">
      <c r="A17" s="95">
        <v>124507400</v>
      </c>
      <c r="B17" s="96">
        <v>0</v>
      </c>
      <c r="C17" s="6" t="s">
        <v>49</v>
      </c>
      <c r="D17" s="6" t="s">
        <v>32</v>
      </c>
      <c r="E17" s="6">
        <v>27741</v>
      </c>
      <c r="F17" s="98">
        <v>70.146923966599388</v>
      </c>
      <c r="G17" s="99">
        <v>9.2981673789360411</v>
      </c>
      <c r="H17" s="100">
        <v>257940.46</v>
      </c>
      <c r="I17" s="101">
        <v>12</v>
      </c>
    </row>
    <row r="18" spans="1:9" x14ac:dyDescent="0.25">
      <c r="A18" s="95">
        <v>228687400</v>
      </c>
      <c r="B18" s="96">
        <v>0</v>
      </c>
      <c r="C18" s="6" t="s">
        <v>80</v>
      </c>
      <c r="D18" s="6" t="s">
        <v>81</v>
      </c>
      <c r="E18" s="6">
        <v>19406</v>
      </c>
      <c r="F18" s="98">
        <v>68.882760000557539</v>
      </c>
      <c r="G18" s="99">
        <v>9.0222771640019026</v>
      </c>
      <c r="H18" s="100">
        <v>175086.31</v>
      </c>
      <c r="I18" s="101">
        <v>13</v>
      </c>
    </row>
    <row r="19" spans="1:9" x14ac:dyDescent="0.25">
      <c r="A19" s="95">
        <v>280024100</v>
      </c>
      <c r="B19" s="96">
        <v>0</v>
      </c>
      <c r="C19" s="6" t="s">
        <v>124</v>
      </c>
      <c r="D19" s="6" t="s">
        <v>28</v>
      </c>
      <c r="E19" s="6">
        <v>22459</v>
      </c>
      <c r="F19" s="98">
        <v>67.901937844803911</v>
      </c>
      <c r="G19" s="99">
        <v>8.8082232575214867</v>
      </c>
      <c r="H19" s="100">
        <v>197823.89</v>
      </c>
      <c r="I19" s="101">
        <v>14</v>
      </c>
    </row>
    <row r="20" spans="1:9" x14ac:dyDescent="0.25">
      <c r="A20" s="95">
        <v>418760100</v>
      </c>
      <c r="B20" s="96">
        <v>0</v>
      </c>
      <c r="C20" s="6" t="s">
        <v>106</v>
      </c>
      <c r="D20" s="6" t="s">
        <v>83</v>
      </c>
      <c r="E20" s="6">
        <v>15356</v>
      </c>
      <c r="F20" s="98">
        <v>67.707868359682706</v>
      </c>
      <c r="G20" s="99">
        <v>8.7658696757073411</v>
      </c>
      <c r="H20" s="100">
        <v>134608.69</v>
      </c>
      <c r="I20" s="101">
        <v>15</v>
      </c>
    </row>
    <row r="21" spans="1:9" x14ac:dyDescent="0.25">
      <c r="A21" s="95">
        <v>407902700</v>
      </c>
      <c r="B21" s="96">
        <v>0</v>
      </c>
      <c r="C21" s="6" t="s">
        <v>31</v>
      </c>
      <c r="D21" s="6" t="s">
        <v>32</v>
      </c>
      <c r="E21" s="6">
        <v>16433</v>
      </c>
      <c r="F21" s="98">
        <v>67.460742201376064</v>
      </c>
      <c r="G21" s="99">
        <v>8.7119370445277475</v>
      </c>
      <c r="H21" s="100">
        <v>143163.26</v>
      </c>
      <c r="I21" s="101">
        <v>16</v>
      </c>
    </row>
    <row r="22" spans="1:9" x14ac:dyDescent="0.25">
      <c r="A22" s="95">
        <v>424420600</v>
      </c>
      <c r="B22" s="96">
        <v>423180500</v>
      </c>
      <c r="C22" s="6" t="s">
        <v>51</v>
      </c>
      <c r="D22" s="6" t="s">
        <v>48</v>
      </c>
      <c r="E22" s="6">
        <v>43605</v>
      </c>
      <c r="F22" s="98">
        <v>67.297322246094353</v>
      </c>
      <c r="G22" s="99">
        <v>8.6762723935819004</v>
      </c>
      <c r="H22" s="100">
        <v>378328.86</v>
      </c>
      <c r="I22" s="101">
        <v>17</v>
      </c>
    </row>
    <row r="23" spans="1:9" x14ac:dyDescent="0.25">
      <c r="A23" s="95">
        <v>772531100</v>
      </c>
      <c r="B23" s="96">
        <v>413523700</v>
      </c>
      <c r="C23" s="6" t="s">
        <v>290</v>
      </c>
      <c r="D23" s="6" t="s">
        <v>34</v>
      </c>
      <c r="E23" s="6">
        <v>38819</v>
      </c>
      <c r="F23" s="98">
        <v>67.168233013234143</v>
      </c>
      <c r="G23" s="99">
        <v>8.6481000542682001</v>
      </c>
      <c r="H23" s="100">
        <v>335710.6</v>
      </c>
      <c r="I23" s="101">
        <v>18</v>
      </c>
    </row>
    <row r="24" spans="1:9" x14ac:dyDescent="0.25">
      <c r="A24" s="95">
        <v>711026000</v>
      </c>
      <c r="B24" s="96">
        <v>714202100</v>
      </c>
      <c r="C24" s="6" t="s">
        <v>36</v>
      </c>
      <c r="D24" s="6" t="s">
        <v>379</v>
      </c>
      <c r="E24" s="6">
        <v>36667</v>
      </c>
      <c r="F24" s="98">
        <v>67.012487431297316</v>
      </c>
      <c r="G24" s="99">
        <v>8.6141102529213622</v>
      </c>
      <c r="H24" s="100">
        <v>315853.58</v>
      </c>
      <c r="I24" s="101">
        <v>19</v>
      </c>
    </row>
    <row r="25" spans="1:9" x14ac:dyDescent="0.25">
      <c r="A25" s="95">
        <v>413522900</v>
      </c>
      <c r="B25" s="96">
        <v>0</v>
      </c>
      <c r="C25" s="6" t="s">
        <v>35</v>
      </c>
      <c r="D25" s="6" t="s">
        <v>34</v>
      </c>
      <c r="E25" s="6">
        <v>25156</v>
      </c>
      <c r="F25" s="98">
        <v>65.345095137800541</v>
      </c>
      <c r="G25" s="99">
        <v>8.2502197841298113</v>
      </c>
      <c r="H25" s="100">
        <v>207542.53</v>
      </c>
      <c r="I25" s="101">
        <v>20</v>
      </c>
    </row>
    <row r="26" spans="1:9" x14ac:dyDescent="0.25">
      <c r="A26" s="95">
        <v>197000300</v>
      </c>
      <c r="B26" s="96">
        <v>0</v>
      </c>
      <c r="C26" s="6" t="s">
        <v>77</v>
      </c>
      <c r="D26" s="6" t="s">
        <v>43</v>
      </c>
      <c r="E26" s="6">
        <v>37838</v>
      </c>
      <c r="F26" s="98">
        <v>65.312189174560871</v>
      </c>
      <c r="G26" s="99">
        <v>8.2430384108944779</v>
      </c>
      <c r="H26" s="100">
        <v>311900.09000000003</v>
      </c>
      <c r="I26" s="101">
        <v>21</v>
      </c>
    </row>
    <row r="27" spans="1:9" x14ac:dyDescent="0.25">
      <c r="A27" s="95">
        <v>695502900</v>
      </c>
      <c r="B27" s="96">
        <v>0</v>
      </c>
      <c r="C27" s="6" t="s">
        <v>56</v>
      </c>
      <c r="D27" s="6" t="s">
        <v>379</v>
      </c>
      <c r="E27" s="6">
        <v>26642</v>
      </c>
      <c r="F27" s="98">
        <v>64.210458511622448</v>
      </c>
      <c r="G27" s="99">
        <v>8.0025975206598723</v>
      </c>
      <c r="H27" s="100">
        <v>213205.2</v>
      </c>
      <c r="I27" s="101">
        <v>22</v>
      </c>
    </row>
    <row r="28" spans="1:9" x14ac:dyDescent="0.25">
      <c r="A28" s="95">
        <v>205210500</v>
      </c>
      <c r="B28" s="96">
        <v>43997500</v>
      </c>
      <c r="C28" s="6" t="s">
        <v>274</v>
      </c>
      <c r="D28" s="6" t="s">
        <v>54</v>
      </c>
      <c r="E28" s="6">
        <v>15829</v>
      </c>
      <c r="F28" s="98">
        <v>64.132617494882496</v>
      </c>
      <c r="G28" s="99">
        <v>7.9856095543707202</v>
      </c>
      <c r="H28" s="100">
        <v>126404.21</v>
      </c>
      <c r="I28" s="101">
        <v>23</v>
      </c>
    </row>
    <row r="29" spans="1:9" x14ac:dyDescent="0.25">
      <c r="A29" s="95">
        <v>300697200</v>
      </c>
      <c r="B29" s="96">
        <v>0</v>
      </c>
      <c r="C29" s="6" t="s">
        <v>70</v>
      </c>
      <c r="D29" s="6" t="s">
        <v>43</v>
      </c>
      <c r="E29" s="6">
        <v>33939</v>
      </c>
      <c r="F29" s="98">
        <v>63.614010633209304</v>
      </c>
      <c r="G29" s="99">
        <v>7.8724291739954433</v>
      </c>
      <c r="H29" s="100">
        <v>267182.37</v>
      </c>
      <c r="I29" s="101">
        <v>24</v>
      </c>
    </row>
    <row r="30" spans="1:9" x14ac:dyDescent="0.25">
      <c r="A30" s="95">
        <v>700166500</v>
      </c>
      <c r="B30" s="96">
        <v>144747500</v>
      </c>
      <c r="C30" s="6" t="s">
        <v>259</v>
      </c>
      <c r="D30" s="6" t="s">
        <v>107</v>
      </c>
      <c r="E30" s="6">
        <v>20912</v>
      </c>
      <c r="F30" s="98">
        <v>63.357805516390357</v>
      </c>
      <c r="G30" s="99">
        <v>7.8165151575821126</v>
      </c>
      <c r="H30" s="100">
        <v>163458.96</v>
      </c>
      <c r="I30" s="101">
        <v>25</v>
      </c>
    </row>
    <row r="31" spans="1:9" x14ac:dyDescent="0.25">
      <c r="A31" s="95">
        <v>413521100</v>
      </c>
      <c r="B31" s="96">
        <v>0</v>
      </c>
      <c r="C31" s="6" t="s">
        <v>111</v>
      </c>
      <c r="D31" s="6" t="s">
        <v>43</v>
      </c>
      <c r="E31" s="6">
        <v>28486</v>
      </c>
      <c r="F31" s="98">
        <v>62.73745423928068</v>
      </c>
      <c r="G31" s="99">
        <v>7.6811301507523968</v>
      </c>
      <c r="H31" s="100">
        <v>218804.67</v>
      </c>
      <c r="I31" s="101">
        <v>26</v>
      </c>
    </row>
    <row r="32" spans="1:9" x14ac:dyDescent="0.25">
      <c r="A32" s="95">
        <v>887667300</v>
      </c>
      <c r="B32" s="96">
        <v>413511300</v>
      </c>
      <c r="C32" s="6" t="s">
        <v>292</v>
      </c>
      <c r="D32" s="6" t="s">
        <v>34</v>
      </c>
      <c r="E32" s="6">
        <v>34583</v>
      </c>
      <c r="F32" s="98">
        <v>62.327319469754784</v>
      </c>
      <c r="G32" s="99">
        <v>7.591622640052857</v>
      </c>
      <c r="H32" s="100">
        <v>262541.09000000003</v>
      </c>
      <c r="I32" s="101">
        <v>27</v>
      </c>
    </row>
    <row r="33" spans="1:9" x14ac:dyDescent="0.25">
      <c r="A33" s="95">
        <v>424347100</v>
      </c>
      <c r="B33" s="96">
        <v>303600600</v>
      </c>
      <c r="C33" s="6" t="s">
        <v>68</v>
      </c>
      <c r="D33" s="6" t="s">
        <v>48</v>
      </c>
      <c r="E33" s="6">
        <v>34801</v>
      </c>
      <c r="F33" s="98">
        <v>62.26808931206029</v>
      </c>
      <c r="G33" s="99">
        <v>7.5786962939649509</v>
      </c>
      <c r="H33" s="100">
        <v>263746.21000000002</v>
      </c>
      <c r="I33" s="101">
        <v>28</v>
      </c>
    </row>
    <row r="34" spans="1:9" x14ac:dyDescent="0.25">
      <c r="A34" s="95">
        <v>139627700</v>
      </c>
      <c r="B34" s="96">
        <v>0</v>
      </c>
      <c r="C34" s="6" t="s">
        <v>87</v>
      </c>
      <c r="D34" s="6" t="s">
        <v>43</v>
      </c>
      <c r="E34" s="6">
        <v>44396</v>
      </c>
      <c r="F34" s="98">
        <v>62.046827419721438</v>
      </c>
      <c r="G34" s="99">
        <v>7.5304082611829131</v>
      </c>
      <c r="H34" s="100">
        <v>334320.01</v>
      </c>
      <c r="I34" s="101">
        <v>29</v>
      </c>
    </row>
    <row r="35" spans="1:9" x14ac:dyDescent="0.25">
      <c r="A35" s="95">
        <v>300099100</v>
      </c>
      <c r="B35" s="96">
        <v>0</v>
      </c>
      <c r="C35" s="6" t="s">
        <v>123</v>
      </c>
      <c r="D35" s="6" t="s">
        <v>34</v>
      </c>
      <c r="E35" s="6">
        <v>19126</v>
      </c>
      <c r="F35" s="98">
        <v>61.948334666030078</v>
      </c>
      <c r="G35" s="99">
        <v>7.5089132749981333</v>
      </c>
      <c r="H35" s="100">
        <v>143615.48000000001</v>
      </c>
      <c r="I35" s="101">
        <v>30</v>
      </c>
    </row>
    <row r="36" spans="1:9" x14ac:dyDescent="0.25">
      <c r="A36" s="95">
        <v>180012400</v>
      </c>
      <c r="B36" s="96">
        <v>411233400</v>
      </c>
      <c r="C36" s="6" t="s">
        <v>149</v>
      </c>
      <c r="D36" s="6" t="s">
        <v>50</v>
      </c>
      <c r="E36" s="6">
        <v>26928</v>
      </c>
      <c r="F36" s="98">
        <v>61.511389348080428</v>
      </c>
      <c r="G36" s="99">
        <v>7.413554649913257</v>
      </c>
      <c r="H36" s="100">
        <v>199632.2</v>
      </c>
      <c r="I36" s="101">
        <v>31</v>
      </c>
    </row>
    <row r="37" spans="1:9" x14ac:dyDescent="0.25">
      <c r="A37" s="95">
        <v>414424400</v>
      </c>
      <c r="B37" s="96">
        <v>0</v>
      </c>
      <c r="C37" s="6" t="s">
        <v>86</v>
      </c>
      <c r="D37" s="6" t="s">
        <v>43</v>
      </c>
      <c r="E37" s="6">
        <v>35593</v>
      </c>
      <c r="F37" s="98">
        <v>61.439130208499435</v>
      </c>
      <c r="G37" s="99">
        <v>7.3977848683932415</v>
      </c>
      <c r="H37" s="100">
        <v>263309.36</v>
      </c>
      <c r="I37" s="101">
        <v>32</v>
      </c>
    </row>
    <row r="38" spans="1:9" x14ac:dyDescent="0.25">
      <c r="A38" s="95">
        <v>407599400</v>
      </c>
      <c r="B38" s="96">
        <v>0</v>
      </c>
      <c r="C38" s="6" t="s">
        <v>42</v>
      </c>
      <c r="D38" s="6" t="s">
        <v>43</v>
      </c>
      <c r="E38" s="6">
        <v>53195</v>
      </c>
      <c r="F38" s="98">
        <v>61.400132895643786</v>
      </c>
      <c r="G38" s="99">
        <v>7.3892741234941557</v>
      </c>
      <c r="H38" s="100">
        <v>393072.44</v>
      </c>
      <c r="I38" s="101">
        <v>33</v>
      </c>
    </row>
    <row r="39" spans="1:9" x14ac:dyDescent="0.25">
      <c r="A39" s="95">
        <v>413985200</v>
      </c>
      <c r="B39" s="96">
        <v>26227700</v>
      </c>
      <c r="C39" s="6" t="s">
        <v>84</v>
      </c>
      <c r="D39" s="6" t="s">
        <v>46</v>
      </c>
      <c r="E39" s="6">
        <v>24789</v>
      </c>
      <c r="F39" s="98">
        <v>60.907690901844092</v>
      </c>
      <c r="G39" s="99">
        <v>7.2818039446554277</v>
      </c>
      <c r="H39" s="100">
        <v>180508.64</v>
      </c>
      <c r="I39" s="101">
        <v>34</v>
      </c>
    </row>
    <row r="40" spans="1:9" x14ac:dyDescent="0.25">
      <c r="A40" s="95">
        <v>300827400</v>
      </c>
      <c r="B40" s="96">
        <v>0</v>
      </c>
      <c r="C40" s="6" t="s">
        <v>45</v>
      </c>
      <c r="D40" s="6" t="s">
        <v>43</v>
      </c>
      <c r="E40" s="6">
        <v>28338</v>
      </c>
      <c r="F40" s="98">
        <v>60.789810746104379</v>
      </c>
      <c r="G40" s="99">
        <v>7.2560778660951231</v>
      </c>
      <c r="H40" s="100">
        <v>205622.73</v>
      </c>
      <c r="I40" s="101">
        <v>35</v>
      </c>
    </row>
    <row r="41" spans="1:9" x14ac:dyDescent="0.25">
      <c r="A41" s="95">
        <v>407404100</v>
      </c>
      <c r="B41" s="96">
        <v>0</v>
      </c>
      <c r="C41" s="6" t="s">
        <v>270</v>
      </c>
      <c r="D41" s="6" t="s">
        <v>33</v>
      </c>
      <c r="E41" s="6">
        <v>11051</v>
      </c>
      <c r="F41" s="98">
        <v>60.706984344640077</v>
      </c>
      <c r="G41" s="99">
        <v>7.2380018931074144</v>
      </c>
      <c r="H41" s="100">
        <v>79987.16</v>
      </c>
      <c r="I41" s="101">
        <v>36</v>
      </c>
    </row>
    <row r="42" spans="1:9" x14ac:dyDescent="0.25">
      <c r="A42" s="95">
        <v>21767100</v>
      </c>
      <c r="B42" s="96">
        <v>0</v>
      </c>
      <c r="C42" s="6" t="s">
        <v>75</v>
      </c>
      <c r="D42" s="6" t="s">
        <v>46</v>
      </c>
      <c r="E42" s="6">
        <v>25831</v>
      </c>
      <c r="F42" s="98">
        <v>60.580186966553782</v>
      </c>
      <c r="G42" s="99">
        <v>7.2103297264953223</v>
      </c>
      <c r="H42" s="100">
        <v>186250.03</v>
      </c>
      <c r="I42" s="101">
        <v>37</v>
      </c>
    </row>
    <row r="43" spans="1:9" x14ac:dyDescent="0.25">
      <c r="A43" s="95">
        <v>139617000</v>
      </c>
      <c r="B43" s="96">
        <v>0</v>
      </c>
      <c r="C43" s="6" t="s">
        <v>91</v>
      </c>
      <c r="D43" s="6" t="s">
        <v>43</v>
      </c>
      <c r="E43" s="6">
        <v>52309</v>
      </c>
      <c r="F43" s="98">
        <v>60.5110745472753</v>
      </c>
      <c r="G43" s="99">
        <v>7.1952466829016499</v>
      </c>
      <c r="H43" s="100">
        <v>376376.16</v>
      </c>
      <c r="I43" s="101">
        <v>38</v>
      </c>
    </row>
    <row r="44" spans="1:9" x14ac:dyDescent="0.25">
      <c r="A44" s="95">
        <v>413506700</v>
      </c>
      <c r="B44" s="96">
        <v>0</v>
      </c>
      <c r="C44" s="6" t="s">
        <v>141</v>
      </c>
      <c r="D44" s="6" t="s">
        <v>34</v>
      </c>
      <c r="E44" s="6">
        <v>19388</v>
      </c>
      <c r="F44" s="98">
        <v>60.446575092942204</v>
      </c>
      <c r="G44" s="99">
        <v>7.1811703693876607</v>
      </c>
      <c r="H44" s="100">
        <v>139228.53</v>
      </c>
      <c r="I44" s="101">
        <v>39</v>
      </c>
    </row>
    <row r="45" spans="1:9" x14ac:dyDescent="0.25">
      <c r="A45" s="95">
        <v>160077000</v>
      </c>
      <c r="B45" s="96">
        <v>0</v>
      </c>
      <c r="C45" s="6" t="s">
        <v>126</v>
      </c>
      <c r="D45" s="6" t="s">
        <v>28</v>
      </c>
      <c r="E45" s="6">
        <v>36185</v>
      </c>
      <c r="F45" s="98">
        <v>60.025245137591625</v>
      </c>
      <c r="G45" s="99">
        <v>7.0892196295609144</v>
      </c>
      <c r="H45" s="100">
        <v>256523.41</v>
      </c>
      <c r="I45" s="101">
        <v>40</v>
      </c>
    </row>
    <row r="46" spans="1:9" x14ac:dyDescent="0.25">
      <c r="A46" s="95">
        <v>882349900</v>
      </c>
      <c r="B46" s="96">
        <v>310019700</v>
      </c>
      <c r="C46" s="6" t="s">
        <v>293</v>
      </c>
      <c r="D46" s="6" t="s">
        <v>34</v>
      </c>
      <c r="E46" s="6">
        <v>22516</v>
      </c>
      <c r="F46" s="98">
        <v>59.855601234509564</v>
      </c>
      <c r="G46" s="99">
        <v>7.0521966688210034</v>
      </c>
      <c r="H46" s="100">
        <v>158787.26</v>
      </c>
      <c r="I46" s="101">
        <v>41</v>
      </c>
    </row>
    <row r="47" spans="1:9" x14ac:dyDescent="0.25">
      <c r="A47" s="95">
        <v>400685200</v>
      </c>
      <c r="B47" s="96">
        <v>0</v>
      </c>
      <c r="C47" s="6" t="s">
        <v>85</v>
      </c>
      <c r="D47" s="6" t="s">
        <v>43</v>
      </c>
      <c r="E47" s="6">
        <v>26810</v>
      </c>
      <c r="F47" s="98">
        <v>59.821217403046205</v>
      </c>
      <c r="G47" s="99">
        <v>7.044692766710595</v>
      </c>
      <c r="H47" s="100">
        <v>188868.21</v>
      </c>
      <c r="I47" s="101">
        <v>42</v>
      </c>
    </row>
    <row r="48" spans="1:9" x14ac:dyDescent="0.25">
      <c r="A48" s="95">
        <v>882346400</v>
      </c>
      <c r="B48" s="96">
        <v>990008000</v>
      </c>
      <c r="C48" s="6" t="s">
        <v>291</v>
      </c>
      <c r="D48" s="6" t="s">
        <v>46</v>
      </c>
      <c r="E48" s="6">
        <v>18997</v>
      </c>
      <c r="F48" s="98">
        <v>59.658389035872752</v>
      </c>
      <c r="G48" s="99">
        <v>7.0091572235187458</v>
      </c>
      <c r="H48" s="100">
        <v>133152.95999999999</v>
      </c>
      <c r="I48" s="101">
        <v>43</v>
      </c>
    </row>
    <row r="49" spans="1:9" x14ac:dyDescent="0.25">
      <c r="A49" s="95">
        <v>134007700</v>
      </c>
      <c r="B49" s="96">
        <v>0</v>
      </c>
      <c r="C49" s="6" t="s">
        <v>100</v>
      </c>
      <c r="D49" s="6" t="s">
        <v>83</v>
      </c>
      <c r="E49" s="6">
        <v>42429</v>
      </c>
      <c r="F49" s="98">
        <v>59.429558823059132</v>
      </c>
      <c r="G49" s="99">
        <v>6.9592174860381375</v>
      </c>
      <c r="H49" s="100">
        <v>295272.64</v>
      </c>
      <c r="I49" s="101">
        <v>44</v>
      </c>
    </row>
    <row r="50" spans="1:9" x14ac:dyDescent="0.25">
      <c r="A50" s="95">
        <v>411659300</v>
      </c>
      <c r="B50" s="96">
        <v>0</v>
      </c>
      <c r="C50" s="6" t="s">
        <v>110</v>
      </c>
      <c r="D50" s="6" t="s">
        <v>48</v>
      </c>
      <c r="E50" s="6">
        <v>22256</v>
      </c>
      <c r="F50" s="98">
        <v>59.39846651205734</v>
      </c>
      <c r="G50" s="99">
        <v>6.9524319229343723</v>
      </c>
      <c r="H50" s="100">
        <v>154733.32</v>
      </c>
      <c r="I50" s="101">
        <v>45</v>
      </c>
    </row>
    <row r="51" spans="1:9" x14ac:dyDescent="0.25">
      <c r="A51" s="95">
        <v>403853300</v>
      </c>
      <c r="B51" s="96">
        <v>0</v>
      </c>
      <c r="C51" s="6" t="s">
        <v>58</v>
      </c>
      <c r="D51" s="6" t="s">
        <v>166</v>
      </c>
      <c r="E51" s="6">
        <v>11509</v>
      </c>
      <c r="F51" s="98">
        <v>59.352854474590835</v>
      </c>
      <c r="G51" s="99">
        <v>6.942477585397274</v>
      </c>
      <c r="H51" s="100">
        <v>79900.97</v>
      </c>
      <c r="I51" s="101">
        <v>46</v>
      </c>
    </row>
    <row r="52" spans="1:9" x14ac:dyDescent="0.25">
      <c r="A52" s="95">
        <v>413976300</v>
      </c>
      <c r="B52" s="96">
        <v>410665200</v>
      </c>
      <c r="C52" s="6" t="s">
        <v>97</v>
      </c>
      <c r="D52" s="6" t="s">
        <v>72</v>
      </c>
      <c r="E52" s="6">
        <v>26361</v>
      </c>
      <c r="F52" s="98">
        <v>59.315187408561002</v>
      </c>
      <c r="G52" s="99">
        <v>6.9342571525878753</v>
      </c>
      <c r="H52" s="100">
        <v>182793.95</v>
      </c>
      <c r="I52" s="101">
        <v>47</v>
      </c>
    </row>
    <row r="53" spans="1:9" x14ac:dyDescent="0.25">
      <c r="A53" s="95">
        <v>818989700</v>
      </c>
      <c r="B53" s="96">
        <v>0</v>
      </c>
      <c r="C53" s="6" t="s">
        <v>66</v>
      </c>
      <c r="D53" s="6" t="s">
        <v>28</v>
      </c>
      <c r="E53" s="6">
        <v>28420</v>
      </c>
      <c r="F53" s="98">
        <v>59.229011910051291</v>
      </c>
      <c r="G53" s="99">
        <v>6.9154502751221774</v>
      </c>
      <c r="H53" s="100">
        <v>196537.1</v>
      </c>
      <c r="I53" s="101">
        <v>48</v>
      </c>
    </row>
    <row r="54" spans="1:9" x14ac:dyDescent="0.25">
      <c r="A54" s="95">
        <v>785606700</v>
      </c>
      <c r="B54" s="96">
        <v>21797200</v>
      </c>
      <c r="C54" s="6" t="s">
        <v>264</v>
      </c>
      <c r="D54" s="6" t="s">
        <v>46</v>
      </c>
      <c r="E54" s="6">
        <v>30956</v>
      </c>
      <c r="F54" s="98">
        <v>59.018011464913535</v>
      </c>
      <c r="G54" s="99">
        <v>6.8694016930363242</v>
      </c>
      <c r="H54" s="100">
        <v>212649.2</v>
      </c>
      <c r="I54" s="101">
        <v>49</v>
      </c>
    </row>
    <row r="55" spans="1:9" x14ac:dyDescent="0.25">
      <c r="A55" s="95">
        <v>999362200</v>
      </c>
      <c r="B55" s="96">
        <v>413981000</v>
      </c>
      <c r="C55" s="6" t="s">
        <v>247</v>
      </c>
      <c r="D55" s="6" t="s">
        <v>41</v>
      </c>
      <c r="E55" s="6">
        <v>23618</v>
      </c>
      <c r="F55" s="98">
        <v>58.666406563092202</v>
      </c>
      <c r="G55" s="99">
        <v>6.7926676976519209</v>
      </c>
      <c r="H55" s="100">
        <v>160429.23000000001</v>
      </c>
      <c r="I55" s="101">
        <v>50</v>
      </c>
    </row>
    <row r="56" spans="1:9" x14ac:dyDescent="0.25">
      <c r="A56" s="95">
        <v>421031000</v>
      </c>
      <c r="B56" s="96">
        <v>0</v>
      </c>
      <c r="C56" s="6" t="s">
        <v>82</v>
      </c>
      <c r="D56" s="6" t="s">
        <v>83</v>
      </c>
      <c r="E56" s="6">
        <v>12360</v>
      </c>
      <c r="F56" s="98">
        <v>57.82374234516859</v>
      </c>
      <c r="G56" s="99">
        <v>6.6087652779933634</v>
      </c>
      <c r="H56" s="100">
        <v>81684.34</v>
      </c>
      <c r="I56" s="101">
        <v>51</v>
      </c>
    </row>
    <row r="57" spans="1:9" x14ac:dyDescent="0.25">
      <c r="A57" s="95">
        <v>422782400</v>
      </c>
      <c r="B57" s="96">
        <v>32677100</v>
      </c>
      <c r="C57" s="6" t="s">
        <v>99</v>
      </c>
      <c r="D57" s="6" t="s">
        <v>48</v>
      </c>
      <c r="E57" s="6">
        <v>37779</v>
      </c>
      <c r="F57" s="98">
        <v>56.803999209376016</v>
      </c>
      <c r="G57" s="99">
        <v>6.3862172854316848</v>
      </c>
      <c r="H57" s="100">
        <v>241264.9</v>
      </c>
      <c r="I57" s="101">
        <v>52</v>
      </c>
    </row>
    <row r="58" spans="1:9" x14ac:dyDescent="0.25">
      <c r="A58" s="95">
        <v>960200300</v>
      </c>
      <c r="B58" s="96">
        <v>0</v>
      </c>
      <c r="C58" s="6" t="s">
        <v>47</v>
      </c>
      <c r="D58" s="6" t="s">
        <v>48</v>
      </c>
      <c r="E58" s="6">
        <v>76999</v>
      </c>
      <c r="F58" s="98">
        <v>56.350345523592289</v>
      </c>
      <c r="G58" s="99">
        <v>6.2872122384294231</v>
      </c>
      <c r="H58" s="100">
        <v>484109.06</v>
      </c>
      <c r="I58" s="101">
        <v>53</v>
      </c>
    </row>
    <row r="59" spans="1:9" x14ac:dyDescent="0.25">
      <c r="A59" s="95">
        <v>823008100</v>
      </c>
      <c r="B59" s="96">
        <v>409860900</v>
      </c>
      <c r="C59" s="6" t="s">
        <v>194</v>
      </c>
      <c r="D59" s="6" t="s">
        <v>34</v>
      </c>
      <c r="E59" s="6">
        <v>22360</v>
      </c>
      <c r="F59" s="98">
        <v>56.146510087279864</v>
      </c>
      <c r="G59" s="99">
        <v>6.2427273426041561</v>
      </c>
      <c r="H59" s="100">
        <v>139587.38</v>
      </c>
      <c r="I59" s="101">
        <v>54</v>
      </c>
    </row>
    <row r="60" spans="1:9" x14ac:dyDescent="0.25">
      <c r="A60" s="95">
        <v>30177900</v>
      </c>
      <c r="B60" s="96">
        <v>0</v>
      </c>
      <c r="C60" s="6" t="s">
        <v>189</v>
      </c>
      <c r="D60" s="6" t="s">
        <v>48</v>
      </c>
      <c r="E60" s="6">
        <v>21719</v>
      </c>
      <c r="F60" s="98">
        <v>56.014059075284422</v>
      </c>
      <c r="G60" s="99">
        <v>6.2138213310825003</v>
      </c>
      <c r="H60" s="100">
        <v>134957.99</v>
      </c>
      <c r="I60" s="101">
        <v>55</v>
      </c>
    </row>
    <row r="61" spans="1:9" x14ac:dyDescent="0.25">
      <c r="A61" s="95">
        <v>772478100</v>
      </c>
      <c r="B61" s="96">
        <v>500195100</v>
      </c>
      <c r="C61" s="6" t="s">
        <v>275</v>
      </c>
      <c r="D61" s="6" t="s">
        <v>61</v>
      </c>
      <c r="E61" s="6">
        <v>23553</v>
      </c>
      <c r="F61" s="98">
        <v>55.791400680602251</v>
      </c>
      <c r="G61" s="99">
        <v>6.1652285266553255</v>
      </c>
      <c r="H61" s="100">
        <v>145209.63</v>
      </c>
      <c r="I61" s="101">
        <v>56</v>
      </c>
    </row>
    <row r="62" spans="1:9" x14ac:dyDescent="0.25">
      <c r="A62" s="95">
        <v>414425200</v>
      </c>
      <c r="B62" s="96">
        <v>0</v>
      </c>
      <c r="C62" s="6" t="s">
        <v>143</v>
      </c>
      <c r="D62" s="6" t="s">
        <v>46</v>
      </c>
      <c r="E62" s="6">
        <v>23997</v>
      </c>
      <c r="F62" s="98">
        <v>55.637705977684952</v>
      </c>
      <c r="G62" s="99">
        <v>6.1316863076385495</v>
      </c>
      <c r="H62" s="100">
        <v>147142.07999999999</v>
      </c>
      <c r="I62" s="101">
        <v>57</v>
      </c>
    </row>
    <row r="63" spans="1:9" x14ac:dyDescent="0.25">
      <c r="A63" s="95">
        <v>206075200</v>
      </c>
      <c r="B63" s="96">
        <v>556218000</v>
      </c>
      <c r="C63" s="6" t="s">
        <v>261</v>
      </c>
      <c r="D63" s="6" t="s">
        <v>34</v>
      </c>
      <c r="E63" s="6">
        <v>23493</v>
      </c>
      <c r="F63" s="98">
        <v>55.28416669341776</v>
      </c>
      <c r="G63" s="99">
        <v>6.0545301540507097</v>
      </c>
      <c r="H63" s="100">
        <v>142239.07999999999</v>
      </c>
      <c r="I63" s="101">
        <v>58</v>
      </c>
    </row>
    <row r="64" spans="1:9" x14ac:dyDescent="0.25">
      <c r="A64" s="95">
        <v>300157100</v>
      </c>
      <c r="B64" s="96">
        <v>411370500</v>
      </c>
      <c r="C64" s="6" t="s">
        <v>104</v>
      </c>
      <c r="D64" s="6" t="s">
        <v>46</v>
      </c>
      <c r="E64" s="6">
        <v>17501</v>
      </c>
      <c r="F64" s="98">
        <v>55.240551713320599</v>
      </c>
      <c r="G64" s="99">
        <v>6.0450116528462887</v>
      </c>
      <c r="H64" s="100">
        <v>105793.75</v>
      </c>
      <c r="I64" s="101">
        <v>59</v>
      </c>
    </row>
    <row r="65" spans="1:9" x14ac:dyDescent="0.25">
      <c r="A65" s="95">
        <v>907396500</v>
      </c>
      <c r="B65" s="96">
        <v>300687500</v>
      </c>
      <c r="C65" s="6" t="s">
        <v>65</v>
      </c>
      <c r="D65" s="6" t="s">
        <v>43</v>
      </c>
      <c r="E65" s="6">
        <v>19684</v>
      </c>
      <c r="F65" s="98">
        <v>55.19146055399851</v>
      </c>
      <c r="G65" s="99">
        <v>6.0342980343121813</v>
      </c>
      <c r="H65" s="100">
        <v>118779.12</v>
      </c>
      <c r="I65" s="101">
        <v>60</v>
      </c>
    </row>
    <row r="66" spans="1:9" ht="15.75" thickBot="1" x14ac:dyDescent="0.3">
      <c r="A66" s="102">
        <v>413517200</v>
      </c>
      <c r="B66" s="103">
        <v>0</v>
      </c>
      <c r="C66" s="104" t="s">
        <v>103</v>
      </c>
      <c r="D66" s="104" t="s">
        <v>34</v>
      </c>
      <c r="E66" s="104">
        <v>22009</v>
      </c>
      <c r="F66" s="105">
        <v>54.914331780235344</v>
      </c>
      <c r="G66" s="106">
        <v>5.9738176543838204</v>
      </c>
      <c r="H66" s="107">
        <v>131477.75</v>
      </c>
      <c r="I66" s="108">
        <v>61</v>
      </c>
    </row>
    <row r="67" spans="1:9" ht="14.45" customHeight="1" x14ac:dyDescent="0.25">
      <c r="H67" s="61">
        <f>SUM(H6:H66)</f>
        <v>12075440.180000005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AE583-044A-4357-B962-E68F178A9E94}">
  <sheetPr codeName="Sheet5"/>
  <dimension ref="A1:H45"/>
  <sheetViews>
    <sheetView workbookViewId="0">
      <selection activeCell="A16" sqref="A16"/>
    </sheetView>
  </sheetViews>
  <sheetFormatPr defaultColWidth="8.7109375" defaultRowHeight="15" x14ac:dyDescent="0.25"/>
  <cols>
    <col min="1" max="1" width="69.5703125" style="2" customWidth="1"/>
    <col min="2" max="2" width="18.28515625" style="2" bestFit="1" customWidth="1"/>
    <col min="3" max="3" width="11" style="2" customWidth="1"/>
    <col min="4" max="4" width="12.85546875" style="2" bestFit="1" customWidth="1"/>
    <col min="5" max="5" width="14.42578125" style="2" bestFit="1" customWidth="1"/>
    <col min="6" max="6" width="15.85546875" style="2" bestFit="1" customWidth="1"/>
    <col min="7" max="7" width="8.140625" style="2" bestFit="1" customWidth="1"/>
    <col min="8" max="8" width="17.140625" style="61" customWidth="1"/>
    <col min="9" max="16384" width="8.7109375" style="2"/>
  </cols>
  <sheetData>
    <row r="1" spans="1:8" x14ac:dyDescent="0.25">
      <c r="A1" s="109" t="s">
        <v>385</v>
      </c>
      <c r="B1" s="109"/>
    </row>
    <row r="2" spans="1:8" x14ac:dyDescent="0.25">
      <c r="A2" s="109" t="s">
        <v>386</v>
      </c>
      <c r="B2" s="109"/>
    </row>
    <row r="3" spans="1:8" x14ac:dyDescent="0.25">
      <c r="A3" s="109" t="s">
        <v>387</v>
      </c>
      <c r="B3" s="109"/>
    </row>
    <row r="4" spans="1:8" ht="14.45" customHeight="1" thickBot="1" x14ac:dyDescent="0.3"/>
    <row r="5" spans="1:8" x14ac:dyDescent="0.25">
      <c r="A5" s="110" t="s">
        <v>1</v>
      </c>
      <c r="B5" s="110" t="s">
        <v>2</v>
      </c>
      <c r="C5" s="110" t="s">
        <v>384</v>
      </c>
      <c r="D5" s="110" t="s">
        <v>388</v>
      </c>
      <c r="E5" s="110" t="s">
        <v>389</v>
      </c>
      <c r="F5" s="111" t="s">
        <v>231</v>
      </c>
      <c r="G5" s="112" t="s">
        <v>154</v>
      </c>
      <c r="H5" s="2"/>
    </row>
    <row r="6" spans="1:8" x14ac:dyDescent="0.25">
      <c r="A6" s="6" t="s">
        <v>253</v>
      </c>
      <c r="B6" s="6" t="s">
        <v>46</v>
      </c>
      <c r="C6" s="97">
        <v>12252</v>
      </c>
      <c r="D6" s="98">
        <v>19.956457428660705</v>
      </c>
      <c r="E6" s="99">
        <v>3.2241381517234968</v>
      </c>
      <c r="F6" s="100">
        <v>39502.14</v>
      </c>
      <c r="G6" s="6">
        <v>1</v>
      </c>
      <c r="H6" s="2"/>
    </row>
    <row r="7" spans="1:8" x14ac:dyDescent="0.25">
      <c r="A7" s="6" t="s">
        <v>120</v>
      </c>
      <c r="B7" s="6" t="s">
        <v>39</v>
      </c>
      <c r="C7" s="97">
        <v>27778</v>
      </c>
      <c r="D7" s="98">
        <v>16.852577155852526</v>
      </c>
      <c r="E7" s="99">
        <v>2.9643188447855779</v>
      </c>
      <c r="F7" s="100">
        <v>82342.850000000006</v>
      </c>
      <c r="G7" s="6">
        <v>2</v>
      </c>
      <c r="H7" s="2"/>
    </row>
    <row r="8" spans="1:8" x14ac:dyDescent="0.25">
      <c r="A8" s="6" t="s">
        <v>252</v>
      </c>
      <c r="B8" s="6" t="s">
        <v>48</v>
      </c>
      <c r="C8" s="97">
        <v>26364</v>
      </c>
      <c r="D8" s="98">
        <v>15.675565030028391</v>
      </c>
      <c r="E8" s="99">
        <v>2.8657936286333205</v>
      </c>
      <c r="F8" s="100">
        <v>75553.78</v>
      </c>
      <c r="G8" s="6">
        <v>3</v>
      </c>
      <c r="H8" s="2"/>
    </row>
    <row r="9" spans="1:8" x14ac:dyDescent="0.25">
      <c r="A9" s="6" t="s">
        <v>262</v>
      </c>
      <c r="B9" s="6" t="s">
        <v>28</v>
      </c>
      <c r="C9" s="97">
        <v>29008</v>
      </c>
      <c r="D9" s="98">
        <v>14.447057530005381</v>
      </c>
      <c r="E9" s="99">
        <v>2.7629578427235653</v>
      </c>
      <c r="F9" s="100">
        <v>80147.88</v>
      </c>
      <c r="G9" s="6">
        <v>4</v>
      </c>
      <c r="H9" s="2"/>
    </row>
    <row r="10" spans="1:8" x14ac:dyDescent="0.25">
      <c r="A10" s="6" t="s">
        <v>146</v>
      </c>
      <c r="B10" s="6" t="s">
        <v>28</v>
      </c>
      <c r="C10" s="97">
        <v>36643</v>
      </c>
      <c r="D10" s="98">
        <v>11.933972993955443</v>
      </c>
      <c r="E10" s="99">
        <v>2.5525928076566182</v>
      </c>
      <c r="F10" s="100">
        <v>93534.66</v>
      </c>
      <c r="G10" s="6">
        <v>5</v>
      </c>
      <c r="H10" s="2"/>
    </row>
    <row r="11" spans="1:8" x14ac:dyDescent="0.25">
      <c r="A11" s="6" t="s">
        <v>390</v>
      </c>
      <c r="B11" s="6" t="s">
        <v>48</v>
      </c>
      <c r="C11" s="97">
        <v>19480</v>
      </c>
      <c r="D11" s="98">
        <v>11.728605895694063</v>
      </c>
      <c r="E11" s="99">
        <v>2.5354019586391567</v>
      </c>
      <c r="F11" s="100">
        <v>49389.63</v>
      </c>
      <c r="G11" s="6">
        <v>6</v>
      </c>
      <c r="H11" s="2"/>
    </row>
    <row r="12" spans="1:8" x14ac:dyDescent="0.25">
      <c r="A12" s="6" t="s">
        <v>186</v>
      </c>
      <c r="B12" s="6" t="s">
        <v>43</v>
      </c>
      <c r="C12" s="97">
        <v>20309</v>
      </c>
      <c r="D12" s="98">
        <v>10.325185194611578</v>
      </c>
      <c r="E12" s="99">
        <v>2.4179245555666204</v>
      </c>
      <c r="F12" s="100">
        <v>49105.63</v>
      </c>
      <c r="G12" s="6">
        <v>7</v>
      </c>
      <c r="H12" s="2"/>
    </row>
    <row r="13" spans="1:8" x14ac:dyDescent="0.25">
      <c r="A13" s="6" t="s">
        <v>255</v>
      </c>
      <c r="B13" s="6" t="s">
        <v>46</v>
      </c>
      <c r="C13" s="97">
        <v>22834</v>
      </c>
      <c r="D13" s="98">
        <v>9.967042510399466</v>
      </c>
      <c r="E13" s="99">
        <v>2.3879451827112717</v>
      </c>
      <c r="F13" s="100">
        <v>54526.34</v>
      </c>
      <c r="G13" s="6">
        <v>8</v>
      </c>
      <c r="H13" s="2"/>
    </row>
    <row r="14" spans="1:8" x14ac:dyDescent="0.25">
      <c r="A14" s="6" t="s">
        <v>73</v>
      </c>
      <c r="B14" s="6" t="s">
        <v>28</v>
      </c>
      <c r="C14" s="97">
        <v>32152</v>
      </c>
      <c r="D14" s="98">
        <v>9.4829172300815081</v>
      </c>
      <c r="E14" s="99">
        <v>2.3474200709969804</v>
      </c>
      <c r="F14" s="100">
        <v>75474.25</v>
      </c>
      <c r="G14" s="6">
        <v>9</v>
      </c>
      <c r="H14" s="2"/>
    </row>
    <row r="15" spans="1:8" x14ac:dyDescent="0.25">
      <c r="A15" s="6" t="s">
        <v>148</v>
      </c>
      <c r="B15" s="6" t="s">
        <v>81</v>
      </c>
      <c r="C15" s="97">
        <v>22274</v>
      </c>
      <c r="D15" s="98">
        <v>9.4687771431306089</v>
      </c>
      <c r="E15" s="99">
        <v>2.3462364339785649</v>
      </c>
      <c r="F15" s="100">
        <v>52260.07</v>
      </c>
      <c r="G15" s="6">
        <v>10</v>
      </c>
      <c r="H15" s="2"/>
    </row>
    <row r="16" spans="1:8" x14ac:dyDescent="0.25">
      <c r="A16" s="6" t="s">
        <v>251</v>
      </c>
      <c r="B16" s="6" t="s">
        <v>43</v>
      </c>
      <c r="C16" s="97">
        <v>30161</v>
      </c>
      <c r="D16" s="98">
        <v>9.4538840528822874</v>
      </c>
      <c r="E16" s="99">
        <v>2.3449897646336222</v>
      </c>
      <c r="F16" s="100">
        <v>70727.240000000005</v>
      </c>
      <c r="G16" s="6">
        <v>11</v>
      </c>
      <c r="H16" s="2"/>
    </row>
    <row r="17" spans="1:8" x14ac:dyDescent="0.25">
      <c r="A17" s="6" t="s">
        <v>135</v>
      </c>
      <c r="B17" s="6" t="s">
        <v>28</v>
      </c>
      <c r="C17" s="97">
        <v>23855</v>
      </c>
      <c r="D17" s="98">
        <v>8.583576053866615</v>
      </c>
      <c r="E17" s="99">
        <v>2.2721381075939648</v>
      </c>
      <c r="F17" s="100">
        <v>54201.85</v>
      </c>
      <c r="G17" s="6">
        <v>12</v>
      </c>
      <c r="H17" s="2"/>
    </row>
    <row r="18" spans="1:8" x14ac:dyDescent="0.25">
      <c r="A18" s="6" t="s">
        <v>256</v>
      </c>
      <c r="B18" s="6" t="s">
        <v>61</v>
      </c>
      <c r="C18" s="97">
        <v>27016</v>
      </c>
      <c r="D18" s="98">
        <v>7.7004206995492623</v>
      </c>
      <c r="E18" s="99">
        <v>2.1982110253906146</v>
      </c>
      <c r="F18" s="100">
        <v>59386.87</v>
      </c>
      <c r="G18" s="6">
        <v>13</v>
      </c>
      <c r="H18" s="2"/>
    </row>
    <row r="19" spans="1:8" x14ac:dyDescent="0.25">
      <c r="A19" s="6" t="s">
        <v>147</v>
      </c>
      <c r="B19" s="6" t="s">
        <v>34</v>
      </c>
      <c r="C19" s="97">
        <v>22316</v>
      </c>
      <c r="D19" s="98">
        <v>7.5022977096364372</v>
      </c>
      <c r="E19" s="99">
        <v>2.18162656548777</v>
      </c>
      <c r="F19" s="100">
        <v>48685.18</v>
      </c>
      <c r="G19" s="6">
        <v>14</v>
      </c>
      <c r="H19" s="2"/>
    </row>
    <row r="20" spans="1:8" x14ac:dyDescent="0.25">
      <c r="A20" s="6" t="s">
        <v>117</v>
      </c>
      <c r="B20" s="6" t="s">
        <v>34</v>
      </c>
      <c r="C20" s="97">
        <v>17486</v>
      </c>
      <c r="D20" s="98">
        <v>7.3207514392302286</v>
      </c>
      <c r="E20" s="99">
        <v>2.1664297080034989</v>
      </c>
      <c r="F20" s="100">
        <v>37882.19</v>
      </c>
      <c r="G20" s="6">
        <v>15</v>
      </c>
      <c r="H20" s="2"/>
    </row>
    <row r="21" spans="1:8" x14ac:dyDescent="0.25">
      <c r="A21" s="6" t="s">
        <v>132</v>
      </c>
      <c r="B21" s="6" t="s">
        <v>43</v>
      </c>
      <c r="C21" s="97">
        <v>33986</v>
      </c>
      <c r="D21" s="98">
        <v>7.0926331413883119</v>
      </c>
      <c r="E21" s="99">
        <v>2.1473344037920641</v>
      </c>
      <c r="F21" s="100">
        <v>72979.31</v>
      </c>
      <c r="G21" s="6">
        <v>16</v>
      </c>
      <c r="H21" s="2"/>
    </row>
    <row r="22" spans="1:8" x14ac:dyDescent="0.25">
      <c r="A22" s="6" t="s">
        <v>119</v>
      </c>
      <c r="B22" s="6" t="s">
        <v>93</v>
      </c>
      <c r="C22" s="97">
        <v>24656</v>
      </c>
      <c r="D22" s="98">
        <v>6.864125873716425</v>
      </c>
      <c r="E22" s="99">
        <v>2.1282065397320649</v>
      </c>
      <c r="F22" s="100">
        <v>52473.06</v>
      </c>
      <c r="G22" s="6">
        <v>17</v>
      </c>
      <c r="H22" s="2"/>
    </row>
    <row r="23" spans="1:8" x14ac:dyDescent="0.25">
      <c r="A23" s="6" t="s">
        <v>139</v>
      </c>
      <c r="B23" s="6" t="s">
        <v>32</v>
      </c>
      <c r="C23" s="97">
        <v>22424</v>
      </c>
      <c r="D23" s="98">
        <v>6.6822940383333673</v>
      </c>
      <c r="E23" s="99">
        <v>2.1129857782025834</v>
      </c>
      <c r="F23" s="100">
        <v>47381.59</v>
      </c>
      <c r="G23" s="6">
        <v>18</v>
      </c>
      <c r="H23" s="2"/>
    </row>
    <row r="24" spans="1:8" x14ac:dyDescent="0.25">
      <c r="A24" s="6" t="s">
        <v>248</v>
      </c>
      <c r="B24" s="6" t="s">
        <v>28</v>
      </c>
      <c r="C24" s="97">
        <v>42581</v>
      </c>
      <c r="D24" s="98">
        <v>6.3763532097526721</v>
      </c>
      <c r="E24" s="99">
        <v>2.0873761131835353</v>
      </c>
      <c r="F24" s="100">
        <v>88882.559999999998</v>
      </c>
      <c r="G24" s="6">
        <v>19</v>
      </c>
      <c r="H24" s="2"/>
    </row>
    <row r="25" spans="1:8" x14ac:dyDescent="0.25">
      <c r="A25" s="6" t="s">
        <v>133</v>
      </c>
      <c r="B25" s="6" t="s">
        <v>50</v>
      </c>
      <c r="C25" s="97">
        <v>24787</v>
      </c>
      <c r="D25" s="98">
        <v>5.9323351627902028</v>
      </c>
      <c r="E25" s="99">
        <v>2.0502082938445043</v>
      </c>
      <c r="F25" s="100">
        <v>50818.51</v>
      </c>
      <c r="G25" s="6">
        <v>20</v>
      </c>
      <c r="H25" s="2"/>
    </row>
    <row r="26" spans="1:8" x14ac:dyDescent="0.25">
      <c r="A26" s="6" t="s">
        <v>90</v>
      </c>
      <c r="B26" s="6" t="s">
        <v>81</v>
      </c>
      <c r="C26" s="97">
        <v>54775</v>
      </c>
      <c r="D26" s="98">
        <v>5.805712918816333</v>
      </c>
      <c r="E26" s="99">
        <v>2.039609011404254</v>
      </c>
      <c r="F26" s="100">
        <v>111719.58</v>
      </c>
      <c r="G26" s="6">
        <v>21</v>
      </c>
      <c r="H26" s="2"/>
    </row>
    <row r="27" spans="1:8" x14ac:dyDescent="0.25">
      <c r="A27" s="6" t="s">
        <v>254</v>
      </c>
      <c r="B27" s="6" t="s">
        <v>43</v>
      </c>
      <c r="C27" s="97">
        <v>21406</v>
      </c>
      <c r="D27" s="98">
        <v>4.8444265582129589</v>
      </c>
      <c r="E27" s="99">
        <v>1.9591417465522893</v>
      </c>
      <c r="F27" s="100">
        <v>41937.39</v>
      </c>
      <c r="G27" s="6">
        <v>22</v>
      </c>
      <c r="H27" s="2"/>
    </row>
    <row r="28" spans="1:8" x14ac:dyDescent="0.25">
      <c r="A28" s="6" t="s">
        <v>192</v>
      </c>
      <c r="B28" s="6" t="s">
        <v>34</v>
      </c>
      <c r="C28" s="97">
        <v>45744</v>
      </c>
      <c r="D28" s="98">
        <v>3.694770540835286</v>
      </c>
      <c r="E28" s="99">
        <v>1.8629064528559158</v>
      </c>
      <c r="F28" s="100">
        <v>85216.79</v>
      </c>
      <c r="G28" s="6">
        <v>23</v>
      </c>
      <c r="H28" s="2"/>
    </row>
    <row r="29" spans="1:8" x14ac:dyDescent="0.25">
      <c r="A29" s="6" t="s">
        <v>260</v>
      </c>
      <c r="B29" s="6" t="s">
        <v>43</v>
      </c>
      <c r="C29" s="97">
        <v>30689</v>
      </c>
      <c r="D29" s="98">
        <v>3.343696636035645</v>
      </c>
      <c r="E29" s="99">
        <v>1.8335187926977148</v>
      </c>
      <c r="F29" s="100">
        <v>56268.86</v>
      </c>
      <c r="G29" s="6">
        <v>24</v>
      </c>
      <c r="H29" s="2"/>
    </row>
    <row r="30" spans="1:8" x14ac:dyDescent="0.25">
      <c r="A30" s="6" t="s">
        <v>94</v>
      </c>
      <c r="B30" s="6" t="s">
        <v>46</v>
      </c>
      <c r="C30" s="97">
        <v>20897</v>
      </c>
      <c r="D30" s="98">
        <v>3.1927946651146613</v>
      </c>
      <c r="E30" s="99">
        <v>1.8208871052438735</v>
      </c>
      <c r="F30" s="100">
        <v>38051.08</v>
      </c>
      <c r="G30" s="6">
        <v>25</v>
      </c>
      <c r="H30" s="2"/>
    </row>
    <row r="31" spans="1:8" x14ac:dyDescent="0.25">
      <c r="A31" s="6" t="s">
        <v>297</v>
      </c>
      <c r="B31" s="6" t="s">
        <v>379</v>
      </c>
      <c r="C31" s="97">
        <v>20948</v>
      </c>
      <c r="D31" s="98">
        <v>3.0148532487641404</v>
      </c>
      <c r="E31" s="99">
        <v>1.805992002531063</v>
      </c>
      <c r="F31" s="100">
        <v>37831.919999999998</v>
      </c>
      <c r="G31" s="6">
        <v>26</v>
      </c>
      <c r="H31" s="2"/>
    </row>
    <row r="32" spans="1:8" x14ac:dyDescent="0.25">
      <c r="A32" s="6" t="s">
        <v>140</v>
      </c>
      <c r="B32" s="6" t="s">
        <v>48</v>
      </c>
      <c r="C32" s="97">
        <v>29282</v>
      </c>
      <c r="D32" s="98">
        <v>2.8824197461078214</v>
      </c>
      <c r="E32" s="99">
        <v>1.7949062718162005</v>
      </c>
      <c r="F32" s="100">
        <v>52558.45</v>
      </c>
      <c r="G32" s="6">
        <v>27</v>
      </c>
      <c r="H32" s="2"/>
    </row>
    <row r="33" spans="1:8" x14ac:dyDescent="0.25">
      <c r="A33" s="6" t="s">
        <v>89</v>
      </c>
      <c r="B33" s="6" t="s">
        <v>48</v>
      </c>
      <c r="C33" s="97">
        <v>16407</v>
      </c>
      <c r="D33" s="98">
        <v>2.3845483817767388</v>
      </c>
      <c r="E33" s="99">
        <v>1.7532305042429539</v>
      </c>
      <c r="F33" s="100">
        <v>28765.25</v>
      </c>
      <c r="G33" s="6">
        <v>28</v>
      </c>
      <c r="H33" s="2"/>
    </row>
    <row r="34" spans="1:8" x14ac:dyDescent="0.25">
      <c r="A34" s="6" t="s">
        <v>303</v>
      </c>
      <c r="B34" s="6" t="s">
        <v>61</v>
      </c>
      <c r="C34" s="97">
        <v>10031</v>
      </c>
      <c r="D34" s="98">
        <v>2.3578309386030654</v>
      </c>
      <c r="E34" s="99">
        <v>1.7509940431173912</v>
      </c>
      <c r="F34" s="100">
        <v>17564.22</v>
      </c>
      <c r="G34" s="6">
        <v>29</v>
      </c>
      <c r="H34" s="2"/>
    </row>
    <row r="35" spans="1:8" x14ac:dyDescent="0.25">
      <c r="A35" s="6" t="s">
        <v>156</v>
      </c>
      <c r="B35" s="6" t="s">
        <v>43</v>
      </c>
      <c r="C35" s="97">
        <v>22744</v>
      </c>
      <c r="D35" s="98">
        <v>2.2898075400697593</v>
      </c>
      <c r="E35" s="99">
        <v>1.7452999471120398</v>
      </c>
      <c r="F35" s="100">
        <v>39695.1</v>
      </c>
      <c r="G35" s="6">
        <v>30</v>
      </c>
      <c r="H35" s="2"/>
    </row>
    <row r="36" spans="1:8" x14ac:dyDescent="0.25">
      <c r="A36" s="6" t="s">
        <v>265</v>
      </c>
      <c r="B36" s="6" t="s">
        <v>48</v>
      </c>
      <c r="C36" s="97">
        <v>29241</v>
      </c>
      <c r="D36" s="98">
        <v>2.2810367698006928</v>
      </c>
      <c r="E36" s="99">
        <v>1.7445657643303831</v>
      </c>
      <c r="F36" s="100">
        <v>51012.85</v>
      </c>
      <c r="G36" s="6">
        <v>31</v>
      </c>
      <c r="H36" s="2"/>
    </row>
    <row r="37" spans="1:8" x14ac:dyDescent="0.25">
      <c r="A37" s="6" t="s">
        <v>137</v>
      </c>
      <c r="B37" s="6" t="s">
        <v>34</v>
      </c>
      <c r="C37" s="97">
        <v>26605</v>
      </c>
      <c r="D37" s="98">
        <v>1.5179063379407722</v>
      </c>
      <c r="E37" s="99">
        <v>1.6806857166216829</v>
      </c>
      <c r="F37" s="100">
        <v>44714.64</v>
      </c>
      <c r="G37" s="6">
        <v>32</v>
      </c>
      <c r="H37" s="2"/>
    </row>
    <row r="38" spans="1:8" x14ac:dyDescent="0.25">
      <c r="A38" s="6" t="s">
        <v>158</v>
      </c>
      <c r="B38" s="6" t="s">
        <v>48</v>
      </c>
      <c r="C38" s="97">
        <v>38037</v>
      </c>
      <c r="D38" s="98">
        <v>1.1088370751238514</v>
      </c>
      <c r="E38" s="99">
        <v>1.6464433866949104</v>
      </c>
      <c r="F38" s="100">
        <v>62625.77</v>
      </c>
      <c r="G38" s="6">
        <v>33</v>
      </c>
      <c r="H38" s="2"/>
    </row>
    <row r="39" spans="1:8" x14ac:dyDescent="0.25">
      <c r="A39" s="6" t="s">
        <v>279</v>
      </c>
      <c r="B39" s="6" t="s">
        <v>32</v>
      </c>
      <c r="C39" s="97">
        <v>19368</v>
      </c>
      <c r="D39" s="98">
        <v>0.91637709874918727</v>
      </c>
      <c r="E39" s="99">
        <v>1.6303329657766084</v>
      </c>
      <c r="F39" s="100">
        <v>31576.29</v>
      </c>
      <c r="G39" s="6">
        <v>34</v>
      </c>
      <c r="H39" s="2"/>
    </row>
    <row r="40" spans="1:8" x14ac:dyDescent="0.25">
      <c r="A40" s="6" t="s">
        <v>304</v>
      </c>
      <c r="B40" s="6" t="s">
        <v>48</v>
      </c>
      <c r="C40" s="97">
        <v>33038</v>
      </c>
      <c r="D40" s="98">
        <v>0.88855211388514732</v>
      </c>
      <c r="E40" s="99">
        <v>1.6280037946593244</v>
      </c>
      <c r="F40" s="100">
        <v>53785.99</v>
      </c>
      <c r="G40" s="6">
        <v>35</v>
      </c>
      <c r="H40" s="2"/>
    </row>
    <row r="41" spans="1:8" x14ac:dyDescent="0.25">
      <c r="A41" s="6" t="s">
        <v>150</v>
      </c>
      <c r="B41" s="6" t="s">
        <v>33</v>
      </c>
      <c r="C41" s="97">
        <v>32924</v>
      </c>
      <c r="D41" s="98">
        <v>0.88685999697683826</v>
      </c>
      <c r="E41" s="99">
        <v>1.6278621511023141</v>
      </c>
      <c r="F41" s="100">
        <v>53595.73</v>
      </c>
      <c r="G41" s="6">
        <v>36</v>
      </c>
      <c r="H41" s="2"/>
    </row>
    <row r="42" spans="1:8" x14ac:dyDescent="0.25">
      <c r="A42" s="6" t="s">
        <v>128</v>
      </c>
      <c r="B42" s="6" t="s">
        <v>34</v>
      </c>
      <c r="C42" s="97">
        <v>15688</v>
      </c>
      <c r="D42" s="98">
        <v>0.81603182296762355</v>
      </c>
      <c r="E42" s="99">
        <v>1.6219332732251712</v>
      </c>
      <c r="F42" s="100">
        <v>25444.89</v>
      </c>
      <c r="G42" s="6">
        <v>37</v>
      </c>
      <c r="H42" s="2"/>
    </row>
    <row r="43" spans="1:8" x14ac:dyDescent="0.25">
      <c r="A43" s="6" t="s">
        <v>301</v>
      </c>
      <c r="B43" s="6" t="s">
        <v>41</v>
      </c>
      <c r="C43" s="97">
        <v>17168</v>
      </c>
      <c r="D43" s="98">
        <v>0.75638216624526677</v>
      </c>
      <c r="E43" s="99">
        <v>1.6169401255820548</v>
      </c>
      <c r="F43" s="100">
        <v>27759.63</v>
      </c>
      <c r="G43" s="6">
        <v>38</v>
      </c>
      <c r="H43" s="2"/>
    </row>
    <row r="44" spans="1:8" ht="14.45" customHeight="1" x14ac:dyDescent="0.25">
      <c r="A44" s="6" t="s">
        <v>277</v>
      </c>
      <c r="B44" s="6" t="s">
        <v>34</v>
      </c>
      <c r="C44" s="6">
        <v>22071</v>
      </c>
      <c r="D44" s="98">
        <v>0.69819112835469355</v>
      </c>
      <c r="E44" s="99">
        <v>1.6120690758617484</v>
      </c>
      <c r="F44" s="100">
        <v>35579.980000000003</v>
      </c>
      <c r="G44" s="6">
        <v>39</v>
      </c>
    </row>
    <row r="45" spans="1:8" ht="14.45" customHeight="1" x14ac:dyDescent="0.25">
      <c r="F45" s="61">
        <f>SUM(F6:F44)</f>
        <v>2130960.0000000005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79631-4025-417F-B9C6-1E1F95B50983}">
  <sheetPr codeName="Sheet1">
    <pageSetUpPr fitToPage="1"/>
  </sheetPr>
  <dimension ref="A1:S40"/>
  <sheetViews>
    <sheetView showGridLines="0" zoomScale="93" zoomScaleNormal="93" workbookViewId="0">
      <selection activeCell="C16" sqref="C16"/>
    </sheetView>
  </sheetViews>
  <sheetFormatPr defaultRowHeight="14.45" customHeight="1" x14ac:dyDescent="0.25"/>
  <cols>
    <col min="1" max="1" width="1.85546875" customWidth="1"/>
    <col min="2" max="2" width="39.5703125" bestFit="1" customWidth="1"/>
    <col min="3" max="3" width="44.42578125" customWidth="1"/>
    <col min="4" max="4" width="0.140625" customWidth="1"/>
    <col min="5" max="5" width="43.28515625" customWidth="1"/>
    <col min="6" max="6" width="1.42578125" customWidth="1"/>
    <col min="7" max="7" width="7.5703125" customWidth="1"/>
    <col min="19" max="19" width="12.140625" customWidth="1"/>
  </cols>
  <sheetData>
    <row r="1" spans="1:19" ht="19.5" customHeight="1" thickBot="1" x14ac:dyDescent="0.35">
      <c r="A1" s="5"/>
      <c r="B1" s="113" t="s">
        <v>321</v>
      </c>
      <c r="C1" s="114"/>
      <c r="D1" s="114"/>
      <c r="E1" s="11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14.45" customHeight="1" x14ac:dyDescent="0.25">
      <c r="A2" s="5"/>
      <c r="B2" s="52" t="s">
        <v>200</v>
      </c>
      <c r="C2" s="53" t="s">
        <v>320</v>
      </c>
      <c r="D2" s="54"/>
      <c r="E2" s="55" t="s">
        <v>285</v>
      </c>
      <c r="F2" s="11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14.45" customHeight="1" x14ac:dyDescent="0.25">
      <c r="A3" s="5"/>
      <c r="B3" s="12" t="s">
        <v>242</v>
      </c>
      <c r="C3" s="18" t="str">
        <f>ROUND('Data for Comparison'!B3,0)&amp;" "&amp;REPT("|",'Data for Comparison'!B3*0.4)</f>
        <v>205 ||||||||||||||||||||||||||||||||||||||||||||||||||||||||||||||||||||||||||||||||||</v>
      </c>
      <c r="D3" s="7"/>
      <c r="E3" s="27" t="str">
        <f>REPT("|",'Data for Comparison'!C3*0.4)&amp;" "&amp;ROUND('Data for Comparison'!C3,0)</f>
        <v>|||||||||||||||||||||||||||||||||||||||||||||||||||||||||||||||||||||||||||||||||| 205</v>
      </c>
      <c r="F3" s="9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19" ht="14.45" customHeight="1" x14ac:dyDescent="0.25">
      <c r="A4" s="5"/>
      <c r="B4" s="12" t="s">
        <v>237</v>
      </c>
      <c r="C4" s="19" t="str">
        <f>ROUND('Data for Comparison'!B4,0)&amp;" "&amp;REPT("|",'Data for Comparison'!B4*0.4)</f>
        <v>161 ||||||||||||||||||||||||||||||||||||||||||||||||||||||||||||||||</v>
      </c>
      <c r="D4" s="7"/>
      <c r="E4" s="27" t="str">
        <f>REPT("|",'Data for Comparison'!C4*0.4)&amp;" "&amp;ROUND('Data for Comparison'!C4,0)</f>
        <v>||||||||||||||||||||||||||||||||||||||||||||||||||||||||||||||||||| 168</v>
      </c>
      <c r="F4" s="9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 ht="14.45" customHeight="1" x14ac:dyDescent="0.25">
      <c r="A5" s="5"/>
      <c r="B5" s="12" t="s">
        <v>327</v>
      </c>
      <c r="C5" s="19" t="str">
        <f>ROUND('Data for Comparison'!B5,0)&amp;" "&amp;REPT("|",'Data for Comparison'!B5*0.4)</f>
        <v>61 ||||||||||||||||||||||||</v>
      </c>
      <c r="D5" s="7"/>
      <c r="E5" s="27" t="str">
        <f>REPT("|",'Data for Comparison'!C5*0.4)&amp;" "&amp;ROUND('Data for Comparison'!C5,0)</f>
        <v>||||||||||||||||||||||||| 63</v>
      </c>
      <c r="F5" s="9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</row>
    <row r="6" spans="1:19" ht="14.45" customHeight="1" x14ac:dyDescent="0.25">
      <c r="A6" s="5"/>
      <c r="B6" s="13" t="s">
        <v>328</v>
      </c>
      <c r="C6" s="19" t="str">
        <f>ROUND('Data for Comparison'!B6,0)&amp;" "&amp;REPT("|",'Data for Comparison'!B6*0.4)</f>
        <v>39 |||||||||||||||</v>
      </c>
      <c r="D6" s="15"/>
      <c r="E6" s="27" t="str">
        <f>REPT("|",'Data for Comparison'!C6*0.4)&amp;" "&amp;ROUND('Data for Comparison'!C6,0)</f>
        <v>||||||||||||||||| 44</v>
      </c>
      <c r="F6" s="9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14.45" customHeight="1" x14ac:dyDescent="0.25">
      <c r="A7" s="5"/>
      <c r="B7" s="13" t="s">
        <v>329</v>
      </c>
      <c r="C7" s="20" t="str">
        <f>TEXT('Data for Comparison'!B7,"#,##0_ ")&amp;" "&amp;REPT("|",'Data for Comparison'!B7*0.00002)</f>
        <v>4,758,334  |||||||||||||||||||||||||||||||||||||||||||||||||||||||||||||||||||||||||||||||||||||||||||||||</v>
      </c>
      <c r="D7" s="15"/>
      <c r="E7" s="27" t="str">
        <f>REPT("|",'Data for Comparison'!C7*0.00002)&amp;" "&amp;TEXT('Data for Comparison'!C7,"#,##0_ ")</f>
        <v xml:space="preserve">|||||||||||||||||||||||||||||||||||||||||||||||||||||||||||||||||||||||||||||||||||||||||||| 4,605,594 </v>
      </c>
      <c r="F7" s="10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</row>
    <row r="8" spans="1:19" ht="14.45" customHeight="1" x14ac:dyDescent="0.25">
      <c r="A8" s="5"/>
      <c r="B8" s="13" t="s">
        <v>241</v>
      </c>
      <c r="C8" s="19" t="str">
        <f>ROUND('Data for Comparison'!B8,2)&amp;" "&amp;REPT("|",'Data for Comparison'!B8*0.4)</f>
        <v>63.47 |||||||||||||||||||||||||</v>
      </c>
      <c r="D8" s="15"/>
      <c r="E8" s="27" t="str">
        <f>REPT("|",'Data for Comparison'!C8*0.4)&amp;" "&amp;ROUND('Data for Comparison'!C8,2)</f>
        <v>||||||||||||||||||||||||| 63.67</v>
      </c>
      <c r="F8" s="9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  <row r="9" spans="1:19" ht="14.45" customHeight="1" x14ac:dyDescent="0.25">
      <c r="A9" s="5"/>
      <c r="B9" s="13" t="s">
        <v>238</v>
      </c>
      <c r="C9" s="19" t="str">
        <f>ROUND('Data for Comparison'!B9,2)&amp;" "&amp;REPT("|",'Data for Comparison'!B9*0.4)</f>
        <v>54.91 |||||||||||||||||||||</v>
      </c>
      <c r="D9" s="15"/>
      <c r="E9" s="27" t="str">
        <f>REPT("|",'Data for Comparison'!C9*0.4)&amp;" "&amp;ROUND('Data for Comparison'!C9,2)</f>
        <v>|||||||||||||||||||||| 55.57</v>
      </c>
      <c r="F9" s="9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19" ht="14.45" customHeight="1" x14ac:dyDescent="0.25">
      <c r="A10" s="5"/>
      <c r="B10" s="13" t="s">
        <v>239</v>
      </c>
      <c r="C10" s="19" t="str">
        <f>"$"&amp;ROUND('Data for Comparison'!B10,2)&amp;" "&amp;REPT("|",'Data for Comparison'!B10*3)</f>
        <v>$7.84 |||||||||||||||||||||||</v>
      </c>
      <c r="D10" s="15"/>
      <c r="E10" s="27" t="str">
        <f>REPT("|",'Data for Comparison'!C10*3)&amp;" "&amp;"$"&amp;ROUND('Data for Comparison'!C10,2)</f>
        <v>|||||||||||||||||||||| $7.4</v>
      </c>
      <c r="F10" s="9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19" ht="14.45" customHeight="1" x14ac:dyDescent="0.25">
      <c r="A11" s="5"/>
      <c r="B11" s="13" t="s">
        <v>240</v>
      </c>
      <c r="C11" s="19" t="str">
        <f>"$"&amp;ROUND('Data for Comparison'!B11,2)&amp;" "&amp;REPT("|",'Data for Comparison'!B11*5)</f>
        <v>$2.08 ||||||||||</v>
      </c>
      <c r="D11" s="15"/>
      <c r="E11" s="27" t="str">
        <f>REPT("|",'Data for Comparison'!C11*5)&amp;" "&amp;"$"&amp;ROUND('Data for Comparison'!C11,2)</f>
        <v>|||||||||| $2.17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19" ht="14.45" customHeight="1" x14ac:dyDescent="0.25">
      <c r="A12" s="5"/>
      <c r="B12" s="17" t="s">
        <v>243</v>
      </c>
      <c r="C12" s="19" t="str">
        <f>"$"&amp;TEXT('Data for Comparison'!B12,"#,##0_ ")&amp;" "&amp;REPT("|",'Data for Comparison'!B12*0.000009)</f>
        <v>$12,075,440  ||||||||||||||||||||||||||||||||||||||||||||||||||||||||||||||||||||||||||||||||||||||||||||||||||||||||||||</v>
      </c>
      <c r="D12" s="15"/>
      <c r="E12" s="27" t="str">
        <f>REPT("|",'Data for Comparison'!C12*0.000009)&amp;" "&amp;"$"&amp;TEXT('Data for Comparison'!C12,"#,##0_ ")</f>
        <v xml:space="preserve">||||||||||||||||||||||||||||||||||||||||||||||||||||||||||||||||||||||||||||||||||||||||||||||||||||||||||| $11,998,770 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19" ht="14.45" customHeight="1" thickBot="1" x14ac:dyDescent="0.3">
      <c r="A13" s="5"/>
      <c r="B13" s="14" t="s">
        <v>244</v>
      </c>
      <c r="C13" s="21" t="str">
        <f>"$"&amp;TEXT('Data for Comparison'!B13,"#,##0_ ")&amp;" "&amp;REPT("|",'Data for Comparison'!B13*0.000025)</f>
        <v>$2,130,960  |||||||||||||||||||||||||||||||||||||||||||||||||||||</v>
      </c>
      <c r="D13" s="16"/>
      <c r="E13" s="28" t="str">
        <f>REPT("|",'Data for Comparison'!C13*0.000025)&amp;" "&amp;"$"&amp;TEXT('Data for Comparison'!C13,"#,##0_ ")</f>
        <v xml:space="preserve">|||||||||||||||||||||||||||||||||||||||||||||||||||| $2,117,430 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19" ht="14.45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</row>
    <row r="15" spans="1:19" ht="14.45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4.45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19" ht="14.45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19" ht="14.45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</row>
    <row r="19" spans="1:19" ht="14.4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</row>
    <row r="20" spans="1:19" ht="14.45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</row>
    <row r="21" spans="1:19" ht="14.45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</row>
    <row r="22" spans="1:19" ht="14.45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</row>
    <row r="23" spans="1:19" ht="14.45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</row>
    <row r="24" spans="1:19" ht="14.45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19" ht="14.45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</row>
    <row r="26" spans="1:19" ht="14.4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</row>
    <row r="27" spans="1:19" ht="14.45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</row>
    <row r="28" spans="1:19" ht="14.45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</row>
    <row r="29" spans="1:19" ht="14.45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</row>
    <row r="30" spans="1:19" ht="14.45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</row>
    <row r="31" spans="1:19" ht="14.45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</row>
    <row r="32" spans="1:19" ht="14.45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</row>
    <row r="33" spans="1:19" ht="14.45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14.45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</row>
    <row r="35" spans="1:19" ht="14.45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</row>
    <row r="36" spans="1:19" ht="14.45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</row>
    <row r="37" spans="1:19" ht="14.45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</row>
    <row r="38" spans="1:19" ht="14.45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</row>
    <row r="39" spans="1:19" ht="14.45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</row>
    <row r="40" spans="1:19" ht="14.45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</row>
  </sheetData>
  <sortState xmlns:xlrd2="http://schemas.microsoft.com/office/spreadsheetml/2017/richdata2" ref="AQ26:AS35">
    <sortCondition ref="AR26:AR35"/>
  </sortState>
  <mergeCells count="1">
    <mergeCell ref="B1:E1"/>
  </mergeCells>
  <printOptions horizontalCentered="1"/>
  <pageMargins left="0.45" right="0.45" top="0.5" bottom="0.75" header="0.3" footer="0.3"/>
  <pageSetup scale="51" orientation="landscape" horizontalDpi="1200" verticalDpi="1200" r:id="rId1"/>
  <headerFooter scaleWithDoc="0" alignWithMargins="0">
    <oddFooter>&amp;L&amp;8&amp;D   &amp;T   &amp;Z&amp;F:   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A845-B80B-44BA-A9D6-48475BDD5234}">
  <sheetPr codeName="Sheet2">
    <pageSetUpPr fitToPage="1"/>
  </sheetPr>
  <dimension ref="A1"/>
  <sheetViews>
    <sheetView showGridLines="0" showRowColHeaders="0" zoomScale="90" zoomScaleNormal="90" workbookViewId="0">
      <selection activeCell="U36" sqref="U36"/>
    </sheetView>
  </sheetViews>
  <sheetFormatPr defaultRowHeight="14.45" customHeight="1" x14ac:dyDescent="0.25"/>
  <cols>
    <col min="19" max="19" width="8.7109375" customWidth="1"/>
    <col min="24" max="25" width="8.7109375" customWidth="1"/>
    <col min="35" max="35" width="8.7109375" customWidth="1"/>
  </cols>
  <sheetData/>
  <printOptions horizontalCentered="1"/>
  <pageMargins left="0.45" right="0.45" top="0.5" bottom="0.75" header="0.3" footer="0.3"/>
  <pageSetup scale="59" orientation="portrait" horizontalDpi="1200" verticalDpi="1200" r:id="rId1"/>
  <headerFooter scaleWithDoc="0" alignWithMargins="0">
    <oddFooter>&amp;L&amp;8&amp;D   &amp;T   &amp;Z&amp;F:   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7F070-EFAF-4EFD-A8DD-C6D11EF18F90}">
  <sheetPr codeName="Sheet8">
    <pageSetUpPr fitToPage="1"/>
  </sheetPr>
  <dimension ref="A1:K39"/>
  <sheetViews>
    <sheetView topLeftCell="A22" workbookViewId="0">
      <selection activeCell="N36" sqref="N36"/>
    </sheetView>
  </sheetViews>
  <sheetFormatPr defaultRowHeight="15" x14ac:dyDescent="0.25"/>
  <cols>
    <col min="2" max="2" width="12.7109375" customWidth="1"/>
  </cols>
  <sheetData>
    <row r="1" spans="1:11" x14ac:dyDescent="0.25">
      <c r="A1" s="1" t="s">
        <v>331</v>
      </c>
    </row>
    <row r="6" spans="1:11" x14ac:dyDescent="0.25">
      <c r="B6" t="s">
        <v>330</v>
      </c>
      <c r="C6" t="s">
        <v>332</v>
      </c>
      <c r="I6" s="31"/>
      <c r="J6" s="29"/>
      <c r="K6" s="29"/>
    </row>
    <row r="7" spans="1:11" x14ac:dyDescent="0.25">
      <c r="C7" t="s">
        <v>333</v>
      </c>
      <c r="I7" s="31"/>
      <c r="J7" s="47" t="s">
        <v>347</v>
      </c>
      <c r="K7" s="29"/>
    </row>
    <row r="8" spans="1:11" x14ac:dyDescent="0.25">
      <c r="C8" t="s">
        <v>334</v>
      </c>
      <c r="I8" s="31"/>
      <c r="J8" s="49" t="s">
        <v>348</v>
      </c>
      <c r="K8" s="29"/>
    </row>
    <row r="9" spans="1:11" x14ac:dyDescent="0.25">
      <c r="I9" s="31"/>
      <c r="J9" s="48" t="s">
        <v>349</v>
      </c>
      <c r="K9" s="29"/>
    </row>
    <row r="10" spans="1:11" x14ac:dyDescent="0.25">
      <c r="B10" t="s">
        <v>335</v>
      </c>
      <c r="I10" s="31"/>
      <c r="J10" s="48" t="s">
        <v>350</v>
      </c>
      <c r="K10" s="29"/>
    </row>
    <row r="11" spans="1:11" x14ac:dyDescent="0.25">
      <c r="I11" s="31"/>
      <c r="J11" s="47" t="s">
        <v>351</v>
      </c>
      <c r="K11" s="29"/>
    </row>
    <row r="12" spans="1:11" x14ac:dyDescent="0.25">
      <c r="I12" s="31"/>
      <c r="J12" s="48" t="s">
        <v>352</v>
      </c>
      <c r="K12" s="29"/>
    </row>
    <row r="13" spans="1:11" x14ac:dyDescent="0.25">
      <c r="B13" t="s">
        <v>346</v>
      </c>
      <c r="I13" s="31"/>
      <c r="J13" s="48" t="s">
        <v>353</v>
      </c>
      <c r="K13" s="29"/>
    </row>
    <row r="14" spans="1:11" x14ac:dyDescent="0.25">
      <c r="I14" s="31"/>
      <c r="J14" s="48" t="s">
        <v>354</v>
      </c>
      <c r="K14" s="29"/>
    </row>
    <row r="15" spans="1:11" x14ac:dyDescent="0.25">
      <c r="I15" s="31"/>
      <c r="J15" s="47" t="s">
        <v>355</v>
      </c>
      <c r="K15" s="29"/>
    </row>
    <row r="16" spans="1:11" x14ac:dyDescent="0.25">
      <c r="I16" s="31"/>
      <c r="J16" s="48" t="s">
        <v>356</v>
      </c>
      <c r="K16" s="29"/>
    </row>
    <row r="17" spans="2:11" x14ac:dyDescent="0.25">
      <c r="B17" t="s">
        <v>336</v>
      </c>
      <c r="C17" t="s">
        <v>344</v>
      </c>
      <c r="I17" s="31"/>
      <c r="J17" s="48" t="s">
        <v>357</v>
      </c>
      <c r="K17" s="29"/>
    </row>
    <row r="18" spans="2:11" x14ac:dyDescent="0.25">
      <c r="C18" t="s">
        <v>343</v>
      </c>
      <c r="I18" s="31"/>
      <c r="J18" s="48" t="s">
        <v>358</v>
      </c>
      <c r="K18" s="29"/>
    </row>
    <row r="19" spans="2:11" x14ac:dyDescent="0.25">
      <c r="C19" t="s">
        <v>345</v>
      </c>
      <c r="I19" s="31"/>
      <c r="J19" s="48" t="s">
        <v>359</v>
      </c>
      <c r="K19" s="29"/>
    </row>
    <row r="20" spans="2:11" x14ac:dyDescent="0.25">
      <c r="I20" s="31"/>
      <c r="J20" s="48" t="s">
        <v>360</v>
      </c>
      <c r="K20" s="29"/>
    </row>
    <row r="21" spans="2:11" x14ac:dyDescent="0.25">
      <c r="B21" t="s">
        <v>337</v>
      </c>
      <c r="C21" t="s">
        <v>338</v>
      </c>
      <c r="I21" s="31"/>
      <c r="J21" s="48" t="s">
        <v>361</v>
      </c>
      <c r="K21" s="29"/>
    </row>
    <row r="22" spans="2:11" x14ac:dyDescent="0.25">
      <c r="C22" t="s">
        <v>339</v>
      </c>
      <c r="I22" s="31"/>
      <c r="J22" s="47" t="s">
        <v>362</v>
      </c>
      <c r="K22" s="29"/>
    </row>
    <row r="23" spans="2:11" x14ac:dyDescent="0.25">
      <c r="C23" t="s">
        <v>340</v>
      </c>
      <c r="I23" s="31"/>
      <c r="J23" s="48" t="s">
        <v>363</v>
      </c>
      <c r="K23" s="29"/>
    </row>
    <row r="24" spans="2:11" x14ac:dyDescent="0.25">
      <c r="C24" t="s">
        <v>341</v>
      </c>
      <c r="I24" s="31"/>
      <c r="J24" s="48" t="s">
        <v>364</v>
      </c>
      <c r="K24" s="29"/>
    </row>
    <row r="25" spans="2:11" x14ac:dyDescent="0.25">
      <c r="C25" t="s">
        <v>342</v>
      </c>
      <c r="I25" s="31"/>
      <c r="J25" s="49" t="s">
        <v>365</v>
      </c>
      <c r="K25" s="29"/>
    </row>
    <row r="26" spans="2:11" x14ac:dyDescent="0.25">
      <c r="I26" s="31"/>
      <c r="J26" s="47" t="s">
        <v>366</v>
      </c>
      <c r="K26" s="29"/>
    </row>
    <row r="27" spans="2:11" x14ac:dyDescent="0.25">
      <c r="B27" t="s">
        <v>378</v>
      </c>
      <c r="I27" s="31"/>
      <c r="J27" s="48" t="s">
        <v>367</v>
      </c>
      <c r="K27" s="29"/>
    </row>
    <row r="28" spans="2:11" x14ac:dyDescent="0.25">
      <c r="I28" s="31"/>
      <c r="J28" s="50" t="s">
        <v>368</v>
      </c>
      <c r="K28" s="29"/>
    </row>
    <row r="29" spans="2:11" x14ac:dyDescent="0.25">
      <c r="I29" s="31"/>
      <c r="J29" s="50" t="s">
        <v>369</v>
      </c>
      <c r="K29" s="29"/>
    </row>
    <row r="30" spans="2:11" x14ac:dyDescent="0.25">
      <c r="I30" s="31"/>
      <c r="J30" s="50" t="s">
        <v>370</v>
      </c>
      <c r="K30" s="29"/>
    </row>
    <row r="31" spans="2:11" x14ac:dyDescent="0.25">
      <c r="I31" s="31"/>
      <c r="J31" s="50" t="s">
        <v>371</v>
      </c>
      <c r="K31" s="29"/>
    </row>
    <row r="32" spans="2:11" x14ac:dyDescent="0.25">
      <c r="I32" s="31"/>
      <c r="J32" s="50" t="s">
        <v>372</v>
      </c>
      <c r="K32" s="29"/>
    </row>
    <row r="33" spans="9:11" x14ac:dyDescent="0.25">
      <c r="I33" s="31"/>
      <c r="J33" s="51" t="s">
        <v>373</v>
      </c>
      <c r="K33" s="29"/>
    </row>
    <row r="34" spans="9:11" x14ac:dyDescent="0.25">
      <c r="I34" s="31"/>
      <c r="J34" s="50" t="s">
        <v>374</v>
      </c>
      <c r="K34" s="29"/>
    </row>
    <row r="35" spans="9:11" x14ac:dyDescent="0.25">
      <c r="I35" s="31"/>
      <c r="J35" s="50" t="s">
        <v>375</v>
      </c>
      <c r="K35" s="29"/>
    </row>
    <row r="36" spans="9:11" x14ac:dyDescent="0.25">
      <c r="I36" s="31"/>
      <c r="J36" s="50" t="s">
        <v>376</v>
      </c>
      <c r="K36" s="29"/>
    </row>
    <row r="37" spans="9:11" x14ac:dyDescent="0.25">
      <c r="I37" s="31"/>
      <c r="J37" s="50" t="s">
        <v>377</v>
      </c>
      <c r="K37" s="29"/>
    </row>
    <row r="38" spans="9:11" x14ac:dyDescent="0.25">
      <c r="I38" s="31"/>
      <c r="K38" s="29"/>
    </row>
    <row r="39" spans="9:11" x14ac:dyDescent="0.25">
      <c r="I39" s="31"/>
      <c r="K39" s="29"/>
    </row>
  </sheetData>
  <hyperlinks>
    <hyperlink ref="J8" r:id="rId1" display="https://mdtravelstories.com/garrett-county/" xr:uid="{662BF8D9-5555-4BA9-A83B-69037E2D6CDA}"/>
    <hyperlink ref="J25" r:id="rId2" display="https://mdtravelstories.com/calvert-county/" xr:uid="{F3A73F2A-C37E-4B2A-9160-E041C0957C08}"/>
  </hyperlinks>
  <printOptions horizontalCentered="1"/>
  <pageMargins left="0.45" right="0.45" top="0.5" bottom="0.75" header="0.3" footer="0.3"/>
  <pageSetup orientation="portrait" horizontalDpi="300" verticalDpi="300" r:id="rId3"/>
  <headerFooter scaleWithDoc="0" alignWithMargins="0">
    <oddFooter>&amp;L&amp;8&amp;D   &amp;T   &amp;Z&amp;F:   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5456F-9D65-4D53-A89B-761B5B59B8D1}">
  <sheetPr codeName="Sheet9"/>
  <dimension ref="A1:R167"/>
  <sheetViews>
    <sheetView workbookViewId="0">
      <selection activeCell="D17" sqref="D17"/>
    </sheetView>
  </sheetViews>
  <sheetFormatPr defaultRowHeight="14.45" customHeight="1" x14ac:dyDescent="0.25"/>
  <cols>
    <col min="1" max="1" width="47.7109375" customWidth="1"/>
    <col min="2" max="2" width="15.42578125" customWidth="1"/>
    <col min="3" max="3" width="13.42578125" bestFit="1" customWidth="1"/>
    <col min="4" max="4" width="47.7109375" bestFit="1" customWidth="1"/>
    <col min="5" max="5" width="15.85546875" customWidth="1"/>
    <col min="6" max="6" width="10.7109375" customWidth="1"/>
    <col min="9" max="9" width="12.42578125" customWidth="1"/>
    <col min="11" max="12" width="11.85546875" customWidth="1"/>
    <col min="13" max="13" width="22.5703125" customWidth="1"/>
    <col min="14" max="14" width="11.85546875" bestFit="1" customWidth="1"/>
    <col min="15" max="15" width="11.85546875" customWidth="1"/>
    <col min="17" max="18" width="10.85546875" bestFit="1" customWidth="1"/>
  </cols>
  <sheetData>
    <row r="1" spans="1:14" ht="15.75" thickBot="1" x14ac:dyDescent="0.3">
      <c r="A1" s="5"/>
      <c r="B1" s="5"/>
      <c r="C1" s="5"/>
      <c r="D1" s="5"/>
      <c r="I1" t="s">
        <v>197</v>
      </c>
      <c r="J1" t="s">
        <v>198</v>
      </c>
      <c r="M1" t="s">
        <v>197</v>
      </c>
      <c r="N1" t="s">
        <v>196</v>
      </c>
    </row>
    <row r="2" spans="1:14" ht="15.75" thickBot="1" x14ac:dyDescent="0.3">
      <c r="A2" s="46" t="s">
        <v>322</v>
      </c>
      <c r="B2" s="46" t="s">
        <v>319</v>
      </c>
      <c r="C2" s="46" t="s">
        <v>284</v>
      </c>
      <c r="D2" s="5"/>
      <c r="I2" t="s">
        <v>54</v>
      </c>
      <c r="J2">
        <v>1</v>
      </c>
      <c r="M2" t="s">
        <v>60</v>
      </c>
      <c r="N2" s="56">
        <v>70.669158423617091</v>
      </c>
    </row>
    <row r="3" spans="1:14" ht="15" x14ac:dyDescent="0.25">
      <c r="A3" s="22" t="s">
        <v>323</v>
      </c>
      <c r="B3" s="33">
        <v>205</v>
      </c>
      <c r="C3" s="34">
        <v>205</v>
      </c>
      <c r="D3" s="5"/>
      <c r="I3" t="s">
        <v>41</v>
      </c>
      <c r="J3">
        <v>1</v>
      </c>
      <c r="M3" t="s">
        <v>57</v>
      </c>
      <c r="N3" s="56">
        <v>70.727486800347592</v>
      </c>
    </row>
    <row r="4" spans="1:14" ht="15" x14ac:dyDescent="0.25">
      <c r="A4" s="23" t="s">
        <v>201</v>
      </c>
      <c r="B4" s="35">
        <v>161</v>
      </c>
      <c r="C4" s="36">
        <v>168</v>
      </c>
      <c r="D4" s="5"/>
      <c r="I4" t="s">
        <v>107</v>
      </c>
      <c r="J4">
        <v>1</v>
      </c>
      <c r="M4" t="s">
        <v>52</v>
      </c>
      <c r="N4" s="56">
        <v>71.106013885040596</v>
      </c>
    </row>
    <row r="5" spans="1:14" ht="15" x14ac:dyDescent="0.25">
      <c r="A5" s="24" t="s">
        <v>324</v>
      </c>
      <c r="B5" s="35">
        <v>61</v>
      </c>
      <c r="C5" s="36">
        <v>63</v>
      </c>
      <c r="D5" s="5"/>
      <c r="I5" t="s">
        <v>38</v>
      </c>
      <c r="J5">
        <v>1</v>
      </c>
      <c r="M5" t="s">
        <v>55</v>
      </c>
      <c r="N5" s="56">
        <v>71.270672359262946</v>
      </c>
    </row>
    <row r="6" spans="1:14" ht="15" x14ac:dyDescent="0.25">
      <c r="A6" s="24" t="s">
        <v>325</v>
      </c>
      <c r="B6" s="15">
        <v>39</v>
      </c>
      <c r="C6" s="37">
        <v>44</v>
      </c>
      <c r="D6" s="5"/>
      <c r="I6" t="s">
        <v>39</v>
      </c>
      <c r="J6">
        <v>1</v>
      </c>
      <c r="M6" t="s">
        <v>112</v>
      </c>
      <c r="N6" s="56">
        <v>73.597493165159108</v>
      </c>
    </row>
    <row r="7" spans="1:14" ht="15" x14ac:dyDescent="0.25">
      <c r="A7" s="23" t="s">
        <v>203</v>
      </c>
      <c r="B7" s="38">
        <v>4758334</v>
      </c>
      <c r="C7" s="39">
        <v>4605594</v>
      </c>
      <c r="D7" s="5"/>
      <c r="I7" t="s">
        <v>81</v>
      </c>
      <c r="J7">
        <v>1</v>
      </c>
      <c r="M7" t="s">
        <v>71</v>
      </c>
      <c r="N7" s="56">
        <v>73.733306855416359</v>
      </c>
    </row>
    <row r="8" spans="1:14" ht="15" x14ac:dyDescent="0.25">
      <c r="A8" s="25" t="s">
        <v>202</v>
      </c>
      <c r="B8" s="74">
        <v>63.47</v>
      </c>
      <c r="C8" s="37">
        <v>63.67</v>
      </c>
      <c r="D8" s="5"/>
      <c r="I8" t="s">
        <v>166</v>
      </c>
      <c r="J8">
        <v>1</v>
      </c>
      <c r="M8" t="s">
        <v>288</v>
      </c>
      <c r="N8" s="56">
        <v>74.66867399086135</v>
      </c>
    </row>
    <row r="9" spans="1:14" ht="15" x14ac:dyDescent="0.25">
      <c r="A9" s="25" t="s">
        <v>326</v>
      </c>
      <c r="B9" s="15">
        <v>54.914000000000001</v>
      </c>
      <c r="C9" s="37">
        <v>55.57</v>
      </c>
      <c r="D9" s="5"/>
      <c r="I9" t="s">
        <v>72</v>
      </c>
      <c r="J9">
        <v>2</v>
      </c>
      <c r="M9" t="s">
        <v>62</v>
      </c>
      <c r="N9" s="56">
        <v>75.297948770580945</v>
      </c>
    </row>
    <row r="10" spans="1:14" ht="15" x14ac:dyDescent="0.25">
      <c r="A10" s="25" t="s">
        <v>235</v>
      </c>
      <c r="B10" s="73">
        <v>7.84</v>
      </c>
      <c r="C10" s="41">
        <v>7.4</v>
      </c>
      <c r="D10" s="5"/>
      <c r="I10" t="s">
        <v>61</v>
      </c>
      <c r="J10">
        <v>2</v>
      </c>
      <c r="M10" t="s">
        <v>44</v>
      </c>
      <c r="N10" s="56">
        <v>79.56421577495874</v>
      </c>
    </row>
    <row r="11" spans="1:14" ht="15" x14ac:dyDescent="0.25">
      <c r="A11" s="25" t="s">
        <v>236</v>
      </c>
      <c r="B11" s="40">
        <v>2.08</v>
      </c>
      <c r="C11" s="41">
        <v>2.17</v>
      </c>
      <c r="D11" s="5"/>
      <c r="I11" t="s">
        <v>379</v>
      </c>
      <c r="J11">
        <v>2</v>
      </c>
      <c r="M11" t="s">
        <v>37</v>
      </c>
      <c r="N11" s="56">
        <v>82.287122149692493</v>
      </c>
    </row>
    <row r="12" spans="1:14" ht="15.75" x14ac:dyDescent="0.25">
      <c r="A12" s="17" t="s">
        <v>243</v>
      </c>
      <c r="B12" s="42">
        <v>12075440</v>
      </c>
      <c r="C12" s="43">
        <v>11998770</v>
      </c>
      <c r="D12" s="5"/>
      <c r="I12" t="s">
        <v>50</v>
      </c>
      <c r="J12">
        <v>3</v>
      </c>
    </row>
    <row r="13" spans="1:14" ht="16.5" thickBot="1" x14ac:dyDescent="0.3">
      <c r="A13" s="14" t="s">
        <v>244</v>
      </c>
      <c r="B13" s="44">
        <v>2130960</v>
      </c>
      <c r="C13" s="45">
        <v>2117430</v>
      </c>
      <c r="D13" s="32"/>
      <c r="I13" t="s">
        <v>32</v>
      </c>
      <c r="J13">
        <v>3</v>
      </c>
    </row>
    <row r="14" spans="1:14" ht="15" x14ac:dyDescent="0.25">
      <c r="A14" s="4"/>
      <c r="B14" s="4"/>
      <c r="C14" s="4"/>
      <c r="D14" s="5"/>
      <c r="I14" t="s">
        <v>83</v>
      </c>
      <c r="J14">
        <v>3</v>
      </c>
    </row>
    <row r="15" spans="1:14" ht="15" x14ac:dyDescent="0.25">
      <c r="A15" s="5"/>
      <c r="B15" s="5"/>
      <c r="C15" s="5"/>
      <c r="D15" s="5"/>
      <c r="I15" t="s">
        <v>33</v>
      </c>
      <c r="J15">
        <v>4</v>
      </c>
    </row>
    <row r="16" spans="1:14" ht="15" x14ac:dyDescent="0.25">
      <c r="A16" s="5" t="s">
        <v>204</v>
      </c>
      <c r="B16" s="5" t="s">
        <v>319</v>
      </c>
      <c r="C16" s="5" t="s">
        <v>284</v>
      </c>
      <c r="D16" s="5"/>
      <c r="I16" t="s">
        <v>28</v>
      </c>
      <c r="J16">
        <v>4</v>
      </c>
    </row>
    <row r="17" spans="1:17" ht="15" x14ac:dyDescent="0.25">
      <c r="A17" s="2" t="s">
        <v>60</v>
      </c>
      <c r="B17" s="8">
        <v>70.669158423617091</v>
      </c>
      <c r="C17" s="8">
        <v>64.030323709294137</v>
      </c>
      <c r="D17" s="2"/>
      <c r="I17" t="s">
        <v>46</v>
      </c>
      <c r="J17">
        <v>6</v>
      </c>
    </row>
    <row r="18" spans="1:17" ht="15" x14ac:dyDescent="0.25">
      <c r="A18" s="2" t="s">
        <v>57</v>
      </c>
      <c r="B18" s="8">
        <v>70.727486800347592</v>
      </c>
      <c r="C18" s="8">
        <v>65.165000000000006</v>
      </c>
      <c r="D18" s="2"/>
      <c r="I18" t="s">
        <v>48</v>
      </c>
      <c r="J18">
        <v>6</v>
      </c>
    </row>
    <row r="19" spans="1:17" ht="15" x14ac:dyDescent="0.25">
      <c r="A19" s="2" t="s">
        <v>52</v>
      </c>
      <c r="B19" s="8">
        <v>71.106013885040596</v>
      </c>
      <c r="C19" s="72">
        <v>61.974104064208404</v>
      </c>
      <c r="D19" s="2"/>
      <c r="I19" t="s">
        <v>34</v>
      </c>
      <c r="J19">
        <v>9</v>
      </c>
    </row>
    <row r="20" spans="1:17" ht="15" x14ac:dyDescent="0.25">
      <c r="A20" s="2" t="s">
        <v>55</v>
      </c>
      <c r="B20" s="8">
        <v>71.270672359262946</v>
      </c>
      <c r="C20" s="72">
        <v>70.832156597904813</v>
      </c>
      <c r="D20" s="2"/>
      <c r="I20" t="s">
        <v>43</v>
      </c>
      <c r="J20">
        <v>10</v>
      </c>
    </row>
    <row r="21" spans="1:17" ht="15" x14ac:dyDescent="0.25">
      <c r="A21" s="2" t="s">
        <v>112</v>
      </c>
      <c r="B21" s="8">
        <v>73.597493165159108</v>
      </c>
      <c r="C21" s="8">
        <v>76.17</v>
      </c>
      <c r="D21" s="2"/>
    </row>
    <row r="22" spans="1:17" ht="15" x14ac:dyDescent="0.25">
      <c r="A22" s="2" t="s">
        <v>71</v>
      </c>
      <c r="B22" s="8">
        <v>73.733306855416359</v>
      </c>
      <c r="C22" s="8">
        <v>68.083826322639084</v>
      </c>
      <c r="D22" s="2"/>
      <c r="M22" t="s">
        <v>1</v>
      </c>
      <c r="N22" t="s">
        <v>2</v>
      </c>
      <c r="O22" t="s">
        <v>6</v>
      </c>
      <c r="P22" t="s">
        <v>161</v>
      </c>
      <c r="Q22" t="s">
        <v>26</v>
      </c>
    </row>
    <row r="23" spans="1:17" ht="15" x14ac:dyDescent="0.25">
      <c r="A23" s="2" t="s">
        <v>288</v>
      </c>
      <c r="B23" s="8">
        <v>74.66867399086135</v>
      </c>
      <c r="C23" s="8">
        <v>74.77</v>
      </c>
      <c r="D23" s="2"/>
      <c r="M23" t="s">
        <v>60</v>
      </c>
      <c r="N23" t="s">
        <v>61</v>
      </c>
      <c r="O23">
        <v>32565</v>
      </c>
      <c r="P23">
        <v>70.669158423617091</v>
      </c>
      <c r="Q23" s="26">
        <v>306506.32</v>
      </c>
    </row>
    <row r="24" spans="1:17" ht="15" x14ac:dyDescent="0.25">
      <c r="A24" s="2" t="s">
        <v>62</v>
      </c>
      <c r="B24" s="8">
        <v>75.297948770580945</v>
      </c>
      <c r="C24" s="8">
        <v>71.47</v>
      </c>
      <c r="D24" s="2"/>
      <c r="I24" t="s">
        <v>197</v>
      </c>
      <c r="J24" t="s">
        <v>196</v>
      </c>
      <c r="M24" t="s">
        <v>77</v>
      </c>
      <c r="N24" t="s">
        <v>43</v>
      </c>
      <c r="O24">
        <v>37838</v>
      </c>
      <c r="P24">
        <v>65.312189174560913</v>
      </c>
      <c r="Q24" s="26">
        <v>311900.09000000003</v>
      </c>
    </row>
    <row r="25" spans="1:17" ht="15" x14ac:dyDescent="0.25">
      <c r="A25" s="2" t="s">
        <v>44</v>
      </c>
      <c r="B25" s="8">
        <v>79.56421577495874</v>
      </c>
      <c r="C25" s="8">
        <v>67.010000000000005</v>
      </c>
      <c r="D25" s="2"/>
      <c r="I25" t="s">
        <v>119</v>
      </c>
      <c r="J25">
        <v>31.920928434113279</v>
      </c>
      <c r="M25" t="s">
        <v>36</v>
      </c>
      <c r="N25" t="s">
        <v>379</v>
      </c>
      <c r="O25">
        <v>36667</v>
      </c>
      <c r="P25">
        <v>67.012487431297316</v>
      </c>
      <c r="Q25" s="26">
        <v>315853.58</v>
      </c>
    </row>
    <row r="26" spans="1:17" ht="15" x14ac:dyDescent="0.25">
      <c r="A26" s="2" t="s">
        <v>37</v>
      </c>
      <c r="B26" s="8">
        <v>82.287122149692493</v>
      </c>
      <c r="C26" s="8">
        <v>66.989999999999995</v>
      </c>
      <c r="D26" s="2"/>
      <c r="I26" t="s">
        <v>312</v>
      </c>
      <c r="J26">
        <v>30.796763975886815</v>
      </c>
      <c r="M26" t="s">
        <v>71</v>
      </c>
      <c r="N26" s="6" t="s">
        <v>72</v>
      </c>
      <c r="O26">
        <v>32717</v>
      </c>
      <c r="P26">
        <v>73.733306855416359</v>
      </c>
      <c r="Q26" s="26">
        <v>329815.40000000002</v>
      </c>
    </row>
    <row r="27" spans="1:17" ht="15" x14ac:dyDescent="0.25">
      <c r="A27" s="5"/>
      <c r="B27" s="5"/>
      <c r="C27" s="5"/>
      <c r="D27" s="5"/>
      <c r="I27" t="s">
        <v>317</v>
      </c>
      <c r="J27">
        <v>29.959515080410306</v>
      </c>
      <c r="M27" t="s">
        <v>87</v>
      </c>
      <c r="N27" t="s">
        <v>43</v>
      </c>
      <c r="O27">
        <v>44396</v>
      </c>
      <c r="P27">
        <v>62.046827419721438</v>
      </c>
      <c r="Q27" s="26">
        <v>334320.01</v>
      </c>
    </row>
    <row r="28" spans="1:17" ht="15" x14ac:dyDescent="0.25">
      <c r="A28" s="2" t="s">
        <v>205</v>
      </c>
      <c r="B28" s="2" t="s">
        <v>284</v>
      </c>
      <c r="C28" s="2" t="s">
        <v>319</v>
      </c>
      <c r="D28" s="5"/>
      <c r="I28" t="s">
        <v>156</v>
      </c>
      <c r="J28">
        <v>28.860323891089578</v>
      </c>
      <c r="M28" t="s">
        <v>290</v>
      </c>
      <c r="N28" t="s">
        <v>34</v>
      </c>
      <c r="O28">
        <v>38819</v>
      </c>
      <c r="P28">
        <v>67.168233013234158</v>
      </c>
      <c r="Q28" s="26">
        <v>335710.6</v>
      </c>
    </row>
    <row r="29" spans="1:17" ht="15" x14ac:dyDescent="0.25">
      <c r="A29" s="2" t="s">
        <v>60</v>
      </c>
      <c r="B29" s="4">
        <v>285599.37</v>
      </c>
      <c r="C29" s="4">
        <v>306506.32</v>
      </c>
      <c r="D29" s="5"/>
      <c r="I29" t="s">
        <v>276</v>
      </c>
      <c r="J29">
        <v>27.897165656358737</v>
      </c>
      <c r="M29" t="s">
        <v>91</v>
      </c>
      <c r="N29" t="s">
        <v>43</v>
      </c>
      <c r="O29">
        <v>52309</v>
      </c>
      <c r="P29">
        <v>60.511074547275342</v>
      </c>
      <c r="Q29" s="26">
        <v>376376.16</v>
      </c>
    </row>
    <row r="30" spans="1:17" ht="15" x14ac:dyDescent="0.25">
      <c r="A30" s="2" t="s">
        <v>77</v>
      </c>
      <c r="B30" s="4">
        <v>272624.07</v>
      </c>
      <c r="C30" s="4">
        <v>311900.09000000003</v>
      </c>
      <c r="D30" s="5"/>
      <c r="I30" t="s">
        <v>281</v>
      </c>
      <c r="J30">
        <v>24.685544579500899</v>
      </c>
      <c r="M30" t="s">
        <v>51</v>
      </c>
      <c r="N30" t="s">
        <v>48</v>
      </c>
      <c r="O30">
        <v>43605</v>
      </c>
      <c r="P30">
        <v>67.297322246094353</v>
      </c>
      <c r="Q30" s="26">
        <v>378328.86</v>
      </c>
    </row>
    <row r="31" spans="1:17" ht="15" x14ac:dyDescent="0.25">
      <c r="A31" s="2" t="s">
        <v>36</v>
      </c>
      <c r="B31" s="4">
        <v>343665.06</v>
      </c>
      <c r="C31" s="4">
        <v>315853.58</v>
      </c>
      <c r="D31" s="5"/>
      <c r="I31" t="s">
        <v>121</v>
      </c>
      <c r="J31">
        <v>24.334733567725817</v>
      </c>
      <c r="M31" t="s">
        <v>42</v>
      </c>
      <c r="N31" t="s">
        <v>43</v>
      </c>
      <c r="O31">
        <v>53195</v>
      </c>
      <c r="P31">
        <v>61.400132895643814</v>
      </c>
      <c r="Q31" s="26">
        <v>393072.44</v>
      </c>
    </row>
    <row r="32" spans="1:17" ht="15" x14ac:dyDescent="0.25">
      <c r="A32" s="2" t="s">
        <v>71</v>
      </c>
      <c r="B32" s="4"/>
      <c r="C32" s="4">
        <v>329815.40000000002</v>
      </c>
      <c r="D32" s="5"/>
      <c r="I32" t="s">
        <v>278</v>
      </c>
      <c r="J32">
        <v>23.710273268697737</v>
      </c>
      <c r="M32" t="s">
        <v>47</v>
      </c>
      <c r="N32" t="s">
        <v>48</v>
      </c>
      <c r="O32">
        <v>76999</v>
      </c>
      <c r="P32">
        <v>56.350345523592296</v>
      </c>
      <c r="Q32" s="26">
        <v>484109.06</v>
      </c>
    </row>
    <row r="33" spans="1:18" ht="15" x14ac:dyDescent="0.25">
      <c r="A33" s="2" t="s">
        <v>87</v>
      </c>
      <c r="B33" s="4">
        <v>296914.67</v>
      </c>
      <c r="C33" s="4">
        <v>334320.01</v>
      </c>
      <c r="D33" s="5"/>
      <c r="I33" t="s">
        <v>318</v>
      </c>
      <c r="J33">
        <v>22.557774244297661</v>
      </c>
    </row>
    <row r="34" spans="1:18" ht="15" x14ac:dyDescent="0.25">
      <c r="A34" s="2" t="s">
        <v>290</v>
      </c>
      <c r="B34" s="4">
        <v>214568.02</v>
      </c>
      <c r="C34" s="4">
        <v>335710.6</v>
      </c>
      <c r="D34" s="5"/>
      <c r="I34" t="s">
        <v>151</v>
      </c>
      <c r="J34">
        <v>15.980183246743254</v>
      </c>
      <c r="M34" t="s">
        <v>206</v>
      </c>
      <c r="N34" t="s">
        <v>2</v>
      </c>
      <c r="O34" t="s">
        <v>6</v>
      </c>
      <c r="P34" t="s">
        <v>161</v>
      </c>
      <c r="Q34" t="s">
        <v>26</v>
      </c>
      <c r="R34" t="s">
        <v>207</v>
      </c>
    </row>
    <row r="35" spans="1:18" ht="15" x14ac:dyDescent="0.25">
      <c r="A35" s="2" t="s">
        <v>91</v>
      </c>
      <c r="B35" s="4">
        <v>342625.82</v>
      </c>
      <c r="C35" s="4">
        <v>376376.16</v>
      </c>
      <c r="D35" s="5"/>
      <c r="M35" s="2" t="s">
        <v>47</v>
      </c>
      <c r="N35" s="2" t="s">
        <v>48</v>
      </c>
      <c r="O35" s="2">
        <v>76999</v>
      </c>
      <c r="P35" s="3">
        <v>56.350345523592296</v>
      </c>
      <c r="Q35" s="4">
        <v>484109.06</v>
      </c>
      <c r="R35" s="2">
        <v>53</v>
      </c>
    </row>
    <row r="36" spans="1:18" ht="15" x14ac:dyDescent="0.25">
      <c r="A36" s="2" t="s">
        <v>51</v>
      </c>
      <c r="B36" s="4">
        <v>450931.83</v>
      </c>
      <c r="C36" s="4">
        <v>378328.86</v>
      </c>
      <c r="D36" s="5"/>
      <c r="M36" s="2" t="s">
        <v>42</v>
      </c>
      <c r="N36" s="2" t="s">
        <v>43</v>
      </c>
      <c r="O36" s="2">
        <v>53195</v>
      </c>
      <c r="P36" s="3">
        <v>61.400132895643814</v>
      </c>
      <c r="Q36" s="4">
        <v>393072.44</v>
      </c>
      <c r="R36" s="2">
        <v>33</v>
      </c>
    </row>
    <row r="37" spans="1:18" ht="15" x14ac:dyDescent="0.25">
      <c r="A37" s="2" t="s">
        <v>42</v>
      </c>
      <c r="B37" s="4">
        <v>350336.72</v>
      </c>
      <c r="C37" s="4">
        <v>393072.44</v>
      </c>
      <c r="D37" s="5"/>
      <c r="M37" s="2" t="s">
        <v>51</v>
      </c>
      <c r="N37" s="2" t="s">
        <v>48</v>
      </c>
      <c r="O37" s="2">
        <v>43605</v>
      </c>
      <c r="P37" s="3">
        <v>67.297322246094353</v>
      </c>
      <c r="Q37" s="4">
        <v>378328.86</v>
      </c>
      <c r="R37" s="2">
        <v>17</v>
      </c>
    </row>
    <row r="38" spans="1:18" ht="15" x14ac:dyDescent="0.25">
      <c r="A38" s="2" t="s">
        <v>47</v>
      </c>
      <c r="B38" s="4"/>
      <c r="C38" s="4">
        <v>484109.06</v>
      </c>
      <c r="D38" s="5"/>
      <c r="M38" s="2" t="s">
        <v>91</v>
      </c>
      <c r="N38" s="2" t="s">
        <v>43</v>
      </c>
      <c r="O38" s="2">
        <v>52309</v>
      </c>
      <c r="P38" s="3">
        <v>60.511074547275342</v>
      </c>
      <c r="Q38" s="4">
        <v>376376.16</v>
      </c>
      <c r="R38" s="2">
        <v>38</v>
      </c>
    </row>
    <row r="39" spans="1:18" ht="15" x14ac:dyDescent="0.25">
      <c r="A39" s="5"/>
      <c r="B39" s="5"/>
      <c r="C39" s="5"/>
      <c r="D39" s="5"/>
      <c r="M39" s="2" t="s">
        <v>290</v>
      </c>
      <c r="N39" s="2" t="s">
        <v>34</v>
      </c>
      <c r="O39" s="2">
        <v>38819</v>
      </c>
      <c r="P39" s="3">
        <v>67.168233013234158</v>
      </c>
      <c r="Q39" s="4">
        <v>335710.6</v>
      </c>
      <c r="R39" s="2">
        <v>18</v>
      </c>
    </row>
    <row r="40" spans="1:18" ht="15" x14ac:dyDescent="0.25">
      <c r="A40" s="2" t="s">
        <v>205</v>
      </c>
      <c r="B40" s="2" t="s">
        <v>284</v>
      </c>
      <c r="C40" s="2" t="s">
        <v>319</v>
      </c>
      <c r="D40" s="5"/>
      <c r="M40" s="2" t="s">
        <v>87</v>
      </c>
      <c r="N40" s="2" t="s">
        <v>43</v>
      </c>
      <c r="O40" s="2">
        <v>44396</v>
      </c>
      <c r="P40" s="3">
        <v>62.046827419721438</v>
      </c>
      <c r="Q40" s="4">
        <v>334320.01</v>
      </c>
      <c r="R40" s="2">
        <v>29</v>
      </c>
    </row>
    <row r="41" spans="1:18" ht="15" x14ac:dyDescent="0.25">
      <c r="A41" s="2" t="s">
        <v>36</v>
      </c>
      <c r="B41" s="2">
        <v>38505</v>
      </c>
      <c r="C41" s="2">
        <v>36667</v>
      </c>
      <c r="D41" s="5"/>
      <c r="M41" s="2" t="s">
        <v>71</v>
      </c>
      <c r="N41" s="6" t="s">
        <v>72</v>
      </c>
      <c r="O41" s="2">
        <v>32717</v>
      </c>
      <c r="P41" s="3">
        <v>73.733306855416359</v>
      </c>
      <c r="Q41" s="4">
        <v>329815.40000000002</v>
      </c>
      <c r="R41" s="2">
        <v>5</v>
      </c>
    </row>
    <row r="42" spans="1:18" ht="15" x14ac:dyDescent="0.25">
      <c r="A42" s="2" t="s">
        <v>99</v>
      </c>
      <c r="B42" s="2">
        <v>34890</v>
      </c>
      <c r="C42" s="2">
        <v>37779</v>
      </c>
      <c r="D42" s="5"/>
      <c r="M42" s="2" t="s">
        <v>36</v>
      </c>
      <c r="N42" s="2" t="s">
        <v>379</v>
      </c>
      <c r="O42" s="2">
        <v>36667</v>
      </c>
      <c r="P42" s="3">
        <v>67.012487431297316</v>
      </c>
      <c r="Q42" s="4">
        <v>315853.58</v>
      </c>
      <c r="R42" s="2">
        <v>19</v>
      </c>
    </row>
    <row r="43" spans="1:18" ht="15" x14ac:dyDescent="0.25">
      <c r="A43" s="2" t="s">
        <v>77</v>
      </c>
      <c r="B43" s="2">
        <v>34215</v>
      </c>
      <c r="C43" s="2">
        <v>37838</v>
      </c>
      <c r="D43" s="5"/>
      <c r="M43" s="2" t="s">
        <v>77</v>
      </c>
      <c r="N43" s="2" t="s">
        <v>43</v>
      </c>
      <c r="O43" s="2">
        <v>37838</v>
      </c>
      <c r="P43" s="3">
        <v>65.312189174560913</v>
      </c>
      <c r="Q43" s="4">
        <v>311900.09000000003</v>
      </c>
      <c r="R43" s="2">
        <v>21</v>
      </c>
    </row>
    <row r="44" spans="1:18" ht="15" x14ac:dyDescent="0.25">
      <c r="A44" s="2" t="s">
        <v>290</v>
      </c>
      <c r="B44" s="2">
        <v>34710</v>
      </c>
      <c r="C44" s="2">
        <v>38819</v>
      </c>
      <c r="D44" s="5"/>
      <c r="M44" s="2" t="s">
        <v>60</v>
      </c>
      <c r="N44" s="2" t="s">
        <v>61</v>
      </c>
      <c r="O44" s="2">
        <v>32565</v>
      </c>
      <c r="P44" s="3">
        <v>70.669158423617091</v>
      </c>
      <c r="Q44" s="4">
        <v>306506.32</v>
      </c>
      <c r="R44" s="2">
        <v>10</v>
      </c>
    </row>
    <row r="45" spans="1:18" ht="15" x14ac:dyDescent="0.25">
      <c r="A45" s="2" t="s">
        <v>100</v>
      </c>
      <c r="B45" s="2">
        <v>47324</v>
      </c>
      <c r="C45" s="2">
        <v>42429</v>
      </c>
      <c r="D45" s="5"/>
    </row>
    <row r="46" spans="1:18" ht="15" x14ac:dyDescent="0.25">
      <c r="A46" s="2" t="s">
        <v>51</v>
      </c>
      <c r="B46" s="2">
        <v>44967</v>
      </c>
      <c r="C46" s="2">
        <v>43605</v>
      </c>
      <c r="D46" s="5"/>
    </row>
    <row r="47" spans="1:18" ht="15" x14ac:dyDescent="0.25">
      <c r="A47" s="2" t="s">
        <v>87</v>
      </c>
      <c r="B47" s="2">
        <v>44887</v>
      </c>
      <c r="C47" s="2">
        <v>44396</v>
      </c>
      <c r="D47" s="5"/>
    </row>
    <row r="48" spans="1:18" ht="15" x14ac:dyDescent="0.25">
      <c r="A48" s="2" t="s">
        <v>91</v>
      </c>
      <c r="B48" s="2">
        <v>54198</v>
      </c>
      <c r="C48" s="2">
        <v>52309</v>
      </c>
      <c r="D48" s="5"/>
    </row>
    <row r="49" spans="1:4" ht="15" x14ac:dyDescent="0.25">
      <c r="A49" s="2" t="s">
        <v>42</v>
      </c>
      <c r="B49" s="2">
        <v>52003</v>
      </c>
      <c r="C49" s="2">
        <v>53195</v>
      </c>
      <c r="D49" s="2"/>
    </row>
    <row r="50" spans="1:4" ht="15" x14ac:dyDescent="0.25">
      <c r="A50" s="2" t="s">
        <v>47</v>
      </c>
      <c r="B50" s="2">
        <v>74674</v>
      </c>
      <c r="C50" s="2">
        <v>76999</v>
      </c>
      <c r="D50" s="5"/>
    </row>
    <row r="51" spans="1:4" ht="15" x14ac:dyDescent="0.25">
      <c r="A51" s="5"/>
      <c r="B51" s="5"/>
      <c r="C51" s="5"/>
      <c r="D51" s="5"/>
    </row>
    <row r="52" spans="1:4" ht="15" x14ac:dyDescent="0.25">
      <c r="A52" s="5"/>
      <c r="B52" s="5"/>
      <c r="C52" s="5"/>
      <c r="D52" s="5"/>
    </row>
    <row r="53" spans="1:4" ht="15" x14ac:dyDescent="0.25">
      <c r="A53" s="5"/>
      <c r="B53" s="5"/>
      <c r="C53" s="5"/>
      <c r="D53" s="5"/>
    </row>
    <row r="54" spans="1:4" ht="15" x14ac:dyDescent="0.25">
      <c r="A54" s="5"/>
      <c r="B54" s="5"/>
      <c r="C54" s="5"/>
      <c r="D54" s="5"/>
    </row>
    <row r="55" spans="1:4" ht="15" x14ac:dyDescent="0.25">
      <c r="A55" s="5"/>
      <c r="B55" s="5"/>
      <c r="C55" s="5"/>
      <c r="D55" s="5"/>
    </row>
    <row r="56" spans="1:4" ht="15" x14ac:dyDescent="0.25">
      <c r="A56" s="5"/>
      <c r="B56" s="5"/>
      <c r="C56" s="5"/>
      <c r="D56" s="5"/>
    </row>
    <row r="57" spans="1:4" ht="15" x14ac:dyDescent="0.25">
      <c r="A57" s="5"/>
      <c r="B57" s="5"/>
      <c r="C57" s="5"/>
      <c r="D57" s="5"/>
    </row>
    <row r="58" spans="1:4" ht="15" x14ac:dyDescent="0.25">
      <c r="A58" s="5"/>
      <c r="B58" s="5"/>
      <c r="C58" s="5"/>
      <c r="D58" s="5"/>
    </row>
    <row r="59" spans="1:4" ht="15" x14ac:dyDescent="0.25">
      <c r="A59" s="5"/>
      <c r="B59" s="5"/>
      <c r="C59" s="5"/>
      <c r="D59" s="5"/>
    </row>
    <row r="60" spans="1:4" ht="15" x14ac:dyDescent="0.25">
      <c r="A60" s="5"/>
      <c r="B60" s="5"/>
      <c r="C60" s="5"/>
      <c r="D60" s="5"/>
    </row>
    <row r="61" spans="1:4" ht="15" x14ac:dyDescent="0.25">
      <c r="A61" s="5"/>
      <c r="B61" s="5"/>
      <c r="C61" s="5"/>
      <c r="D61" s="5"/>
    </row>
    <row r="62" spans="1:4" ht="15" x14ac:dyDescent="0.25">
      <c r="A62" s="5"/>
      <c r="B62" s="5"/>
      <c r="C62" s="5"/>
      <c r="D62" s="5"/>
    </row>
    <row r="63" spans="1:4" ht="15" x14ac:dyDescent="0.25">
      <c r="A63" s="5"/>
      <c r="B63" s="5"/>
      <c r="C63" s="5"/>
      <c r="D63" s="5"/>
    </row>
    <row r="64" spans="1:4" ht="15" x14ac:dyDescent="0.25">
      <c r="A64" s="5"/>
      <c r="B64" s="5"/>
      <c r="C64" s="5"/>
      <c r="D64" s="5"/>
    </row>
    <row r="65" spans="1:4" ht="15" x14ac:dyDescent="0.25">
      <c r="A65" s="5"/>
      <c r="B65" s="5"/>
      <c r="C65" s="5"/>
      <c r="D65" s="5"/>
    </row>
    <row r="66" spans="1:4" ht="15" x14ac:dyDescent="0.25">
      <c r="A66" s="5"/>
      <c r="B66" s="5"/>
      <c r="C66" s="5"/>
      <c r="D66" s="5"/>
    </row>
    <row r="67" spans="1:4" ht="15" x14ac:dyDescent="0.25">
      <c r="A67" s="5"/>
      <c r="B67" s="5"/>
      <c r="C67" s="5"/>
      <c r="D67" s="5"/>
    </row>
    <row r="68" spans="1:4" ht="15" x14ac:dyDescent="0.25">
      <c r="A68" s="5"/>
      <c r="B68" s="5"/>
      <c r="C68" s="5"/>
      <c r="D68" s="5"/>
    </row>
    <row r="69" spans="1:4" ht="15" x14ac:dyDescent="0.25">
      <c r="A69" s="5"/>
      <c r="B69" s="5"/>
      <c r="C69" s="5"/>
      <c r="D69" s="5"/>
    </row>
    <row r="70" spans="1:4" ht="15" x14ac:dyDescent="0.25">
      <c r="A70" s="5"/>
      <c r="B70" s="5"/>
      <c r="C70" s="5"/>
      <c r="D70" s="5"/>
    </row>
    <row r="71" spans="1:4" ht="15" x14ac:dyDescent="0.25">
      <c r="A71" s="5"/>
      <c r="B71" s="5"/>
      <c r="C71" s="5"/>
      <c r="D71" s="5"/>
    </row>
    <row r="72" spans="1:4" ht="15" x14ac:dyDescent="0.25">
      <c r="A72" s="5"/>
      <c r="B72" s="5"/>
      <c r="C72" s="5"/>
      <c r="D72" s="5"/>
    </row>
    <row r="73" spans="1:4" ht="15" x14ac:dyDescent="0.25">
      <c r="A73" s="5"/>
      <c r="B73" s="5"/>
      <c r="C73" s="5"/>
      <c r="D73" s="5"/>
    </row>
    <row r="74" spans="1:4" ht="15" x14ac:dyDescent="0.25">
      <c r="A74" s="5"/>
      <c r="B74" s="5"/>
      <c r="C74" s="5"/>
      <c r="D74" s="5"/>
    </row>
    <row r="75" spans="1:4" ht="15" x14ac:dyDescent="0.25">
      <c r="A75" s="5"/>
      <c r="B75" s="5"/>
      <c r="C75" s="5"/>
      <c r="D75" s="5"/>
    </row>
    <row r="76" spans="1:4" ht="15" x14ac:dyDescent="0.25">
      <c r="A76" s="5"/>
      <c r="B76" s="5"/>
      <c r="C76" s="5"/>
      <c r="D76" s="5"/>
    </row>
    <row r="77" spans="1:4" ht="15" x14ac:dyDescent="0.25">
      <c r="A77" s="5"/>
      <c r="B77" s="5"/>
      <c r="C77" s="5"/>
      <c r="D77" s="5"/>
    </row>
    <row r="78" spans="1:4" ht="15" x14ac:dyDescent="0.25">
      <c r="A78" s="5"/>
      <c r="B78" s="5"/>
      <c r="C78" s="5"/>
      <c r="D78" s="5"/>
    </row>
    <row r="79" spans="1:4" ht="15" x14ac:dyDescent="0.25">
      <c r="A79" s="5"/>
      <c r="B79" s="5"/>
      <c r="C79" s="5"/>
      <c r="D79" s="5"/>
    </row>
    <row r="80" spans="1:4" ht="15" x14ac:dyDescent="0.25">
      <c r="A80" s="5"/>
      <c r="B80" s="5"/>
      <c r="C80" s="5"/>
      <c r="D80" s="5"/>
    </row>
    <row r="81" spans="1:4" ht="15" x14ac:dyDescent="0.25">
      <c r="A81" s="5"/>
      <c r="B81" s="5"/>
      <c r="C81" s="5"/>
      <c r="D81" s="5"/>
    </row>
    <row r="82" spans="1:4" ht="15" x14ac:dyDescent="0.25">
      <c r="A82" s="5"/>
      <c r="B82" s="5"/>
      <c r="C82" s="5"/>
      <c r="D82" s="5"/>
    </row>
    <row r="83" spans="1:4" ht="15" x14ac:dyDescent="0.25">
      <c r="A83" s="5"/>
      <c r="B83" s="5"/>
      <c r="C83" s="5"/>
      <c r="D83" s="5"/>
    </row>
    <row r="84" spans="1:4" ht="15" x14ac:dyDescent="0.25">
      <c r="A84" s="5"/>
      <c r="B84" s="5"/>
      <c r="C84" s="5"/>
      <c r="D84" s="5"/>
    </row>
    <row r="85" spans="1:4" ht="15" x14ac:dyDescent="0.25">
      <c r="A85" s="5"/>
      <c r="B85" s="5"/>
      <c r="C85" s="5"/>
      <c r="D85" s="5"/>
    </row>
    <row r="86" spans="1:4" ht="15" x14ac:dyDescent="0.25">
      <c r="A86" s="5"/>
      <c r="B86" s="5"/>
      <c r="C86" s="5"/>
      <c r="D86" s="5"/>
    </row>
    <row r="87" spans="1:4" ht="15" x14ac:dyDescent="0.25">
      <c r="A87" s="5"/>
      <c r="B87" s="5"/>
      <c r="C87" s="5"/>
      <c r="D87" s="5"/>
    </row>
    <row r="88" spans="1:4" ht="15" x14ac:dyDescent="0.25">
      <c r="A88" s="5"/>
      <c r="B88" s="5"/>
      <c r="C88" s="5"/>
      <c r="D88" s="5"/>
    </row>
    <row r="89" spans="1:4" ht="15" x14ac:dyDescent="0.25">
      <c r="A89" s="5"/>
      <c r="B89" s="5"/>
      <c r="C89" s="5"/>
      <c r="D89" s="5"/>
    </row>
    <row r="90" spans="1:4" ht="15" x14ac:dyDescent="0.25">
      <c r="A90" s="5"/>
      <c r="B90" s="5"/>
      <c r="C90" s="5"/>
      <c r="D90" s="5"/>
    </row>
    <row r="91" spans="1:4" ht="15" x14ac:dyDescent="0.25">
      <c r="A91" s="5"/>
      <c r="B91" s="5"/>
      <c r="C91" s="5"/>
      <c r="D91" s="5"/>
    </row>
    <row r="92" spans="1:4" ht="15" x14ac:dyDescent="0.25">
      <c r="A92" s="5"/>
      <c r="B92" s="5"/>
      <c r="C92" s="5"/>
      <c r="D92" s="5"/>
    </row>
    <row r="93" spans="1:4" ht="15" x14ac:dyDescent="0.25">
      <c r="A93" s="5"/>
      <c r="B93" s="5"/>
      <c r="C93" s="5"/>
      <c r="D93" s="5"/>
    </row>
    <row r="94" spans="1:4" ht="15" x14ac:dyDescent="0.25">
      <c r="A94" s="5"/>
      <c r="B94" s="5"/>
      <c r="C94" s="5"/>
      <c r="D94" s="5"/>
    </row>
    <row r="95" spans="1:4" ht="15" x14ac:dyDescent="0.25">
      <c r="A95" s="5"/>
      <c r="B95" s="5"/>
      <c r="C95" s="5"/>
      <c r="D95" s="5"/>
    </row>
    <row r="96" spans="1:4" ht="15" x14ac:dyDescent="0.25">
      <c r="A96" s="5"/>
      <c r="B96" s="5"/>
      <c r="C96" s="5"/>
      <c r="D96" s="5"/>
    </row>
    <row r="97" spans="1:4" ht="15" x14ac:dyDescent="0.25">
      <c r="A97" s="5"/>
      <c r="B97" s="5"/>
      <c r="C97" s="5"/>
      <c r="D97" s="5"/>
    </row>
    <row r="98" spans="1:4" ht="15" x14ac:dyDescent="0.25">
      <c r="A98" s="5"/>
      <c r="B98" s="5"/>
      <c r="C98" s="5"/>
      <c r="D98" s="5"/>
    </row>
    <row r="99" spans="1:4" ht="15" x14ac:dyDescent="0.25">
      <c r="A99" s="5"/>
      <c r="B99" s="5"/>
      <c r="C99" s="5"/>
      <c r="D99" s="5"/>
    </row>
    <row r="100" spans="1:4" ht="15" x14ac:dyDescent="0.25">
      <c r="A100" s="5"/>
      <c r="B100" s="5"/>
      <c r="C100" s="5"/>
      <c r="D100" s="5"/>
    </row>
    <row r="101" spans="1:4" ht="15" x14ac:dyDescent="0.25">
      <c r="A101" s="5"/>
      <c r="B101" s="5"/>
      <c r="C101" s="5"/>
      <c r="D101" s="5"/>
    </row>
    <row r="102" spans="1:4" ht="15" x14ac:dyDescent="0.25">
      <c r="A102" s="5"/>
      <c r="B102" s="5"/>
      <c r="C102" s="5"/>
      <c r="D102" s="5"/>
    </row>
    <row r="103" spans="1:4" ht="15" x14ac:dyDescent="0.25">
      <c r="A103" s="5"/>
      <c r="B103" s="5"/>
      <c r="C103" s="5"/>
      <c r="D103" s="5"/>
    </row>
    <row r="104" spans="1:4" ht="15" x14ac:dyDescent="0.25">
      <c r="A104" s="5"/>
      <c r="B104" s="5"/>
      <c r="C104" s="5"/>
      <c r="D104" s="5"/>
    </row>
    <row r="105" spans="1:4" ht="15" x14ac:dyDescent="0.25">
      <c r="A105" s="5"/>
      <c r="B105" s="5"/>
      <c r="C105" s="5"/>
      <c r="D105" s="5"/>
    </row>
    <row r="106" spans="1:4" ht="15" x14ac:dyDescent="0.25">
      <c r="A106" s="5"/>
      <c r="B106" s="5"/>
      <c r="C106" s="5"/>
      <c r="D106" s="5"/>
    </row>
    <row r="107" spans="1:4" ht="15" x14ac:dyDescent="0.25">
      <c r="A107" s="5"/>
      <c r="B107" s="5"/>
      <c r="C107" s="5"/>
      <c r="D107" s="5"/>
    </row>
    <row r="108" spans="1:4" ht="15" x14ac:dyDescent="0.25">
      <c r="A108" s="5"/>
      <c r="B108" s="5"/>
      <c r="C108" s="5"/>
      <c r="D108" s="5"/>
    </row>
    <row r="109" spans="1:4" ht="15" x14ac:dyDescent="0.25">
      <c r="A109" s="5"/>
      <c r="B109" s="5"/>
      <c r="C109" s="5"/>
      <c r="D109" s="5"/>
    </row>
    <row r="110" spans="1:4" ht="15" x14ac:dyDescent="0.25">
      <c r="A110" s="5"/>
      <c r="B110" s="5"/>
      <c r="C110" s="5"/>
      <c r="D110" s="5"/>
    </row>
    <row r="111" spans="1:4" ht="15" x14ac:dyDescent="0.25">
      <c r="A111" s="5"/>
      <c r="B111" s="5"/>
      <c r="C111" s="5"/>
      <c r="D111" s="5"/>
    </row>
    <row r="112" spans="1:4" ht="15" x14ac:dyDescent="0.25">
      <c r="A112" s="5"/>
      <c r="B112" s="5"/>
      <c r="C112" s="5"/>
      <c r="D112" s="5"/>
    </row>
    <row r="113" spans="1:4" ht="15" x14ac:dyDescent="0.25">
      <c r="A113" s="5"/>
      <c r="B113" s="5"/>
      <c r="C113" s="5"/>
      <c r="D113" s="5"/>
    </row>
    <row r="114" spans="1:4" ht="15" x14ac:dyDescent="0.25">
      <c r="A114" s="5"/>
      <c r="B114" s="5"/>
      <c r="C114" s="5"/>
      <c r="D114" s="5"/>
    </row>
    <row r="115" spans="1:4" ht="15" x14ac:dyDescent="0.25">
      <c r="A115" s="5"/>
      <c r="B115" s="5"/>
      <c r="C115" s="5"/>
      <c r="D115" s="5"/>
    </row>
    <row r="116" spans="1:4" ht="15" x14ac:dyDescent="0.25">
      <c r="A116" s="5"/>
      <c r="B116" s="5"/>
      <c r="C116" s="5"/>
      <c r="D116" s="5"/>
    </row>
    <row r="117" spans="1:4" ht="15" x14ac:dyDescent="0.25">
      <c r="A117" s="5"/>
      <c r="B117" s="5"/>
      <c r="C117" s="5"/>
      <c r="D117" s="5"/>
    </row>
    <row r="118" spans="1:4" ht="15" x14ac:dyDescent="0.25">
      <c r="A118" s="5"/>
      <c r="B118" s="5"/>
      <c r="C118" s="5"/>
      <c r="D118" s="5"/>
    </row>
    <row r="119" spans="1:4" ht="15" x14ac:dyDescent="0.25">
      <c r="A119" s="5"/>
      <c r="B119" s="5"/>
      <c r="C119" s="5"/>
      <c r="D119" s="5"/>
    </row>
    <row r="120" spans="1:4" ht="15" x14ac:dyDescent="0.25">
      <c r="A120" s="5"/>
      <c r="B120" s="5"/>
      <c r="C120" s="5"/>
      <c r="D120" s="5"/>
    </row>
    <row r="121" spans="1:4" ht="15" x14ac:dyDescent="0.25">
      <c r="A121" s="5"/>
      <c r="B121" s="5"/>
      <c r="C121" s="5"/>
      <c r="D121" s="5"/>
    </row>
    <row r="122" spans="1:4" ht="15" x14ac:dyDescent="0.25">
      <c r="A122" s="5"/>
      <c r="B122" s="5"/>
      <c r="C122" s="5"/>
      <c r="D122" s="5"/>
    </row>
    <row r="123" spans="1:4" ht="15" x14ac:dyDescent="0.25">
      <c r="A123" s="5"/>
      <c r="B123" s="5"/>
      <c r="C123" s="5"/>
      <c r="D123" s="5"/>
    </row>
    <row r="124" spans="1:4" ht="15" x14ac:dyDescent="0.25">
      <c r="A124" s="5"/>
      <c r="B124" s="5"/>
      <c r="C124" s="5"/>
      <c r="D124" s="5"/>
    </row>
    <row r="125" spans="1:4" ht="15" x14ac:dyDescent="0.25">
      <c r="A125" s="5"/>
      <c r="B125" s="5"/>
      <c r="C125" s="5"/>
      <c r="D125" s="5"/>
    </row>
    <row r="126" spans="1:4" ht="15" x14ac:dyDescent="0.25">
      <c r="A126" s="5"/>
      <c r="B126" s="5"/>
      <c r="C126" s="5"/>
      <c r="D126" s="5"/>
    </row>
    <row r="127" spans="1:4" ht="15" x14ac:dyDescent="0.25">
      <c r="A127" s="5"/>
      <c r="B127" s="5"/>
      <c r="C127" s="5"/>
      <c r="D127" s="5"/>
    </row>
    <row r="128" spans="1:4" ht="15" x14ac:dyDescent="0.25">
      <c r="A128" s="5"/>
      <c r="B128" s="5"/>
      <c r="C128" s="5"/>
      <c r="D128" s="5"/>
    </row>
    <row r="129" spans="1:4" ht="15" x14ac:dyDescent="0.25">
      <c r="A129" s="5"/>
      <c r="B129" s="5"/>
      <c r="C129" s="5"/>
      <c r="D129" s="5"/>
    </row>
    <row r="130" spans="1:4" ht="15" x14ac:dyDescent="0.25">
      <c r="A130" s="5"/>
      <c r="B130" s="5"/>
      <c r="C130" s="5"/>
      <c r="D130" s="5"/>
    </row>
    <row r="131" spans="1:4" ht="15" x14ac:dyDescent="0.25">
      <c r="A131" s="5"/>
      <c r="B131" s="5"/>
      <c r="C131" s="5"/>
      <c r="D131" s="5"/>
    </row>
    <row r="132" spans="1:4" ht="15" x14ac:dyDescent="0.25">
      <c r="A132" s="5"/>
      <c r="B132" s="5"/>
      <c r="C132" s="5"/>
      <c r="D132" s="5"/>
    </row>
    <row r="133" spans="1:4" ht="15" x14ac:dyDescent="0.25">
      <c r="A133" s="5"/>
      <c r="B133" s="5"/>
      <c r="C133" s="5"/>
      <c r="D133" s="5"/>
    </row>
    <row r="134" spans="1:4" ht="15" x14ac:dyDescent="0.25">
      <c r="A134" s="5"/>
      <c r="B134" s="5"/>
      <c r="C134" s="5"/>
      <c r="D134" s="5"/>
    </row>
    <row r="135" spans="1:4" ht="15" x14ac:dyDescent="0.25">
      <c r="A135" s="5"/>
      <c r="B135" s="5"/>
      <c r="C135" s="5"/>
      <c r="D135" s="5"/>
    </row>
    <row r="136" spans="1:4" ht="15" x14ac:dyDescent="0.25">
      <c r="A136" s="5"/>
      <c r="B136" s="5"/>
      <c r="C136" s="5"/>
      <c r="D136" s="5"/>
    </row>
    <row r="137" spans="1:4" ht="15" x14ac:dyDescent="0.25">
      <c r="A137" s="5"/>
      <c r="B137" s="5"/>
      <c r="C137" s="5"/>
      <c r="D137" s="5"/>
    </row>
    <row r="138" spans="1:4" ht="15" x14ac:dyDescent="0.25">
      <c r="A138" s="5"/>
      <c r="B138" s="5"/>
      <c r="C138" s="5"/>
      <c r="D138" s="5"/>
    </row>
    <row r="139" spans="1:4" ht="15" x14ac:dyDescent="0.25">
      <c r="A139" s="5"/>
      <c r="B139" s="5"/>
      <c r="C139" s="5"/>
      <c r="D139" s="5"/>
    </row>
    <row r="140" spans="1:4" ht="15" x14ac:dyDescent="0.25">
      <c r="A140" s="5"/>
      <c r="B140" s="5"/>
      <c r="C140" s="5"/>
      <c r="D140" s="5"/>
    </row>
    <row r="141" spans="1:4" ht="15" x14ac:dyDescent="0.25">
      <c r="A141" s="5"/>
      <c r="B141" s="5"/>
      <c r="C141" s="5"/>
      <c r="D141" s="5"/>
    </row>
    <row r="142" spans="1:4" ht="15" x14ac:dyDescent="0.25">
      <c r="A142" s="5"/>
      <c r="B142" s="5"/>
      <c r="C142" s="5"/>
      <c r="D142" s="5"/>
    </row>
    <row r="143" spans="1:4" ht="15" x14ac:dyDescent="0.25">
      <c r="A143" s="5"/>
      <c r="B143" s="5"/>
      <c r="C143" s="5"/>
      <c r="D143" s="5"/>
    </row>
    <row r="144" spans="1:4" ht="15" x14ac:dyDescent="0.25">
      <c r="A144" s="5"/>
      <c r="B144" s="5"/>
      <c r="C144" s="5"/>
      <c r="D144" s="5"/>
    </row>
    <row r="145" spans="1:4" ht="15" x14ac:dyDescent="0.25">
      <c r="A145" s="5"/>
      <c r="B145" s="5"/>
      <c r="C145" s="5"/>
      <c r="D145" s="5"/>
    </row>
    <row r="146" spans="1:4" ht="15" x14ac:dyDescent="0.25">
      <c r="A146" s="5"/>
      <c r="B146" s="5"/>
      <c r="C146" s="5"/>
      <c r="D146" s="5"/>
    </row>
    <row r="147" spans="1:4" ht="15" x14ac:dyDescent="0.25">
      <c r="A147" s="5"/>
      <c r="B147" s="5"/>
      <c r="C147" s="5"/>
      <c r="D147" s="5"/>
    </row>
    <row r="148" spans="1:4" ht="15" x14ac:dyDescent="0.25">
      <c r="A148" s="5"/>
      <c r="B148" s="5"/>
      <c r="C148" s="5"/>
      <c r="D148" s="5"/>
    </row>
    <row r="149" spans="1:4" ht="15" x14ac:dyDescent="0.25">
      <c r="A149" s="5"/>
      <c r="B149" s="5"/>
      <c r="C149" s="5"/>
      <c r="D149" s="5"/>
    </row>
    <row r="150" spans="1:4" ht="15" x14ac:dyDescent="0.25">
      <c r="A150" s="5"/>
      <c r="B150" s="5"/>
      <c r="C150" s="5"/>
      <c r="D150" s="5"/>
    </row>
    <row r="151" spans="1:4" ht="15" x14ac:dyDescent="0.25">
      <c r="A151" s="5"/>
      <c r="B151" s="5"/>
      <c r="C151" s="5"/>
      <c r="D151" s="5"/>
    </row>
    <row r="152" spans="1:4" ht="15" x14ac:dyDescent="0.25">
      <c r="A152" s="5"/>
      <c r="B152" s="5"/>
      <c r="C152" s="5"/>
      <c r="D152" s="5"/>
    </row>
    <row r="153" spans="1:4" ht="15" x14ac:dyDescent="0.25">
      <c r="A153" s="5"/>
      <c r="B153" s="5"/>
      <c r="C153" s="5"/>
      <c r="D153" s="5"/>
    </row>
    <row r="154" spans="1:4" ht="15" x14ac:dyDescent="0.25">
      <c r="A154" s="5"/>
      <c r="B154" s="5"/>
      <c r="C154" s="5"/>
      <c r="D154" s="5"/>
    </row>
    <row r="155" spans="1:4" ht="15" x14ac:dyDescent="0.25">
      <c r="A155" s="5"/>
      <c r="B155" s="5"/>
      <c r="C155" s="5"/>
      <c r="D155" s="5"/>
    </row>
    <row r="156" spans="1:4" ht="15" x14ac:dyDescent="0.25">
      <c r="A156" s="5"/>
      <c r="B156" s="5"/>
      <c r="C156" s="5"/>
      <c r="D156" s="5"/>
    </row>
    <row r="157" spans="1:4" ht="15" x14ac:dyDescent="0.25">
      <c r="A157" s="5"/>
      <c r="B157" s="5"/>
      <c r="C157" s="5"/>
      <c r="D157" s="5"/>
    </row>
    <row r="158" spans="1:4" ht="15" x14ac:dyDescent="0.25">
      <c r="A158" s="5"/>
      <c r="B158" s="5"/>
      <c r="C158" s="5"/>
      <c r="D158" s="5"/>
    </row>
    <row r="159" spans="1:4" ht="15" x14ac:dyDescent="0.25">
      <c r="A159" s="5"/>
      <c r="B159" s="5"/>
      <c r="C159" s="5"/>
      <c r="D159" s="5"/>
    </row>
    <row r="160" spans="1:4" ht="15" x14ac:dyDescent="0.25">
      <c r="A160" s="5"/>
      <c r="B160" s="5"/>
      <c r="C160" s="5"/>
      <c r="D160" s="5"/>
    </row>
    <row r="161" spans="1:4" ht="15" x14ac:dyDescent="0.25">
      <c r="A161" s="5"/>
      <c r="B161" s="5"/>
      <c r="C161" s="5"/>
      <c r="D161" s="5"/>
    </row>
    <row r="162" spans="1:4" ht="15" x14ac:dyDescent="0.25">
      <c r="A162" s="5"/>
      <c r="B162" s="5"/>
      <c r="C162" s="5"/>
      <c r="D162" s="5"/>
    </row>
    <row r="163" spans="1:4" ht="15" x14ac:dyDescent="0.25">
      <c r="A163" s="5"/>
      <c r="B163" s="5"/>
      <c r="C163" s="5"/>
      <c r="D163" s="5"/>
    </row>
    <row r="164" spans="1:4" ht="15" x14ac:dyDescent="0.25">
      <c r="A164" s="5"/>
      <c r="B164" s="5"/>
      <c r="C164" s="5"/>
      <c r="D164" s="5"/>
    </row>
    <row r="165" spans="1:4" ht="15" x14ac:dyDescent="0.25">
      <c r="A165" s="5"/>
      <c r="B165" s="5"/>
      <c r="C165" s="5"/>
      <c r="D165" s="5"/>
    </row>
    <row r="166" spans="1:4" ht="15" x14ac:dyDescent="0.25">
      <c r="A166" s="5"/>
      <c r="B166" s="5"/>
      <c r="C166" s="5"/>
      <c r="D166" s="5"/>
    </row>
    <row r="167" spans="1:4" ht="15" x14ac:dyDescent="0.25">
      <c r="A167" s="5"/>
      <c r="B167" s="5"/>
      <c r="C167" s="5"/>
      <c r="D167" s="5"/>
    </row>
  </sheetData>
  <sortState xmlns:xlrd2="http://schemas.microsoft.com/office/spreadsheetml/2017/richdata2" ref="I2:J20">
    <sortCondition ref="J2:J20"/>
  </sortState>
  <phoneticPr fontId="16" type="noConversion"/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AF30A17B69AD4D92B9A535923B2CE7" ma:contentTypeVersion="10" ma:contentTypeDescription="Create a new document." ma:contentTypeScope="" ma:versionID="13f3224d5fec234c79e9995a8e7e63c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83d4e8e4bb62dc9630bd01492c2b58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6728BC8-ACDE-41C5-B50A-0059821BE838}"/>
</file>

<file path=customXml/itemProps2.xml><?xml version="1.0" encoding="utf-8"?>
<ds:datastoreItem xmlns:ds="http://schemas.openxmlformats.org/officeDocument/2006/customXml" ds:itemID="{932AA209-7F2D-4384-B09C-B75A4AECB679}"/>
</file>

<file path=customXml/itemProps3.xml><?xml version="1.0" encoding="utf-8"?>
<ds:datastoreItem xmlns:ds="http://schemas.openxmlformats.org/officeDocument/2006/customXml" ds:itemID="{91DA3FFA-3143-49FF-89BE-BAB297D0C1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FY2024P4P_Score</vt:lpstr>
      <vt:lpstr>P4P_List</vt:lpstr>
      <vt:lpstr>P4I_List</vt:lpstr>
      <vt:lpstr> Comparision FY23-FY24</vt:lpstr>
      <vt:lpstr>FY24 Awardees</vt:lpstr>
    </vt:vector>
  </TitlesOfParts>
  <Company>The Hilltop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Sun</dc:creator>
  <cp:lastModifiedBy>Jarrod Terry</cp:lastModifiedBy>
  <cp:lastPrinted>2023-10-02T17:30:22Z</cp:lastPrinted>
  <dcterms:created xsi:type="dcterms:W3CDTF">2020-09-23T15:42:20Z</dcterms:created>
  <dcterms:modified xsi:type="dcterms:W3CDTF">2024-02-07T21:20:37Z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0x01010053AF30A17B69AD4D92B9A535923B2CE7</vt:lpwstr>
  </property>
</Properties>
</file>