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S:\RFPs\RFP FY 2024 - HERC\02 - Final Documents for Website\"/>
    </mc:Choice>
  </mc:AlternateContent>
  <xr:revisionPtr revIDLastSave="0" documentId="8_{5A3875C0-7AEF-4E5F-B277-BDC739D20F08}" xr6:coauthVersionLast="47" xr6:coauthVersionMax="47" xr10:uidLastSave="{00000000-0000-0000-0000-000000000000}"/>
  <bookViews>
    <workbookView xWindow="30705" yWindow="-1050" windowWidth="21600" windowHeight="11325" xr2:uid="{00000000-000D-0000-FFFF-FFFF00000000}"/>
  </bookViews>
  <sheets>
    <sheet name="README" sheetId="7" r:id="rId1"/>
    <sheet name="Data dictionary" sheetId="3" r:id="rId2"/>
    <sheet name="Percentages" sheetId="5" r:id="rId3"/>
    <sheet name="Zipcode Combo Workbook" sheetId="4" r:id="rId4"/>
    <sheet name="Combination calculation" sheetId="6" state="hidden" r:id="rId5"/>
    <sheet name="Calcdata" sheetId="1" state="hidden" r:id="rId6"/>
  </sheets>
  <externalReferences>
    <externalReference r:id="rId7"/>
  </externalReferences>
  <definedNames>
    <definedName name="_xlnm._FilterDatabase" localSheetId="5" hidden="1">Calcdata!$A$1:$O$1</definedName>
    <definedName name="_xlnm._FilterDatabase" localSheetId="2" hidden="1">Percentages!$A$3:$O$3</definedName>
    <definedName name="DP02_0115PE" localSheetId="1">'Data dictionary'!$C$14</definedName>
    <definedName name="_xlnm.Print_Titles" localSheetId="5">Calcdata!$1:$1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4" l="1"/>
  <c r="P18" i="4"/>
  <c r="P19" i="4"/>
  <c r="P20" i="4"/>
  <c r="P21" i="4"/>
  <c r="O17" i="4"/>
  <c r="O18" i="4"/>
  <c r="O19" i="4"/>
  <c r="O20" i="4"/>
  <c r="O21" i="4"/>
  <c r="N17" i="4"/>
  <c r="N18" i="4"/>
  <c r="N19" i="4"/>
  <c r="N20" i="4"/>
  <c r="N21" i="4"/>
  <c r="M18" i="4"/>
  <c r="M19" i="4"/>
  <c r="M20" i="4"/>
  <c r="M21" i="4"/>
  <c r="L11" i="6"/>
  <c r="M11" i="6"/>
  <c r="N11" i="6"/>
  <c r="O14" i="6"/>
  <c r="O15" i="6"/>
  <c r="O11" i="6"/>
  <c r="P12" i="6"/>
  <c r="P14" i="6"/>
  <c r="P15" i="6"/>
  <c r="P11" i="6"/>
  <c r="L14" i="6"/>
  <c r="L15" i="6"/>
  <c r="L12" i="6"/>
  <c r="L4" i="5"/>
  <c r="J4" i="5"/>
  <c r="E4" i="5"/>
  <c r="B192" i="5"/>
  <c r="B281" i="5"/>
  <c r="B188" i="5"/>
  <c r="B15" i="5"/>
  <c r="B469" i="5"/>
  <c r="B13" i="5"/>
  <c r="B317" i="5"/>
  <c r="B318" i="5"/>
  <c r="B356" i="5"/>
  <c r="B358" i="5"/>
  <c r="B402" i="5"/>
  <c r="B411" i="5"/>
  <c r="B219" i="5"/>
  <c r="B126" i="5"/>
  <c r="B331" i="5"/>
  <c r="B8" i="5"/>
  <c r="B427" i="5"/>
  <c r="B447" i="5"/>
  <c r="B448" i="5"/>
  <c r="B338" i="5"/>
  <c r="B339" i="5"/>
  <c r="B350" i="5"/>
  <c r="B362" i="5"/>
  <c r="B369" i="5"/>
  <c r="B423" i="5"/>
  <c r="B451" i="5"/>
  <c r="B360" i="5"/>
  <c r="B221" i="5"/>
  <c r="B285" i="5"/>
  <c r="B58" i="5"/>
  <c r="B466" i="5"/>
  <c r="B329" i="5"/>
  <c r="B323" i="5"/>
  <c r="B288" i="5"/>
  <c r="B420" i="5"/>
  <c r="B292" i="5"/>
  <c r="B298" i="5"/>
  <c r="B301" i="5"/>
  <c r="B375" i="5"/>
  <c r="B406" i="5"/>
  <c r="B333" i="5"/>
  <c r="B394" i="5"/>
  <c r="B299" i="5"/>
  <c r="B460" i="5"/>
  <c r="B189" i="5"/>
  <c r="B304" i="5"/>
  <c r="B109" i="5"/>
  <c r="B235" i="5"/>
  <c r="B389" i="5"/>
  <c r="B26" i="5"/>
  <c r="B295" i="5"/>
  <c r="B300" i="5"/>
  <c r="B404" i="5"/>
  <c r="B290" i="5"/>
  <c r="B293" i="5"/>
  <c r="B289" i="5"/>
  <c r="B429" i="5"/>
  <c r="B332" i="5"/>
  <c r="B24" i="5"/>
  <c r="B284" i="5"/>
  <c r="B393" i="5"/>
  <c r="B205" i="5"/>
  <c r="B380" i="5"/>
  <c r="B212" i="5"/>
  <c r="B355" i="5"/>
  <c r="B386" i="5"/>
  <c r="B294" i="5"/>
  <c r="B175" i="5"/>
  <c r="B313" i="5"/>
  <c r="B202" i="5"/>
  <c r="B376" i="5"/>
  <c r="B234" i="5"/>
  <c r="B229" i="5"/>
  <c r="B407" i="5"/>
  <c r="B25" i="5"/>
  <c r="B230" i="5"/>
  <c r="B303" i="5"/>
  <c r="B390" i="5"/>
  <c r="B403" i="5"/>
  <c r="B287" i="5"/>
  <c r="B96" i="5"/>
  <c r="B400" i="5"/>
  <c r="B176" i="5"/>
  <c r="B410" i="5"/>
  <c r="B412" i="5"/>
  <c r="B187" i="5"/>
  <c r="B166" i="5"/>
  <c r="B208" i="5"/>
  <c r="B315" i="5"/>
  <c r="B224" i="5"/>
  <c r="B462" i="5"/>
  <c r="B374" i="5"/>
  <c r="B60" i="5"/>
  <c r="B297" i="5"/>
  <c r="B382" i="5"/>
  <c r="B308" i="5"/>
  <c r="B371" i="5"/>
  <c r="B228" i="5"/>
  <c r="B54" i="5"/>
  <c r="B465" i="5"/>
  <c r="B398" i="5"/>
  <c r="B220" i="5"/>
  <c r="B108" i="5"/>
  <c r="B463" i="5"/>
  <c r="B193" i="5"/>
  <c r="B231" i="5"/>
  <c r="B442" i="5"/>
  <c r="B464" i="5"/>
  <c r="B29" i="5"/>
  <c r="B353" i="5"/>
  <c r="B425" i="5"/>
  <c r="B203" i="5"/>
  <c r="B21" i="5"/>
  <c r="B370" i="5"/>
  <c r="B36" i="5"/>
  <c r="B307" i="5"/>
  <c r="B197" i="5"/>
  <c r="B436" i="5"/>
  <c r="B227" i="5"/>
  <c r="B232" i="5"/>
  <c r="B151" i="5"/>
  <c r="B381" i="5"/>
  <c r="B206" i="5"/>
  <c r="B190" i="5"/>
  <c r="B186" i="5"/>
  <c r="B170" i="5"/>
  <c r="B422" i="5"/>
  <c r="B459" i="5"/>
  <c r="B325" i="5"/>
  <c r="B310" i="5"/>
  <c r="B226" i="5"/>
  <c r="B409" i="5"/>
  <c r="B61" i="5"/>
  <c r="B174" i="5"/>
  <c r="B178" i="5"/>
  <c r="B233" i="5"/>
  <c r="B354" i="5"/>
  <c r="B32" i="5"/>
  <c r="B255" i="5"/>
  <c r="B416" i="5"/>
  <c r="B397" i="5"/>
  <c r="B319" i="5"/>
  <c r="B185" i="5"/>
  <c r="B438" i="5"/>
  <c r="B352" i="5"/>
  <c r="B311" i="5"/>
  <c r="B106" i="5"/>
  <c r="B216" i="5"/>
  <c r="B457" i="5"/>
  <c r="B93" i="5"/>
  <c r="B196" i="5"/>
  <c r="B399" i="5"/>
  <c r="B455" i="5"/>
  <c r="B391" i="5"/>
  <c r="B415" i="5"/>
  <c r="B291" i="5"/>
  <c r="B461" i="5"/>
  <c r="B351" i="5"/>
  <c r="B431" i="5"/>
  <c r="B42" i="5"/>
  <c r="B116" i="5"/>
  <c r="B430" i="5"/>
  <c r="B321" i="5"/>
  <c r="B81" i="5"/>
  <c r="B200" i="5"/>
  <c r="B340" i="5"/>
  <c r="B437" i="5"/>
  <c r="B421" i="5"/>
  <c r="B346" i="5"/>
  <c r="B395" i="5"/>
  <c r="B458" i="5"/>
  <c r="B359" i="5"/>
  <c r="B283" i="5"/>
  <c r="B327" i="5"/>
  <c r="B408" i="5"/>
  <c r="B341" i="5"/>
  <c r="B282" i="5"/>
  <c r="B316" i="5"/>
  <c r="B324" i="5"/>
  <c r="B17" i="5"/>
  <c r="B348" i="5"/>
  <c r="B167" i="5"/>
  <c r="B94" i="5"/>
  <c r="B368" i="5"/>
  <c r="B378" i="5"/>
  <c r="B168" i="5"/>
  <c r="B326" i="5"/>
  <c r="B217" i="5"/>
  <c r="B83" i="5"/>
  <c r="B125" i="5"/>
  <c r="B417" i="5"/>
  <c r="B434" i="5"/>
  <c r="B286" i="5"/>
  <c r="B119" i="5"/>
  <c r="B80" i="5"/>
  <c r="B388" i="5"/>
  <c r="B204" i="5"/>
  <c r="B211" i="5"/>
  <c r="B207" i="5"/>
  <c r="B433" i="5"/>
  <c r="B296" i="5"/>
  <c r="B312" i="5"/>
  <c r="B40" i="5"/>
  <c r="B468" i="5"/>
  <c r="B452" i="5"/>
  <c r="B51" i="5"/>
  <c r="B343" i="5"/>
  <c r="B314" i="5"/>
  <c r="B177" i="5"/>
  <c r="B147" i="5"/>
  <c r="B38" i="5"/>
  <c r="B50" i="5"/>
  <c r="B379" i="5"/>
  <c r="B165" i="5"/>
  <c r="B55" i="5"/>
  <c r="B124" i="5"/>
  <c r="B320" i="5"/>
  <c r="B401" i="5"/>
  <c r="B334" i="5"/>
  <c r="B396" i="5"/>
  <c r="B56" i="5"/>
  <c r="B236" i="5"/>
  <c r="B247" i="5"/>
  <c r="B373" i="5"/>
  <c r="B337" i="5"/>
  <c r="B344" i="5"/>
  <c r="B363" i="5"/>
  <c r="B101" i="5"/>
  <c r="B118" i="5"/>
  <c r="B209" i="5"/>
  <c r="B342" i="5"/>
  <c r="B22" i="5"/>
  <c r="B384" i="5"/>
  <c r="B100" i="5"/>
  <c r="B34" i="5"/>
  <c r="B128" i="5"/>
  <c r="B357" i="5"/>
  <c r="B467" i="5"/>
  <c r="B413" i="5"/>
  <c r="B19" i="5"/>
  <c r="B372" i="5"/>
  <c r="B445" i="5"/>
  <c r="B277" i="5"/>
  <c r="B201" i="5"/>
  <c r="B305" i="5"/>
  <c r="B426" i="5"/>
  <c r="B424" i="5"/>
  <c r="B48" i="5"/>
  <c r="B361" i="5"/>
  <c r="B121" i="5"/>
  <c r="B53" i="5"/>
  <c r="B45" i="5"/>
  <c r="B163" i="5"/>
  <c r="B441" i="5"/>
  <c r="B306" i="5"/>
  <c r="B345" i="5"/>
  <c r="B150" i="5"/>
  <c r="B72" i="5"/>
  <c r="B148" i="5"/>
  <c r="B435" i="5"/>
  <c r="B450" i="5"/>
  <c r="B37" i="5"/>
  <c r="B278" i="5"/>
  <c r="B12" i="5"/>
  <c r="B27" i="5"/>
  <c r="B240" i="5"/>
  <c r="B52" i="5"/>
  <c r="B28" i="5"/>
  <c r="B107" i="5"/>
  <c r="B117" i="5"/>
  <c r="B383" i="5"/>
  <c r="B245" i="5"/>
  <c r="B218" i="5"/>
  <c r="B47" i="5"/>
  <c r="B347" i="5"/>
  <c r="B164" i="5"/>
  <c r="B377" i="5"/>
  <c r="B263" i="5"/>
  <c r="B11" i="5"/>
  <c r="B46" i="5"/>
  <c r="B387" i="5"/>
  <c r="B141" i="5"/>
  <c r="B57" i="5"/>
  <c r="B328" i="5"/>
  <c r="B191" i="5"/>
  <c r="B258" i="5"/>
  <c r="B349" i="5"/>
  <c r="B444" i="5"/>
  <c r="B169" i="5"/>
  <c r="B322" i="5"/>
  <c r="B280" i="5"/>
  <c r="B41" i="5"/>
  <c r="B214" i="5"/>
  <c r="B446" i="5"/>
  <c r="B453" i="5"/>
  <c r="B137" i="5"/>
  <c r="B123" i="5"/>
  <c r="B246" i="5"/>
  <c r="B120" i="5"/>
  <c r="B330" i="5"/>
  <c r="B133" i="5"/>
  <c r="B335" i="5"/>
  <c r="B432" i="5"/>
  <c r="B31" i="5"/>
  <c r="B260" i="5"/>
  <c r="B44" i="5"/>
  <c r="B268" i="5"/>
  <c r="B194" i="5"/>
  <c r="B59" i="5"/>
  <c r="B449" i="5"/>
  <c r="B172" i="5"/>
  <c r="B257" i="5"/>
  <c r="B256" i="5"/>
  <c r="B262" i="5"/>
  <c r="B269" i="5"/>
  <c r="B456" i="5"/>
  <c r="B33" i="5"/>
  <c r="B20" i="5"/>
  <c r="B70" i="5"/>
  <c r="B366" i="5"/>
  <c r="B419" i="5"/>
  <c r="B266" i="5"/>
  <c r="B364" i="5"/>
  <c r="B180" i="5"/>
  <c r="B223" i="5"/>
  <c r="B161" i="5"/>
  <c r="B439" i="5"/>
  <c r="B264" i="5"/>
  <c r="B122" i="5"/>
  <c r="B428" i="5"/>
  <c r="B86" i="5"/>
  <c r="B405" i="5"/>
  <c r="B39" i="5"/>
  <c r="B279" i="5"/>
  <c r="B195" i="5"/>
  <c r="B62" i="5"/>
  <c r="B97" i="5"/>
  <c r="B414" i="5"/>
  <c r="B267" i="5"/>
  <c r="B418" i="5"/>
  <c r="B99" i="5"/>
  <c r="B276" i="5"/>
  <c r="B136" i="5"/>
  <c r="B184" i="5"/>
  <c r="B181" i="5"/>
  <c r="B309" i="5"/>
  <c r="B134" i="5"/>
  <c r="B131" i="5"/>
  <c r="B213" i="5"/>
  <c r="B98" i="5"/>
  <c r="B132" i="5"/>
  <c r="B367" i="5"/>
  <c r="B244" i="5"/>
  <c r="B365" i="5"/>
  <c r="B199" i="5"/>
  <c r="B248" i="5"/>
  <c r="B225" i="5"/>
  <c r="B274" i="5"/>
  <c r="B18" i="5"/>
  <c r="B270" i="5"/>
  <c r="B129" i="5"/>
  <c r="B95" i="5"/>
  <c r="B162" i="5"/>
  <c r="B159" i="5"/>
  <c r="B237" i="5"/>
  <c r="B145" i="5"/>
  <c r="B49" i="5"/>
  <c r="B182" i="5"/>
  <c r="B73" i="5"/>
  <c r="B64" i="5"/>
  <c r="B171" i="5"/>
  <c r="B183" i="5"/>
  <c r="B198" i="5"/>
  <c r="B336" i="5"/>
  <c r="B153" i="5"/>
  <c r="B157" i="5"/>
  <c r="B78" i="5"/>
  <c r="B30" i="5"/>
  <c r="B85" i="5"/>
  <c r="B135" i="5"/>
  <c r="B440" i="5"/>
  <c r="B179" i="5"/>
  <c r="B35" i="5"/>
  <c r="B250" i="5"/>
  <c r="B261" i="5"/>
  <c r="B115" i="5"/>
  <c r="B127" i="5"/>
  <c r="B215" i="5"/>
  <c r="B154" i="5"/>
  <c r="B239" i="5"/>
  <c r="B160" i="5"/>
  <c r="B140" i="5"/>
  <c r="B392" i="5"/>
  <c r="B238" i="5"/>
  <c r="B130" i="5"/>
  <c r="B142" i="5"/>
  <c r="B146" i="5"/>
  <c r="B110" i="5"/>
  <c r="B63" i="5"/>
  <c r="B254" i="5"/>
  <c r="B79" i="5"/>
  <c r="B275" i="5"/>
  <c r="B5" i="5"/>
  <c r="B158" i="5"/>
  <c r="B385" i="5"/>
  <c r="B149" i="5"/>
  <c r="B14" i="5"/>
  <c r="B454" i="5"/>
  <c r="B139" i="5"/>
  <c r="B9" i="5"/>
  <c r="B10" i="5"/>
  <c r="B143" i="5"/>
  <c r="B6" i="5"/>
  <c r="B156" i="5"/>
  <c r="B67" i="5"/>
  <c r="B144" i="5"/>
  <c r="B7" i="5"/>
  <c r="B242" i="5"/>
  <c r="B103" i="5"/>
  <c r="B74" i="5"/>
  <c r="B152" i="5"/>
  <c r="B259" i="5"/>
  <c r="B251" i="5"/>
  <c r="B16" i="5"/>
  <c r="B71" i="5"/>
  <c r="B265" i="5"/>
  <c r="B111" i="5"/>
  <c r="B68" i="5"/>
  <c r="B138" i="5"/>
  <c r="B23" i="5"/>
  <c r="B241" i="5"/>
  <c r="B102" i="5"/>
  <c r="B271" i="5"/>
  <c r="B253" i="5"/>
  <c r="B65" i="5"/>
  <c r="B104" i="5"/>
  <c r="B75" i="5"/>
  <c r="B222" i="5"/>
  <c r="B77" i="5"/>
  <c r="B155" i="5"/>
  <c r="B84" i="5"/>
  <c r="B243" i="5"/>
  <c r="B273" i="5"/>
  <c r="B82" i="5"/>
  <c r="B88" i="5"/>
  <c r="B249" i="5"/>
  <c r="B114" i="5"/>
  <c r="B66" i="5"/>
  <c r="B76" i="5"/>
  <c r="B112" i="5"/>
  <c r="B113" i="5"/>
  <c r="B90" i="5"/>
  <c r="B105" i="5"/>
  <c r="B89" i="5"/>
  <c r="B92" i="5"/>
  <c r="B87" i="5"/>
  <c r="B91" i="5"/>
  <c r="B69" i="5"/>
  <c r="B252" i="5"/>
  <c r="B173" i="5"/>
  <c r="B43" i="5"/>
  <c r="B443" i="5"/>
  <c r="B210" i="5"/>
  <c r="B272" i="5"/>
  <c r="B302" i="5"/>
  <c r="A4" i="6"/>
  <c r="B4" i="6" s="1"/>
  <c r="A5" i="6"/>
  <c r="A6" i="6"/>
  <c r="A7" i="6"/>
  <c r="M15" i="6" s="1"/>
  <c r="A3" i="6"/>
  <c r="I11" i="6" s="1"/>
  <c r="I17" i="4" s="1"/>
  <c r="B16" i="4"/>
  <c r="P13" i="6" l="1"/>
  <c r="L13" i="6"/>
  <c r="L19" i="4" s="1"/>
  <c r="O12" i="6"/>
  <c r="N12" i="6"/>
  <c r="K15" i="6"/>
  <c r="K21" i="4" s="1"/>
  <c r="K14" i="6"/>
  <c r="K20" i="4" s="1"/>
  <c r="K13" i="6"/>
  <c r="K19" i="4" s="1"/>
  <c r="K12" i="6"/>
  <c r="K18" i="4" s="1"/>
  <c r="K11" i="6"/>
  <c r="K17" i="4" s="1"/>
  <c r="A11" i="6"/>
  <c r="A17" i="4" s="1"/>
  <c r="C13" i="6"/>
  <c r="C19" i="4" s="1"/>
  <c r="I13" i="6"/>
  <c r="I19" i="4" s="1"/>
  <c r="J11" i="6"/>
  <c r="F11" i="6"/>
  <c r="F17" i="4" s="1"/>
  <c r="A13" i="6"/>
  <c r="B13" i="6" s="1"/>
  <c r="J14" i="6"/>
  <c r="J20" i="4" s="1"/>
  <c r="J13" i="6"/>
  <c r="J19" i="4" s="1"/>
  <c r="C11" i="6"/>
  <c r="E11" i="6" s="1"/>
  <c r="E17" i="4" s="1"/>
  <c r="M14" i="6"/>
  <c r="G14" i="6"/>
  <c r="G20" i="4" s="1"/>
  <c r="O13" i="6"/>
  <c r="B5" i="6"/>
  <c r="H13" i="6"/>
  <c r="H19" i="4" s="1"/>
  <c r="C15" i="6"/>
  <c r="F14" i="6"/>
  <c r="F20" i="4" s="1"/>
  <c r="I14" i="6"/>
  <c r="I20" i="4" s="1"/>
  <c r="L21" i="4"/>
  <c r="M13" i="6"/>
  <c r="A14" i="6"/>
  <c r="B14" i="6" s="1"/>
  <c r="C14" i="6"/>
  <c r="F13" i="6"/>
  <c r="F19" i="4" s="1"/>
  <c r="H14" i="6"/>
  <c r="H20" i="4" s="1"/>
  <c r="M17" i="4"/>
  <c r="L20" i="4"/>
  <c r="N15" i="6"/>
  <c r="A15" i="6"/>
  <c r="B15" i="6" s="1"/>
  <c r="G11" i="6"/>
  <c r="G17" i="4" s="1"/>
  <c r="N14" i="6"/>
  <c r="F15" i="6"/>
  <c r="F21" i="4" s="1"/>
  <c r="H15" i="6"/>
  <c r="H21" i="4" s="1"/>
  <c r="B3" i="6"/>
  <c r="G15" i="6"/>
  <c r="G21" i="4" s="1"/>
  <c r="N13" i="6"/>
  <c r="I12" i="6"/>
  <c r="I18" i="4" s="1"/>
  <c r="B6" i="6"/>
  <c r="E13" i="6"/>
  <c r="E19" i="4" s="1"/>
  <c r="G13" i="6"/>
  <c r="G19" i="4" s="1"/>
  <c r="H11" i="6"/>
  <c r="H17" i="4" s="1"/>
  <c r="J15" i="6"/>
  <c r="J21" i="4" s="1"/>
  <c r="B7" i="6"/>
  <c r="I15" i="6"/>
  <c r="I21" i="4" s="1"/>
  <c r="G12" i="6"/>
  <c r="G18" i="4" s="1"/>
  <c r="H12" i="6"/>
  <c r="H18" i="4" s="1"/>
  <c r="L18" i="4"/>
  <c r="M12" i="6"/>
  <c r="C12" i="6"/>
  <c r="A12" i="6"/>
  <c r="B12" i="6" s="1"/>
  <c r="C10" i="6"/>
  <c r="E10" i="6" s="1"/>
  <c r="E16" i="4" s="1"/>
  <c r="F12" i="6"/>
  <c r="F18" i="4" s="1"/>
  <c r="J12" i="6"/>
  <c r="J18" i="4" s="1"/>
  <c r="J17" i="4" l="1"/>
  <c r="L17" i="4"/>
  <c r="B11" i="6"/>
  <c r="B17" i="4" s="1"/>
  <c r="A10" i="6"/>
  <c r="A16" i="4" s="1"/>
  <c r="D13" i="6"/>
  <c r="D14" i="6"/>
  <c r="D12" i="6"/>
  <c r="D11" i="6"/>
  <c r="D15" i="6"/>
  <c r="C3" i="6"/>
  <c r="C7" i="6"/>
  <c r="C17" i="4"/>
  <c r="A19" i="4"/>
  <c r="B19" i="4"/>
  <c r="A21" i="4"/>
  <c r="B21" i="4"/>
  <c r="B20" i="4"/>
  <c r="A20" i="4"/>
  <c r="E14" i="6"/>
  <c r="E20" i="4" s="1"/>
  <c r="C20" i="4"/>
  <c r="E15" i="6"/>
  <c r="E21" i="4" s="1"/>
  <c r="C21" i="4"/>
  <c r="B18" i="4"/>
  <c r="A18" i="4"/>
  <c r="C18" i="4"/>
  <c r="E12" i="6"/>
  <c r="E18" i="4" s="1"/>
  <c r="C6" i="6"/>
  <c r="C5" i="6"/>
  <c r="C4" i="6"/>
  <c r="C16" i="4"/>
  <c r="M10" i="6" l="1"/>
  <c r="M16" i="4" s="1"/>
  <c r="J10" i="6"/>
  <c r="J16" i="4" s="1"/>
  <c r="L10" i="6"/>
  <c r="L16" i="4" s="1"/>
  <c r="K10" i="6"/>
  <c r="K16" i="4" s="1"/>
  <c r="D3" i="6"/>
  <c r="D17" i="4"/>
  <c r="D4" i="6"/>
  <c r="D18" i="4"/>
  <c r="D6" i="6"/>
  <c r="D20" i="4"/>
  <c r="D7" i="6"/>
  <c r="D21" i="4"/>
  <c r="D5" i="6"/>
  <c r="D19" i="4"/>
  <c r="H10" i="6"/>
  <c r="H16" i="4" s="1"/>
  <c r="N10" i="6"/>
  <c r="N16" i="4" s="1"/>
  <c r="P10" i="6"/>
  <c r="P16" i="4" s="1"/>
  <c r="O10" i="6"/>
  <c r="I10" i="6"/>
  <c r="I16" i="4" s="1"/>
  <c r="D10" i="6" l="1"/>
  <c r="D16" i="4" s="1"/>
  <c r="E5" i="6"/>
  <c r="E6" i="6"/>
  <c r="E7" i="6"/>
  <c r="E3" i="6"/>
  <c r="E4" i="6"/>
  <c r="O16" i="4"/>
  <c r="F10" i="6" l="1"/>
  <c r="F16" i="4" s="1"/>
  <c r="G10" i="6"/>
  <c r="G16" i="4" s="1"/>
</calcChain>
</file>

<file path=xl/sharedStrings.xml><?xml version="1.0" encoding="utf-8"?>
<sst xmlns="http://schemas.openxmlformats.org/spreadsheetml/2006/main" count="643" uniqueCount="108">
  <si>
    <t>Cecil</t>
  </si>
  <si>
    <t>Minority (% in zip code)</t>
  </si>
  <si>
    <t>Limited English speakers (% in zip code)</t>
  </si>
  <si>
    <t>No Vehicle (% in zip code)</t>
  </si>
  <si>
    <t>Children (% in zip code)</t>
  </si>
  <si>
    <t>Age 65+ (% in zip code)</t>
  </si>
  <si>
    <t>Disability (% in zip code)</t>
  </si>
  <si>
    <t>Unemployment Rate (% in zip code)</t>
  </si>
  <si>
    <t>No High School Diploma (% in zip code)</t>
  </si>
  <si>
    <t>Below Poverty (% in Zip Code)</t>
  </si>
  <si>
    <t>Weighted Per Capita Income (estimated $)</t>
  </si>
  <si>
    <t>Zip Code</t>
  </si>
  <si>
    <t>Approximate County</t>
  </si>
  <si>
    <t>Population Count</t>
  </si>
  <si>
    <t>Eligible for standalone application</t>
  </si>
  <si>
    <t>Column Name</t>
  </si>
  <si>
    <t>Definition</t>
  </si>
  <si>
    <t>County determined based on HSCRC zip to county crosswalk. Zips may actually be located in multiple counties.</t>
  </si>
  <si>
    <t>Population counts for zip code &gt; 5000 = yes, population counts for zip code &lt; 5000 = no. Applicants in small zip codes are required to apply with a combination of continguous zip codes that result in a population &gt; 5000.</t>
  </si>
  <si>
    <t>Averaged Per Capita income for the zip code weighted based on population.</t>
  </si>
  <si>
    <t>Percent of unemployed persons in zip code (civilians, age 16+)</t>
  </si>
  <si>
    <t>Percent of adults without a high school diploma in zip code (age 25+)</t>
  </si>
  <si>
    <t>Percent of persons aged younger than 18 in zip code</t>
  </si>
  <si>
    <t>Percent of persons aged 65 or older in zip code</t>
  </si>
  <si>
    <t>Percent of persons with a disability in zip code</t>
  </si>
  <si>
    <t>Percent of persons reporting a race and ethnicity other than non-Hispanic white in zip code  (total population)</t>
  </si>
  <si>
    <t>Percent of persons age 5+ reporting speaking English "not well" or "not at all" in zip code (total population age 5+)</t>
  </si>
  <si>
    <t>Percent of occupied housing units without access to a vehicle in zip code</t>
  </si>
  <si>
    <t>DP03_0009PE</t>
  </si>
  <si>
    <t>DP03_0128PE</t>
  </si>
  <si>
    <t>DP03_0088E</t>
  </si>
  <si>
    <t>DP04_0058PE</t>
  </si>
  <si>
    <t>DP02_0115PE</t>
  </si>
  <si>
    <t>1-DP02_0067PE</t>
  </si>
  <si>
    <t>Zip Codes listed in the American Community Survey 2017-2021</t>
  </si>
  <si>
    <t>Population Counts listed in the American Community Survey 2017-2021</t>
  </si>
  <si>
    <t>DP05_0024PE</t>
  </si>
  <si>
    <t>DP05_0019PE</t>
  </si>
  <si>
    <t>1-DP05_0077PE</t>
  </si>
  <si>
    <t>DP02_0072PE</t>
  </si>
  <si>
    <t>ENTER ZIPCODE ONE</t>
  </si>
  <si>
    <t>ENTER ZIPCODE TWO</t>
  </si>
  <si>
    <t>ENTER ZIPCODE THREE</t>
  </si>
  <si>
    <t>ENTER ZIPCODE FOUR</t>
  </si>
  <si>
    <t>ENTER ZIPCODE FIVE</t>
  </si>
  <si>
    <t>COMBINED</t>
  </si>
  <si>
    <t>Charles</t>
  </si>
  <si>
    <t>Saint Marys</t>
  </si>
  <si>
    <t>Prince Georges</t>
  </si>
  <si>
    <t>Calvert</t>
  </si>
  <si>
    <t>-</t>
  </si>
  <si>
    <t>Anne Arundel</t>
  </si>
  <si>
    <t>Howard</t>
  </si>
  <si>
    <t>Montgomery</t>
  </si>
  <si>
    <t>Harford</t>
  </si>
  <si>
    <t>Baltimore</t>
  </si>
  <si>
    <t>Carroll</t>
  </si>
  <si>
    <t>Baltimore City</t>
  </si>
  <si>
    <t>Allegany</t>
  </si>
  <si>
    <t>Garrett</t>
  </si>
  <si>
    <t>Talbot</t>
  </si>
  <si>
    <t>Queen Annes</t>
  </si>
  <si>
    <t>Kent</t>
  </si>
  <si>
    <t>Dorchester</t>
  </si>
  <si>
    <t>Caroline</t>
  </si>
  <si>
    <t>Frederick</t>
  </si>
  <si>
    <t>Washington</t>
  </si>
  <si>
    <t>Wicomico</t>
  </si>
  <si>
    <t>Worcester</t>
  </si>
  <si>
    <t>Somerset</t>
  </si>
  <si>
    <t>ZIPCODE ENTRY SECTION</t>
  </si>
  <si>
    <t>COMBINED RESULTS SECTION</t>
  </si>
  <si>
    <t>Eligible for  application</t>
  </si>
  <si>
    <t>NOT FOR USER ENTRY</t>
  </si>
  <si>
    <t>Relative Weight of Zipcode</t>
  </si>
  <si>
    <t>SDOH Zipcode Combination Workbook</t>
  </si>
  <si>
    <t>Census Variable</t>
  </si>
  <si>
    <t>2021 Social Determinants of Health Data by Zip Code</t>
  </si>
  <si>
    <t xml:space="preserve">Data Sources: 2017-2021 American Community Survey </t>
  </si>
  <si>
    <t>IMPORTANT INFORMATION</t>
  </si>
  <si>
    <t>GOAL AND INTENDED USE</t>
  </si>
  <si>
    <t>SOURCES</t>
  </si>
  <si>
    <t>TABS</t>
  </si>
  <si>
    <t>This file was created for the purpose of aiding HERC applicants in their Request for Proposal (RFP) responses. Applicants are encouraged to use this file to describe basic needs of their communities, but are welcome to use additional data sources as well to supplement their application. This file should NOT be used as an official source of census data for the State of Maryland. Numbers may different from other reports due to rounding differences and calculation changes to support HERC RFP.</t>
  </si>
  <si>
    <t>All data in the spreadsheet was sourced from the American Community Survey 2017-2021</t>
  </si>
  <si>
    <t>The Percentages Tab provides information for each zip code (with valid population and number of housing units) on each selected SDOH variable included. Please see Percentages Data Dictionary for more information on each variable. Users who wish to combine zipcodes can use the Zipcode Combo Workbook for approximate weighted combinations.</t>
  </si>
  <si>
    <t>&lt;--Calculates relative weight of the zipcode by population divided by the total population of the zip codes together</t>
  </si>
  <si>
    <t>&lt;- each of the zipcode specific row perform vlookups for the percentage by zipcode</t>
  </si>
  <si>
    <t>&lt;-the combined row multiples the weight by each zipcode result and exclude the values that are N/A</t>
  </si>
  <si>
    <t>Instructions: Enter your zipcodes in the zipcode entry section. Only enter zipcodes you wish to include. Only include are valid zipcodes from the Geography sheet. Your results will population in the Combined results section. Calculations are performed on a separate hidden sheet.</t>
  </si>
  <si>
    <t>18-65 population</t>
  </si>
  <si>
    <t>Adult population estimate</t>
  </si>
  <si>
    <t>Relative weight of adult population</t>
  </si>
  <si>
    <t>Use adult weight</t>
  </si>
  <si>
    <t>Uses adult population weight</t>
  </si>
  <si>
    <t>CAUTION: This workbook is intended to help HERC applicants with broad estimates for use in the HERC RFP. The weighting approach used in this workbook should be used with extreme caution for other purposes.</t>
  </si>
  <si>
    <t>Purpose: Enables users to get a rough idea of combined SDOH variables across multiple zip codes by weighting SDOH result by each zipcode's population. Zipcodes with larger populations will have bigger impact on combined results. Unemployment and education both use adult population weighting, and all other variables use full population weighting</t>
  </si>
  <si>
    <t>Total Population</t>
  </si>
  <si>
    <t>Zipcode</t>
  </si>
  <si>
    <t>Adult population %</t>
  </si>
  <si>
    <t>Crowding (% in zip code)</t>
  </si>
  <si>
    <t>Percent of occupied housing units with occupancy greater than 1 person per room in zip code</t>
  </si>
  <si>
    <t>Crowding (% in zip)</t>
  </si>
  <si>
    <t>State</t>
  </si>
  <si>
    <t>Crowindg (% in zip code)</t>
  </si>
  <si>
    <t>Crowding (zip %)</t>
  </si>
  <si>
    <t>DP04_0078PE + DP04_0079PE</t>
  </si>
  <si>
    <t>Percent of persons in zip code with income levels below the federal poverty line (approximately $26,500 for a family of 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</si>
</sst>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
    <numFmt numFmtId="165" formatCode="0.0"/>
    <numFmt numFmtId="166" formatCode="###0.0"/>
    <numFmt numFmtId="167" formatCode="###0"/>
    <numFmt numFmtId="168" formatCode="_(&quot;$&quot;* #,##0_);_(&quot;$&quot;* \(#,##0\);_(&quot;$&quot;* &quot;-&quot;??_);_(@_)"/>
  </numFmts>
  <fonts count="9" x14ac:knownFonts="1">
    <font>
      <sz val="10"/>
      <name val="Tahoma"/>
    </font>
    <font>
      <sz val="10"/>
      <name val="Tahoma"/>
      <family val="2"/>
    </font>
    <font>
      <b/>
      <sz val="11"/>
      <color theme="1"/>
      <name val="Calibri"/>
      <family val="2"/>
      <scheme val="minor"/>
    </font>
    <font>
      <sz val="10"/>
      <name val="Tahoma"/>
      <family val="2"/>
    </font>
    <font>
      <sz val="10"/>
      <color rgb="FFFF0000"/>
      <name val="Tahoma"/>
      <family val="2"/>
    </font>
    <font>
      <b/>
      <sz val="10"/>
      <name val="Tahoma"/>
      <family val="2"/>
    </font>
    <font>
      <sz val="10"/>
      <name val="Tahoma"/>
      <family val="2"/>
    </font>
    <font>
      <b/>
      <sz val="18"/>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rgb="FFCDB3E5"/>
        <bgColor indexed="64"/>
      </patternFill>
    </fill>
    <fill>
      <patternFill patternType="solid">
        <fgColor rgb="FFA3DD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s>
  <borders count="6">
    <border>
      <left/>
      <right/>
      <top/>
      <bottom/>
      <diagonal/>
    </border>
    <border diagonalUp="1" diagonalDown="1">
      <left style="thin">
        <color rgb="FFD3D3D3"/>
      </left>
      <right style="thin">
        <color rgb="FFD3D3D3"/>
      </right>
      <top/>
      <bottom style="thin">
        <color rgb="FFD3D3D3"/>
      </bottom>
      <diagonal/>
    </border>
    <border diagonalUp="1" diagonalDown="1">
      <left/>
      <right style="thin">
        <color rgb="FFD3D3D3"/>
      </right>
      <top/>
      <bottom style="thin">
        <color rgb="FFD3D3D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4" fontId="6" fillId="0" borderId="0" applyFont="0" applyFill="0" applyBorder="0" applyAlignment="0" applyProtection="0"/>
  </cellStyleXfs>
  <cellXfs count="56">
    <xf numFmtId="0" fontId="0" fillId="0" borderId="0" xfId="0"/>
    <xf numFmtId="0" fontId="0" fillId="0" borderId="1" xfId="0" applyBorder="1"/>
    <xf numFmtId="0" fontId="0" fillId="0" borderId="2" xfId="0" applyBorder="1"/>
    <xf numFmtId="1" fontId="0" fillId="0" borderId="2" xfId="0" applyNumberFormat="1" applyBorder="1"/>
    <xf numFmtId="9" fontId="0" fillId="0" borderId="0" xfId="1" applyFont="1"/>
    <xf numFmtId="0" fontId="2" fillId="2" borderId="3" xfId="0" applyFont="1" applyFill="1" applyBorder="1" applyAlignment="1">
      <alignment wrapText="1"/>
    </xf>
    <xf numFmtId="0" fontId="2" fillId="3" borderId="3" xfId="0" applyFont="1" applyFill="1" applyBorder="1" applyAlignment="1">
      <alignment wrapText="1"/>
    </xf>
    <xf numFmtId="0" fontId="2" fillId="4" borderId="3" xfId="0" applyFont="1" applyFill="1" applyBorder="1" applyAlignment="1">
      <alignment wrapText="1"/>
    </xf>
    <xf numFmtId="0" fontId="2" fillId="5" borderId="3" xfId="0" applyFont="1" applyFill="1" applyBorder="1" applyAlignment="1">
      <alignment wrapText="1"/>
    </xf>
    <xf numFmtId="0" fontId="2" fillId="6" borderId="3" xfId="0" applyFont="1" applyFill="1" applyBorder="1" applyAlignment="1">
      <alignment wrapText="1"/>
    </xf>
    <xf numFmtId="0" fontId="2" fillId="6" borderId="3" xfId="0" applyFont="1" applyFill="1" applyBorder="1"/>
    <xf numFmtId="0" fontId="2" fillId="0" borderId="3" xfId="0" applyFont="1" applyBorder="1"/>
    <xf numFmtId="0" fontId="2" fillId="7" borderId="3" xfId="0" applyFont="1" applyFill="1" applyBorder="1" applyAlignment="1">
      <alignment wrapText="1"/>
    </xf>
    <xf numFmtId="0" fontId="0" fillId="0" borderId="3" xfId="0" applyBorder="1"/>
    <xf numFmtId="0" fontId="0" fillId="0" borderId="3" xfId="0" applyBorder="1" applyAlignment="1">
      <alignment wrapText="1"/>
    </xf>
    <xf numFmtId="0" fontId="3" fillId="0" borderId="3" xfId="0" applyFont="1" applyBorder="1"/>
    <xf numFmtId="0" fontId="3" fillId="0" borderId="0" xfId="0" applyFont="1"/>
    <xf numFmtId="2" fontId="0" fillId="0" borderId="0" xfId="0" applyNumberFormat="1"/>
    <xf numFmtId="0" fontId="4" fillId="0" borderId="0" xfId="0" applyFont="1"/>
    <xf numFmtId="164" fontId="3" fillId="0" borderId="2" xfId="0" applyNumberFormat="1" applyFont="1" applyBorder="1"/>
    <xf numFmtId="166" fontId="3" fillId="0" borderId="2" xfId="0" applyNumberFormat="1" applyFont="1" applyBorder="1"/>
    <xf numFmtId="167" fontId="3" fillId="0" borderId="2" xfId="0" applyNumberFormat="1" applyFont="1" applyBorder="1"/>
    <xf numFmtId="0" fontId="0" fillId="0" borderId="0" xfId="1" applyNumberFormat="1" applyFont="1" applyFill="1"/>
    <xf numFmtId="0" fontId="5" fillId="0" borderId="0" xfId="0" applyFont="1"/>
    <xf numFmtId="0" fontId="0" fillId="10" borderId="0" xfId="0" applyFill="1" applyAlignment="1">
      <alignment horizontal="center"/>
    </xf>
    <xf numFmtId="0" fontId="3" fillId="10" borderId="0" xfId="0" applyFont="1" applyFill="1"/>
    <xf numFmtId="0" fontId="0" fillId="10" borderId="0" xfId="0" applyFill="1"/>
    <xf numFmtId="0" fontId="0" fillId="10" borderId="2" xfId="0" applyFill="1" applyBorder="1"/>
    <xf numFmtId="165" fontId="3" fillId="10" borderId="0" xfId="0" applyNumberFormat="1" applyFont="1" applyFill="1"/>
    <xf numFmtId="0" fontId="1" fillId="0" borderId="0" xfId="0" applyFont="1"/>
    <xf numFmtId="0" fontId="1" fillId="0" borderId="3" xfId="0" applyFont="1" applyBorder="1"/>
    <xf numFmtId="0" fontId="7" fillId="0" borderId="0" xfId="0" applyFont="1" applyAlignment="1">
      <alignment horizontal="left"/>
    </xf>
    <xf numFmtId="0" fontId="8" fillId="0" borderId="0" xfId="0" applyFont="1" applyAlignment="1">
      <alignment horizontal="left"/>
    </xf>
    <xf numFmtId="0" fontId="2" fillId="0" borderId="0" xfId="0" applyFont="1"/>
    <xf numFmtId="0" fontId="0" fillId="0" borderId="0" xfId="0" applyAlignment="1">
      <alignment wrapText="1"/>
    </xf>
    <xf numFmtId="0" fontId="2" fillId="12" borderId="3" xfId="0" applyFont="1" applyFill="1" applyBorder="1"/>
    <xf numFmtId="0" fontId="2" fillId="12" borderId="5" xfId="0" applyFont="1" applyFill="1" applyBorder="1"/>
    <xf numFmtId="0" fontId="1" fillId="0" borderId="3" xfId="0" applyFont="1" applyBorder="1" applyAlignment="1">
      <alignment wrapText="1"/>
    </xf>
    <xf numFmtId="0" fontId="1" fillId="0" borderId="0" xfId="0" applyFont="1" applyAlignment="1">
      <alignment wrapText="1"/>
    </xf>
    <xf numFmtId="0" fontId="1" fillId="10" borderId="0" xfId="0" applyFont="1" applyFill="1"/>
    <xf numFmtId="165" fontId="0" fillId="0" borderId="0" xfId="0" applyNumberFormat="1"/>
    <xf numFmtId="0" fontId="1" fillId="10" borderId="0" xfId="0" applyFont="1" applyFill="1" applyAlignment="1">
      <alignment horizontal="center"/>
    </xf>
    <xf numFmtId="0" fontId="1" fillId="10" borderId="0" xfId="0" applyFont="1" applyFill="1" applyAlignment="1">
      <alignment horizontal="center" wrapText="1"/>
    </xf>
    <xf numFmtId="0" fontId="3" fillId="10" borderId="0" xfId="0" applyFont="1" applyFill="1" applyAlignment="1">
      <alignment horizontal="center" wrapText="1"/>
    </xf>
    <xf numFmtId="0" fontId="0" fillId="10" borderId="0" xfId="0" applyFill="1" applyAlignment="1">
      <alignment horizontal="center" wrapText="1"/>
    </xf>
    <xf numFmtId="0" fontId="0" fillId="8" borderId="0" xfId="0" applyFill="1"/>
    <xf numFmtId="0" fontId="2" fillId="0" borderId="0" xfId="0" applyFont="1" applyAlignment="1">
      <alignment wrapText="1"/>
    </xf>
    <xf numFmtId="168" fontId="0" fillId="0" borderId="0" xfId="2" applyNumberFormat="1" applyFont="1"/>
    <xf numFmtId="0" fontId="7" fillId="0" borderId="0" xfId="0" applyFont="1" applyAlignment="1">
      <alignment horizontal="left"/>
    </xf>
    <xf numFmtId="0" fontId="5" fillId="11" borderId="4" xfId="0" applyFont="1" applyFill="1" applyBorder="1" applyAlignment="1">
      <alignment horizontal="center"/>
    </xf>
    <xf numFmtId="0" fontId="5" fillId="11" borderId="0" xfId="0" applyFont="1" applyFill="1" applyAlignment="1">
      <alignment horizontal="center"/>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3" fillId="9" borderId="0" xfId="0" applyFont="1" applyFill="1" applyAlignment="1">
      <alignment horizontal="center"/>
    </xf>
    <xf numFmtId="0" fontId="0" fillId="9" borderId="0" xfId="0" applyFill="1" applyAlignment="1">
      <alignment horizontal="center"/>
    </xf>
  </cellXfs>
  <cellStyles count="3">
    <cellStyle name="Currency" xfId="2" builtinId="4"/>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ura.Mandel\AppData\Local\Microsoft\Windows\INetCache\Content.Outlook\5O1SE1G3\data_extract2a.xlsx" TargetMode="External"/><Relationship Id="rId1" Type="http://schemas.openxmlformats.org/officeDocument/2006/relationships/externalLinkPath" Target="file:///C:\Users\Laura.Mandel\AppData\Local\Microsoft\Windows\INetCache\Content.Outlook\5O1SE1G3\data_extract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Y SUBSTANCE USE"/>
      <sheetName val="ASTHMA"/>
      <sheetName val="DIABETES"/>
      <sheetName val="HEART_DIS"/>
      <sheetName val="HYPERTEN"/>
      <sheetName val="OPIOID-RELATED DISORDER"/>
      <sheetName val="Opioid Overdose"/>
      <sheetName val="Pediatric_asthma"/>
      <sheetName val="Suicide and intentional self-ha"/>
    </sheetNames>
    <sheetDataSet>
      <sheetData sheetId="0">
        <row r="1">
          <cell r="A1" t="str">
            <v>Disparity Index - Any Substance Use ED visits for the Year 2022</v>
          </cell>
        </row>
        <row r="3">
          <cell r="A3" t="str">
            <v/>
          </cell>
          <cell r="C3" t="str">
            <v>Overall</v>
          </cell>
          <cell r="F3" t="str">
            <v>Ethnicity</v>
          </cell>
          <cell r="L3" t="str">
            <v>Gender</v>
          </cell>
          <cell r="R3" t="str">
            <v>Race</v>
          </cell>
        </row>
        <row r="4">
          <cell r="A4" t="str">
            <v/>
          </cell>
          <cell r="C4" t="str">
            <v>Overall</v>
          </cell>
          <cell r="F4" t="str">
            <v>Hispanic</v>
          </cell>
          <cell r="I4" t="str">
            <v>Not Hispanic</v>
          </cell>
          <cell r="L4" t="str">
            <v>Female</v>
          </cell>
          <cell r="O4" t="str">
            <v>Male</v>
          </cell>
          <cell r="R4" t="str">
            <v>Asian</v>
          </cell>
          <cell r="U4" t="str">
            <v>Black</v>
          </cell>
          <cell r="X4" t="str">
            <v>Other</v>
          </cell>
          <cell r="AA4" t="str">
            <v>White</v>
          </cell>
        </row>
        <row r="5">
          <cell r="A5" t="str">
            <v>Zip Code</v>
          </cell>
          <cell r="B5" t="str">
            <v>County Name</v>
          </cell>
          <cell r="C5" t="str">
            <v>Counts of Events</v>
          </cell>
          <cell r="D5" t="str">
            <v>Population Denominators</v>
          </cell>
          <cell r="E5" t="str">
            <v>Rate</v>
          </cell>
          <cell r="F5" t="str">
            <v>Counts of Events</v>
          </cell>
          <cell r="G5" t="str">
            <v>Population Denominators</v>
          </cell>
          <cell r="H5" t="str">
            <v>Rate</v>
          </cell>
          <cell r="I5" t="str">
            <v>Counts of Events</v>
          </cell>
          <cell r="J5" t="str">
            <v>Population Denominators</v>
          </cell>
          <cell r="K5" t="str">
            <v>Rate</v>
          </cell>
          <cell r="L5" t="str">
            <v>Counts of Events</v>
          </cell>
          <cell r="M5" t="str">
            <v>Population Denominators</v>
          </cell>
          <cell r="N5" t="str">
            <v>Rate</v>
          </cell>
          <cell r="O5" t="str">
            <v>Counts of Events</v>
          </cell>
          <cell r="P5" t="str">
            <v>Population Denominators</v>
          </cell>
          <cell r="Q5" t="str">
            <v>Rate</v>
          </cell>
          <cell r="R5" t="str">
            <v>Counts of Events</v>
          </cell>
          <cell r="S5" t="str">
            <v>Population Denominators</v>
          </cell>
          <cell r="T5" t="str">
            <v>Rate</v>
          </cell>
          <cell r="U5" t="str">
            <v>Counts of Events</v>
          </cell>
          <cell r="V5" t="str">
            <v>Population Denominators</v>
          </cell>
          <cell r="W5" t="str">
            <v>Rate</v>
          </cell>
          <cell r="X5" t="str">
            <v>Counts of Events</v>
          </cell>
          <cell r="Y5" t="str">
            <v>Population Denominators</v>
          </cell>
          <cell r="Z5" t="str">
            <v>Rate</v>
          </cell>
          <cell r="AA5" t="str">
            <v>Counts of Events</v>
          </cell>
          <cell r="AB5" t="str">
            <v>Population Denominators</v>
          </cell>
          <cell r="AC5" t="str">
            <v>Rate</v>
          </cell>
        </row>
        <row r="6">
          <cell r="A6" t="str">
            <v>State</v>
          </cell>
          <cell r="B6" t="str">
            <v>State</v>
          </cell>
          <cell r="C6">
            <v>124128</v>
          </cell>
          <cell r="D6">
            <v>6148152</v>
          </cell>
          <cell r="E6">
            <v>20.189481000000001</v>
          </cell>
          <cell r="F6">
            <v>8800</v>
          </cell>
          <cell r="G6">
            <v>650357</v>
          </cell>
          <cell r="H6">
            <v>13.531029999999999</v>
          </cell>
          <cell r="I6">
            <v>113982</v>
          </cell>
          <cell r="J6">
            <v>5497795</v>
          </cell>
          <cell r="K6">
            <v>20.732312</v>
          </cell>
          <cell r="L6">
            <v>45438</v>
          </cell>
          <cell r="M6">
            <v>3153237</v>
          </cell>
          <cell r="N6">
            <v>14.409954000000001</v>
          </cell>
          <cell r="O6">
            <v>78653</v>
          </cell>
          <cell r="P6">
            <v>2994915</v>
          </cell>
          <cell r="Q6">
            <v>26.262181000000002</v>
          </cell>
          <cell r="R6">
            <v>1055</v>
          </cell>
          <cell r="S6">
            <v>397087</v>
          </cell>
          <cell r="T6">
            <v>2.6568485000000002</v>
          </cell>
          <cell r="U6">
            <v>51807</v>
          </cell>
          <cell r="V6">
            <v>1833985</v>
          </cell>
          <cell r="W6">
            <v>28.248322999999999</v>
          </cell>
          <cell r="X6">
            <v>10109</v>
          </cell>
          <cell r="Y6">
            <v>678799</v>
          </cell>
          <cell r="Z6">
            <v>14.892479</v>
          </cell>
          <cell r="AA6">
            <v>61157</v>
          </cell>
          <cell r="AB6">
            <v>3238281</v>
          </cell>
          <cell r="AC6">
            <v>18.885636999999999</v>
          </cell>
        </row>
        <row r="7">
          <cell r="A7">
            <v>20588</v>
          </cell>
          <cell r="B7" t="str">
            <v>Howard</v>
          </cell>
          <cell r="C7" t="str">
            <v>&lt;11</v>
          </cell>
          <cell r="D7">
            <v>0</v>
          </cell>
          <cell r="E7" t="str">
            <v xml:space="preserve"> </v>
          </cell>
          <cell r="F7" t="str">
            <v>&lt;11</v>
          </cell>
          <cell r="G7">
            <v>0</v>
          </cell>
          <cell r="H7" t="str">
            <v xml:space="preserve"> </v>
          </cell>
          <cell r="I7" t="str">
            <v>&lt;11</v>
          </cell>
          <cell r="J7">
            <v>0</v>
          </cell>
          <cell r="K7" t="str">
            <v xml:space="preserve"> </v>
          </cell>
          <cell r="L7" t="str">
            <v>&lt;11</v>
          </cell>
          <cell r="M7">
            <v>0</v>
          </cell>
          <cell r="N7" t="str">
            <v xml:space="preserve"> </v>
          </cell>
          <cell r="O7" t="str">
            <v>&lt;11</v>
          </cell>
          <cell r="P7">
            <v>0</v>
          </cell>
          <cell r="Q7" t="str">
            <v xml:space="preserve"> </v>
          </cell>
          <cell r="R7" t="str">
            <v>&lt;11</v>
          </cell>
          <cell r="S7">
            <v>0</v>
          </cell>
          <cell r="T7" t="str">
            <v xml:space="preserve"> </v>
          </cell>
          <cell r="U7" t="str">
            <v>&lt;11</v>
          </cell>
          <cell r="V7">
            <v>0</v>
          </cell>
          <cell r="W7" t="str">
            <v xml:space="preserve"> </v>
          </cell>
          <cell r="X7" t="str">
            <v>&lt;11</v>
          </cell>
          <cell r="Y7">
            <v>0</v>
          </cell>
          <cell r="Z7" t="str">
            <v xml:space="preserve"> </v>
          </cell>
          <cell r="AA7" t="str">
            <v>&lt;11</v>
          </cell>
          <cell r="AB7">
            <v>0</v>
          </cell>
          <cell r="AC7" t="str">
            <v xml:space="preserve"> </v>
          </cell>
        </row>
        <row r="8">
          <cell r="A8">
            <v>20601</v>
          </cell>
          <cell r="B8" t="str">
            <v>Charles</v>
          </cell>
          <cell r="C8">
            <v>345</v>
          </cell>
          <cell r="D8">
            <v>26740</v>
          </cell>
          <cell r="E8">
            <v>12.902018999999999</v>
          </cell>
          <cell r="F8" t="str">
            <v>&lt;11</v>
          </cell>
          <cell r="G8">
            <v>1973</v>
          </cell>
          <cell r="H8">
            <v>3.0410542</v>
          </cell>
          <cell r="I8">
            <v>338</v>
          </cell>
          <cell r="J8">
            <v>24767</v>
          </cell>
          <cell r="K8">
            <v>13.647192</v>
          </cell>
          <cell r="L8">
            <v>130</v>
          </cell>
          <cell r="M8">
            <v>13904</v>
          </cell>
          <cell r="N8">
            <v>9.3498274000000006</v>
          </cell>
          <cell r="O8">
            <v>215</v>
          </cell>
          <cell r="P8">
            <v>12836</v>
          </cell>
          <cell r="Q8">
            <v>16.749766000000001</v>
          </cell>
          <cell r="R8" t="str">
            <v>&lt;11</v>
          </cell>
          <cell r="S8">
            <v>831</v>
          </cell>
          <cell r="T8">
            <v>3.6101082999999998</v>
          </cell>
          <cell r="U8">
            <v>199</v>
          </cell>
          <cell r="V8">
            <v>15473</v>
          </cell>
          <cell r="W8">
            <v>12.861113</v>
          </cell>
          <cell r="X8">
            <v>15</v>
          </cell>
          <cell r="Y8">
            <v>2494</v>
          </cell>
          <cell r="Z8">
            <v>6.0144346000000004</v>
          </cell>
          <cell r="AA8">
            <v>128</v>
          </cell>
          <cell r="AB8">
            <v>7942</v>
          </cell>
          <cell r="AC8">
            <v>16.116847</v>
          </cell>
        </row>
        <row r="9">
          <cell r="A9">
            <v>20602</v>
          </cell>
          <cell r="B9" t="str">
            <v>Charles</v>
          </cell>
          <cell r="C9">
            <v>433</v>
          </cell>
          <cell r="D9">
            <v>28277</v>
          </cell>
          <cell r="E9">
            <v>15.312798000000001</v>
          </cell>
          <cell r="F9">
            <v>36</v>
          </cell>
          <cell r="G9">
            <v>2225</v>
          </cell>
          <cell r="H9">
            <v>16.179774999999999</v>
          </cell>
          <cell r="I9">
            <v>393</v>
          </cell>
          <cell r="J9">
            <v>26052</v>
          </cell>
          <cell r="K9">
            <v>15.085214000000001</v>
          </cell>
          <cell r="L9">
            <v>174</v>
          </cell>
          <cell r="M9">
            <v>15217</v>
          </cell>
          <cell r="N9">
            <v>11.43458</v>
          </cell>
          <cell r="O9">
            <v>259</v>
          </cell>
          <cell r="P9">
            <v>13060</v>
          </cell>
          <cell r="Q9">
            <v>19.831547</v>
          </cell>
          <cell r="R9" t="str">
            <v>&lt;11</v>
          </cell>
          <cell r="S9">
            <v>641</v>
          </cell>
          <cell r="T9" t="str">
            <v xml:space="preserve"> </v>
          </cell>
          <cell r="U9">
            <v>268</v>
          </cell>
          <cell r="V9">
            <v>17499</v>
          </cell>
          <cell r="W9">
            <v>15.315161</v>
          </cell>
          <cell r="X9">
            <v>44</v>
          </cell>
          <cell r="Y9">
            <v>2734</v>
          </cell>
          <cell r="Z9">
            <v>16.093636</v>
          </cell>
          <cell r="AA9">
            <v>121</v>
          </cell>
          <cell r="AB9">
            <v>7403</v>
          </cell>
          <cell r="AC9">
            <v>16.344725</v>
          </cell>
        </row>
        <row r="10">
          <cell r="A10">
            <v>20603</v>
          </cell>
          <cell r="B10" t="str">
            <v>Charles</v>
          </cell>
          <cell r="C10">
            <v>326</v>
          </cell>
          <cell r="D10">
            <v>31897</v>
          </cell>
          <cell r="E10">
            <v>10.220397</v>
          </cell>
          <cell r="F10">
            <v>14</v>
          </cell>
          <cell r="G10">
            <v>3044</v>
          </cell>
          <cell r="H10">
            <v>4.5992116000000003</v>
          </cell>
          <cell r="I10">
            <v>311</v>
          </cell>
          <cell r="J10">
            <v>28853</v>
          </cell>
          <cell r="K10">
            <v>10.778775</v>
          </cell>
          <cell r="L10">
            <v>108</v>
          </cell>
          <cell r="M10">
            <v>16842</v>
          </cell>
          <cell r="N10">
            <v>6.4125401000000002</v>
          </cell>
          <cell r="O10">
            <v>218</v>
          </cell>
          <cell r="P10">
            <v>15055</v>
          </cell>
          <cell r="Q10">
            <v>14.480238999999999</v>
          </cell>
          <cell r="R10" t="str">
            <v>&lt;11</v>
          </cell>
          <cell r="S10">
            <v>1796</v>
          </cell>
          <cell r="T10">
            <v>1.6703786</v>
          </cell>
          <cell r="U10">
            <v>214</v>
          </cell>
          <cell r="V10">
            <v>18827</v>
          </cell>
          <cell r="W10">
            <v>11.366654</v>
          </cell>
          <cell r="X10">
            <v>23</v>
          </cell>
          <cell r="Y10">
            <v>3229</v>
          </cell>
          <cell r="Z10">
            <v>7.1229483</v>
          </cell>
          <cell r="AA10">
            <v>86</v>
          </cell>
          <cell r="AB10">
            <v>8045</v>
          </cell>
          <cell r="AC10">
            <v>10.689869</v>
          </cell>
        </row>
        <row r="11">
          <cell r="A11">
            <v>20604</v>
          </cell>
          <cell r="B11" t="str">
            <v>Charles</v>
          </cell>
          <cell r="C11">
            <v>11</v>
          </cell>
          <cell r="D11">
            <v>0</v>
          </cell>
          <cell r="E11" t="str">
            <v xml:space="preserve"> </v>
          </cell>
          <cell r="F11" t="str">
            <v>&lt;11</v>
          </cell>
          <cell r="G11">
            <v>0</v>
          </cell>
          <cell r="H11" t="str">
            <v xml:space="preserve"> </v>
          </cell>
          <cell r="I11">
            <v>11</v>
          </cell>
          <cell r="J11">
            <v>0</v>
          </cell>
          <cell r="K11" t="str">
            <v xml:space="preserve"> </v>
          </cell>
          <cell r="L11" t="str">
            <v>&lt;11</v>
          </cell>
          <cell r="M11">
            <v>0</v>
          </cell>
          <cell r="N11" t="str">
            <v xml:space="preserve"> </v>
          </cell>
          <cell r="O11" t="str">
            <v>&lt;11</v>
          </cell>
          <cell r="P11">
            <v>0</v>
          </cell>
          <cell r="Q11" t="str">
            <v xml:space="preserve"> </v>
          </cell>
          <cell r="R11" t="str">
            <v>&lt;11</v>
          </cell>
          <cell r="S11">
            <v>0</v>
          </cell>
          <cell r="T11" t="str">
            <v xml:space="preserve"> </v>
          </cell>
          <cell r="U11" t="str">
            <v>&lt;11</v>
          </cell>
          <cell r="V11">
            <v>0</v>
          </cell>
          <cell r="W11" t="str">
            <v xml:space="preserve"> </v>
          </cell>
          <cell r="X11" t="str">
            <v>&lt;11</v>
          </cell>
          <cell r="Y11">
            <v>0</v>
          </cell>
          <cell r="Z11" t="str">
            <v xml:space="preserve"> </v>
          </cell>
          <cell r="AA11" t="str">
            <v>&lt;11</v>
          </cell>
          <cell r="AB11">
            <v>0</v>
          </cell>
          <cell r="AC11" t="str">
            <v xml:space="preserve"> </v>
          </cell>
        </row>
        <row r="12">
          <cell r="A12">
            <v>20606</v>
          </cell>
          <cell r="B12" t="str">
            <v>Saint Marys</v>
          </cell>
          <cell r="C12" t="str">
            <v>&lt;11</v>
          </cell>
          <cell r="D12">
            <v>101</v>
          </cell>
          <cell r="E12">
            <v>29.702970000000001</v>
          </cell>
          <cell r="F12" t="str">
            <v>&lt;11</v>
          </cell>
          <cell r="G12">
            <v>0</v>
          </cell>
          <cell r="H12" t="str">
            <v xml:space="preserve"> </v>
          </cell>
          <cell r="I12" t="str">
            <v>&lt;11</v>
          </cell>
          <cell r="J12">
            <v>101</v>
          </cell>
          <cell r="K12">
            <v>29.702970000000001</v>
          </cell>
          <cell r="L12" t="str">
            <v>&lt;11</v>
          </cell>
          <cell r="M12">
            <v>67</v>
          </cell>
          <cell r="N12">
            <v>14.925373</v>
          </cell>
          <cell r="O12" t="str">
            <v>&lt;11</v>
          </cell>
          <cell r="P12">
            <v>34</v>
          </cell>
          <cell r="Q12">
            <v>58.823529000000001</v>
          </cell>
          <cell r="R12" t="str">
            <v>&lt;11</v>
          </cell>
          <cell r="S12">
            <v>0</v>
          </cell>
          <cell r="T12" t="str">
            <v xml:space="preserve"> </v>
          </cell>
          <cell r="U12" t="str">
            <v>&lt;11</v>
          </cell>
          <cell r="V12">
            <v>0</v>
          </cell>
          <cell r="W12" t="str">
            <v xml:space="preserve"> </v>
          </cell>
          <cell r="X12" t="str">
            <v>&lt;11</v>
          </cell>
          <cell r="Y12">
            <v>0</v>
          </cell>
          <cell r="Z12" t="str">
            <v xml:space="preserve"> </v>
          </cell>
          <cell r="AA12" t="str">
            <v>&lt;11</v>
          </cell>
          <cell r="AB12">
            <v>101</v>
          </cell>
          <cell r="AC12">
            <v>19.80198</v>
          </cell>
        </row>
        <row r="13">
          <cell r="A13">
            <v>20607</v>
          </cell>
          <cell r="B13" t="str">
            <v>Prince Georges</v>
          </cell>
          <cell r="C13">
            <v>111</v>
          </cell>
          <cell r="D13">
            <v>11122</v>
          </cell>
          <cell r="E13">
            <v>9.9802193999999993</v>
          </cell>
          <cell r="F13" t="str">
            <v>&lt;11</v>
          </cell>
          <cell r="G13">
            <v>428</v>
          </cell>
          <cell r="H13">
            <v>7.0093458000000002</v>
          </cell>
          <cell r="I13">
            <v>108</v>
          </cell>
          <cell r="J13">
            <v>10694</v>
          </cell>
          <cell r="K13">
            <v>10.099121</v>
          </cell>
          <cell r="L13">
            <v>49</v>
          </cell>
          <cell r="M13">
            <v>5804</v>
          </cell>
          <cell r="N13">
            <v>8.4424534999999992</v>
          </cell>
          <cell r="O13">
            <v>62</v>
          </cell>
          <cell r="P13">
            <v>5318</v>
          </cell>
          <cell r="Q13">
            <v>11.658518000000001</v>
          </cell>
          <cell r="R13" t="str">
            <v>&lt;11</v>
          </cell>
          <cell r="S13">
            <v>618</v>
          </cell>
          <cell r="T13">
            <v>3.236246</v>
          </cell>
          <cell r="U13">
            <v>70</v>
          </cell>
          <cell r="V13">
            <v>6761</v>
          </cell>
          <cell r="W13">
            <v>10.353498</v>
          </cell>
          <cell r="X13" t="str">
            <v>&lt;11</v>
          </cell>
          <cell r="Y13">
            <v>1127</v>
          </cell>
          <cell r="Z13">
            <v>3.5492458</v>
          </cell>
          <cell r="AA13">
            <v>35</v>
          </cell>
          <cell r="AB13">
            <v>2616</v>
          </cell>
          <cell r="AC13">
            <v>13.379205000000001</v>
          </cell>
        </row>
        <row r="14">
          <cell r="A14">
            <v>20608</v>
          </cell>
          <cell r="B14" t="str">
            <v>Prince Georges</v>
          </cell>
          <cell r="C14" t="str">
            <v>&lt;11</v>
          </cell>
          <cell r="D14">
            <v>734</v>
          </cell>
          <cell r="E14">
            <v>12.26158</v>
          </cell>
          <cell r="F14" t="str">
            <v>&lt;11</v>
          </cell>
          <cell r="G14">
            <v>3</v>
          </cell>
          <cell r="H14" t="str">
            <v xml:space="preserve"> </v>
          </cell>
          <cell r="I14" t="str">
            <v>&lt;11</v>
          </cell>
          <cell r="J14">
            <v>731</v>
          </cell>
          <cell r="K14">
            <v>12.311902</v>
          </cell>
          <cell r="L14" t="str">
            <v>&lt;11</v>
          </cell>
          <cell r="M14">
            <v>349</v>
          </cell>
          <cell r="N14">
            <v>11.461318</v>
          </cell>
          <cell r="O14" t="str">
            <v>&lt;11</v>
          </cell>
          <cell r="P14">
            <v>385</v>
          </cell>
          <cell r="Q14">
            <v>12.987012999999999</v>
          </cell>
          <cell r="R14" t="str">
            <v>&lt;11</v>
          </cell>
          <cell r="S14">
            <v>8</v>
          </cell>
          <cell r="T14" t="str">
            <v xml:space="preserve"> </v>
          </cell>
          <cell r="U14" t="str">
            <v>&lt;11</v>
          </cell>
          <cell r="V14">
            <v>362</v>
          </cell>
          <cell r="W14">
            <v>19.337016999999999</v>
          </cell>
          <cell r="X14" t="str">
            <v>&lt;11</v>
          </cell>
          <cell r="Y14">
            <v>192</v>
          </cell>
          <cell r="Z14" t="str">
            <v xml:space="preserve"> </v>
          </cell>
          <cell r="AA14" t="str">
            <v>&lt;11</v>
          </cell>
          <cell r="AB14">
            <v>172</v>
          </cell>
          <cell r="AC14">
            <v>11.627907</v>
          </cell>
        </row>
        <row r="15">
          <cell r="A15">
            <v>20609</v>
          </cell>
          <cell r="B15" t="str">
            <v>Saint Marys</v>
          </cell>
          <cell r="C15">
            <v>25</v>
          </cell>
          <cell r="D15">
            <v>1611</v>
          </cell>
          <cell r="E15">
            <v>15.518312</v>
          </cell>
          <cell r="F15" t="str">
            <v>&lt;11</v>
          </cell>
          <cell r="G15">
            <v>0</v>
          </cell>
          <cell r="H15" t="str">
            <v xml:space="preserve"> </v>
          </cell>
          <cell r="I15">
            <v>25</v>
          </cell>
          <cell r="J15">
            <v>1611</v>
          </cell>
          <cell r="K15">
            <v>15.518312</v>
          </cell>
          <cell r="L15" t="str">
            <v>&lt;11</v>
          </cell>
          <cell r="M15">
            <v>731</v>
          </cell>
          <cell r="N15">
            <v>13.679891</v>
          </cell>
          <cell r="O15">
            <v>15</v>
          </cell>
          <cell r="P15">
            <v>880</v>
          </cell>
          <cell r="Q15">
            <v>17.045455</v>
          </cell>
          <cell r="R15" t="str">
            <v>&lt;11</v>
          </cell>
          <cell r="S15">
            <v>34</v>
          </cell>
          <cell r="T15" t="str">
            <v xml:space="preserve"> </v>
          </cell>
          <cell r="U15" t="str">
            <v>&lt;11</v>
          </cell>
          <cell r="V15">
            <v>416</v>
          </cell>
          <cell r="W15">
            <v>9.6153846000000005</v>
          </cell>
          <cell r="X15" t="str">
            <v>&lt;11</v>
          </cell>
          <cell r="Y15">
            <v>86</v>
          </cell>
          <cell r="Z15" t="str">
            <v xml:space="preserve"> </v>
          </cell>
          <cell r="AA15">
            <v>21</v>
          </cell>
          <cell r="AB15">
            <v>1075</v>
          </cell>
          <cell r="AC15">
            <v>19.534884000000002</v>
          </cell>
        </row>
        <row r="16">
          <cell r="A16">
            <v>20610</v>
          </cell>
          <cell r="B16" t="str">
            <v>Calvert</v>
          </cell>
          <cell r="C16">
            <v>14</v>
          </cell>
          <cell r="D16">
            <v>0</v>
          </cell>
          <cell r="E16" t="str">
            <v xml:space="preserve"> </v>
          </cell>
          <cell r="F16" t="str">
            <v>&lt;11</v>
          </cell>
          <cell r="G16">
            <v>0</v>
          </cell>
          <cell r="H16" t="str">
            <v xml:space="preserve"> </v>
          </cell>
          <cell r="I16">
            <v>14</v>
          </cell>
          <cell r="J16">
            <v>0</v>
          </cell>
          <cell r="K16" t="str">
            <v xml:space="preserve"> </v>
          </cell>
          <cell r="L16" t="str">
            <v>&lt;11</v>
          </cell>
          <cell r="M16">
            <v>0</v>
          </cell>
          <cell r="N16" t="str">
            <v xml:space="preserve"> </v>
          </cell>
          <cell r="O16">
            <v>11</v>
          </cell>
          <cell r="P16">
            <v>0</v>
          </cell>
          <cell r="Q16" t="str">
            <v xml:space="preserve"> </v>
          </cell>
          <cell r="R16" t="str">
            <v>&lt;11</v>
          </cell>
          <cell r="S16">
            <v>0</v>
          </cell>
          <cell r="T16" t="str">
            <v xml:space="preserve"> </v>
          </cell>
          <cell r="U16" t="str">
            <v>&lt;11</v>
          </cell>
          <cell r="V16">
            <v>0</v>
          </cell>
          <cell r="W16" t="str">
            <v xml:space="preserve"> </v>
          </cell>
          <cell r="X16" t="str">
            <v>&lt;11</v>
          </cell>
          <cell r="Y16">
            <v>0</v>
          </cell>
          <cell r="Z16" t="str">
            <v xml:space="preserve"> </v>
          </cell>
          <cell r="AA16" t="str">
            <v>&lt;11</v>
          </cell>
          <cell r="AB16">
            <v>0</v>
          </cell>
          <cell r="AC16" t="str">
            <v xml:space="preserve"> </v>
          </cell>
        </row>
        <row r="17">
          <cell r="A17">
            <v>20611</v>
          </cell>
          <cell r="B17" t="str">
            <v>Charles</v>
          </cell>
          <cell r="C17">
            <v>51</v>
          </cell>
          <cell r="D17">
            <v>1111</v>
          </cell>
          <cell r="E17">
            <v>45.904589999999999</v>
          </cell>
          <cell r="F17" t="str">
            <v>&lt;11</v>
          </cell>
          <cell r="G17">
            <v>134</v>
          </cell>
          <cell r="H17" t="str">
            <v xml:space="preserve"> </v>
          </cell>
          <cell r="I17">
            <v>51</v>
          </cell>
          <cell r="J17">
            <v>977</v>
          </cell>
          <cell r="K17">
            <v>52.200614000000002</v>
          </cell>
          <cell r="L17" t="str">
            <v>&lt;11</v>
          </cell>
          <cell r="M17">
            <v>469</v>
          </cell>
          <cell r="N17">
            <v>19.189765000000001</v>
          </cell>
          <cell r="O17">
            <v>42</v>
          </cell>
          <cell r="P17">
            <v>642</v>
          </cell>
          <cell r="Q17">
            <v>65.420561000000006</v>
          </cell>
          <cell r="R17" t="str">
            <v>&lt;11</v>
          </cell>
          <cell r="S17">
            <v>7</v>
          </cell>
          <cell r="T17" t="str">
            <v xml:space="preserve"> </v>
          </cell>
          <cell r="U17">
            <v>19</v>
          </cell>
          <cell r="V17">
            <v>80</v>
          </cell>
          <cell r="W17">
            <v>237.5</v>
          </cell>
          <cell r="X17" t="str">
            <v>&lt;11</v>
          </cell>
          <cell r="Y17">
            <v>231</v>
          </cell>
          <cell r="Z17">
            <v>4.3290043000000002</v>
          </cell>
          <cell r="AA17">
            <v>31</v>
          </cell>
          <cell r="AB17">
            <v>793</v>
          </cell>
          <cell r="AC17">
            <v>39.092055000000002</v>
          </cell>
        </row>
        <row r="18">
          <cell r="A18">
            <v>20612</v>
          </cell>
          <cell r="B18" t="str">
            <v>Charles</v>
          </cell>
          <cell r="C18">
            <v>13</v>
          </cell>
          <cell r="D18">
            <v>132</v>
          </cell>
          <cell r="E18">
            <v>98.484848</v>
          </cell>
          <cell r="F18" t="str">
            <v>&lt;11</v>
          </cell>
          <cell r="G18">
            <v>0</v>
          </cell>
          <cell r="H18" t="str">
            <v xml:space="preserve"> </v>
          </cell>
          <cell r="I18">
            <v>13</v>
          </cell>
          <cell r="J18">
            <v>132</v>
          </cell>
          <cell r="K18">
            <v>98.484848</v>
          </cell>
          <cell r="L18" t="str">
            <v>&lt;11</v>
          </cell>
          <cell r="M18">
            <v>69</v>
          </cell>
          <cell r="N18">
            <v>14.492754</v>
          </cell>
          <cell r="O18">
            <v>12</v>
          </cell>
          <cell r="P18">
            <v>63</v>
          </cell>
          <cell r="Q18">
            <v>190.47619</v>
          </cell>
          <cell r="R18" t="str">
            <v>&lt;11</v>
          </cell>
          <cell r="S18">
            <v>0</v>
          </cell>
          <cell r="T18" t="str">
            <v xml:space="preserve"> </v>
          </cell>
          <cell r="U18" t="str">
            <v>&lt;11</v>
          </cell>
          <cell r="V18">
            <v>0</v>
          </cell>
          <cell r="W18" t="str">
            <v xml:space="preserve"> </v>
          </cell>
          <cell r="X18" t="str">
            <v>&lt;11</v>
          </cell>
          <cell r="Y18">
            <v>0</v>
          </cell>
          <cell r="Z18" t="str">
            <v xml:space="preserve"> </v>
          </cell>
          <cell r="AA18">
            <v>13</v>
          </cell>
          <cell r="AB18">
            <v>132</v>
          </cell>
          <cell r="AC18">
            <v>98.484848</v>
          </cell>
        </row>
        <row r="19">
          <cell r="A19">
            <v>20613</v>
          </cell>
          <cell r="B19" t="str">
            <v>Prince Georges</v>
          </cell>
          <cell r="C19">
            <v>189</v>
          </cell>
          <cell r="D19">
            <v>14595</v>
          </cell>
          <cell r="E19">
            <v>12.94964</v>
          </cell>
          <cell r="F19" t="str">
            <v>&lt;11</v>
          </cell>
          <cell r="G19">
            <v>695</v>
          </cell>
          <cell r="H19">
            <v>4.3165468000000002</v>
          </cell>
          <cell r="I19">
            <v>184</v>
          </cell>
          <cell r="J19">
            <v>13900</v>
          </cell>
          <cell r="K19">
            <v>13.237410000000001</v>
          </cell>
          <cell r="L19">
            <v>70</v>
          </cell>
          <cell r="M19">
            <v>7310</v>
          </cell>
          <cell r="N19">
            <v>9.5759234000000006</v>
          </cell>
          <cell r="O19">
            <v>119</v>
          </cell>
          <cell r="P19">
            <v>7285</v>
          </cell>
          <cell r="Q19">
            <v>16.334935000000002</v>
          </cell>
          <cell r="R19" t="str">
            <v>&lt;11</v>
          </cell>
          <cell r="S19">
            <v>419</v>
          </cell>
          <cell r="T19" t="str">
            <v xml:space="preserve"> </v>
          </cell>
          <cell r="U19">
            <v>121</v>
          </cell>
          <cell r="V19">
            <v>9318</v>
          </cell>
          <cell r="W19">
            <v>12.985619</v>
          </cell>
          <cell r="X19" t="str">
            <v>&lt;11</v>
          </cell>
          <cell r="Y19">
            <v>1328</v>
          </cell>
          <cell r="Z19">
            <v>4.5180723</v>
          </cell>
          <cell r="AA19">
            <v>62</v>
          </cell>
          <cell r="AB19">
            <v>3530</v>
          </cell>
          <cell r="AC19">
            <v>17.563739000000002</v>
          </cell>
        </row>
        <row r="20">
          <cell r="A20">
            <v>20615</v>
          </cell>
          <cell r="B20" t="str">
            <v>Calvert</v>
          </cell>
          <cell r="C20" t="str">
            <v>&lt;11</v>
          </cell>
          <cell r="D20">
            <v>583</v>
          </cell>
          <cell r="E20">
            <v>15.437393</v>
          </cell>
          <cell r="F20" t="str">
            <v>&lt;11</v>
          </cell>
          <cell r="G20">
            <v>0</v>
          </cell>
          <cell r="H20" t="str">
            <v xml:space="preserve"> </v>
          </cell>
          <cell r="I20" t="str">
            <v>&lt;11</v>
          </cell>
          <cell r="J20">
            <v>583</v>
          </cell>
          <cell r="K20">
            <v>15.437393</v>
          </cell>
          <cell r="L20" t="str">
            <v>&lt;11</v>
          </cell>
          <cell r="M20">
            <v>272</v>
          </cell>
          <cell r="N20">
            <v>14.705882000000001</v>
          </cell>
          <cell r="O20" t="str">
            <v>&lt;11</v>
          </cell>
          <cell r="P20">
            <v>311</v>
          </cell>
          <cell r="Q20">
            <v>16.077169999999999</v>
          </cell>
          <cell r="R20" t="str">
            <v>&lt;11</v>
          </cell>
          <cell r="S20">
            <v>0</v>
          </cell>
          <cell r="T20" t="str">
            <v xml:space="preserve"> </v>
          </cell>
          <cell r="U20" t="str">
            <v>&lt;11</v>
          </cell>
          <cell r="V20">
            <v>0</v>
          </cell>
          <cell r="W20" t="str">
            <v xml:space="preserve"> </v>
          </cell>
          <cell r="X20" t="str">
            <v>&lt;11</v>
          </cell>
          <cell r="Y20">
            <v>0</v>
          </cell>
          <cell r="Z20" t="str">
            <v xml:space="preserve"> </v>
          </cell>
          <cell r="AA20" t="str">
            <v>&lt;11</v>
          </cell>
          <cell r="AB20">
            <v>583</v>
          </cell>
          <cell r="AC20">
            <v>15.437393</v>
          </cell>
        </row>
        <row r="21">
          <cell r="A21">
            <v>20616</v>
          </cell>
          <cell r="B21" t="str">
            <v>Charles</v>
          </cell>
          <cell r="C21">
            <v>96</v>
          </cell>
          <cell r="D21">
            <v>6934</v>
          </cell>
          <cell r="E21">
            <v>13.844823</v>
          </cell>
          <cell r="F21" t="str">
            <v>&lt;11</v>
          </cell>
          <cell r="G21">
            <v>485</v>
          </cell>
          <cell r="H21">
            <v>6.1855669999999998</v>
          </cell>
          <cell r="I21">
            <v>93</v>
          </cell>
          <cell r="J21">
            <v>6449</v>
          </cell>
          <cell r="K21">
            <v>14.42084</v>
          </cell>
          <cell r="L21">
            <v>39</v>
          </cell>
          <cell r="M21">
            <v>3793</v>
          </cell>
          <cell r="N21">
            <v>10.282099000000001</v>
          </cell>
          <cell r="O21">
            <v>57</v>
          </cell>
          <cell r="P21">
            <v>3141</v>
          </cell>
          <cell r="Q21">
            <v>18.147086999999999</v>
          </cell>
          <cell r="R21" t="str">
            <v>&lt;11</v>
          </cell>
          <cell r="S21">
            <v>173</v>
          </cell>
          <cell r="T21" t="str">
            <v xml:space="preserve"> </v>
          </cell>
          <cell r="U21">
            <v>57</v>
          </cell>
          <cell r="V21">
            <v>5028</v>
          </cell>
          <cell r="W21">
            <v>11.336516</v>
          </cell>
          <cell r="X21" t="str">
            <v>&lt;11</v>
          </cell>
          <cell r="Y21">
            <v>430</v>
          </cell>
          <cell r="Z21">
            <v>13.953488</v>
          </cell>
          <cell r="AA21">
            <v>33</v>
          </cell>
          <cell r="AB21">
            <v>1303</v>
          </cell>
          <cell r="AC21">
            <v>25.326170000000001</v>
          </cell>
        </row>
        <row r="22">
          <cell r="A22">
            <v>20617</v>
          </cell>
          <cell r="B22" t="str">
            <v>Charles</v>
          </cell>
          <cell r="C22">
            <v>14</v>
          </cell>
          <cell r="D22">
            <v>521</v>
          </cell>
          <cell r="E22">
            <v>26.871400999999999</v>
          </cell>
          <cell r="F22" t="str">
            <v>&lt;11</v>
          </cell>
          <cell r="G22">
            <v>37</v>
          </cell>
          <cell r="H22" t="str">
            <v xml:space="preserve"> </v>
          </cell>
          <cell r="I22">
            <v>14</v>
          </cell>
          <cell r="J22">
            <v>484</v>
          </cell>
          <cell r="K22">
            <v>28.925619999999999</v>
          </cell>
          <cell r="L22" t="str">
            <v>&lt;11</v>
          </cell>
          <cell r="M22">
            <v>266</v>
          </cell>
          <cell r="N22">
            <v>30.075188000000001</v>
          </cell>
          <cell r="O22" t="str">
            <v>&lt;11</v>
          </cell>
          <cell r="P22">
            <v>255</v>
          </cell>
          <cell r="Q22">
            <v>23.529412000000001</v>
          </cell>
          <cell r="R22" t="str">
            <v>&lt;11</v>
          </cell>
          <cell r="S22">
            <v>0</v>
          </cell>
          <cell r="T22" t="str">
            <v xml:space="preserve"> </v>
          </cell>
          <cell r="U22" t="str">
            <v>&lt;11</v>
          </cell>
          <cell r="V22">
            <v>56</v>
          </cell>
          <cell r="W22">
            <v>35.714286000000001</v>
          </cell>
          <cell r="X22" t="str">
            <v>&lt;11</v>
          </cell>
          <cell r="Y22">
            <v>37</v>
          </cell>
          <cell r="Z22">
            <v>27.027027</v>
          </cell>
          <cell r="AA22">
            <v>11</v>
          </cell>
          <cell r="AB22">
            <v>428</v>
          </cell>
          <cell r="AC22">
            <v>25.700935000000001</v>
          </cell>
        </row>
        <row r="23">
          <cell r="A23">
            <v>20618</v>
          </cell>
          <cell r="B23" t="str">
            <v>Saint Marys</v>
          </cell>
          <cell r="C23">
            <v>28</v>
          </cell>
          <cell r="D23">
            <v>941</v>
          </cell>
          <cell r="E23">
            <v>29.755579000000001</v>
          </cell>
          <cell r="F23" t="str">
            <v>&lt;11</v>
          </cell>
          <cell r="G23">
            <v>0</v>
          </cell>
          <cell r="H23" t="str">
            <v xml:space="preserve"> </v>
          </cell>
          <cell r="I23">
            <v>28</v>
          </cell>
          <cell r="J23">
            <v>941</v>
          </cell>
          <cell r="K23">
            <v>29.755579000000001</v>
          </cell>
          <cell r="L23" t="str">
            <v>&lt;11</v>
          </cell>
          <cell r="M23">
            <v>542</v>
          </cell>
          <cell r="N23">
            <v>3.6900369</v>
          </cell>
          <cell r="O23">
            <v>26</v>
          </cell>
          <cell r="P23">
            <v>399</v>
          </cell>
          <cell r="Q23">
            <v>65.162907000000004</v>
          </cell>
          <cell r="R23" t="str">
            <v>&lt;11</v>
          </cell>
          <cell r="S23">
            <v>7</v>
          </cell>
          <cell r="T23" t="str">
            <v xml:space="preserve"> </v>
          </cell>
          <cell r="U23">
            <v>23</v>
          </cell>
          <cell r="V23">
            <v>483</v>
          </cell>
          <cell r="W23">
            <v>47.619047999999999</v>
          </cell>
          <cell r="X23" t="str">
            <v>&lt;11</v>
          </cell>
          <cell r="Y23">
            <v>11</v>
          </cell>
          <cell r="Z23">
            <v>90.909091000000004</v>
          </cell>
          <cell r="AA23" t="str">
            <v>&lt;11</v>
          </cell>
          <cell r="AB23">
            <v>440</v>
          </cell>
          <cell r="AC23">
            <v>9.0909090999999993</v>
          </cell>
        </row>
        <row r="24">
          <cell r="A24">
            <v>20619</v>
          </cell>
          <cell r="B24" t="str">
            <v>Saint Marys</v>
          </cell>
          <cell r="C24">
            <v>201</v>
          </cell>
          <cell r="D24">
            <v>13244</v>
          </cell>
          <cell r="E24">
            <v>15.176684</v>
          </cell>
          <cell r="F24">
            <v>16</v>
          </cell>
          <cell r="G24">
            <v>1005</v>
          </cell>
          <cell r="H24">
            <v>15.920398</v>
          </cell>
          <cell r="I24">
            <v>183</v>
          </cell>
          <cell r="J24">
            <v>12239</v>
          </cell>
          <cell r="K24">
            <v>14.952202</v>
          </cell>
          <cell r="L24">
            <v>75</v>
          </cell>
          <cell r="M24">
            <v>6964</v>
          </cell>
          <cell r="N24">
            <v>10.769672999999999</v>
          </cell>
          <cell r="O24">
            <v>126</v>
          </cell>
          <cell r="P24">
            <v>6280</v>
          </cell>
          <cell r="Q24">
            <v>20.063694000000002</v>
          </cell>
          <cell r="R24" t="str">
            <v>&lt;11</v>
          </cell>
          <cell r="S24">
            <v>206</v>
          </cell>
          <cell r="T24">
            <v>4.8543688999999999</v>
          </cell>
          <cell r="U24">
            <v>28</v>
          </cell>
          <cell r="V24">
            <v>1745</v>
          </cell>
          <cell r="W24">
            <v>16.045845</v>
          </cell>
          <cell r="X24">
            <v>17</v>
          </cell>
          <cell r="Y24">
            <v>1020</v>
          </cell>
          <cell r="Z24">
            <v>16.666667</v>
          </cell>
          <cell r="AA24">
            <v>155</v>
          </cell>
          <cell r="AB24">
            <v>10273</v>
          </cell>
          <cell r="AC24">
            <v>15.088094999999999</v>
          </cell>
        </row>
        <row r="25">
          <cell r="A25">
            <v>20620</v>
          </cell>
          <cell r="B25" t="str">
            <v>Saint Marys</v>
          </cell>
          <cell r="C25">
            <v>26</v>
          </cell>
          <cell r="D25">
            <v>1488</v>
          </cell>
          <cell r="E25">
            <v>17.473117999999999</v>
          </cell>
          <cell r="F25" t="str">
            <v>&lt;11</v>
          </cell>
          <cell r="G25">
            <v>345</v>
          </cell>
          <cell r="H25" t="str">
            <v xml:space="preserve"> </v>
          </cell>
          <cell r="I25">
            <v>26</v>
          </cell>
          <cell r="J25">
            <v>1143</v>
          </cell>
          <cell r="K25">
            <v>22.747157000000001</v>
          </cell>
          <cell r="L25" t="str">
            <v>&lt;11</v>
          </cell>
          <cell r="M25">
            <v>648</v>
          </cell>
          <cell r="N25">
            <v>9.2592593000000001</v>
          </cell>
          <cell r="O25">
            <v>20</v>
          </cell>
          <cell r="P25">
            <v>840</v>
          </cell>
          <cell r="Q25">
            <v>23.809524</v>
          </cell>
          <cell r="R25" t="str">
            <v>&lt;11</v>
          </cell>
          <cell r="S25">
            <v>44</v>
          </cell>
          <cell r="T25" t="str">
            <v xml:space="preserve"> </v>
          </cell>
          <cell r="U25" t="str">
            <v>&lt;11</v>
          </cell>
          <cell r="V25">
            <v>150</v>
          </cell>
          <cell r="W25">
            <v>26.666667</v>
          </cell>
          <cell r="X25" t="str">
            <v>&lt;11</v>
          </cell>
          <cell r="Y25">
            <v>424</v>
          </cell>
          <cell r="Z25">
            <v>4.7169810999999999</v>
          </cell>
          <cell r="AA25">
            <v>20</v>
          </cell>
          <cell r="AB25">
            <v>870</v>
          </cell>
          <cell r="AC25">
            <v>22.988506000000001</v>
          </cell>
        </row>
        <row r="26">
          <cell r="A26">
            <v>20621</v>
          </cell>
          <cell r="B26" t="str">
            <v>Saint Marys</v>
          </cell>
          <cell r="C26">
            <v>18</v>
          </cell>
          <cell r="D26">
            <v>786</v>
          </cell>
          <cell r="E26">
            <v>22.900763000000001</v>
          </cell>
          <cell r="F26" t="str">
            <v>&lt;11</v>
          </cell>
          <cell r="G26">
            <v>0</v>
          </cell>
          <cell r="H26" t="str">
            <v xml:space="preserve"> </v>
          </cell>
          <cell r="I26">
            <v>18</v>
          </cell>
          <cell r="J26">
            <v>786</v>
          </cell>
          <cell r="K26">
            <v>22.900763000000001</v>
          </cell>
          <cell r="L26" t="str">
            <v>&lt;11</v>
          </cell>
          <cell r="M26">
            <v>348</v>
          </cell>
          <cell r="N26">
            <v>11.494253</v>
          </cell>
          <cell r="O26">
            <v>14</v>
          </cell>
          <cell r="P26">
            <v>438</v>
          </cell>
          <cell r="Q26">
            <v>31.963470000000001</v>
          </cell>
          <cell r="R26" t="str">
            <v>&lt;11</v>
          </cell>
          <cell r="S26">
            <v>0</v>
          </cell>
          <cell r="T26" t="str">
            <v xml:space="preserve"> </v>
          </cell>
          <cell r="U26" t="str">
            <v>&lt;11</v>
          </cell>
          <cell r="V26">
            <v>81</v>
          </cell>
          <cell r="W26">
            <v>37.037036999999998</v>
          </cell>
          <cell r="X26" t="str">
            <v>&lt;11</v>
          </cell>
          <cell r="Y26">
            <v>0</v>
          </cell>
          <cell r="Z26" t="str">
            <v xml:space="preserve"> </v>
          </cell>
          <cell r="AA26">
            <v>15</v>
          </cell>
          <cell r="AB26">
            <v>705</v>
          </cell>
          <cell r="AC26">
            <v>21.276596000000001</v>
          </cell>
        </row>
        <row r="27">
          <cell r="A27">
            <v>20622</v>
          </cell>
          <cell r="B27" t="str">
            <v>Charles</v>
          </cell>
          <cell r="C27">
            <v>75</v>
          </cell>
          <cell r="D27">
            <v>6005</v>
          </cell>
          <cell r="E27">
            <v>12.489592</v>
          </cell>
          <cell r="F27" t="str">
            <v>&lt;11</v>
          </cell>
          <cell r="G27">
            <v>170</v>
          </cell>
          <cell r="H27">
            <v>5.8823528999999999</v>
          </cell>
          <cell r="I27">
            <v>74</v>
          </cell>
          <cell r="J27">
            <v>5835</v>
          </cell>
          <cell r="K27">
            <v>12.682091</v>
          </cell>
          <cell r="L27">
            <v>33</v>
          </cell>
          <cell r="M27">
            <v>2834</v>
          </cell>
          <cell r="N27">
            <v>11.644318999999999</v>
          </cell>
          <cell r="O27">
            <v>42</v>
          </cell>
          <cell r="P27">
            <v>3171</v>
          </cell>
          <cell r="Q27">
            <v>13.245032999999999</v>
          </cell>
          <cell r="R27" t="str">
            <v>&lt;11</v>
          </cell>
          <cell r="S27">
            <v>216</v>
          </cell>
          <cell r="T27" t="str">
            <v xml:space="preserve"> </v>
          </cell>
          <cell r="U27" t="str">
            <v>&lt;11</v>
          </cell>
          <cell r="V27">
            <v>526</v>
          </cell>
          <cell r="W27">
            <v>17.110265999999999</v>
          </cell>
          <cell r="X27" t="str">
            <v>&lt;11</v>
          </cell>
          <cell r="Y27">
            <v>709</v>
          </cell>
          <cell r="Z27">
            <v>1.4104372000000001</v>
          </cell>
          <cell r="AA27">
            <v>65</v>
          </cell>
          <cell r="AB27">
            <v>4554</v>
          </cell>
          <cell r="AC27">
            <v>14.273166</v>
          </cell>
        </row>
        <row r="28">
          <cell r="A28">
            <v>20623</v>
          </cell>
          <cell r="B28" t="str">
            <v>Prince Georges</v>
          </cell>
          <cell r="C28">
            <v>23</v>
          </cell>
          <cell r="D28">
            <v>2534</v>
          </cell>
          <cell r="E28">
            <v>9.0765588000000008</v>
          </cell>
          <cell r="F28" t="str">
            <v>&lt;11</v>
          </cell>
          <cell r="G28">
            <v>17</v>
          </cell>
          <cell r="H28" t="str">
            <v xml:space="preserve"> </v>
          </cell>
          <cell r="I28">
            <v>23</v>
          </cell>
          <cell r="J28">
            <v>2517</v>
          </cell>
          <cell r="K28">
            <v>9.1378625000000007</v>
          </cell>
          <cell r="L28">
            <v>19</v>
          </cell>
          <cell r="M28">
            <v>1115</v>
          </cell>
          <cell r="N28">
            <v>17.040358999999999</v>
          </cell>
          <cell r="O28" t="str">
            <v>&lt;11</v>
          </cell>
          <cell r="P28">
            <v>1419</v>
          </cell>
          <cell r="Q28">
            <v>2.8188865000000001</v>
          </cell>
          <cell r="R28" t="str">
            <v>&lt;11</v>
          </cell>
          <cell r="S28">
            <v>35</v>
          </cell>
          <cell r="T28" t="str">
            <v xml:space="preserve"> </v>
          </cell>
          <cell r="U28">
            <v>19</v>
          </cell>
          <cell r="V28">
            <v>2045</v>
          </cell>
          <cell r="W28">
            <v>9.2909535000000005</v>
          </cell>
          <cell r="X28" t="str">
            <v>&lt;11</v>
          </cell>
          <cell r="Y28">
            <v>94</v>
          </cell>
          <cell r="Z28">
            <v>10.638298000000001</v>
          </cell>
          <cell r="AA28" t="str">
            <v>&lt;11</v>
          </cell>
          <cell r="AB28">
            <v>360</v>
          </cell>
          <cell r="AC28">
            <v>8.3333332999999996</v>
          </cell>
        </row>
        <row r="29">
          <cell r="A29">
            <v>20624</v>
          </cell>
          <cell r="B29" t="str">
            <v>Saint Marys</v>
          </cell>
          <cell r="C29">
            <v>12</v>
          </cell>
          <cell r="D29">
            <v>859</v>
          </cell>
          <cell r="E29">
            <v>13.969732</v>
          </cell>
          <cell r="F29" t="str">
            <v>&lt;11</v>
          </cell>
          <cell r="G29">
            <v>23</v>
          </cell>
          <cell r="H29" t="str">
            <v xml:space="preserve"> </v>
          </cell>
          <cell r="I29">
            <v>12</v>
          </cell>
          <cell r="J29">
            <v>836</v>
          </cell>
          <cell r="K29">
            <v>14.354067000000001</v>
          </cell>
          <cell r="L29" t="str">
            <v>&lt;11</v>
          </cell>
          <cell r="M29">
            <v>438</v>
          </cell>
          <cell r="N29">
            <v>6.8493151000000001</v>
          </cell>
          <cell r="O29" t="str">
            <v>&lt;11</v>
          </cell>
          <cell r="P29">
            <v>421</v>
          </cell>
          <cell r="Q29">
            <v>21.377672</v>
          </cell>
          <cell r="R29" t="str">
            <v>&lt;11</v>
          </cell>
          <cell r="S29">
            <v>0</v>
          </cell>
          <cell r="T29" t="str">
            <v xml:space="preserve"> </v>
          </cell>
          <cell r="U29" t="str">
            <v>&lt;11</v>
          </cell>
          <cell r="V29">
            <v>0</v>
          </cell>
          <cell r="W29" t="str">
            <v xml:space="preserve"> </v>
          </cell>
          <cell r="X29" t="str">
            <v>&lt;11</v>
          </cell>
          <cell r="Y29">
            <v>6</v>
          </cell>
          <cell r="Z29" t="str">
            <v xml:space="preserve"> </v>
          </cell>
          <cell r="AA29" t="str">
            <v>&lt;11</v>
          </cell>
          <cell r="AB29">
            <v>853</v>
          </cell>
          <cell r="AC29">
            <v>7.0339976999999996</v>
          </cell>
        </row>
        <row r="30">
          <cell r="A30">
            <v>20625</v>
          </cell>
          <cell r="B30" t="str">
            <v>Charles</v>
          </cell>
          <cell r="C30">
            <v>21</v>
          </cell>
          <cell r="D30">
            <v>1065</v>
          </cell>
          <cell r="E30">
            <v>19.718309999999999</v>
          </cell>
          <cell r="F30" t="str">
            <v>&lt;11</v>
          </cell>
          <cell r="G30">
            <v>0</v>
          </cell>
          <cell r="H30" t="str">
            <v xml:space="preserve"> </v>
          </cell>
          <cell r="I30">
            <v>20</v>
          </cell>
          <cell r="J30">
            <v>1065</v>
          </cell>
          <cell r="K30">
            <v>18.779343000000001</v>
          </cell>
          <cell r="L30" t="str">
            <v>&lt;11</v>
          </cell>
          <cell r="M30">
            <v>521</v>
          </cell>
          <cell r="N30">
            <v>9.5969289999999994</v>
          </cell>
          <cell r="O30">
            <v>16</v>
          </cell>
          <cell r="P30">
            <v>544</v>
          </cell>
          <cell r="Q30">
            <v>29.411764999999999</v>
          </cell>
          <cell r="R30" t="str">
            <v>&lt;11</v>
          </cell>
          <cell r="S30">
            <v>0</v>
          </cell>
          <cell r="T30" t="str">
            <v xml:space="preserve"> </v>
          </cell>
          <cell r="U30" t="str">
            <v>&lt;11</v>
          </cell>
          <cell r="V30">
            <v>0</v>
          </cell>
          <cell r="W30" t="str">
            <v xml:space="preserve"> </v>
          </cell>
          <cell r="X30" t="str">
            <v>&lt;11</v>
          </cell>
          <cell r="Y30">
            <v>64</v>
          </cell>
          <cell r="Z30">
            <v>15.625</v>
          </cell>
          <cell r="AA30">
            <v>20</v>
          </cell>
          <cell r="AB30">
            <v>1001</v>
          </cell>
          <cell r="AC30">
            <v>19.98002</v>
          </cell>
        </row>
        <row r="31">
          <cell r="A31">
            <v>20626</v>
          </cell>
          <cell r="B31" t="str">
            <v>Saint Marys</v>
          </cell>
          <cell r="C31" t="str">
            <v>&lt;11</v>
          </cell>
          <cell r="D31">
            <v>224</v>
          </cell>
          <cell r="E31">
            <v>44.642856999999999</v>
          </cell>
          <cell r="F31" t="str">
            <v>&lt;11</v>
          </cell>
          <cell r="G31">
            <v>0</v>
          </cell>
          <cell r="H31" t="str">
            <v xml:space="preserve"> </v>
          </cell>
          <cell r="I31" t="str">
            <v>&lt;11</v>
          </cell>
          <cell r="J31">
            <v>224</v>
          </cell>
          <cell r="K31">
            <v>44.642856999999999</v>
          </cell>
          <cell r="L31" t="str">
            <v>&lt;11</v>
          </cell>
          <cell r="M31">
            <v>114</v>
          </cell>
          <cell r="N31">
            <v>52.631579000000002</v>
          </cell>
          <cell r="O31" t="str">
            <v>&lt;11</v>
          </cell>
          <cell r="P31">
            <v>110</v>
          </cell>
          <cell r="Q31">
            <v>36.363636</v>
          </cell>
          <cell r="R31" t="str">
            <v>&lt;11</v>
          </cell>
          <cell r="S31">
            <v>0</v>
          </cell>
          <cell r="T31" t="str">
            <v xml:space="preserve"> </v>
          </cell>
          <cell r="U31" t="str">
            <v>&lt;11</v>
          </cell>
          <cell r="V31">
            <v>6</v>
          </cell>
          <cell r="W31">
            <v>166.66667000000001</v>
          </cell>
          <cell r="X31" t="str">
            <v>&lt;11</v>
          </cell>
          <cell r="Y31">
            <v>0</v>
          </cell>
          <cell r="Z31" t="str">
            <v xml:space="preserve"> </v>
          </cell>
          <cell r="AA31" t="str">
            <v>&lt;11</v>
          </cell>
          <cell r="AB31">
            <v>218</v>
          </cell>
          <cell r="AC31">
            <v>41.284404000000002</v>
          </cell>
        </row>
        <row r="32">
          <cell r="A32">
            <v>20627</v>
          </cell>
          <cell r="B32" t="str">
            <v>Saint Marys</v>
          </cell>
          <cell r="C32" t="str">
            <v>&lt;11</v>
          </cell>
          <cell r="D32">
            <v>0</v>
          </cell>
          <cell r="E32" t="str">
            <v xml:space="preserve"> </v>
          </cell>
          <cell r="F32" t="str">
            <v>&lt;11</v>
          </cell>
          <cell r="G32">
            <v>0</v>
          </cell>
          <cell r="H32" t="str">
            <v xml:space="preserve"> </v>
          </cell>
          <cell r="I32" t="str">
            <v>&lt;11</v>
          </cell>
          <cell r="J32">
            <v>0</v>
          </cell>
          <cell r="K32" t="str">
            <v xml:space="preserve"> </v>
          </cell>
          <cell r="L32" t="str">
            <v>&lt;11</v>
          </cell>
          <cell r="M32">
            <v>0</v>
          </cell>
          <cell r="N32" t="str">
            <v xml:space="preserve"> </v>
          </cell>
          <cell r="O32" t="str">
            <v>&lt;11</v>
          </cell>
          <cell r="P32">
            <v>0</v>
          </cell>
          <cell r="Q32" t="str">
            <v xml:space="preserve"> </v>
          </cell>
          <cell r="R32" t="str">
            <v>&lt;11</v>
          </cell>
          <cell r="S32">
            <v>0</v>
          </cell>
          <cell r="T32" t="str">
            <v xml:space="preserve"> </v>
          </cell>
          <cell r="U32" t="str">
            <v>&lt;11</v>
          </cell>
          <cell r="V32">
            <v>0</v>
          </cell>
          <cell r="W32" t="str">
            <v xml:space="preserve"> </v>
          </cell>
          <cell r="X32" t="str">
            <v>&lt;11</v>
          </cell>
          <cell r="Y32">
            <v>0</v>
          </cell>
          <cell r="Z32" t="str">
            <v xml:space="preserve"> </v>
          </cell>
          <cell r="AA32" t="str">
            <v>&lt;11</v>
          </cell>
          <cell r="AB32">
            <v>0</v>
          </cell>
          <cell r="AC32" t="str">
            <v xml:space="preserve"> </v>
          </cell>
        </row>
        <row r="33">
          <cell r="A33">
            <v>20628</v>
          </cell>
          <cell r="B33" t="str">
            <v>Saint Marys</v>
          </cell>
          <cell r="C33">
            <v>18</v>
          </cell>
          <cell r="D33">
            <v>586</v>
          </cell>
          <cell r="E33">
            <v>30.716723999999999</v>
          </cell>
          <cell r="F33" t="str">
            <v>&lt;11</v>
          </cell>
          <cell r="G33">
            <v>40</v>
          </cell>
          <cell r="H33">
            <v>25</v>
          </cell>
          <cell r="I33">
            <v>17</v>
          </cell>
          <cell r="J33">
            <v>546</v>
          </cell>
          <cell r="K33">
            <v>31.135531</v>
          </cell>
          <cell r="L33" t="str">
            <v>&lt;11</v>
          </cell>
          <cell r="M33">
            <v>214</v>
          </cell>
          <cell r="N33">
            <v>37.383178000000001</v>
          </cell>
          <cell r="O33" t="str">
            <v>&lt;11</v>
          </cell>
          <cell r="P33">
            <v>372</v>
          </cell>
          <cell r="Q33">
            <v>26.881720000000001</v>
          </cell>
          <cell r="R33" t="str">
            <v>&lt;11</v>
          </cell>
          <cell r="S33">
            <v>0</v>
          </cell>
          <cell r="T33" t="str">
            <v xml:space="preserve"> </v>
          </cell>
          <cell r="U33" t="str">
            <v>&lt;11</v>
          </cell>
          <cell r="V33">
            <v>95</v>
          </cell>
          <cell r="W33">
            <v>10.526316</v>
          </cell>
          <cell r="X33" t="str">
            <v>&lt;11</v>
          </cell>
          <cell r="Y33">
            <v>85</v>
          </cell>
          <cell r="Z33">
            <v>11.764706</v>
          </cell>
          <cell r="AA33">
            <v>16</v>
          </cell>
          <cell r="AB33">
            <v>406</v>
          </cell>
          <cell r="AC33">
            <v>39.408867000000001</v>
          </cell>
        </row>
        <row r="34">
          <cell r="A34">
            <v>20629</v>
          </cell>
          <cell r="B34" t="str">
            <v>Calvert</v>
          </cell>
          <cell r="C34" t="str">
            <v>&lt;11</v>
          </cell>
          <cell r="D34">
            <v>864</v>
          </cell>
          <cell r="E34">
            <v>2.3148148000000002</v>
          </cell>
          <cell r="F34" t="str">
            <v>&lt;11</v>
          </cell>
          <cell r="G34">
            <v>50</v>
          </cell>
          <cell r="H34" t="str">
            <v xml:space="preserve"> </v>
          </cell>
          <cell r="I34" t="str">
            <v>&lt;11</v>
          </cell>
          <cell r="J34">
            <v>814</v>
          </cell>
          <cell r="K34">
            <v>2.4570025000000002</v>
          </cell>
          <cell r="L34" t="str">
            <v>&lt;11</v>
          </cell>
          <cell r="M34">
            <v>372</v>
          </cell>
          <cell r="N34">
            <v>2.6881719999999998</v>
          </cell>
          <cell r="O34" t="str">
            <v>&lt;11</v>
          </cell>
          <cell r="P34">
            <v>492</v>
          </cell>
          <cell r="Q34">
            <v>2.0325202999999998</v>
          </cell>
          <cell r="R34" t="str">
            <v>&lt;11</v>
          </cell>
          <cell r="S34">
            <v>177</v>
          </cell>
          <cell r="T34" t="str">
            <v xml:space="preserve"> </v>
          </cell>
          <cell r="U34" t="str">
            <v>&lt;11</v>
          </cell>
          <cell r="V34">
            <v>43</v>
          </cell>
          <cell r="W34" t="str">
            <v xml:space="preserve"> </v>
          </cell>
          <cell r="X34" t="str">
            <v>&lt;11</v>
          </cell>
          <cell r="Y34">
            <v>50</v>
          </cell>
          <cell r="Z34" t="str">
            <v xml:space="preserve"> </v>
          </cell>
          <cell r="AA34" t="str">
            <v>&lt;11</v>
          </cell>
          <cell r="AB34">
            <v>594</v>
          </cell>
          <cell r="AC34">
            <v>3.3670034000000002</v>
          </cell>
        </row>
        <row r="35">
          <cell r="A35">
            <v>20630</v>
          </cell>
          <cell r="B35" t="str">
            <v>Saint Marys</v>
          </cell>
          <cell r="C35" t="str">
            <v>&lt;11</v>
          </cell>
          <cell r="D35">
            <v>305</v>
          </cell>
          <cell r="E35">
            <v>16.393443000000001</v>
          </cell>
          <cell r="F35" t="str">
            <v>&lt;11</v>
          </cell>
          <cell r="G35">
            <v>12</v>
          </cell>
          <cell r="H35" t="str">
            <v xml:space="preserve"> </v>
          </cell>
          <cell r="I35" t="str">
            <v>&lt;11</v>
          </cell>
          <cell r="J35">
            <v>293</v>
          </cell>
          <cell r="K35">
            <v>17.064845999999999</v>
          </cell>
          <cell r="L35" t="str">
            <v>&lt;11</v>
          </cell>
          <cell r="M35">
            <v>135</v>
          </cell>
          <cell r="N35">
            <v>37.037036999999998</v>
          </cell>
          <cell r="O35" t="str">
            <v>&lt;11</v>
          </cell>
          <cell r="P35">
            <v>170</v>
          </cell>
          <cell r="Q35" t="str">
            <v xml:space="preserve"> </v>
          </cell>
          <cell r="R35" t="str">
            <v>&lt;11</v>
          </cell>
          <cell r="S35">
            <v>0</v>
          </cell>
          <cell r="T35" t="str">
            <v xml:space="preserve"> </v>
          </cell>
          <cell r="U35" t="str">
            <v>&lt;11</v>
          </cell>
          <cell r="V35">
            <v>18</v>
          </cell>
          <cell r="W35">
            <v>55.555556000000003</v>
          </cell>
          <cell r="X35" t="str">
            <v>&lt;11</v>
          </cell>
          <cell r="Y35">
            <v>12</v>
          </cell>
          <cell r="Z35" t="str">
            <v xml:space="preserve"> </v>
          </cell>
          <cell r="AA35" t="str">
            <v>&lt;11</v>
          </cell>
          <cell r="AB35">
            <v>275</v>
          </cell>
          <cell r="AC35">
            <v>14.545455</v>
          </cell>
        </row>
        <row r="36">
          <cell r="A36">
            <v>20632</v>
          </cell>
          <cell r="B36" t="str">
            <v>Charles</v>
          </cell>
          <cell r="C36" t="str">
            <v>&lt;11</v>
          </cell>
          <cell r="D36">
            <v>656</v>
          </cell>
          <cell r="E36">
            <v>1.5243902</v>
          </cell>
          <cell r="F36" t="str">
            <v>&lt;11</v>
          </cell>
          <cell r="G36">
            <v>46</v>
          </cell>
          <cell r="H36" t="str">
            <v xml:space="preserve"> </v>
          </cell>
          <cell r="I36" t="str">
            <v>&lt;11</v>
          </cell>
          <cell r="J36">
            <v>610</v>
          </cell>
          <cell r="K36">
            <v>1.6393443000000001</v>
          </cell>
          <cell r="L36" t="str">
            <v>&lt;11</v>
          </cell>
          <cell r="M36">
            <v>353</v>
          </cell>
          <cell r="N36" t="str">
            <v xml:space="preserve"> </v>
          </cell>
          <cell r="O36" t="str">
            <v>&lt;11</v>
          </cell>
          <cell r="P36">
            <v>303</v>
          </cell>
          <cell r="Q36">
            <v>3.3003300000000002</v>
          </cell>
          <cell r="R36" t="str">
            <v>&lt;11</v>
          </cell>
          <cell r="S36">
            <v>291</v>
          </cell>
          <cell r="T36" t="str">
            <v xml:space="preserve"> </v>
          </cell>
          <cell r="U36" t="str">
            <v>&lt;11</v>
          </cell>
          <cell r="V36">
            <v>56</v>
          </cell>
          <cell r="W36" t="str">
            <v xml:space="preserve"> </v>
          </cell>
          <cell r="X36" t="str">
            <v>&lt;11</v>
          </cell>
          <cell r="Y36">
            <v>28</v>
          </cell>
          <cell r="Z36" t="str">
            <v xml:space="preserve"> </v>
          </cell>
          <cell r="AA36" t="str">
            <v>&lt;11</v>
          </cell>
          <cell r="AB36">
            <v>281</v>
          </cell>
          <cell r="AC36">
            <v>3.5587189000000001</v>
          </cell>
        </row>
        <row r="37">
          <cell r="A37">
            <v>20634</v>
          </cell>
          <cell r="B37" t="str">
            <v>Saint Marys</v>
          </cell>
          <cell r="C37">
            <v>105</v>
          </cell>
          <cell r="D37">
            <v>8198</v>
          </cell>
          <cell r="E37">
            <v>12.808002</v>
          </cell>
          <cell r="F37" t="str">
            <v>&lt;11</v>
          </cell>
          <cell r="G37">
            <v>278</v>
          </cell>
          <cell r="H37">
            <v>3.5971223000000001</v>
          </cell>
          <cell r="I37">
            <v>104</v>
          </cell>
          <cell r="J37">
            <v>7920</v>
          </cell>
          <cell r="K37">
            <v>13.131313</v>
          </cell>
          <cell r="L37">
            <v>36</v>
          </cell>
          <cell r="M37">
            <v>3861</v>
          </cell>
          <cell r="N37">
            <v>9.3240093000000002</v>
          </cell>
          <cell r="O37">
            <v>69</v>
          </cell>
          <cell r="P37">
            <v>4337</v>
          </cell>
          <cell r="Q37">
            <v>15.909615000000001</v>
          </cell>
          <cell r="R37" t="str">
            <v>&lt;11</v>
          </cell>
          <cell r="S37">
            <v>225</v>
          </cell>
          <cell r="T37" t="str">
            <v xml:space="preserve"> </v>
          </cell>
          <cell r="U37">
            <v>40</v>
          </cell>
          <cell r="V37">
            <v>2333</v>
          </cell>
          <cell r="W37">
            <v>17.145306000000001</v>
          </cell>
          <cell r="X37" t="str">
            <v>&lt;11</v>
          </cell>
          <cell r="Y37">
            <v>555</v>
          </cell>
          <cell r="Z37">
            <v>5.4054054000000002</v>
          </cell>
          <cell r="AA37">
            <v>62</v>
          </cell>
          <cell r="AB37">
            <v>5085</v>
          </cell>
          <cell r="AC37">
            <v>12.192724</v>
          </cell>
        </row>
        <row r="38">
          <cell r="A38">
            <v>20636</v>
          </cell>
          <cell r="B38" t="str">
            <v>Saint Marys</v>
          </cell>
          <cell r="C38">
            <v>155</v>
          </cell>
          <cell r="D38">
            <v>10421</v>
          </cell>
          <cell r="E38">
            <v>14.873811999999999</v>
          </cell>
          <cell r="F38" t="str">
            <v>&lt;11</v>
          </cell>
          <cell r="G38">
            <v>686</v>
          </cell>
          <cell r="H38" t="str">
            <v xml:space="preserve"> </v>
          </cell>
          <cell r="I38">
            <v>154</v>
          </cell>
          <cell r="J38">
            <v>9735</v>
          </cell>
          <cell r="K38">
            <v>15.819209000000001</v>
          </cell>
          <cell r="L38">
            <v>67</v>
          </cell>
          <cell r="M38">
            <v>5547</v>
          </cell>
          <cell r="N38">
            <v>12.078601000000001</v>
          </cell>
          <cell r="O38">
            <v>88</v>
          </cell>
          <cell r="P38">
            <v>4874</v>
          </cell>
          <cell r="Q38">
            <v>18.054986</v>
          </cell>
          <cell r="R38" t="str">
            <v>&lt;11</v>
          </cell>
          <cell r="S38">
            <v>35</v>
          </cell>
          <cell r="T38" t="str">
            <v xml:space="preserve"> </v>
          </cell>
          <cell r="U38">
            <v>21</v>
          </cell>
          <cell r="V38">
            <v>155</v>
          </cell>
          <cell r="W38">
            <v>135.48387</v>
          </cell>
          <cell r="X38" t="str">
            <v>&lt;11</v>
          </cell>
          <cell r="Y38">
            <v>777</v>
          </cell>
          <cell r="Z38">
            <v>3.8610039</v>
          </cell>
          <cell r="AA38">
            <v>131</v>
          </cell>
          <cell r="AB38">
            <v>9454</v>
          </cell>
          <cell r="AC38">
            <v>13.856569</v>
          </cell>
        </row>
        <row r="39">
          <cell r="A39">
            <v>20637</v>
          </cell>
          <cell r="B39" t="str">
            <v>Charles</v>
          </cell>
          <cell r="C39">
            <v>101</v>
          </cell>
          <cell r="D39">
            <v>6223</v>
          </cell>
          <cell r="E39">
            <v>16.230114</v>
          </cell>
          <cell r="F39" t="str">
            <v>&lt;11</v>
          </cell>
          <cell r="G39">
            <v>195</v>
          </cell>
          <cell r="H39">
            <v>15.384615</v>
          </cell>
          <cell r="I39">
            <v>97</v>
          </cell>
          <cell r="J39">
            <v>6028</v>
          </cell>
          <cell r="K39">
            <v>16.091573</v>
          </cell>
          <cell r="L39">
            <v>33</v>
          </cell>
          <cell r="M39">
            <v>2819</v>
          </cell>
          <cell r="N39">
            <v>11.706279</v>
          </cell>
          <cell r="O39">
            <v>68</v>
          </cell>
          <cell r="P39">
            <v>3404</v>
          </cell>
          <cell r="Q39">
            <v>19.976497999999999</v>
          </cell>
          <cell r="R39" t="str">
            <v>&lt;11</v>
          </cell>
          <cell r="S39">
            <v>122</v>
          </cell>
          <cell r="T39" t="str">
            <v xml:space="preserve"> </v>
          </cell>
          <cell r="U39">
            <v>29</v>
          </cell>
          <cell r="V39">
            <v>1773</v>
          </cell>
          <cell r="W39">
            <v>16.356458</v>
          </cell>
          <cell r="X39" t="str">
            <v>&lt;11</v>
          </cell>
          <cell r="Y39">
            <v>656</v>
          </cell>
          <cell r="Z39">
            <v>3.0487804999999999</v>
          </cell>
          <cell r="AA39">
            <v>70</v>
          </cell>
          <cell r="AB39">
            <v>3672</v>
          </cell>
          <cell r="AC39">
            <v>19.063181</v>
          </cell>
        </row>
        <row r="40">
          <cell r="A40">
            <v>20639</v>
          </cell>
          <cell r="B40" t="str">
            <v>Calvert</v>
          </cell>
          <cell r="C40">
            <v>205</v>
          </cell>
          <cell r="D40">
            <v>14853</v>
          </cell>
          <cell r="E40">
            <v>13.801926</v>
          </cell>
          <cell r="F40" t="str">
            <v>&lt;11</v>
          </cell>
          <cell r="G40">
            <v>699</v>
          </cell>
          <cell r="H40" t="str">
            <v xml:space="preserve"> </v>
          </cell>
          <cell r="I40">
            <v>203</v>
          </cell>
          <cell r="J40">
            <v>14154</v>
          </cell>
          <cell r="K40">
            <v>14.342235000000001</v>
          </cell>
          <cell r="L40">
            <v>69</v>
          </cell>
          <cell r="M40">
            <v>7462</v>
          </cell>
          <cell r="N40">
            <v>9.2468506999999995</v>
          </cell>
          <cell r="O40">
            <v>136</v>
          </cell>
          <cell r="P40">
            <v>7391</v>
          </cell>
          <cell r="Q40">
            <v>18.400758</v>
          </cell>
          <cell r="R40" t="str">
            <v>&lt;11</v>
          </cell>
          <cell r="S40">
            <v>375</v>
          </cell>
          <cell r="T40" t="str">
            <v xml:space="preserve"> </v>
          </cell>
          <cell r="U40">
            <v>43</v>
          </cell>
          <cell r="V40">
            <v>1583</v>
          </cell>
          <cell r="W40">
            <v>27.163613000000002</v>
          </cell>
          <cell r="X40" t="str">
            <v>&lt;11</v>
          </cell>
          <cell r="Y40">
            <v>1264</v>
          </cell>
          <cell r="Z40">
            <v>1.5822784999999999</v>
          </cell>
          <cell r="AA40">
            <v>160</v>
          </cell>
          <cell r="AB40">
            <v>11631</v>
          </cell>
          <cell r="AC40">
            <v>13.756341000000001</v>
          </cell>
        </row>
        <row r="41">
          <cell r="A41">
            <v>20640</v>
          </cell>
          <cell r="B41" t="str">
            <v>Charles</v>
          </cell>
          <cell r="C41">
            <v>183</v>
          </cell>
          <cell r="D41">
            <v>10853</v>
          </cell>
          <cell r="E41">
            <v>16.861696999999999</v>
          </cell>
          <cell r="F41" t="str">
            <v>&lt;11</v>
          </cell>
          <cell r="G41">
            <v>472</v>
          </cell>
          <cell r="H41">
            <v>10.593220000000001</v>
          </cell>
          <cell r="I41">
            <v>176</v>
          </cell>
          <cell r="J41">
            <v>10381</v>
          </cell>
          <cell r="K41">
            <v>16.954051</v>
          </cell>
          <cell r="L41">
            <v>64</v>
          </cell>
          <cell r="M41">
            <v>5563</v>
          </cell>
          <cell r="N41">
            <v>11.504583999999999</v>
          </cell>
          <cell r="O41">
            <v>119</v>
          </cell>
          <cell r="P41">
            <v>5290</v>
          </cell>
          <cell r="Q41">
            <v>22.495273999999998</v>
          </cell>
          <cell r="R41" t="str">
            <v>&lt;11</v>
          </cell>
          <cell r="S41">
            <v>348</v>
          </cell>
          <cell r="T41" t="str">
            <v xml:space="preserve"> </v>
          </cell>
          <cell r="U41">
            <v>97</v>
          </cell>
          <cell r="V41">
            <v>5727</v>
          </cell>
          <cell r="W41">
            <v>16.937314000000001</v>
          </cell>
          <cell r="X41" t="str">
            <v>&lt;11</v>
          </cell>
          <cell r="Y41">
            <v>575</v>
          </cell>
          <cell r="Z41">
            <v>10.434782999999999</v>
          </cell>
          <cell r="AA41">
            <v>80</v>
          </cell>
          <cell r="AB41">
            <v>4203</v>
          </cell>
          <cell r="AC41">
            <v>19.034023000000001</v>
          </cell>
        </row>
        <row r="42">
          <cell r="A42">
            <v>20643</v>
          </cell>
          <cell r="B42" t="str">
            <v>Charles</v>
          </cell>
          <cell r="C42" t="str">
            <v>&lt;11</v>
          </cell>
          <cell r="D42">
            <v>0</v>
          </cell>
          <cell r="E42" t="str">
            <v xml:space="preserve"> </v>
          </cell>
          <cell r="F42" t="str">
            <v>&lt;11</v>
          </cell>
          <cell r="G42">
            <v>0</v>
          </cell>
          <cell r="H42" t="str">
            <v xml:space="preserve"> </v>
          </cell>
          <cell r="I42" t="str">
            <v>&lt;11</v>
          </cell>
          <cell r="J42">
            <v>0</v>
          </cell>
          <cell r="K42" t="str">
            <v xml:space="preserve"> </v>
          </cell>
          <cell r="L42" t="str">
            <v>&lt;11</v>
          </cell>
          <cell r="M42">
            <v>0</v>
          </cell>
          <cell r="N42" t="str">
            <v xml:space="preserve"> </v>
          </cell>
          <cell r="O42" t="str">
            <v>&lt;11</v>
          </cell>
          <cell r="P42">
            <v>0</v>
          </cell>
          <cell r="Q42" t="str">
            <v xml:space="preserve"> </v>
          </cell>
          <cell r="R42" t="str">
            <v>&lt;11</v>
          </cell>
          <cell r="S42">
            <v>0</v>
          </cell>
          <cell r="T42" t="str">
            <v xml:space="preserve"> </v>
          </cell>
          <cell r="U42" t="str">
            <v>&lt;11</v>
          </cell>
          <cell r="V42">
            <v>0</v>
          </cell>
          <cell r="W42" t="str">
            <v xml:space="preserve"> </v>
          </cell>
          <cell r="X42" t="str">
            <v>&lt;11</v>
          </cell>
          <cell r="Y42">
            <v>0</v>
          </cell>
          <cell r="Z42" t="str">
            <v xml:space="preserve"> </v>
          </cell>
          <cell r="AA42" t="str">
            <v>&lt;11</v>
          </cell>
          <cell r="AB42">
            <v>0</v>
          </cell>
          <cell r="AC42" t="str">
            <v xml:space="preserve"> </v>
          </cell>
        </row>
        <row r="43">
          <cell r="A43">
            <v>20645</v>
          </cell>
          <cell r="B43" t="str">
            <v>Charles</v>
          </cell>
          <cell r="C43" t="str">
            <v>&lt;11</v>
          </cell>
          <cell r="D43">
            <v>711</v>
          </cell>
          <cell r="E43">
            <v>7.0323488000000003</v>
          </cell>
          <cell r="F43" t="str">
            <v>&lt;11</v>
          </cell>
          <cell r="G43">
            <v>0</v>
          </cell>
          <cell r="H43" t="str">
            <v xml:space="preserve"> </v>
          </cell>
          <cell r="I43" t="str">
            <v>&lt;11</v>
          </cell>
          <cell r="J43">
            <v>711</v>
          </cell>
          <cell r="K43">
            <v>7.0323488000000003</v>
          </cell>
          <cell r="L43" t="str">
            <v>&lt;11</v>
          </cell>
          <cell r="M43">
            <v>354</v>
          </cell>
          <cell r="N43">
            <v>11.299435000000001</v>
          </cell>
          <cell r="O43" t="str">
            <v>&lt;11</v>
          </cell>
          <cell r="P43">
            <v>357</v>
          </cell>
          <cell r="Q43">
            <v>2.8011203999999998</v>
          </cell>
          <cell r="R43" t="str">
            <v>&lt;11</v>
          </cell>
          <cell r="S43">
            <v>0</v>
          </cell>
          <cell r="T43" t="str">
            <v xml:space="preserve"> </v>
          </cell>
          <cell r="U43" t="str">
            <v>&lt;11</v>
          </cell>
          <cell r="V43">
            <v>0</v>
          </cell>
          <cell r="W43" t="str">
            <v xml:space="preserve"> </v>
          </cell>
          <cell r="X43" t="str">
            <v>&lt;11</v>
          </cell>
          <cell r="Y43">
            <v>74</v>
          </cell>
          <cell r="Z43">
            <v>13.513514000000001</v>
          </cell>
          <cell r="AA43" t="str">
            <v>&lt;11</v>
          </cell>
          <cell r="AB43">
            <v>637</v>
          </cell>
          <cell r="AC43">
            <v>4.7095760999999996</v>
          </cell>
        </row>
        <row r="44">
          <cell r="A44">
            <v>20646</v>
          </cell>
          <cell r="B44" t="str">
            <v>Charles</v>
          </cell>
          <cell r="C44">
            <v>329</v>
          </cell>
          <cell r="D44">
            <v>20608</v>
          </cell>
          <cell r="E44">
            <v>15.964674</v>
          </cell>
          <cell r="F44" t="str">
            <v>&lt;11</v>
          </cell>
          <cell r="G44">
            <v>851</v>
          </cell>
          <cell r="H44">
            <v>9.4007050999999997</v>
          </cell>
          <cell r="I44">
            <v>319</v>
          </cell>
          <cell r="J44">
            <v>19757</v>
          </cell>
          <cell r="K44">
            <v>16.146176000000001</v>
          </cell>
          <cell r="L44">
            <v>136</v>
          </cell>
          <cell r="M44">
            <v>9959</v>
          </cell>
          <cell r="N44">
            <v>13.655989999999999</v>
          </cell>
          <cell r="O44">
            <v>193</v>
          </cell>
          <cell r="P44">
            <v>10649</v>
          </cell>
          <cell r="Q44">
            <v>18.123767000000001</v>
          </cell>
          <cell r="R44" t="str">
            <v>&lt;11</v>
          </cell>
          <cell r="S44">
            <v>583</v>
          </cell>
          <cell r="T44" t="str">
            <v xml:space="preserve"> </v>
          </cell>
          <cell r="U44">
            <v>125</v>
          </cell>
          <cell r="V44">
            <v>4119</v>
          </cell>
          <cell r="W44">
            <v>30.347172</v>
          </cell>
          <cell r="X44" t="str">
            <v>&lt;11</v>
          </cell>
          <cell r="Y44">
            <v>906</v>
          </cell>
          <cell r="Z44">
            <v>7.7262693000000002</v>
          </cell>
          <cell r="AA44">
            <v>197</v>
          </cell>
          <cell r="AB44">
            <v>15000</v>
          </cell>
          <cell r="AC44">
            <v>13.133333</v>
          </cell>
        </row>
        <row r="45">
          <cell r="A45">
            <v>20650</v>
          </cell>
          <cell r="B45" t="str">
            <v>Saint Marys</v>
          </cell>
          <cell r="C45">
            <v>229</v>
          </cell>
          <cell r="D45">
            <v>14852</v>
          </cell>
          <cell r="E45">
            <v>15.418799</v>
          </cell>
          <cell r="F45" t="str">
            <v>&lt;11</v>
          </cell>
          <cell r="G45">
            <v>717</v>
          </cell>
          <cell r="H45">
            <v>1.3947001000000001</v>
          </cell>
          <cell r="I45">
            <v>225</v>
          </cell>
          <cell r="J45">
            <v>14135</v>
          </cell>
          <cell r="K45">
            <v>15.917934000000001</v>
          </cell>
          <cell r="L45">
            <v>74</v>
          </cell>
          <cell r="M45">
            <v>7089</v>
          </cell>
          <cell r="N45">
            <v>10.438708</v>
          </cell>
          <cell r="O45">
            <v>155</v>
          </cell>
          <cell r="P45">
            <v>7763</v>
          </cell>
          <cell r="Q45">
            <v>19.966508000000001</v>
          </cell>
          <cell r="R45" t="str">
            <v>&lt;11</v>
          </cell>
          <cell r="S45">
            <v>493</v>
          </cell>
          <cell r="T45" t="str">
            <v xml:space="preserve"> </v>
          </cell>
          <cell r="U45">
            <v>34</v>
          </cell>
          <cell r="V45">
            <v>825</v>
          </cell>
          <cell r="W45">
            <v>41.212121000000003</v>
          </cell>
          <cell r="X45" t="str">
            <v>&lt;11</v>
          </cell>
          <cell r="Y45">
            <v>1773</v>
          </cell>
          <cell r="Z45">
            <v>5.0761421000000002</v>
          </cell>
          <cell r="AA45">
            <v>186</v>
          </cell>
          <cell r="AB45">
            <v>11761</v>
          </cell>
          <cell r="AC45">
            <v>15.814982000000001</v>
          </cell>
        </row>
        <row r="46">
          <cell r="A46">
            <v>20653</v>
          </cell>
          <cell r="B46" t="str">
            <v>Saint Marys</v>
          </cell>
          <cell r="C46">
            <v>655</v>
          </cell>
          <cell r="D46">
            <v>26480</v>
          </cell>
          <cell r="E46">
            <v>24.73565</v>
          </cell>
          <cell r="F46">
            <v>12</v>
          </cell>
          <cell r="G46">
            <v>2049</v>
          </cell>
          <cell r="H46">
            <v>5.8565154000000001</v>
          </cell>
          <cell r="I46">
            <v>641</v>
          </cell>
          <cell r="J46">
            <v>24431</v>
          </cell>
          <cell r="K46">
            <v>26.237158000000001</v>
          </cell>
          <cell r="L46">
            <v>221</v>
          </cell>
          <cell r="M46">
            <v>13169</v>
          </cell>
          <cell r="N46">
            <v>16.781835999999998</v>
          </cell>
          <cell r="O46">
            <v>434</v>
          </cell>
          <cell r="P46">
            <v>13311</v>
          </cell>
          <cell r="Q46">
            <v>32.604613000000001</v>
          </cell>
          <cell r="R46" t="str">
            <v>&lt;11</v>
          </cell>
          <cell r="S46">
            <v>1417</v>
          </cell>
          <cell r="T46">
            <v>2.8228651999999999</v>
          </cell>
          <cell r="U46">
            <v>295</v>
          </cell>
          <cell r="V46">
            <v>6422</v>
          </cell>
          <cell r="W46">
            <v>45.935845999999998</v>
          </cell>
          <cell r="X46">
            <v>42</v>
          </cell>
          <cell r="Y46">
            <v>2764</v>
          </cell>
          <cell r="Z46">
            <v>15.195368999999999</v>
          </cell>
          <cell r="AA46">
            <v>314</v>
          </cell>
          <cell r="AB46">
            <v>15877</v>
          </cell>
          <cell r="AC46">
            <v>19.777035999999999</v>
          </cell>
        </row>
        <row r="47">
          <cell r="A47">
            <v>20656</v>
          </cell>
          <cell r="B47" t="str">
            <v>Saint Marys</v>
          </cell>
          <cell r="C47" t="str">
            <v>&lt;11</v>
          </cell>
          <cell r="D47">
            <v>84</v>
          </cell>
          <cell r="E47">
            <v>35.714286000000001</v>
          </cell>
          <cell r="F47" t="str">
            <v>&lt;11</v>
          </cell>
          <cell r="G47">
            <v>0</v>
          </cell>
          <cell r="H47" t="str">
            <v xml:space="preserve"> </v>
          </cell>
          <cell r="I47" t="str">
            <v>&lt;11</v>
          </cell>
          <cell r="J47">
            <v>84</v>
          </cell>
          <cell r="K47">
            <v>35.714286000000001</v>
          </cell>
          <cell r="L47" t="str">
            <v>&lt;11</v>
          </cell>
          <cell r="M47">
            <v>50</v>
          </cell>
          <cell r="N47">
            <v>20</v>
          </cell>
          <cell r="O47" t="str">
            <v>&lt;11</v>
          </cell>
          <cell r="P47">
            <v>34</v>
          </cell>
          <cell r="Q47">
            <v>58.823529000000001</v>
          </cell>
          <cell r="R47" t="str">
            <v>&lt;11</v>
          </cell>
          <cell r="S47">
            <v>0</v>
          </cell>
          <cell r="T47" t="str">
            <v xml:space="preserve"> </v>
          </cell>
          <cell r="U47" t="str">
            <v>&lt;11</v>
          </cell>
          <cell r="V47">
            <v>84</v>
          </cell>
          <cell r="W47">
            <v>11.904762</v>
          </cell>
          <cell r="X47" t="str">
            <v>&lt;11</v>
          </cell>
          <cell r="Y47">
            <v>0</v>
          </cell>
          <cell r="Z47" t="str">
            <v xml:space="preserve"> </v>
          </cell>
          <cell r="AA47" t="str">
            <v>&lt;11</v>
          </cell>
          <cell r="AB47">
            <v>0</v>
          </cell>
          <cell r="AC47" t="str">
            <v xml:space="preserve"> </v>
          </cell>
        </row>
        <row r="48">
          <cell r="A48">
            <v>20657</v>
          </cell>
          <cell r="B48" t="str">
            <v>Calvert</v>
          </cell>
          <cell r="C48">
            <v>478</v>
          </cell>
          <cell r="D48">
            <v>20420</v>
          </cell>
          <cell r="E48">
            <v>23.408422999999999</v>
          </cell>
          <cell r="F48">
            <v>12</v>
          </cell>
          <cell r="G48">
            <v>947</v>
          </cell>
          <cell r="H48">
            <v>12.671595</v>
          </cell>
          <cell r="I48">
            <v>466</v>
          </cell>
          <cell r="J48">
            <v>19473</v>
          </cell>
          <cell r="K48">
            <v>23.930571</v>
          </cell>
          <cell r="L48">
            <v>205</v>
          </cell>
          <cell r="M48">
            <v>9962</v>
          </cell>
          <cell r="N48">
            <v>20.578196999999999</v>
          </cell>
          <cell r="O48">
            <v>273</v>
          </cell>
          <cell r="P48">
            <v>10458</v>
          </cell>
          <cell r="Q48">
            <v>26.104417999999999</v>
          </cell>
          <cell r="R48" t="str">
            <v>&lt;11</v>
          </cell>
          <cell r="S48">
            <v>151</v>
          </cell>
          <cell r="T48" t="str">
            <v xml:space="preserve"> </v>
          </cell>
          <cell r="U48">
            <v>106</v>
          </cell>
          <cell r="V48">
            <v>2477</v>
          </cell>
          <cell r="W48">
            <v>42.793702000000003</v>
          </cell>
          <cell r="X48" t="str">
            <v>&lt;11</v>
          </cell>
          <cell r="Y48">
            <v>975</v>
          </cell>
          <cell r="Z48">
            <v>2.0512820999999999</v>
          </cell>
          <cell r="AA48">
            <v>370</v>
          </cell>
          <cell r="AB48">
            <v>16817</v>
          </cell>
          <cell r="AC48">
            <v>22.001546000000001</v>
          </cell>
        </row>
        <row r="49">
          <cell r="A49">
            <v>20658</v>
          </cell>
          <cell r="B49" t="str">
            <v>Charles</v>
          </cell>
          <cell r="C49">
            <v>30</v>
          </cell>
          <cell r="D49">
            <v>929</v>
          </cell>
          <cell r="E49">
            <v>32.292788000000002</v>
          </cell>
          <cell r="F49" t="str">
            <v>&lt;11</v>
          </cell>
          <cell r="G49">
            <v>36</v>
          </cell>
          <cell r="H49">
            <v>27.777778000000001</v>
          </cell>
          <cell r="I49">
            <v>28</v>
          </cell>
          <cell r="J49">
            <v>893</v>
          </cell>
          <cell r="K49">
            <v>31.354983000000001</v>
          </cell>
          <cell r="L49">
            <v>11</v>
          </cell>
          <cell r="M49">
            <v>466</v>
          </cell>
          <cell r="N49">
            <v>23.605149999999998</v>
          </cell>
          <cell r="O49">
            <v>19</v>
          </cell>
          <cell r="P49">
            <v>463</v>
          </cell>
          <cell r="Q49">
            <v>41.036717000000003</v>
          </cell>
          <cell r="R49" t="str">
            <v>&lt;11</v>
          </cell>
          <cell r="S49">
            <v>11</v>
          </cell>
          <cell r="T49" t="str">
            <v xml:space="preserve"> </v>
          </cell>
          <cell r="U49">
            <v>11</v>
          </cell>
          <cell r="V49">
            <v>247</v>
          </cell>
          <cell r="W49">
            <v>44.534413000000001</v>
          </cell>
          <cell r="X49" t="str">
            <v>&lt;11</v>
          </cell>
          <cell r="Y49">
            <v>52</v>
          </cell>
          <cell r="Z49" t="str">
            <v xml:space="preserve"> </v>
          </cell>
          <cell r="AA49">
            <v>19</v>
          </cell>
          <cell r="AB49">
            <v>619</v>
          </cell>
          <cell r="AC49">
            <v>30.694669000000001</v>
          </cell>
        </row>
        <row r="50">
          <cell r="A50">
            <v>20659</v>
          </cell>
          <cell r="B50" t="str">
            <v>Saint Marys</v>
          </cell>
          <cell r="C50">
            <v>416</v>
          </cell>
          <cell r="D50">
            <v>23990</v>
          </cell>
          <cell r="E50">
            <v>17.340558999999999</v>
          </cell>
          <cell r="F50" t="str">
            <v>&lt;11</v>
          </cell>
          <cell r="G50">
            <v>762</v>
          </cell>
          <cell r="H50">
            <v>3.9370078999999998</v>
          </cell>
          <cell r="I50">
            <v>412</v>
          </cell>
          <cell r="J50">
            <v>23228</v>
          </cell>
          <cell r="K50">
            <v>17.737214000000002</v>
          </cell>
          <cell r="L50">
            <v>195</v>
          </cell>
          <cell r="M50">
            <v>12095</v>
          </cell>
          <cell r="N50">
            <v>16.122364999999999</v>
          </cell>
          <cell r="O50">
            <v>221</v>
          </cell>
          <cell r="P50">
            <v>11895</v>
          </cell>
          <cell r="Q50">
            <v>18.579235000000001</v>
          </cell>
          <cell r="R50" t="str">
            <v>&lt;11</v>
          </cell>
          <cell r="S50">
            <v>96</v>
          </cell>
          <cell r="T50">
            <v>10.416667</v>
          </cell>
          <cell r="U50">
            <v>50</v>
          </cell>
          <cell r="V50">
            <v>2146</v>
          </cell>
          <cell r="W50">
            <v>23.299161000000002</v>
          </cell>
          <cell r="X50" t="str">
            <v>&lt;11</v>
          </cell>
          <cell r="Y50">
            <v>1083</v>
          </cell>
          <cell r="Z50">
            <v>9.2336103000000005</v>
          </cell>
          <cell r="AA50">
            <v>355</v>
          </cell>
          <cell r="AB50">
            <v>20665</v>
          </cell>
          <cell r="AC50">
            <v>17.178805000000001</v>
          </cell>
        </row>
        <row r="51">
          <cell r="A51">
            <v>20660</v>
          </cell>
          <cell r="B51" t="str">
            <v>Saint Marys</v>
          </cell>
          <cell r="C51" t="str">
            <v>&lt;11</v>
          </cell>
          <cell r="D51">
            <v>0</v>
          </cell>
          <cell r="E51" t="str">
            <v xml:space="preserve"> </v>
          </cell>
          <cell r="F51" t="str">
            <v>&lt;11</v>
          </cell>
          <cell r="G51">
            <v>0</v>
          </cell>
          <cell r="H51" t="str">
            <v xml:space="preserve"> </v>
          </cell>
          <cell r="I51" t="str">
            <v>&lt;11</v>
          </cell>
          <cell r="J51">
            <v>0</v>
          </cell>
          <cell r="K51" t="str">
            <v xml:space="preserve"> </v>
          </cell>
          <cell r="L51" t="str">
            <v>&lt;11</v>
          </cell>
          <cell r="M51">
            <v>0</v>
          </cell>
          <cell r="N51" t="str">
            <v xml:space="preserve"> </v>
          </cell>
          <cell r="O51" t="str">
            <v>&lt;11</v>
          </cell>
          <cell r="P51">
            <v>0</v>
          </cell>
          <cell r="Q51" t="str">
            <v xml:space="preserve"> </v>
          </cell>
          <cell r="R51" t="str">
            <v>&lt;11</v>
          </cell>
          <cell r="S51">
            <v>0</v>
          </cell>
          <cell r="T51" t="str">
            <v xml:space="preserve"> </v>
          </cell>
          <cell r="U51" t="str">
            <v>&lt;11</v>
          </cell>
          <cell r="V51">
            <v>0</v>
          </cell>
          <cell r="W51" t="str">
            <v xml:space="preserve"> </v>
          </cell>
          <cell r="X51" t="str">
            <v>&lt;11</v>
          </cell>
          <cell r="Y51">
            <v>0</v>
          </cell>
          <cell r="Z51" t="str">
            <v xml:space="preserve"> </v>
          </cell>
          <cell r="AA51" t="str">
            <v>&lt;11</v>
          </cell>
          <cell r="AB51">
            <v>0</v>
          </cell>
          <cell r="AC51" t="str">
            <v xml:space="preserve"> </v>
          </cell>
        </row>
        <row r="52">
          <cell r="A52">
            <v>20661</v>
          </cell>
          <cell r="B52" t="str">
            <v>Charles</v>
          </cell>
          <cell r="C52" t="str">
            <v>&lt;11</v>
          </cell>
          <cell r="D52">
            <v>0</v>
          </cell>
          <cell r="E52" t="str">
            <v xml:space="preserve"> </v>
          </cell>
          <cell r="F52" t="str">
            <v>&lt;11</v>
          </cell>
          <cell r="G52">
            <v>0</v>
          </cell>
          <cell r="H52" t="str">
            <v xml:space="preserve"> </v>
          </cell>
          <cell r="I52" t="str">
            <v>&lt;11</v>
          </cell>
          <cell r="J52">
            <v>0</v>
          </cell>
          <cell r="K52" t="str">
            <v xml:space="preserve"> </v>
          </cell>
          <cell r="L52" t="str">
            <v>&lt;11</v>
          </cell>
          <cell r="M52">
            <v>0</v>
          </cell>
          <cell r="N52" t="str">
            <v xml:space="preserve"> </v>
          </cell>
          <cell r="O52" t="str">
            <v>&lt;11</v>
          </cell>
          <cell r="P52">
            <v>0</v>
          </cell>
          <cell r="Q52" t="str">
            <v xml:space="preserve"> </v>
          </cell>
          <cell r="R52" t="str">
            <v>&lt;11</v>
          </cell>
          <cell r="S52">
            <v>0</v>
          </cell>
          <cell r="T52" t="str">
            <v xml:space="preserve"> </v>
          </cell>
          <cell r="U52" t="str">
            <v>&lt;11</v>
          </cell>
          <cell r="V52">
            <v>0</v>
          </cell>
          <cell r="W52" t="str">
            <v xml:space="preserve"> </v>
          </cell>
          <cell r="X52" t="str">
            <v>&lt;11</v>
          </cell>
          <cell r="Y52">
            <v>0</v>
          </cell>
          <cell r="Z52" t="str">
            <v xml:space="preserve"> </v>
          </cell>
          <cell r="AA52" t="str">
            <v>&lt;11</v>
          </cell>
          <cell r="AB52">
            <v>0</v>
          </cell>
          <cell r="AC52" t="str">
            <v xml:space="preserve"> </v>
          </cell>
        </row>
        <row r="53">
          <cell r="A53">
            <v>20662</v>
          </cell>
          <cell r="B53" t="str">
            <v>Charles</v>
          </cell>
          <cell r="C53">
            <v>44</v>
          </cell>
          <cell r="D53">
            <v>2437</v>
          </cell>
          <cell r="E53">
            <v>18.054986</v>
          </cell>
          <cell r="F53" t="str">
            <v>&lt;11</v>
          </cell>
          <cell r="G53">
            <v>0</v>
          </cell>
          <cell r="H53" t="str">
            <v xml:space="preserve"> </v>
          </cell>
          <cell r="I53">
            <v>44</v>
          </cell>
          <cell r="J53">
            <v>2437</v>
          </cell>
          <cell r="K53">
            <v>18.054986</v>
          </cell>
          <cell r="L53">
            <v>14</v>
          </cell>
          <cell r="M53">
            <v>1279</v>
          </cell>
          <cell r="N53">
            <v>10.946052</v>
          </cell>
          <cell r="O53">
            <v>30</v>
          </cell>
          <cell r="P53">
            <v>1158</v>
          </cell>
          <cell r="Q53">
            <v>25.906735999999999</v>
          </cell>
          <cell r="R53" t="str">
            <v>&lt;11</v>
          </cell>
          <cell r="S53">
            <v>29</v>
          </cell>
          <cell r="T53" t="str">
            <v xml:space="preserve"> </v>
          </cell>
          <cell r="U53">
            <v>19</v>
          </cell>
          <cell r="V53">
            <v>690</v>
          </cell>
          <cell r="W53">
            <v>27.536231999999998</v>
          </cell>
          <cell r="X53" t="str">
            <v>&lt;11</v>
          </cell>
          <cell r="Y53">
            <v>247</v>
          </cell>
          <cell r="Z53" t="str">
            <v xml:space="preserve"> </v>
          </cell>
          <cell r="AA53">
            <v>25</v>
          </cell>
          <cell r="AB53">
            <v>1471</v>
          </cell>
          <cell r="AC53">
            <v>16.995241</v>
          </cell>
        </row>
        <row r="54">
          <cell r="A54">
            <v>20664</v>
          </cell>
          <cell r="B54" t="str">
            <v>Charles</v>
          </cell>
          <cell r="C54">
            <v>104</v>
          </cell>
          <cell r="D54">
            <v>3327</v>
          </cell>
          <cell r="E54">
            <v>31.259392999999999</v>
          </cell>
          <cell r="F54" t="str">
            <v>&lt;11</v>
          </cell>
          <cell r="G54">
            <v>144</v>
          </cell>
          <cell r="H54" t="str">
            <v xml:space="preserve"> </v>
          </cell>
          <cell r="I54">
            <v>104</v>
          </cell>
          <cell r="J54">
            <v>3183</v>
          </cell>
          <cell r="K54">
            <v>32.673577999999999</v>
          </cell>
          <cell r="L54">
            <v>29</v>
          </cell>
          <cell r="M54">
            <v>1655</v>
          </cell>
          <cell r="N54">
            <v>17.522659000000001</v>
          </cell>
          <cell r="O54">
            <v>75</v>
          </cell>
          <cell r="P54">
            <v>1672</v>
          </cell>
          <cell r="Q54">
            <v>44.856459000000001</v>
          </cell>
          <cell r="R54" t="str">
            <v>&lt;11</v>
          </cell>
          <cell r="S54">
            <v>6</v>
          </cell>
          <cell r="T54" t="str">
            <v xml:space="preserve"> </v>
          </cell>
          <cell r="U54">
            <v>22</v>
          </cell>
          <cell r="V54">
            <v>705</v>
          </cell>
          <cell r="W54">
            <v>31.205673999999998</v>
          </cell>
          <cell r="X54" t="str">
            <v>&lt;11</v>
          </cell>
          <cell r="Y54">
            <v>159</v>
          </cell>
          <cell r="Z54">
            <v>12.578616</v>
          </cell>
          <cell r="AA54">
            <v>80</v>
          </cell>
          <cell r="AB54">
            <v>2457</v>
          </cell>
          <cell r="AC54">
            <v>32.560032999999997</v>
          </cell>
        </row>
        <row r="55">
          <cell r="A55">
            <v>20667</v>
          </cell>
          <cell r="B55" t="str">
            <v>Saint Marys</v>
          </cell>
          <cell r="C55">
            <v>22</v>
          </cell>
          <cell r="D55">
            <v>347</v>
          </cell>
          <cell r="E55">
            <v>63.400576000000001</v>
          </cell>
          <cell r="F55" t="str">
            <v>&lt;11</v>
          </cell>
          <cell r="G55">
            <v>0</v>
          </cell>
          <cell r="H55" t="str">
            <v xml:space="preserve"> </v>
          </cell>
          <cell r="I55">
            <v>22</v>
          </cell>
          <cell r="J55">
            <v>347</v>
          </cell>
          <cell r="K55">
            <v>63.400576000000001</v>
          </cell>
          <cell r="L55">
            <v>17</v>
          </cell>
          <cell r="M55">
            <v>209</v>
          </cell>
          <cell r="N55">
            <v>81.339713000000003</v>
          </cell>
          <cell r="O55" t="str">
            <v>&lt;11</v>
          </cell>
          <cell r="P55">
            <v>138</v>
          </cell>
          <cell r="Q55">
            <v>36.231884000000001</v>
          </cell>
          <cell r="R55" t="str">
            <v>&lt;11</v>
          </cell>
          <cell r="S55">
            <v>0</v>
          </cell>
          <cell r="T55" t="str">
            <v xml:space="preserve"> </v>
          </cell>
          <cell r="U55" t="str">
            <v>&lt;11</v>
          </cell>
          <cell r="V55">
            <v>117</v>
          </cell>
          <cell r="W55">
            <v>34.188034000000002</v>
          </cell>
          <cell r="X55" t="str">
            <v>&lt;11</v>
          </cell>
          <cell r="Y55">
            <v>0</v>
          </cell>
          <cell r="Z55" t="str">
            <v xml:space="preserve"> </v>
          </cell>
          <cell r="AA55">
            <v>18</v>
          </cell>
          <cell r="AB55">
            <v>230</v>
          </cell>
          <cell r="AC55">
            <v>78.260869999999997</v>
          </cell>
        </row>
        <row r="56">
          <cell r="A56">
            <v>20670</v>
          </cell>
          <cell r="B56" t="str">
            <v>Saint Marys</v>
          </cell>
          <cell r="C56" t="str">
            <v>&lt;11</v>
          </cell>
          <cell r="D56">
            <v>1451</v>
          </cell>
          <cell r="E56">
            <v>4.1350793000000001</v>
          </cell>
          <cell r="F56" t="str">
            <v>&lt;11</v>
          </cell>
          <cell r="G56">
            <v>138</v>
          </cell>
          <cell r="H56" t="str">
            <v xml:space="preserve"> </v>
          </cell>
          <cell r="I56" t="str">
            <v>&lt;11</v>
          </cell>
          <cell r="J56">
            <v>1313</v>
          </cell>
          <cell r="K56">
            <v>4.5696877000000002</v>
          </cell>
          <cell r="L56" t="str">
            <v>&lt;11</v>
          </cell>
          <cell r="M56">
            <v>598</v>
          </cell>
          <cell r="N56">
            <v>3.3444815999999999</v>
          </cell>
          <cell r="O56" t="str">
            <v>&lt;11</v>
          </cell>
          <cell r="P56">
            <v>853</v>
          </cell>
          <cell r="Q56">
            <v>4.6893317999999997</v>
          </cell>
          <cell r="R56" t="str">
            <v>&lt;11</v>
          </cell>
          <cell r="S56">
            <v>20</v>
          </cell>
          <cell r="T56" t="str">
            <v xml:space="preserve"> </v>
          </cell>
          <cell r="U56" t="str">
            <v>&lt;11</v>
          </cell>
          <cell r="V56">
            <v>208</v>
          </cell>
          <cell r="W56">
            <v>4.8076923000000003</v>
          </cell>
          <cell r="X56" t="str">
            <v>&lt;11</v>
          </cell>
          <cell r="Y56">
            <v>181</v>
          </cell>
          <cell r="Z56">
            <v>5.5248619000000003</v>
          </cell>
          <cell r="AA56" t="str">
            <v>&lt;11</v>
          </cell>
          <cell r="AB56">
            <v>1042</v>
          </cell>
          <cell r="AC56">
            <v>3.8387715999999998</v>
          </cell>
        </row>
        <row r="57">
          <cell r="A57">
            <v>20674</v>
          </cell>
          <cell r="B57" t="str">
            <v>Saint Marys</v>
          </cell>
          <cell r="C57" t="str">
            <v>&lt;11</v>
          </cell>
          <cell r="D57">
            <v>1102</v>
          </cell>
          <cell r="E57">
            <v>7.2595280999999998</v>
          </cell>
          <cell r="F57" t="str">
            <v>&lt;11</v>
          </cell>
          <cell r="G57">
            <v>71</v>
          </cell>
          <cell r="H57" t="str">
            <v xml:space="preserve"> </v>
          </cell>
          <cell r="I57" t="str">
            <v>&lt;11</v>
          </cell>
          <cell r="J57">
            <v>1031</v>
          </cell>
          <cell r="K57">
            <v>7.7594567999999997</v>
          </cell>
          <cell r="L57" t="str">
            <v>&lt;11</v>
          </cell>
          <cell r="M57">
            <v>568</v>
          </cell>
          <cell r="N57">
            <v>3.5211267999999998</v>
          </cell>
          <cell r="O57" t="str">
            <v>&lt;11</v>
          </cell>
          <cell r="P57">
            <v>534</v>
          </cell>
          <cell r="Q57">
            <v>11.235955000000001</v>
          </cell>
          <cell r="R57" t="str">
            <v>&lt;11</v>
          </cell>
          <cell r="S57">
            <v>18</v>
          </cell>
          <cell r="T57" t="str">
            <v xml:space="preserve"> </v>
          </cell>
          <cell r="U57" t="str">
            <v>&lt;11</v>
          </cell>
          <cell r="V57">
            <v>104</v>
          </cell>
          <cell r="W57">
            <v>9.6153846000000005</v>
          </cell>
          <cell r="X57" t="str">
            <v>&lt;11</v>
          </cell>
          <cell r="Y57">
            <v>156</v>
          </cell>
          <cell r="Z57" t="str">
            <v xml:space="preserve"> </v>
          </cell>
          <cell r="AA57" t="str">
            <v>&lt;11</v>
          </cell>
          <cell r="AB57">
            <v>824</v>
          </cell>
          <cell r="AC57">
            <v>8.4951456000000007</v>
          </cell>
        </row>
        <row r="58">
          <cell r="A58">
            <v>20675</v>
          </cell>
          <cell r="B58" t="str">
            <v>Charles</v>
          </cell>
          <cell r="C58">
            <v>46</v>
          </cell>
          <cell r="D58">
            <v>1772</v>
          </cell>
          <cell r="E58">
            <v>25.959368000000001</v>
          </cell>
          <cell r="F58" t="str">
            <v>&lt;11</v>
          </cell>
          <cell r="G58">
            <v>135</v>
          </cell>
          <cell r="H58">
            <v>7.4074074000000003</v>
          </cell>
          <cell r="I58">
            <v>45</v>
          </cell>
          <cell r="J58">
            <v>1637</v>
          </cell>
          <cell r="K58">
            <v>27.48931</v>
          </cell>
          <cell r="L58">
            <v>11</v>
          </cell>
          <cell r="M58">
            <v>1044</v>
          </cell>
          <cell r="N58">
            <v>10.536398</v>
          </cell>
          <cell r="O58">
            <v>35</v>
          </cell>
          <cell r="P58">
            <v>728</v>
          </cell>
          <cell r="Q58">
            <v>48.076923000000001</v>
          </cell>
          <cell r="R58" t="str">
            <v>&lt;11</v>
          </cell>
          <cell r="S58">
            <v>31</v>
          </cell>
          <cell r="T58" t="str">
            <v xml:space="preserve"> </v>
          </cell>
          <cell r="U58">
            <v>22</v>
          </cell>
          <cell r="V58">
            <v>699</v>
          </cell>
          <cell r="W58">
            <v>31.473534000000001</v>
          </cell>
          <cell r="X58" t="str">
            <v>&lt;11</v>
          </cell>
          <cell r="Y58">
            <v>167</v>
          </cell>
          <cell r="Z58">
            <v>5.9880240000000002</v>
          </cell>
          <cell r="AA58">
            <v>23</v>
          </cell>
          <cell r="AB58">
            <v>875</v>
          </cell>
          <cell r="AC58">
            <v>26.285713999999999</v>
          </cell>
        </row>
        <row r="59">
          <cell r="A59">
            <v>20676</v>
          </cell>
          <cell r="B59" t="str">
            <v>Calvert</v>
          </cell>
          <cell r="C59">
            <v>51</v>
          </cell>
          <cell r="D59">
            <v>3036</v>
          </cell>
          <cell r="E59">
            <v>16.798418999999999</v>
          </cell>
          <cell r="F59" t="str">
            <v>&lt;11</v>
          </cell>
          <cell r="G59">
            <v>221</v>
          </cell>
          <cell r="H59" t="str">
            <v xml:space="preserve"> </v>
          </cell>
          <cell r="I59">
            <v>51</v>
          </cell>
          <cell r="J59">
            <v>2815</v>
          </cell>
          <cell r="K59">
            <v>18.117228999999998</v>
          </cell>
          <cell r="L59">
            <v>13</v>
          </cell>
          <cell r="M59">
            <v>1458</v>
          </cell>
          <cell r="N59">
            <v>8.9163236999999995</v>
          </cell>
          <cell r="O59">
            <v>38</v>
          </cell>
          <cell r="P59">
            <v>1578</v>
          </cell>
          <cell r="Q59">
            <v>24.081115</v>
          </cell>
          <cell r="R59" t="str">
            <v>&lt;11</v>
          </cell>
          <cell r="S59">
            <v>0</v>
          </cell>
          <cell r="T59" t="str">
            <v xml:space="preserve"> </v>
          </cell>
          <cell r="U59" t="str">
            <v>&lt;11</v>
          </cell>
          <cell r="V59">
            <v>310</v>
          </cell>
          <cell r="W59">
            <v>16.129031999999999</v>
          </cell>
          <cell r="X59" t="str">
            <v>&lt;11</v>
          </cell>
          <cell r="Y59">
            <v>212</v>
          </cell>
          <cell r="Z59" t="str">
            <v xml:space="preserve"> </v>
          </cell>
          <cell r="AA59">
            <v>46</v>
          </cell>
          <cell r="AB59">
            <v>2514</v>
          </cell>
          <cell r="AC59">
            <v>18.297533999999999</v>
          </cell>
        </row>
        <row r="60">
          <cell r="A60">
            <v>20677</v>
          </cell>
          <cell r="B60" t="str">
            <v>Charles</v>
          </cell>
          <cell r="C60">
            <v>32</v>
          </cell>
          <cell r="D60">
            <v>2165</v>
          </cell>
          <cell r="E60">
            <v>14.7806</v>
          </cell>
          <cell r="F60" t="str">
            <v>&lt;11</v>
          </cell>
          <cell r="G60">
            <v>50</v>
          </cell>
          <cell r="H60">
            <v>40</v>
          </cell>
          <cell r="I60">
            <v>28</v>
          </cell>
          <cell r="J60">
            <v>2115</v>
          </cell>
          <cell r="K60">
            <v>13.238771</v>
          </cell>
          <cell r="L60" t="str">
            <v>&lt;11</v>
          </cell>
          <cell r="M60">
            <v>1087</v>
          </cell>
          <cell r="N60">
            <v>7.3597055999999998</v>
          </cell>
          <cell r="O60">
            <v>24</v>
          </cell>
          <cell r="P60">
            <v>1078</v>
          </cell>
          <cell r="Q60">
            <v>22.263451</v>
          </cell>
          <cell r="R60" t="str">
            <v>&lt;11</v>
          </cell>
          <cell r="S60">
            <v>55</v>
          </cell>
          <cell r="T60" t="str">
            <v xml:space="preserve"> </v>
          </cell>
          <cell r="U60" t="str">
            <v>&lt;11</v>
          </cell>
          <cell r="V60">
            <v>338</v>
          </cell>
          <cell r="W60">
            <v>20.710059000000001</v>
          </cell>
          <cell r="X60" t="str">
            <v>&lt;11</v>
          </cell>
          <cell r="Y60">
            <v>20</v>
          </cell>
          <cell r="Z60">
            <v>50</v>
          </cell>
          <cell r="AA60">
            <v>24</v>
          </cell>
          <cell r="AB60">
            <v>1752</v>
          </cell>
          <cell r="AC60">
            <v>13.69863</v>
          </cell>
        </row>
        <row r="61">
          <cell r="A61">
            <v>20678</v>
          </cell>
          <cell r="B61" t="str">
            <v>Calvert</v>
          </cell>
          <cell r="C61">
            <v>387</v>
          </cell>
          <cell r="D61">
            <v>12415</v>
          </cell>
          <cell r="E61">
            <v>31.171969000000001</v>
          </cell>
          <cell r="F61" t="str">
            <v>&lt;11</v>
          </cell>
          <cell r="G61">
            <v>674</v>
          </cell>
          <cell r="H61">
            <v>8.9020772000000008</v>
          </cell>
          <cell r="I61">
            <v>379</v>
          </cell>
          <cell r="J61">
            <v>11741</v>
          </cell>
          <cell r="K61">
            <v>32.280043999999997</v>
          </cell>
          <cell r="L61">
            <v>157</v>
          </cell>
          <cell r="M61">
            <v>6382</v>
          </cell>
          <cell r="N61">
            <v>24.600439000000001</v>
          </cell>
          <cell r="O61">
            <v>230</v>
          </cell>
          <cell r="P61">
            <v>6033</v>
          </cell>
          <cell r="Q61">
            <v>38.123652999999997</v>
          </cell>
          <cell r="R61" t="str">
            <v>&lt;11</v>
          </cell>
          <cell r="S61">
            <v>466</v>
          </cell>
          <cell r="T61" t="str">
            <v xml:space="preserve"> </v>
          </cell>
          <cell r="U61">
            <v>99</v>
          </cell>
          <cell r="V61">
            <v>2149</v>
          </cell>
          <cell r="W61">
            <v>46.067939000000003</v>
          </cell>
          <cell r="X61" t="str">
            <v>&lt;11</v>
          </cell>
          <cell r="Y61">
            <v>761</v>
          </cell>
          <cell r="Z61">
            <v>6.5703022000000004</v>
          </cell>
          <cell r="AA61">
            <v>283</v>
          </cell>
          <cell r="AB61">
            <v>9039</v>
          </cell>
          <cell r="AC61">
            <v>31.308772999999999</v>
          </cell>
        </row>
        <row r="62">
          <cell r="A62">
            <v>20680</v>
          </cell>
          <cell r="B62" t="str">
            <v>Saint Marys</v>
          </cell>
          <cell r="C62">
            <v>23</v>
          </cell>
          <cell r="D62">
            <v>671</v>
          </cell>
          <cell r="E62">
            <v>34.277197999999999</v>
          </cell>
          <cell r="F62" t="str">
            <v>&lt;11</v>
          </cell>
          <cell r="G62">
            <v>6</v>
          </cell>
          <cell r="H62" t="str">
            <v xml:space="preserve"> </v>
          </cell>
          <cell r="I62">
            <v>23</v>
          </cell>
          <cell r="J62">
            <v>665</v>
          </cell>
          <cell r="K62">
            <v>34.586466000000001</v>
          </cell>
          <cell r="L62" t="str">
            <v>&lt;11</v>
          </cell>
          <cell r="M62">
            <v>376</v>
          </cell>
          <cell r="N62">
            <v>10.638298000000001</v>
          </cell>
          <cell r="O62">
            <v>19</v>
          </cell>
          <cell r="P62">
            <v>295</v>
          </cell>
          <cell r="Q62">
            <v>64.406779999999998</v>
          </cell>
          <cell r="R62" t="str">
            <v>&lt;11</v>
          </cell>
          <cell r="S62">
            <v>0</v>
          </cell>
          <cell r="T62" t="str">
            <v xml:space="preserve"> </v>
          </cell>
          <cell r="U62" t="str">
            <v>&lt;11</v>
          </cell>
          <cell r="V62">
            <v>72</v>
          </cell>
          <cell r="W62">
            <v>13.888889000000001</v>
          </cell>
          <cell r="X62" t="str">
            <v>&lt;11</v>
          </cell>
          <cell r="Y62">
            <v>114</v>
          </cell>
          <cell r="Z62" t="str">
            <v xml:space="preserve"> </v>
          </cell>
          <cell r="AA62">
            <v>22</v>
          </cell>
          <cell r="AB62">
            <v>485</v>
          </cell>
          <cell r="AC62">
            <v>45.360824999999998</v>
          </cell>
        </row>
        <row r="63">
          <cell r="A63">
            <v>20682</v>
          </cell>
          <cell r="B63" t="str">
            <v>Charles</v>
          </cell>
          <cell r="C63" t="str">
            <v>&lt;11</v>
          </cell>
          <cell r="D63">
            <v>0</v>
          </cell>
          <cell r="E63" t="str">
            <v xml:space="preserve"> </v>
          </cell>
          <cell r="F63" t="str">
            <v>&lt;11</v>
          </cell>
          <cell r="G63">
            <v>0</v>
          </cell>
          <cell r="H63" t="str">
            <v xml:space="preserve"> </v>
          </cell>
          <cell r="I63" t="str">
            <v>&lt;11</v>
          </cell>
          <cell r="J63">
            <v>0</v>
          </cell>
          <cell r="K63" t="str">
            <v xml:space="preserve"> </v>
          </cell>
          <cell r="L63" t="str">
            <v>&lt;11</v>
          </cell>
          <cell r="M63">
            <v>0</v>
          </cell>
          <cell r="N63" t="str">
            <v xml:space="preserve"> </v>
          </cell>
          <cell r="O63" t="str">
            <v>&lt;11</v>
          </cell>
          <cell r="P63">
            <v>0</v>
          </cell>
          <cell r="Q63" t="str">
            <v xml:space="preserve"> </v>
          </cell>
          <cell r="R63" t="str">
            <v>&lt;11</v>
          </cell>
          <cell r="S63">
            <v>0</v>
          </cell>
          <cell r="T63" t="str">
            <v xml:space="preserve"> </v>
          </cell>
          <cell r="U63" t="str">
            <v>&lt;11</v>
          </cell>
          <cell r="V63">
            <v>0</v>
          </cell>
          <cell r="W63" t="str">
            <v xml:space="preserve"> </v>
          </cell>
          <cell r="X63" t="str">
            <v>&lt;11</v>
          </cell>
          <cell r="Y63">
            <v>0</v>
          </cell>
          <cell r="Z63" t="str">
            <v xml:space="preserve"> </v>
          </cell>
          <cell r="AA63" t="str">
            <v>&lt;11</v>
          </cell>
          <cell r="AB63">
            <v>0</v>
          </cell>
          <cell r="AC63" t="str">
            <v xml:space="preserve"> </v>
          </cell>
        </row>
        <row r="64">
          <cell r="A64">
            <v>20684</v>
          </cell>
          <cell r="B64" t="str">
            <v>Saint Marys</v>
          </cell>
          <cell r="C64">
            <v>14</v>
          </cell>
          <cell r="D64">
            <v>775</v>
          </cell>
          <cell r="E64">
            <v>18.064516000000001</v>
          </cell>
          <cell r="F64" t="str">
            <v>&lt;11</v>
          </cell>
          <cell r="G64">
            <v>1</v>
          </cell>
          <cell r="H64" t="str">
            <v xml:space="preserve"> </v>
          </cell>
          <cell r="I64">
            <v>14</v>
          </cell>
          <cell r="J64">
            <v>774</v>
          </cell>
          <cell r="K64">
            <v>18.087855000000001</v>
          </cell>
          <cell r="L64" t="str">
            <v>&lt;11</v>
          </cell>
          <cell r="M64">
            <v>434</v>
          </cell>
          <cell r="N64">
            <v>9.2165899000000007</v>
          </cell>
          <cell r="O64" t="str">
            <v>&lt;11</v>
          </cell>
          <cell r="P64">
            <v>341</v>
          </cell>
          <cell r="Q64">
            <v>29.325513000000001</v>
          </cell>
          <cell r="R64" t="str">
            <v>&lt;11</v>
          </cell>
          <cell r="S64">
            <v>0</v>
          </cell>
          <cell r="T64" t="str">
            <v xml:space="preserve"> </v>
          </cell>
          <cell r="U64" t="str">
            <v>&lt;11</v>
          </cell>
          <cell r="V64">
            <v>38</v>
          </cell>
          <cell r="W64">
            <v>78.947367999999997</v>
          </cell>
          <cell r="X64" t="str">
            <v>&lt;11</v>
          </cell>
          <cell r="Y64">
            <v>26</v>
          </cell>
          <cell r="Z64" t="str">
            <v xml:space="preserve"> </v>
          </cell>
          <cell r="AA64">
            <v>11</v>
          </cell>
          <cell r="AB64">
            <v>711</v>
          </cell>
          <cell r="AC64">
            <v>15.471166999999999</v>
          </cell>
        </row>
        <row r="65">
          <cell r="A65">
            <v>20685</v>
          </cell>
          <cell r="B65" t="str">
            <v>Calvert</v>
          </cell>
          <cell r="C65">
            <v>180</v>
          </cell>
          <cell r="D65">
            <v>6874</v>
          </cell>
          <cell r="E65">
            <v>26.185627</v>
          </cell>
          <cell r="F65" t="str">
            <v>&lt;11</v>
          </cell>
          <cell r="G65">
            <v>262</v>
          </cell>
          <cell r="H65">
            <v>7.6335877999999999</v>
          </cell>
          <cell r="I65">
            <v>177</v>
          </cell>
          <cell r="J65">
            <v>6612</v>
          </cell>
          <cell r="K65">
            <v>26.76951</v>
          </cell>
          <cell r="L65">
            <v>69</v>
          </cell>
          <cell r="M65">
            <v>3490</v>
          </cell>
          <cell r="N65">
            <v>19.770773999999999</v>
          </cell>
          <cell r="O65">
            <v>111</v>
          </cell>
          <cell r="P65">
            <v>3384</v>
          </cell>
          <cell r="Q65">
            <v>32.801417999999998</v>
          </cell>
          <cell r="R65" t="str">
            <v>&lt;11</v>
          </cell>
          <cell r="S65">
            <v>21</v>
          </cell>
          <cell r="T65" t="str">
            <v xml:space="preserve"> </v>
          </cell>
          <cell r="U65">
            <v>22</v>
          </cell>
          <cell r="V65">
            <v>986</v>
          </cell>
          <cell r="W65">
            <v>22.312373000000001</v>
          </cell>
          <cell r="X65" t="str">
            <v>&lt;11</v>
          </cell>
          <cell r="Y65">
            <v>288</v>
          </cell>
          <cell r="Z65">
            <v>3.4722222</v>
          </cell>
          <cell r="AA65">
            <v>157</v>
          </cell>
          <cell r="AB65">
            <v>5579</v>
          </cell>
          <cell r="AC65">
            <v>28.141244</v>
          </cell>
        </row>
        <row r="66">
          <cell r="A66">
            <v>20686</v>
          </cell>
          <cell r="B66" t="str">
            <v>Saint Marys</v>
          </cell>
          <cell r="C66" t="str">
            <v>&lt;11</v>
          </cell>
          <cell r="D66">
            <v>1135</v>
          </cell>
          <cell r="E66">
            <v>4.4052863000000002</v>
          </cell>
          <cell r="F66" t="str">
            <v>&lt;11</v>
          </cell>
          <cell r="G66">
            <v>32</v>
          </cell>
          <cell r="H66" t="str">
            <v xml:space="preserve"> </v>
          </cell>
          <cell r="I66" t="str">
            <v>&lt;11</v>
          </cell>
          <cell r="J66">
            <v>1103</v>
          </cell>
          <cell r="K66">
            <v>4.5330915999999997</v>
          </cell>
          <cell r="L66" t="str">
            <v>&lt;11</v>
          </cell>
          <cell r="M66">
            <v>657</v>
          </cell>
          <cell r="N66">
            <v>6.0882801000000004</v>
          </cell>
          <cell r="O66" t="str">
            <v>&lt;11</v>
          </cell>
          <cell r="P66">
            <v>478</v>
          </cell>
          <cell r="Q66">
            <v>2.0920502000000001</v>
          </cell>
          <cell r="R66" t="str">
            <v>&lt;11</v>
          </cell>
          <cell r="S66">
            <v>93</v>
          </cell>
          <cell r="T66" t="str">
            <v xml:space="preserve"> </v>
          </cell>
          <cell r="U66" t="str">
            <v>&lt;11</v>
          </cell>
          <cell r="V66">
            <v>122</v>
          </cell>
          <cell r="W66">
            <v>8.1967213000000001</v>
          </cell>
          <cell r="X66" t="str">
            <v>&lt;11</v>
          </cell>
          <cell r="Y66">
            <v>36</v>
          </cell>
          <cell r="Z66" t="str">
            <v xml:space="preserve"> </v>
          </cell>
          <cell r="AA66" t="str">
            <v>&lt;11</v>
          </cell>
          <cell r="AB66">
            <v>884</v>
          </cell>
          <cell r="AC66">
            <v>4.5248869000000003</v>
          </cell>
        </row>
        <row r="67">
          <cell r="A67">
            <v>20687</v>
          </cell>
          <cell r="B67" t="str">
            <v>Saint Marys</v>
          </cell>
          <cell r="C67" t="str">
            <v>&lt;11</v>
          </cell>
          <cell r="D67">
            <v>417</v>
          </cell>
          <cell r="E67">
            <v>2.3980815</v>
          </cell>
          <cell r="F67" t="str">
            <v>&lt;11</v>
          </cell>
          <cell r="G67">
            <v>0</v>
          </cell>
          <cell r="H67" t="str">
            <v xml:space="preserve"> </v>
          </cell>
          <cell r="I67" t="str">
            <v>&lt;11</v>
          </cell>
          <cell r="J67">
            <v>417</v>
          </cell>
          <cell r="K67">
            <v>2.3980815</v>
          </cell>
          <cell r="L67" t="str">
            <v>&lt;11</v>
          </cell>
          <cell r="M67">
            <v>215</v>
          </cell>
          <cell r="N67">
            <v>4.6511627999999998</v>
          </cell>
          <cell r="O67" t="str">
            <v>&lt;11</v>
          </cell>
          <cell r="P67">
            <v>202</v>
          </cell>
          <cell r="Q67" t="str">
            <v xml:space="preserve"> </v>
          </cell>
          <cell r="R67" t="str">
            <v>&lt;11</v>
          </cell>
          <cell r="S67">
            <v>52</v>
          </cell>
          <cell r="T67" t="str">
            <v xml:space="preserve"> </v>
          </cell>
          <cell r="U67" t="str">
            <v>&lt;11</v>
          </cell>
          <cell r="V67">
            <v>62</v>
          </cell>
          <cell r="W67" t="str">
            <v xml:space="preserve"> </v>
          </cell>
          <cell r="X67" t="str">
            <v>&lt;11</v>
          </cell>
          <cell r="Y67">
            <v>28</v>
          </cell>
          <cell r="Z67" t="str">
            <v xml:space="preserve"> </v>
          </cell>
          <cell r="AA67" t="str">
            <v>&lt;11</v>
          </cell>
          <cell r="AB67">
            <v>275</v>
          </cell>
          <cell r="AC67">
            <v>3.6363636000000001</v>
          </cell>
        </row>
        <row r="68">
          <cell r="A68">
            <v>20688</v>
          </cell>
          <cell r="B68" t="str">
            <v>Calvert</v>
          </cell>
          <cell r="C68">
            <v>34</v>
          </cell>
          <cell r="D68">
            <v>1390</v>
          </cell>
          <cell r="E68">
            <v>24.460432000000001</v>
          </cell>
          <cell r="F68" t="str">
            <v>&lt;11</v>
          </cell>
          <cell r="G68">
            <v>0</v>
          </cell>
          <cell r="H68" t="str">
            <v xml:space="preserve"> </v>
          </cell>
          <cell r="I68">
            <v>33</v>
          </cell>
          <cell r="J68">
            <v>1390</v>
          </cell>
          <cell r="K68">
            <v>23.741007</v>
          </cell>
          <cell r="L68" t="str">
            <v>&lt;11</v>
          </cell>
          <cell r="M68">
            <v>786</v>
          </cell>
          <cell r="N68">
            <v>10.178117</v>
          </cell>
          <cell r="O68">
            <v>26</v>
          </cell>
          <cell r="P68">
            <v>604</v>
          </cell>
          <cell r="Q68">
            <v>43.046357999999998</v>
          </cell>
          <cell r="R68" t="str">
            <v>&lt;11</v>
          </cell>
          <cell r="S68">
            <v>0</v>
          </cell>
          <cell r="T68" t="str">
            <v xml:space="preserve"> </v>
          </cell>
          <cell r="U68" t="str">
            <v>&lt;11</v>
          </cell>
          <cell r="V68">
            <v>6</v>
          </cell>
          <cell r="W68">
            <v>333.33332999999999</v>
          </cell>
          <cell r="X68" t="str">
            <v>&lt;11</v>
          </cell>
          <cell r="Y68">
            <v>1</v>
          </cell>
          <cell r="Z68" t="str">
            <v xml:space="preserve"> </v>
          </cell>
          <cell r="AA68">
            <v>32</v>
          </cell>
          <cell r="AB68">
            <v>1383</v>
          </cell>
          <cell r="AC68">
            <v>23.138106000000001</v>
          </cell>
        </row>
        <row r="69">
          <cell r="A69">
            <v>20689</v>
          </cell>
          <cell r="B69" t="str">
            <v>Calvert</v>
          </cell>
          <cell r="C69">
            <v>44</v>
          </cell>
          <cell r="D69">
            <v>2331</v>
          </cell>
          <cell r="E69">
            <v>18.876018999999999</v>
          </cell>
          <cell r="F69" t="str">
            <v>&lt;11</v>
          </cell>
          <cell r="G69">
            <v>58</v>
          </cell>
          <cell r="H69">
            <v>34.482759000000001</v>
          </cell>
          <cell r="I69">
            <v>42</v>
          </cell>
          <cell r="J69">
            <v>2273</v>
          </cell>
          <cell r="K69">
            <v>18.477782999999999</v>
          </cell>
          <cell r="L69">
            <v>14</v>
          </cell>
          <cell r="M69">
            <v>1109</v>
          </cell>
          <cell r="N69">
            <v>12.623986</v>
          </cell>
          <cell r="O69">
            <v>30</v>
          </cell>
          <cell r="P69">
            <v>1222</v>
          </cell>
          <cell r="Q69">
            <v>24.549918000000002</v>
          </cell>
          <cell r="R69" t="str">
            <v>&lt;11</v>
          </cell>
          <cell r="S69">
            <v>54</v>
          </cell>
          <cell r="T69">
            <v>18.518519000000001</v>
          </cell>
          <cell r="U69">
            <v>13</v>
          </cell>
          <cell r="V69">
            <v>628</v>
          </cell>
          <cell r="W69">
            <v>20.700637</v>
          </cell>
          <cell r="X69" t="str">
            <v>&lt;11</v>
          </cell>
          <cell r="Y69">
            <v>214</v>
          </cell>
          <cell r="Z69" t="str">
            <v xml:space="preserve"> </v>
          </cell>
          <cell r="AA69">
            <v>30</v>
          </cell>
          <cell r="AB69">
            <v>1435</v>
          </cell>
          <cell r="AC69">
            <v>20.905923000000001</v>
          </cell>
        </row>
        <row r="70">
          <cell r="A70">
            <v>20690</v>
          </cell>
          <cell r="B70" t="str">
            <v>Saint Marys</v>
          </cell>
          <cell r="C70" t="str">
            <v>&lt;11</v>
          </cell>
          <cell r="D70">
            <v>886</v>
          </cell>
          <cell r="E70">
            <v>7.9006771999999996</v>
          </cell>
          <cell r="F70" t="str">
            <v>&lt;11</v>
          </cell>
          <cell r="G70">
            <v>0</v>
          </cell>
          <cell r="H70" t="str">
            <v xml:space="preserve"> </v>
          </cell>
          <cell r="I70" t="str">
            <v>&lt;11</v>
          </cell>
          <cell r="J70">
            <v>886</v>
          </cell>
          <cell r="K70">
            <v>7.9006771999999996</v>
          </cell>
          <cell r="L70" t="str">
            <v>&lt;11</v>
          </cell>
          <cell r="M70">
            <v>445</v>
          </cell>
          <cell r="N70">
            <v>4.4943819999999999</v>
          </cell>
          <cell r="O70" t="str">
            <v>&lt;11</v>
          </cell>
          <cell r="P70">
            <v>441</v>
          </cell>
          <cell r="Q70">
            <v>11.337868</v>
          </cell>
          <cell r="R70" t="str">
            <v>&lt;11</v>
          </cell>
          <cell r="S70">
            <v>35</v>
          </cell>
          <cell r="T70" t="str">
            <v xml:space="preserve"> </v>
          </cell>
          <cell r="U70" t="str">
            <v>&lt;11</v>
          </cell>
          <cell r="V70">
            <v>23</v>
          </cell>
          <cell r="W70">
            <v>43.478261000000003</v>
          </cell>
          <cell r="X70" t="str">
            <v>&lt;11</v>
          </cell>
          <cell r="Y70">
            <v>9</v>
          </cell>
          <cell r="Z70" t="str">
            <v xml:space="preserve"> </v>
          </cell>
          <cell r="AA70" t="str">
            <v>&lt;11</v>
          </cell>
          <cell r="AB70">
            <v>819</v>
          </cell>
          <cell r="AC70">
            <v>7.3260072999999997</v>
          </cell>
        </row>
        <row r="71">
          <cell r="A71">
            <v>20692</v>
          </cell>
          <cell r="B71" t="str">
            <v>Saint Marys</v>
          </cell>
          <cell r="C71">
            <v>11</v>
          </cell>
          <cell r="D71">
            <v>612</v>
          </cell>
          <cell r="E71">
            <v>17.973856000000001</v>
          </cell>
          <cell r="F71" t="str">
            <v>&lt;11</v>
          </cell>
          <cell r="G71">
            <v>0</v>
          </cell>
          <cell r="H71" t="str">
            <v xml:space="preserve"> </v>
          </cell>
          <cell r="I71">
            <v>11</v>
          </cell>
          <cell r="J71">
            <v>612</v>
          </cell>
          <cell r="K71">
            <v>17.973856000000001</v>
          </cell>
          <cell r="L71" t="str">
            <v>&lt;11</v>
          </cell>
          <cell r="M71">
            <v>248</v>
          </cell>
          <cell r="N71">
            <v>28.225805999999999</v>
          </cell>
          <cell r="O71" t="str">
            <v>&lt;11</v>
          </cell>
          <cell r="P71">
            <v>364</v>
          </cell>
          <cell r="Q71">
            <v>10.989011</v>
          </cell>
          <cell r="R71" t="str">
            <v>&lt;11</v>
          </cell>
          <cell r="S71">
            <v>0</v>
          </cell>
          <cell r="T71" t="str">
            <v xml:space="preserve"> </v>
          </cell>
          <cell r="U71" t="str">
            <v>&lt;11</v>
          </cell>
          <cell r="V71">
            <v>1</v>
          </cell>
          <cell r="W71" t="str">
            <v xml:space="preserve"> </v>
          </cell>
          <cell r="X71" t="str">
            <v>&lt;11</v>
          </cell>
          <cell r="Y71">
            <v>75</v>
          </cell>
          <cell r="Z71" t="str">
            <v xml:space="preserve"> </v>
          </cell>
          <cell r="AA71">
            <v>11</v>
          </cell>
          <cell r="AB71">
            <v>536</v>
          </cell>
          <cell r="AC71">
            <v>20.522387999999999</v>
          </cell>
        </row>
        <row r="72">
          <cell r="A72">
            <v>20693</v>
          </cell>
          <cell r="B72" t="str">
            <v>Charles</v>
          </cell>
          <cell r="C72">
            <v>27</v>
          </cell>
          <cell r="D72">
            <v>1300</v>
          </cell>
          <cell r="E72">
            <v>20.769231000000001</v>
          </cell>
          <cell r="F72" t="str">
            <v>&lt;11</v>
          </cell>
          <cell r="G72">
            <v>37</v>
          </cell>
          <cell r="H72" t="str">
            <v xml:space="preserve"> </v>
          </cell>
          <cell r="I72">
            <v>27</v>
          </cell>
          <cell r="J72">
            <v>1263</v>
          </cell>
          <cell r="K72">
            <v>21.377672</v>
          </cell>
          <cell r="L72" t="str">
            <v>&lt;11</v>
          </cell>
          <cell r="M72">
            <v>817</v>
          </cell>
          <cell r="N72">
            <v>7.3439411999999997</v>
          </cell>
          <cell r="O72">
            <v>21</v>
          </cell>
          <cell r="P72">
            <v>483</v>
          </cell>
          <cell r="Q72">
            <v>43.478261000000003</v>
          </cell>
          <cell r="R72" t="str">
            <v>&lt;11</v>
          </cell>
          <cell r="S72">
            <v>0</v>
          </cell>
          <cell r="T72" t="str">
            <v xml:space="preserve"> </v>
          </cell>
          <cell r="U72">
            <v>13</v>
          </cell>
          <cell r="V72">
            <v>217</v>
          </cell>
          <cell r="W72">
            <v>59.907834000000001</v>
          </cell>
          <cell r="X72" t="str">
            <v>&lt;11</v>
          </cell>
          <cell r="Y72">
            <v>332</v>
          </cell>
          <cell r="Z72">
            <v>3.0120482000000002</v>
          </cell>
          <cell r="AA72">
            <v>13</v>
          </cell>
          <cell r="AB72">
            <v>751</v>
          </cell>
          <cell r="AC72">
            <v>17.310252999999999</v>
          </cell>
        </row>
        <row r="73">
          <cell r="A73">
            <v>20695</v>
          </cell>
          <cell r="B73" t="str">
            <v>Charles</v>
          </cell>
          <cell r="C73">
            <v>166</v>
          </cell>
          <cell r="D73">
            <v>11822</v>
          </cell>
          <cell r="E73">
            <v>14.041617</v>
          </cell>
          <cell r="F73" t="str">
            <v>&lt;11</v>
          </cell>
          <cell r="G73">
            <v>445</v>
          </cell>
          <cell r="H73">
            <v>15.730337</v>
          </cell>
          <cell r="I73">
            <v>157</v>
          </cell>
          <cell r="J73">
            <v>11377</v>
          </cell>
          <cell r="K73">
            <v>13.799771</v>
          </cell>
          <cell r="L73">
            <v>63</v>
          </cell>
          <cell r="M73">
            <v>5968</v>
          </cell>
          <cell r="N73">
            <v>10.5563</v>
          </cell>
          <cell r="O73">
            <v>103</v>
          </cell>
          <cell r="P73">
            <v>5854</v>
          </cell>
          <cell r="Q73">
            <v>17.594806999999999</v>
          </cell>
          <cell r="R73" t="str">
            <v>&lt;11</v>
          </cell>
          <cell r="S73">
            <v>397</v>
          </cell>
          <cell r="T73">
            <v>2.5188917000000002</v>
          </cell>
          <cell r="U73">
            <v>117</v>
          </cell>
          <cell r="V73">
            <v>6804</v>
          </cell>
          <cell r="W73">
            <v>17.195767</v>
          </cell>
          <cell r="X73" t="str">
            <v>&lt;11</v>
          </cell>
          <cell r="Y73">
            <v>1153</v>
          </cell>
          <cell r="Z73">
            <v>7.8057242000000002</v>
          </cell>
          <cell r="AA73">
            <v>39</v>
          </cell>
          <cell r="AB73">
            <v>3468</v>
          </cell>
          <cell r="AC73">
            <v>11.245675</v>
          </cell>
        </row>
        <row r="74">
          <cell r="A74">
            <v>20697</v>
          </cell>
          <cell r="B74" t="str">
            <v>Prince Georges</v>
          </cell>
          <cell r="C74" t="str">
            <v>&lt;11</v>
          </cell>
          <cell r="D74">
            <v>0</v>
          </cell>
          <cell r="E74" t="str">
            <v xml:space="preserve"> </v>
          </cell>
          <cell r="F74" t="str">
            <v>&lt;11</v>
          </cell>
          <cell r="G74">
            <v>0</v>
          </cell>
          <cell r="H74" t="str">
            <v xml:space="preserve"> </v>
          </cell>
          <cell r="I74" t="str">
            <v>&lt;11</v>
          </cell>
          <cell r="J74">
            <v>0</v>
          </cell>
          <cell r="K74" t="str">
            <v xml:space="preserve"> </v>
          </cell>
          <cell r="L74" t="str">
            <v>&lt;11</v>
          </cell>
          <cell r="M74">
            <v>0</v>
          </cell>
          <cell r="N74" t="str">
            <v xml:space="preserve"> </v>
          </cell>
          <cell r="O74" t="str">
            <v>&lt;11</v>
          </cell>
          <cell r="P74">
            <v>0</v>
          </cell>
          <cell r="Q74" t="str">
            <v xml:space="preserve"> </v>
          </cell>
          <cell r="R74" t="str">
            <v>&lt;11</v>
          </cell>
          <cell r="S74">
            <v>0</v>
          </cell>
          <cell r="T74" t="str">
            <v xml:space="preserve"> </v>
          </cell>
          <cell r="U74" t="str">
            <v>&lt;11</v>
          </cell>
          <cell r="V74">
            <v>0</v>
          </cell>
          <cell r="W74" t="str">
            <v xml:space="preserve"> </v>
          </cell>
          <cell r="X74" t="str">
            <v>&lt;11</v>
          </cell>
          <cell r="Y74">
            <v>0</v>
          </cell>
          <cell r="Z74" t="str">
            <v xml:space="preserve"> </v>
          </cell>
          <cell r="AA74" t="str">
            <v>&lt;11</v>
          </cell>
          <cell r="AB74">
            <v>0</v>
          </cell>
          <cell r="AC74" t="str">
            <v xml:space="preserve"> </v>
          </cell>
        </row>
        <row r="75">
          <cell r="A75">
            <v>20701</v>
          </cell>
          <cell r="B75" t="str">
            <v>Howard</v>
          </cell>
          <cell r="C75" t="str">
            <v>&lt;11</v>
          </cell>
          <cell r="D75">
            <v>787</v>
          </cell>
          <cell r="E75">
            <v>6.3532402000000001</v>
          </cell>
          <cell r="F75" t="str">
            <v>&lt;11</v>
          </cell>
          <cell r="G75">
            <v>28</v>
          </cell>
          <cell r="H75" t="str">
            <v xml:space="preserve"> </v>
          </cell>
          <cell r="I75" t="str">
            <v>&lt;11</v>
          </cell>
          <cell r="J75">
            <v>759</v>
          </cell>
          <cell r="K75">
            <v>6.5876153000000004</v>
          </cell>
          <cell r="L75" t="str">
            <v>&lt;11</v>
          </cell>
          <cell r="M75">
            <v>566</v>
          </cell>
          <cell r="N75">
            <v>3.5335689000000001</v>
          </cell>
          <cell r="O75" t="str">
            <v>&lt;11</v>
          </cell>
          <cell r="P75">
            <v>221</v>
          </cell>
          <cell r="Q75">
            <v>13.574661000000001</v>
          </cell>
          <cell r="R75" t="str">
            <v>&lt;11</v>
          </cell>
          <cell r="S75">
            <v>0</v>
          </cell>
          <cell r="T75" t="str">
            <v xml:space="preserve"> </v>
          </cell>
          <cell r="U75" t="str">
            <v>&lt;11</v>
          </cell>
          <cell r="V75">
            <v>421</v>
          </cell>
          <cell r="W75">
            <v>4.7505937999999999</v>
          </cell>
          <cell r="X75" t="str">
            <v>&lt;11</v>
          </cell>
          <cell r="Y75">
            <v>9</v>
          </cell>
          <cell r="Z75">
            <v>111.11111</v>
          </cell>
          <cell r="AA75" t="str">
            <v>&lt;11</v>
          </cell>
          <cell r="AB75">
            <v>357</v>
          </cell>
          <cell r="AC75">
            <v>5.6022409</v>
          </cell>
        </row>
        <row r="76">
          <cell r="A76">
            <v>20703</v>
          </cell>
          <cell r="B76" t="str">
            <v>Prince Georges</v>
          </cell>
          <cell r="C76" t="str">
            <v>&lt;11</v>
          </cell>
          <cell r="D76">
            <v>0</v>
          </cell>
          <cell r="E76" t="str">
            <v xml:space="preserve"> </v>
          </cell>
          <cell r="F76" t="str">
            <v>&lt;11</v>
          </cell>
          <cell r="G76">
            <v>0</v>
          </cell>
          <cell r="H76" t="str">
            <v xml:space="preserve"> </v>
          </cell>
          <cell r="I76" t="str">
            <v>&lt;11</v>
          </cell>
          <cell r="J76">
            <v>0</v>
          </cell>
          <cell r="K76" t="str">
            <v xml:space="preserve"> </v>
          </cell>
          <cell r="L76" t="str">
            <v>&lt;11</v>
          </cell>
          <cell r="M76">
            <v>0</v>
          </cell>
          <cell r="N76" t="str">
            <v xml:space="preserve"> </v>
          </cell>
          <cell r="O76" t="str">
            <v>&lt;11</v>
          </cell>
          <cell r="P76">
            <v>0</v>
          </cell>
          <cell r="Q76" t="str">
            <v xml:space="preserve"> </v>
          </cell>
          <cell r="R76" t="str">
            <v>&lt;11</v>
          </cell>
          <cell r="S76">
            <v>0</v>
          </cell>
          <cell r="T76" t="str">
            <v xml:space="preserve"> </v>
          </cell>
          <cell r="U76" t="str">
            <v>&lt;11</v>
          </cell>
          <cell r="V76">
            <v>0</v>
          </cell>
          <cell r="W76" t="str">
            <v xml:space="preserve"> </v>
          </cell>
          <cell r="X76" t="str">
            <v>&lt;11</v>
          </cell>
          <cell r="Y76">
            <v>0</v>
          </cell>
          <cell r="Z76" t="str">
            <v xml:space="preserve"> </v>
          </cell>
          <cell r="AA76" t="str">
            <v>&lt;11</v>
          </cell>
          <cell r="AB76">
            <v>0</v>
          </cell>
          <cell r="AC76" t="str">
            <v xml:space="preserve"> </v>
          </cell>
        </row>
        <row r="77">
          <cell r="A77">
            <v>20704</v>
          </cell>
          <cell r="B77" t="str">
            <v>Prince Georges</v>
          </cell>
          <cell r="C77" t="str">
            <v>&lt;11</v>
          </cell>
          <cell r="D77">
            <v>0</v>
          </cell>
          <cell r="E77" t="str">
            <v xml:space="preserve"> </v>
          </cell>
          <cell r="F77" t="str">
            <v>&lt;11</v>
          </cell>
          <cell r="G77">
            <v>0</v>
          </cell>
          <cell r="H77" t="str">
            <v xml:space="preserve"> </v>
          </cell>
          <cell r="I77" t="str">
            <v>&lt;11</v>
          </cell>
          <cell r="J77">
            <v>0</v>
          </cell>
          <cell r="K77" t="str">
            <v xml:space="preserve"> </v>
          </cell>
          <cell r="L77" t="str">
            <v>&lt;11</v>
          </cell>
          <cell r="M77">
            <v>0</v>
          </cell>
          <cell r="N77" t="str">
            <v xml:space="preserve"> </v>
          </cell>
          <cell r="O77" t="str">
            <v>&lt;11</v>
          </cell>
          <cell r="P77">
            <v>0</v>
          </cell>
          <cell r="Q77" t="str">
            <v xml:space="preserve"> </v>
          </cell>
          <cell r="R77" t="str">
            <v>&lt;11</v>
          </cell>
          <cell r="S77">
            <v>0</v>
          </cell>
          <cell r="T77" t="str">
            <v xml:space="preserve"> </v>
          </cell>
          <cell r="U77" t="str">
            <v>&lt;11</v>
          </cell>
          <cell r="V77">
            <v>0</v>
          </cell>
          <cell r="W77" t="str">
            <v xml:space="preserve"> </v>
          </cell>
          <cell r="X77" t="str">
            <v>&lt;11</v>
          </cell>
          <cell r="Y77">
            <v>0</v>
          </cell>
          <cell r="Z77" t="str">
            <v xml:space="preserve"> </v>
          </cell>
          <cell r="AA77" t="str">
            <v>&lt;11</v>
          </cell>
          <cell r="AB77">
            <v>0</v>
          </cell>
          <cell r="AC77" t="str">
            <v xml:space="preserve"> </v>
          </cell>
        </row>
        <row r="78">
          <cell r="A78">
            <v>20705</v>
          </cell>
          <cell r="B78" t="str">
            <v>Prince Georges</v>
          </cell>
          <cell r="C78">
            <v>342</v>
          </cell>
          <cell r="D78">
            <v>27914</v>
          </cell>
          <cell r="E78">
            <v>12.251917000000001</v>
          </cell>
          <cell r="F78">
            <v>118</v>
          </cell>
          <cell r="G78">
            <v>10696</v>
          </cell>
          <cell r="H78">
            <v>11.032162</v>
          </cell>
          <cell r="I78">
            <v>223</v>
          </cell>
          <cell r="J78">
            <v>17218</v>
          </cell>
          <cell r="K78">
            <v>12.951561999999999</v>
          </cell>
          <cell r="L78">
            <v>98</v>
          </cell>
          <cell r="M78">
            <v>14042</v>
          </cell>
          <cell r="N78">
            <v>6.9790628000000003</v>
          </cell>
          <cell r="O78">
            <v>244</v>
          </cell>
          <cell r="P78">
            <v>13872</v>
          </cell>
          <cell r="Q78">
            <v>17.589389000000001</v>
          </cell>
          <cell r="R78">
            <v>13</v>
          </cell>
          <cell r="S78">
            <v>3548</v>
          </cell>
          <cell r="T78">
            <v>3.6640361000000001</v>
          </cell>
          <cell r="U78">
            <v>132</v>
          </cell>
          <cell r="V78">
            <v>9712</v>
          </cell>
          <cell r="W78">
            <v>13.591433</v>
          </cell>
          <cell r="X78">
            <v>114</v>
          </cell>
          <cell r="Y78">
            <v>9179</v>
          </cell>
          <cell r="Z78">
            <v>12.419654</v>
          </cell>
          <cell r="AA78">
            <v>83</v>
          </cell>
          <cell r="AB78">
            <v>5475</v>
          </cell>
          <cell r="AC78">
            <v>15.159817</v>
          </cell>
        </row>
        <row r="79">
          <cell r="A79">
            <v>20706</v>
          </cell>
          <cell r="B79" t="str">
            <v>Prince Georges</v>
          </cell>
          <cell r="C79">
            <v>636</v>
          </cell>
          <cell r="D79">
            <v>44305</v>
          </cell>
          <cell r="E79">
            <v>14.355039</v>
          </cell>
          <cell r="F79">
            <v>166</v>
          </cell>
          <cell r="G79">
            <v>9746</v>
          </cell>
          <cell r="H79">
            <v>17.032629</v>
          </cell>
          <cell r="I79">
            <v>467</v>
          </cell>
          <cell r="J79">
            <v>34559</v>
          </cell>
          <cell r="K79">
            <v>13.513121999999999</v>
          </cell>
          <cell r="L79">
            <v>175</v>
          </cell>
          <cell r="M79">
            <v>22179</v>
          </cell>
          <cell r="N79">
            <v>7.8903467000000003</v>
          </cell>
          <cell r="O79">
            <v>461</v>
          </cell>
          <cell r="P79">
            <v>22126</v>
          </cell>
          <cell r="Q79">
            <v>20.835215999999999</v>
          </cell>
          <cell r="R79" t="str">
            <v>&lt;11</v>
          </cell>
          <cell r="S79">
            <v>2118</v>
          </cell>
          <cell r="T79">
            <v>3.7771482999999999</v>
          </cell>
          <cell r="U79">
            <v>388</v>
          </cell>
          <cell r="V79">
            <v>28592</v>
          </cell>
          <cell r="W79">
            <v>13.570228999999999</v>
          </cell>
          <cell r="X79">
            <v>175</v>
          </cell>
          <cell r="Y79">
            <v>9516</v>
          </cell>
          <cell r="Z79">
            <v>18.390080000000001</v>
          </cell>
          <cell r="AA79">
            <v>65</v>
          </cell>
          <cell r="AB79">
            <v>4079</v>
          </cell>
          <cell r="AC79">
            <v>15.935278</v>
          </cell>
        </row>
        <row r="80">
          <cell r="A80">
            <v>20707</v>
          </cell>
          <cell r="B80" t="str">
            <v>Prince Georges</v>
          </cell>
          <cell r="C80">
            <v>532</v>
          </cell>
          <cell r="D80">
            <v>36020</v>
          </cell>
          <cell r="E80">
            <v>14.769572</v>
          </cell>
          <cell r="F80">
            <v>146</v>
          </cell>
          <cell r="G80">
            <v>5730</v>
          </cell>
          <cell r="H80">
            <v>25.47993</v>
          </cell>
          <cell r="I80">
            <v>380</v>
          </cell>
          <cell r="J80">
            <v>30290</v>
          </cell>
          <cell r="K80">
            <v>12.545394999999999</v>
          </cell>
          <cell r="L80">
            <v>155</v>
          </cell>
          <cell r="M80">
            <v>19037</v>
          </cell>
          <cell r="N80">
            <v>8.1420391999999993</v>
          </cell>
          <cell r="O80">
            <v>377</v>
          </cell>
          <cell r="P80">
            <v>16983</v>
          </cell>
          <cell r="Q80">
            <v>22.198668999999999</v>
          </cell>
          <cell r="R80" t="str">
            <v>&lt;11</v>
          </cell>
          <cell r="S80">
            <v>4022</v>
          </cell>
          <cell r="T80">
            <v>1.7404276000000001</v>
          </cell>
          <cell r="U80">
            <v>211</v>
          </cell>
          <cell r="V80">
            <v>16392</v>
          </cell>
          <cell r="W80">
            <v>12.872133</v>
          </cell>
          <cell r="X80">
            <v>161</v>
          </cell>
          <cell r="Y80">
            <v>6574</v>
          </cell>
          <cell r="Z80">
            <v>24.490417000000001</v>
          </cell>
          <cell r="AA80">
            <v>153</v>
          </cell>
          <cell r="AB80">
            <v>9032</v>
          </cell>
          <cell r="AC80">
            <v>16.939769999999999</v>
          </cell>
        </row>
        <row r="81">
          <cell r="A81">
            <v>20708</v>
          </cell>
          <cell r="B81" t="str">
            <v>Prince Georges</v>
          </cell>
          <cell r="C81">
            <v>373</v>
          </cell>
          <cell r="D81">
            <v>27262</v>
          </cell>
          <cell r="E81">
            <v>13.682048</v>
          </cell>
          <cell r="F81">
            <v>51</v>
          </cell>
          <cell r="G81">
            <v>4199</v>
          </cell>
          <cell r="H81">
            <v>12.145749</v>
          </cell>
          <cell r="I81">
            <v>321</v>
          </cell>
          <cell r="J81">
            <v>23063</v>
          </cell>
          <cell r="K81">
            <v>13.918397000000001</v>
          </cell>
          <cell r="L81">
            <v>136</v>
          </cell>
          <cell r="M81">
            <v>14065</v>
          </cell>
          <cell r="N81">
            <v>9.6693920999999996</v>
          </cell>
          <cell r="O81">
            <v>237</v>
          </cell>
          <cell r="P81">
            <v>13197</v>
          </cell>
          <cell r="Q81">
            <v>17.958627</v>
          </cell>
          <cell r="R81" t="str">
            <v>&lt;11</v>
          </cell>
          <cell r="S81">
            <v>774</v>
          </cell>
          <cell r="T81">
            <v>3.875969</v>
          </cell>
          <cell r="U81">
            <v>243</v>
          </cell>
          <cell r="V81">
            <v>17352</v>
          </cell>
          <cell r="W81">
            <v>14.004149</v>
          </cell>
          <cell r="X81">
            <v>45</v>
          </cell>
          <cell r="Y81">
            <v>4104</v>
          </cell>
          <cell r="Z81">
            <v>10.964912</v>
          </cell>
          <cell r="AA81">
            <v>82</v>
          </cell>
          <cell r="AB81">
            <v>5032</v>
          </cell>
          <cell r="AC81">
            <v>16.295707</v>
          </cell>
        </row>
        <row r="82">
          <cell r="A82">
            <v>20709</v>
          </cell>
          <cell r="B82" t="str">
            <v>Prince Georges</v>
          </cell>
          <cell r="C82" t="str">
            <v>&lt;11</v>
          </cell>
          <cell r="D82">
            <v>0</v>
          </cell>
          <cell r="E82" t="str">
            <v xml:space="preserve"> </v>
          </cell>
          <cell r="F82" t="str">
            <v>&lt;11</v>
          </cell>
          <cell r="G82">
            <v>0</v>
          </cell>
          <cell r="H82" t="str">
            <v xml:space="preserve"> </v>
          </cell>
          <cell r="I82" t="str">
            <v>&lt;11</v>
          </cell>
          <cell r="J82">
            <v>0</v>
          </cell>
          <cell r="K82" t="str">
            <v xml:space="preserve"> </v>
          </cell>
          <cell r="L82" t="str">
            <v>&lt;11</v>
          </cell>
          <cell r="M82">
            <v>0</v>
          </cell>
          <cell r="N82" t="str">
            <v xml:space="preserve"> </v>
          </cell>
          <cell r="O82" t="str">
            <v>&lt;11</v>
          </cell>
          <cell r="P82">
            <v>0</v>
          </cell>
          <cell r="Q82" t="str">
            <v xml:space="preserve"> </v>
          </cell>
          <cell r="R82" t="str">
            <v>&lt;11</v>
          </cell>
          <cell r="S82">
            <v>0</v>
          </cell>
          <cell r="T82" t="str">
            <v xml:space="preserve"> </v>
          </cell>
          <cell r="U82" t="str">
            <v>&lt;11</v>
          </cell>
          <cell r="V82">
            <v>0</v>
          </cell>
          <cell r="W82" t="str">
            <v xml:space="preserve"> </v>
          </cell>
          <cell r="X82" t="str">
            <v>&lt;11</v>
          </cell>
          <cell r="Y82">
            <v>0</v>
          </cell>
          <cell r="Z82" t="str">
            <v xml:space="preserve"> </v>
          </cell>
          <cell r="AA82" t="str">
            <v>&lt;11</v>
          </cell>
          <cell r="AB82">
            <v>0</v>
          </cell>
          <cell r="AC82" t="str">
            <v xml:space="preserve"> </v>
          </cell>
        </row>
        <row r="83">
          <cell r="A83">
            <v>20710</v>
          </cell>
          <cell r="B83" t="str">
            <v>Prince Georges</v>
          </cell>
          <cell r="C83">
            <v>168</v>
          </cell>
          <cell r="D83">
            <v>9699</v>
          </cell>
          <cell r="E83">
            <v>17.321373000000001</v>
          </cell>
          <cell r="F83">
            <v>42</v>
          </cell>
          <cell r="G83">
            <v>2981</v>
          </cell>
          <cell r="H83">
            <v>14.089232000000001</v>
          </cell>
          <cell r="I83">
            <v>126</v>
          </cell>
          <cell r="J83">
            <v>6718</v>
          </cell>
          <cell r="K83">
            <v>18.755582</v>
          </cell>
          <cell r="L83">
            <v>49</v>
          </cell>
          <cell r="M83">
            <v>5181</v>
          </cell>
          <cell r="N83">
            <v>9.4576337000000006</v>
          </cell>
          <cell r="O83">
            <v>119</v>
          </cell>
          <cell r="P83">
            <v>4518</v>
          </cell>
          <cell r="Q83">
            <v>26.339088</v>
          </cell>
          <cell r="R83" t="str">
            <v>&lt;11</v>
          </cell>
          <cell r="S83">
            <v>94</v>
          </cell>
          <cell r="T83" t="str">
            <v xml:space="preserve"> </v>
          </cell>
          <cell r="U83">
            <v>112</v>
          </cell>
          <cell r="V83">
            <v>6130</v>
          </cell>
          <cell r="W83">
            <v>18.270799</v>
          </cell>
          <cell r="X83">
            <v>49</v>
          </cell>
          <cell r="Y83">
            <v>3009</v>
          </cell>
          <cell r="Z83">
            <v>16.284479999999999</v>
          </cell>
          <cell r="AA83" t="str">
            <v>&lt;11</v>
          </cell>
          <cell r="AB83">
            <v>466</v>
          </cell>
          <cell r="AC83">
            <v>15.021459</v>
          </cell>
        </row>
        <row r="84">
          <cell r="A84">
            <v>20711</v>
          </cell>
          <cell r="B84" t="str">
            <v>Anne Arundel</v>
          </cell>
          <cell r="C84">
            <v>159</v>
          </cell>
          <cell r="D84">
            <v>7299</v>
          </cell>
          <cell r="E84">
            <v>21.783805999999998</v>
          </cell>
          <cell r="F84" t="str">
            <v>&lt;11</v>
          </cell>
          <cell r="G84">
            <v>1780</v>
          </cell>
          <cell r="H84">
            <v>3.9325842999999998</v>
          </cell>
          <cell r="I84">
            <v>151</v>
          </cell>
          <cell r="J84">
            <v>5519</v>
          </cell>
          <cell r="K84">
            <v>27.360029000000001</v>
          </cell>
          <cell r="L84">
            <v>49</v>
          </cell>
          <cell r="M84">
            <v>3639</v>
          </cell>
          <cell r="N84">
            <v>13.465237999999999</v>
          </cell>
          <cell r="O84">
            <v>110</v>
          </cell>
          <cell r="P84">
            <v>3660</v>
          </cell>
          <cell r="Q84">
            <v>30.054645000000001</v>
          </cell>
          <cell r="R84" t="str">
            <v>&lt;11</v>
          </cell>
          <cell r="S84">
            <v>32</v>
          </cell>
          <cell r="T84" t="str">
            <v xml:space="preserve"> </v>
          </cell>
          <cell r="U84">
            <v>31</v>
          </cell>
          <cell r="V84">
            <v>948</v>
          </cell>
          <cell r="W84">
            <v>32.700422000000003</v>
          </cell>
          <cell r="X84" t="str">
            <v>&lt;11</v>
          </cell>
          <cell r="Y84">
            <v>1781</v>
          </cell>
          <cell r="Z84">
            <v>4.4918585000000002</v>
          </cell>
          <cell r="AA84">
            <v>120</v>
          </cell>
          <cell r="AB84">
            <v>4538</v>
          </cell>
          <cell r="AC84">
            <v>26.443366999999999</v>
          </cell>
        </row>
        <row r="85">
          <cell r="A85">
            <v>20712</v>
          </cell>
          <cell r="B85" t="str">
            <v>Prince Georges</v>
          </cell>
          <cell r="C85">
            <v>72</v>
          </cell>
          <cell r="D85">
            <v>9784</v>
          </cell>
          <cell r="E85">
            <v>7.3589533999999999</v>
          </cell>
          <cell r="F85">
            <v>24</v>
          </cell>
          <cell r="G85">
            <v>3667</v>
          </cell>
          <cell r="H85">
            <v>6.5448595999999997</v>
          </cell>
          <cell r="I85">
            <v>48</v>
          </cell>
          <cell r="J85">
            <v>6117</v>
          </cell>
          <cell r="K85">
            <v>7.8469838000000003</v>
          </cell>
          <cell r="L85">
            <v>20</v>
          </cell>
          <cell r="M85">
            <v>4971</v>
          </cell>
          <cell r="N85">
            <v>4.0233353000000003</v>
          </cell>
          <cell r="O85">
            <v>52</v>
          </cell>
          <cell r="P85">
            <v>4813</v>
          </cell>
          <cell r="Q85">
            <v>10.804072</v>
          </cell>
          <cell r="R85" t="str">
            <v>&lt;11</v>
          </cell>
          <cell r="S85">
            <v>107</v>
          </cell>
          <cell r="T85" t="str">
            <v xml:space="preserve"> </v>
          </cell>
          <cell r="U85">
            <v>40</v>
          </cell>
          <cell r="V85">
            <v>4488</v>
          </cell>
          <cell r="W85">
            <v>8.9126560000000001</v>
          </cell>
          <cell r="X85">
            <v>23</v>
          </cell>
          <cell r="Y85">
            <v>3245</v>
          </cell>
          <cell r="Z85">
            <v>7.0878274000000001</v>
          </cell>
          <cell r="AA85" t="str">
            <v>&lt;11</v>
          </cell>
          <cell r="AB85">
            <v>1944</v>
          </cell>
          <cell r="AC85">
            <v>4.6296296000000003</v>
          </cell>
        </row>
        <row r="86">
          <cell r="A86">
            <v>20714</v>
          </cell>
          <cell r="B86" t="str">
            <v>Calvert</v>
          </cell>
          <cell r="C86">
            <v>98</v>
          </cell>
          <cell r="D86">
            <v>4678</v>
          </cell>
          <cell r="E86">
            <v>20.949124000000001</v>
          </cell>
          <cell r="F86" t="str">
            <v>&lt;11</v>
          </cell>
          <cell r="G86">
            <v>282</v>
          </cell>
          <cell r="H86">
            <v>3.5460992999999998</v>
          </cell>
          <cell r="I86">
            <v>96</v>
          </cell>
          <cell r="J86">
            <v>4396</v>
          </cell>
          <cell r="K86">
            <v>21.838035000000001</v>
          </cell>
          <cell r="L86">
            <v>56</v>
          </cell>
          <cell r="M86">
            <v>2403</v>
          </cell>
          <cell r="N86">
            <v>23.304203000000001</v>
          </cell>
          <cell r="O86">
            <v>42</v>
          </cell>
          <cell r="P86">
            <v>2275</v>
          </cell>
          <cell r="Q86">
            <v>18.461538000000001</v>
          </cell>
          <cell r="R86" t="str">
            <v>&lt;11</v>
          </cell>
          <cell r="S86">
            <v>162</v>
          </cell>
          <cell r="T86" t="str">
            <v xml:space="preserve"> </v>
          </cell>
          <cell r="U86" t="str">
            <v>&lt;11</v>
          </cell>
          <cell r="V86">
            <v>796</v>
          </cell>
          <cell r="W86">
            <v>10.050250999999999</v>
          </cell>
          <cell r="X86" t="str">
            <v>&lt;11</v>
          </cell>
          <cell r="Y86">
            <v>305</v>
          </cell>
          <cell r="Z86">
            <v>9.8360655999999995</v>
          </cell>
          <cell r="AA86">
            <v>87</v>
          </cell>
          <cell r="AB86">
            <v>3415</v>
          </cell>
          <cell r="AC86">
            <v>25.475842</v>
          </cell>
        </row>
        <row r="87">
          <cell r="A87">
            <v>20715</v>
          </cell>
          <cell r="B87" t="str">
            <v>Prince Georges</v>
          </cell>
          <cell r="C87">
            <v>256</v>
          </cell>
          <cell r="D87">
            <v>26880</v>
          </cell>
          <cell r="E87">
            <v>9.5238095000000005</v>
          </cell>
          <cell r="F87">
            <v>18</v>
          </cell>
          <cell r="G87">
            <v>2141</v>
          </cell>
          <cell r="H87">
            <v>8.4072863000000009</v>
          </cell>
          <cell r="I87">
            <v>234</v>
          </cell>
          <cell r="J87">
            <v>24739</v>
          </cell>
          <cell r="K87">
            <v>9.4587492999999991</v>
          </cell>
          <cell r="L87">
            <v>72</v>
          </cell>
          <cell r="M87">
            <v>14005</v>
          </cell>
          <cell r="N87">
            <v>5.1410210999999997</v>
          </cell>
          <cell r="O87">
            <v>184</v>
          </cell>
          <cell r="P87">
            <v>12875</v>
          </cell>
          <cell r="Q87">
            <v>14.291262</v>
          </cell>
          <cell r="R87" t="str">
            <v>&lt;11</v>
          </cell>
          <cell r="S87">
            <v>1350</v>
          </cell>
          <cell r="T87">
            <v>3.7037037000000002</v>
          </cell>
          <cell r="U87">
            <v>92</v>
          </cell>
          <cell r="V87">
            <v>10210</v>
          </cell>
          <cell r="W87">
            <v>9.0107738000000008</v>
          </cell>
          <cell r="X87">
            <v>25</v>
          </cell>
          <cell r="Y87">
            <v>2667</v>
          </cell>
          <cell r="Z87">
            <v>9.3738282999999996</v>
          </cell>
          <cell r="AA87">
            <v>134</v>
          </cell>
          <cell r="AB87">
            <v>12653</v>
          </cell>
          <cell r="AC87">
            <v>10.590374000000001</v>
          </cell>
        </row>
        <row r="88">
          <cell r="A88">
            <v>20716</v>
          </cell>
          <cell r="B88" t="str">
            <v>Prince Georges</v>
          </cell>
          <cell r="C88">
            <v>209</v>
          </cell>
          <cell r="D88">
            <v>22390</v>
          </cell>
          <cell r="E88">
            <v>9.3345243</v>
          </cell>
          <cell r="F88" t="str">
            <v>&lt;11</v>
          </cell>
          <cell r="G88">
            <v>1374</v>
          </cell>
          <cell r="H88">
            <v>7.2780203999999999</v>
          </cell>
          <cell r="I88">
            <v>196</v>
          </cell>
          <cell r="J88">
            <v>21016</v>
          </cell>
          <cell r="K88">
            <v>9.3262275999999993</v>
          </cell>
          <cell r="L88">
            <v>80</v>
          </cell>
          <cell r="M88">
            <v>12011</v>
          </cell>
          <cell r="N88">
            <v>6.6605612000000001</v>
          </cell>
          <cell r="O88">
            <v>129</v>
          </cell>
          <cell r="P88">
            <v>10379</v>
          </cell>
          <cell r="Q88">
            <v>12.428943</v>
          </cell>
          <cell r="R88" t="str">
            <v>&lt;11</v>
          </cell>
          <cell r="S88">
            <v>841</v>
          </cell>
          <cell r="T88">
            <v>1.1890605999999999</v>
          </cell>
          <cell r="U88">
            <v>148</v>
          </cell>
          <cell r="V88">
            <v>15253</v>
          </cell>
          <cell r="W88">
            <v>9.7030092000000003</v>
          </cell>
          <cell r="X88">
            <v>14</v>
          </cell>
          <cell r="Y88">
            <v>1898</v>
          </cell>
          <cell r="Z88">
            <v>7.3761855000000001</v>
          </cell>
          <cell r="AA88">
            <v>46</v>
          </cell>
          <cell r="AB88">
            <v>4398</v>
          </cell>
          <cell r="AC88">
            <v>10.459300000000001</v>
          </cell>
        </row>
        <row r="89">
          <cell r="A89">
            <v>20717</v>
          </cell>
          <cell r="B89" t="str">
            <v>Prince Georges</v>
          </cell>
          <cell r="C89" t="str">
            <v>&lt;11</v>
          </cell>
          <cell r="D89">
            <v>0</v>
          </cell>
          <cell r="E89" t="str">
            <v xml:space="preserve"> </v>
          </cell>
          <cell r="F89" t="str">
            <v>&lt;11</v>
          </cell>
          <cell r="G89">
            <v>0</v>
          </cell>
          <cell r="H89" t="str">
            <v xml:space="preserve"> </v>
          </cell>
          <cell r="I89" t="str">
            <v>&lt;11</v>
          </cell>
          <cell r="J89">
            <v>0</v>
          </cell>
          <cell r="K89" t="str">
            <v xml:space="preserve"> </v>
          </cell>
          <cell r="L89" t="str">
            <v>&lt;11</v>
          </cell>
          <cell r="M89">
            <v>0</v>
          </cell>
          <cell r="N89" t="str">
            <v xml:space="preserve"> </v>
          </cell>
          <cell r="O89" t="str">
            <v>&lt;11</v>
          </cell>
          <cell r="P89">
            <v>0</v>
          </cell>
          <cell r="Q89" t="str">
            <v xml:space="preserve"> </v>
          </cell>
          <cell r="R89" t="str">
            <v>&lt;11</v>
          </cell>
          <cell r="S89">
            <v>0</v>
          </cell>
          <cell r="T89" t="str">
            <v xml:space="preserve"> </v>
          </cell>
          <cell r="U89" t="str">
            <v>&lt;11</v>
          </cell>
          <cell r="V89">
            <v>0</v>
          </cell>
          <cell r="W89" t="str">
            <v xml:space="preserve"> </v>
          </cell>
          <cell r="X89" t="str">
            <v>&lt;11</v>
          </cell>
          <cell r="Y89">
            <v>0</v>
          </cell>
          <cell r="Z89" t="str">
            <v xml:space="preserve"> </v>
          </cell>
          <cell r="AA89" t="str">
            <v>&lt;11</v>
          </cell>
          <cell r="AB89">
            <v>0</v>
          </cell>
          <cell r="AC89" t="str">
            <v xml:space="preserve"> </v>
          </cell>
        </row>
        <row r="90">
          <cell r="A90">
            <v>20718</v>
          </cell>
          <cell r="B90" t="str">
            <v>Prince Georges</v>
          </cell>
          <cell r="C90" t="str">
            <v>&lt;11</v>
          </cell>
          <cell r="D90">
            <v>0</v>
          </cell>
          <cell r="E90" t="str">
            <v xml:space="preserve"> </v>
          </cell>
          <cell r="F90" t="str">
            <v>&lt;11</v>
          </cell>
          <cell r="G90">
            <v>0</v>
          </cell>
          <cell r="H90" t="str">
            <v xml:space="preserve"> </v>
          </cell>
          <cell r="I90" t="str">
            <v>&lt;11</v>
          </cell>
          <cell r="J90">
            <v>0</v>
          </cell>
          <cell r="K90" t="str">
            <v xml:space="preserve"> </v>
          </cell>
          <cell r="L90" t="str">
            <v>&lt;11</v>
          </cell>
          <cell r="M90">
            <v>0</v>
          </cell>
          <cell r="N90" t="str">
            <v xml:space="preserve"> </v>
          </cell>
          <cell r="O90" t="str">
            <v>&lt;11</v>
          </cell>
          <cell r="P90">
            <v>0</v>
          </cell>
          <cell r="Q90" t="str">
            <v xml:space="preserve"> </v>
          </cell>
          <cell r="R90" t="str">
            <v>&lt;11</v>
          </cell>
          <cell r="S90">
            <v>0</v>
          </cell>
          <cell r="T90" t="str">
            <v xml:space="preserve"> </v>
          </cell>
          <cell r="U90" t="str">
            <v>&lt;11</v>
          </cell>
          <cell r="V90">
            <v>0</v>
          </cell>
          <cell r="W90" t="str">
            <v xml:space="preserve"> </v>
          </cell>
          <cell r="X90" t="str">
            <v>&lt;11</v>
          </cell>
          <cell r="Y90">
            <v>0</v>
          </cell>
          <cell r="Z90" t="str">
            <v xml:space="preserve"> </v>
          </cell>
          <cell r="AA90" t="str">
            <v>&lt;11</v>
          </cell>
          <cell r="AB90">
            <v>0</v>
          </cell>
          <cell r="AC90" t="str">
            <v xml:space="preserve"> </v>
          </cell>
        </row>
        <row r="91">
          <cell r="A91">
            <v>20719</v>
          </cell>
          <cell r="B91" t="str">
            <v>Prince Georges</v>
          </cell>
          <cell r="C91" t="str">
            <v>&lt;11</v>
          </cell>
          <cell r="D91">
            <v>0</v>
          </cell>
          <cell r="E91" t="str">
            <v xml:space="preserve"> </v>
          </cell>
          <cell r="F91" t="str">
            <v>&lt;11</v>
          </cell>
          <cell r="G91">
            <v>0</v>
          </cell>
          <cell r="H91" t="str">
            <v xml:space="preserve"> </v>
          </cell>
          <cell r="I91" t="str">
            <v>&lt;11</v>
          </cell>
          <cell r="J91">
            <v>0</v>
          </cell>
          <cell r="K91" t="str">
            <v xml:space="preserve"> </v>
          </cell>
          <cell r="L91" t="str">
            <v>&lt;11</v>
          </cell>
          <cell r="M91">
            <v>0</v>
          </cell>
          <cell r="N91" t="str">
            <v xml:space="preserve"> </v>
          </cell>
          <cell r="O91" t="str">
            <v>&lt;11</v>
          </cell>
          <cell r="P91">
            <v>0</v>
          </cell>
          <cell r="Q91" t="str">
            <v xml:space="preserve"> </v>
          </cell>
          <cell r="R91" t="str">
            <v>&lt;11</v>
          </cell>
          <cell r="S91">
            <v>0</v>
          </cell>
          <cell r="T91" t="str">
            <v xml:space="preserve"> </v>
          </cell>
          <cell r="U91" t="str">
            <v>&lt;11</v>
          </cell>
          <cell r="V91">
            <v>0</v>
          </cell>
          <cell r="W91" t="str">
            <v xml:space="preserve"> </v>
          </cell>
          <cell r="X91" t="str">
            <v>&lt;11</v>
          </cell>
          <cell r="Y91">
            <v>0</v>
          </cell>
          <cell r="Z91" t="str">
            <v xml:space="preserve"> </v>
          </cell>
          <cell r="AA91" t="str">
            <v>&lt;11</v>
          </cell>
          <cell r="AB91">
            <v>0</v>
          </cell>
          <cell r="AC91" t="str">
            <v xml:space="preserve"> </v>
          </cell>
        </row>
        <row r="92">
          <cell r="A92">
            <v>20720</v>
          </cell>
          <cell r="B92" t="str">
            <v>Prince Georges</v>
          </cell>
          <cell r="C92">
            <v>181</v>
          </cell>
          <cell r="D92">
            <v>26042</v>
          </cell>
          <cell r="E92">
            <v>6.9503110000000001</v>
          </cell>
          <cell r="F92" t="str">
            <v>&lt;11</v>
          </cell>
          <cell r="G92">
            <v>1849</v>
          </cell>
          <cell r="H92">
            <v>4.8674958999999998</v>
          </cell>
          <cell r="I92">
            <v>171</v>
          </cell>
          <cell r="J92">
            <v>24193</v>
          </cell>
          <cell r="K92">
            <v>7.0681602000000003</v>
          </cell>
          <cell r="L92">
            <v>71</v>
          </cell>
          <cell r="M92">
            <v>13855</v>
          </cell>
          <cell r="N92">
            <v>5.1245038000000003</v>
          </cell>
          <cell r="O92">
            <v>110</v>
          </cell>
          <cell r="P92">
            <v>12187</v>
          </cell>
          <cell r="Q92">
            <v>9.0260113000000004</v>
          </cell>
          <cell r="R92" t="str">
            <v>&lt;11</v>
          </cell>
          <cell r="S92">
            <v>1835</v>
          </cell>
          <cell r="T92">
            <v>1.0899182999999999</v>
          </cell>
          <cell r="U92">
            <v>144</v>
          </cell>
          <cell r="V92">
            <v>17972</v>
          </cell>
          <cell r="W92">
            <v>8.0124638000000008</v>
          </cell>
          <cell r="X92">
            <v>12</v>
          </cell>
          <cell r="Y92">
            <v>2552</v>
          </cell>
          <cell r="Z92">
            <v>4.7021943999999998</v>
          </cell>
          <cell r="AA92">
            <v>23</v>
          </cell>
          <cell r="AB92">
            <v>3683</v>
          </cell>
          <cell r="AC92">
            <v>6.2449089999999998</v>
          </cell>
        </row>
        <row r="93">
          <cell r="A93">
            <v>20721</v>
          </cell>
          <cell r="B93" t="str">
            <v>Prince Georges</v>
          </cell>
          <cell r="C93">
            <v>265</v>
          </cell>
          <cell r="D93">
            <v>30771</v>
          </cell>
          <cell r="E93">
            <v>8.6120047999999993</v>
          </cell>
          <cell r="F93" t="str">
            <v>&lt;11</v>
          </cell>
          <cell r="G93">
            <v>1008</v>
          </cell>
          <cell r="H93">
            <v>9.9206348999999996</v>
          </cell>
          <cell r="I93">
            <v>249</v>
          </cell>
          <cell r="J93">
            <v>29763</v>
          </cell>
          <cell r="K93">
            <v>8.3660920999999995</v>
          </cell>
          <cell r="L93">
            <v>108</v>
          </cell>
          <cell r="M93">
            <v>15983</v>
          </cell>
          <cell r="N93">
            <v>6.7571795000000003</v>
          </cell>
          <cell r="O93">
            <v>157</v>
          </cell>
          <cell r="P93">
            <v>14788</v>
          </cell>
          <cell r="Q93">
            <v>10.616716</v>
          </cell>
          <cell r="R93" t="str">
            <v>&lt;11</v>
          </cell>
          <cell r="S93">
            <v>645</v>
          </cell>
          <cell r="T93">
            <v>1.5503876000000001</v>
          </cell>
          <cell r="U93">
            <v>235</v>
          </cell>
          <cell r="V93">
            <v>26020</v>
          </cell>
          <cell r="W93">
            <v>9.0315142000000002</v>
          </cell>
          <cell r="X93">
            <v>21</v>
          </cell>
          <cell r="Y93">
            <v>2074</v>
          </cell>
          <cell r="Z93">
            <v>10.125362000000001</v>
          </cell>
          <cell r="AA93" t="str">
            <v>&lt;11</v>
          </cell>
          <cell r="AB93">
            <v>2032</v>
          </cell>
          <cell r="AC93">
            <v>3.9370078999999998</v>
          </cell>
        </row>
        <row r="94">
          <cell r="A94">
            <v>20722</v>
          </cell>
          <cell r="B94" t="str">
            <v>Prince Georges</v>
          </cell>
          <cell r="C94">
            <v>84</v>
          </cell>
          <cell r="D94">
            <v>6116</v>
          </cell>
          <cell r="E94">
            <v>13.734467</v>
          </cell>
          <cell r="F94">
            <v>30</v>
          </cell>
          <cell r="G94">
            <v>2978</v>
          </cell>
          <cell r="H94">
            <v>10.073874999999999</v>
          </cell>
          <cell r="I94">
            <v>53</v>
          </cell>
          <cell r="J94">
            <v>3138</v>
          </cell>
          <cell r="K94">
            <v>16.889738999999999</v>
          </cell>
          <cell r="L94">
            <v>24</v>
          </cell>
          <cell r="M94">
            <v>3159</v>
          </cell>
          <cell r="N94">
            <v>7.5973408999999998</v>
          </cell>
          <cell r="O94">
            <v>60</v>
          </cell>
          <cell r="P94">
            <v>2957</v>
          </cell>
          <cell r="Q94">
            <v>20.290835000000001</v>
          </cell>
          <cell r="R94" t="str">
            <v>&lt;11</v>
          </cell>
          <cell r="S94">
            <v>274</v>
          </cell>
          <cell r="T94" t="str">
            <v xml:space="preserve"> </v>
          </cell>
          <cell r="U94">
            <v>37</v>
          </cell>
          <cell r="V94">
            <v>1990</v>
          </cell>
          <cell r="W94">
            <v>18.592965</v>
          </cell>
          <cell r="X94">
            <v>25</v>
          </cell>
          <cell r="Y94">
            <v>2825</v>
          </cell>
          <cell r="Z94">
            <v>8.8495574999999995</v>
          </cell>
          <cell r="AA94">
            <v>22</v>
          </cell>
          <cell r="AB94">
            <v>1027</v>
          </cell>
          <cell r="AC94">
            <v>21.421616</v>
          </cell>
        </row>
        <row r="95">
          <cell r="A95">
            <v>20723</v>
          </cell>
          <cell r="B95" t="str">
            <v>Howard</v>
          </cell>
          <cell r="C95">
            <v>256</v>
          </cell>
          <cell r="D95">
            <v>35342</v>
          </cell>
          <cell r="E95">
            <v>7.2435063</v>
          </cell>
          <cell r="F95">
            <v>30</v>
          </cell>
          <cell r="G95">
            <v>2968</v>
          </cell>
          <cell r="H95">
            <v>10.107817000000001</v>
          </cell>
          <cell r="I95">
            <v>224</v>
          </cell>
          <cell r="J95">
            <v>32374</v>
          </cell>
          <cell r="K95">
            <v>6.9191326000000002</v>
          </cell>
          <cell r="L95">
            <v>90</v>
          </cell>
          <cell r="M95">
            <v>18231</v>
          </cell>
          <cell r="N95">
            <v>4.9366463999999999</v>
          </cell>
          <cell r="O95">
            <v>166</v>
          </cell>
          <cell r="P95">
            <v>17111</v>
          </cell>
          <cell r="Q95">
            <v>9.7013616999999996</v>
          </cell>
          <cell r="R95">
            <v>13</v>
          </cell>
          <cell r="S95">
            <v>6054</v>
          </cell>
          <cell r="T95">
            <v>2.1473406000000002</v>
          </cell>
          <cell r="U95">
            <v>90</v>
          </cell>
          <cell r="V95">
            <v>10120</v>
          </cell>
          <cell r="W95">
            <v>8.8932806000000006</v>
          </cell>
          <cell r="X95">
            <v>41</v>
          </cell>
          <cell r="Y95">
            <v>4074</v>
          </cell>
          <cell r="Z95">
            <v>10.063819000000001</v>
          </cell>
          <cell r="AA95">
            <v>112</v>
          </cell>
          <cell r="AB95">
            <v>15094</v>
          </cell>
          <cell r="AC95">
            <v>7.4201670000000002</v>
          </cell>
        </row>
        <row r="96">
          <cell r="A96">
            <v>20724</v>
          </cell>
          <cell r="B96" t="str">
            <v>Anne Arundel</v>
          </cell>
          <cell r="C96">
            <v>189</v>
          </cell>
          <cell r="D96">
            <v>18059</v>
          </cell>
          <cell r="E96">
            <v>10.465695999999999</v>
          </cell>
          <cell r="F96">
            <v>37</v>
          </cell>
          <cell r="G96">
            <v>3010</v>
          </cell>
          <cell r="H96">
            <v>12.292358999999999</v>
          </cell>
          <cell r="I96">
            <v>152</v>
          </cell>
          <cell r="J96">
            <v>15049</v>
          </cell>
          <cell r="K96">
            <v>10.100339</v>
          </cell>
          <cell r="L96">
            <v>80</v>
          </cell>
          <cell r="M96">
            <v>9738</v>
          </cell>
          <cell r="N96">
            <v>8.2152393000000004</v>
          </cell>
          <cell r="O96">
            <v>109</v>
          </cell>
          <cell r="P96">
            <v>8321</v>
          </cell>
          <cell r="Q96">
            <v>13.099387</v>
          </cell>
          <cell r="R96" t="str">
            <v>&lt;11</v>
          </cell>
          <cell r="S96">
            <v>963</v>
          </cell>
          <cell r="T96">
            <v>5.1921080000000002</v>
          </cell>
          <cell r="U96">
            <v>97</v>
          </cell>
          <cell r="V96">
            <v>8674</v>
          </cell>
          <cell r="W96">
            <v>11.182845</v>
          </cell>
          <cell r="X96">
            <v>34</v>
          </cell>
          <cell r="Y96">
            <v>2402</v>
          </cell>
          <cell r="Z96">
            <v>14.154871</v>
          </cell>
          <cell r="AA96">
            <v>53</v>
          </cell>
          <cell r="AB96">
            <v>6020</v>
          </cell>
          <cell r="AC96">
            <v>8.8039866999999994</v>
          </cell>
        </row>
        <row r="97">
          <cell r="A97">
            <v>20725</v>
          </cell>
          <cell r="B97" t="str">
            <v>Prince Georges</v>
          </cell>
          <cell r="C97">
            <v>11</v>
          </cell>
          <cell r="D97">
            <v>0</v>
          </cell>
          <cell r="E97" t="str">
            <v xml:space="preserve"> </v>
          </cell>
          <cell r="F97" t="str">
            <v>&lt;11</v>
          </cell>
          <cell r="G97">
            <v>0</v>
          </cell>
          <cell r="H97" t="str">
            <v xml:space="preserve"> </v>
          </cell>
          <cell r="I97" t="str">
            <v>&lt;11</v>
          </cell>
          <cell r="J97">
            <v>0</v>
          </cell>
          <cell r="K97" t="str">
            <v xml:space="preserve"> </v>
          </cell>
          <cell r="L97" t="str">
            <v>&lt;11</v>
          </cell>
          <cell r="M97">
            <v>0</v>
          </cell>
          <cell r="N97" t="str">
            <v xml:space="preserve"> </v>
          </cell>
          <cell r="O97" t="str">
            <v>&lt;11</v>
          </cell>
          <cell r="P97">
            <v>0</v>
          </cell>
          <cell r="Q97" t="str">
            <v xml:space="preserve"> </v>
          </cell>
          <cell r="R97" t="str">
            <v>&lt;11</v>
          </cell>
          <cell r="S97">
            <v>0</v>
          </cell>
          <cell r="T97" t="str">
            <v xml:space="preserve"> </v>
          </cell>
          <cell r="U97" t="str">
            <v>&lt;11</v>
          </cell>
          <cell r="V97">
            <v>0</v>
          </cell>
          <cell r="W97" t="str">
            <v xml:space="preserve"> </v>
          </cell>
          <cell r="X97" t="str">
            <v>&lt;11</v>
          </cell>
          <cell r="Y97">
            <v>0</v>
          </cell>
          <cell r="Z97" t="str">
            <v xml:space="preserve"> </v>
          </cell>
          <cell r="AA97" t="str">
            <v>&lt;11</v>
          </cell>
          <cell r="AB97">
            <v>0</v>
          </cell>
          <cell r="AC97" t="str">
            <v xml:space="preserve"> </v>
          </cell>
        </row>
        <row r="98">
          <cell r="A98">
            <v>20726</v>
          </cell>
          <cell r="B98" t="str">
            <v>Prince Georges</v>
          </cell>
          <cell r="C98" t="str">
            <v>&lt;11</v>
          </cell>
          <cell r="D98">
            <v>0</v>
          </cell>
          <cell r="E98" t="str">
            <v xml:space="preserve"> </v>
          </cell>
          <cell r="F98" t="str">
            <v>&lt;11</v>
          </cell>
          <cell r="G98">
            <v>0</v>
          </cell>
          <cell r="H98" t="str">
            <v xml:space="preserve"> </v>
          </cell>
          <cell r="I98" t="str">
            <v>&lt;11</v>
          </cell>
          <cell r="J98">
            <v>0</v>
          </cell>
          <cell r="K98" t="str">
            <v xml:space="preserve"> </v>
          </cell>
          <cell r="L98" t="str">
            <v>&lt;11</v>
          </cell>
          <cell r="M98">
            <v>0</v>
          </cell>
          <cell r="N98" t="str">
            <v xml:space="preserve"> </v>
          </cell>
          <cell r="O98" t="str">
            <v>&lt;11</v>
          </cell>
          <cell r="P98">
            <v>0</v>
          </cell>
          <cell r="Q98" t="str">
            <v xml:space="preserve"> </v>
          </cell>
          <cell r="R98" t="str">
            <v>&lt;11</v>
          </cell>
          <cell r="S98">
            <v>0</v>
          </cell>
          <cell r="T98" t="str">
            <v xml:space="preserve"> </v>
          </cell>
          <cell r="U98" t="str">
            <v>&lt;11</v>
          </cell>
          <cell r="V98">
            <v>0</v>
          </cell>
          <cell r="W98" t="str">
            <v xml:space="preserve"> </v>
          </cell>
          <cell r="X98" t="str">
            <v>&lt;11</v>
          </cell>
          <cell r="Y98">
            <v>0</v>
          </cell>
          <cell r="Z98" t="str">
            <v xml:space="preserve"> </v>
          </cell>
          <cell r="AA98" t="str">
            <v>&lt;11</v>
          </cell>
          <cell r="AB98">
            <v>0</v>
          </cell>
          <cell r="AC98" t="str">
            <v xml:space="preserve"> </v>
          </cell>
        </row>
        <row r="99">
          <cell r="A99">
            <v>20731</v>
          </cell>
          <cell r="B99" t="str">
            <v>Prince Georges</v>
          </cell>
          <cell r="C99" t="str">
            <v>&lt;11</v>
          </cell>
          <cell r="D99">
            <v>0</v>
          </cell>
          <cell r="E99" t="str">
            <v xml:space="preserve"> </v>
          </cell>
          <cell r="F99" t="str">
            <v>&lt;11</v>
          </cell>
          <cell r="G99">
            <v>0</v>
          </cell>
          <cell r="H99" t="str">
            <v xml:space="preserve"> </v>
          </cell>
          <cell r="I99" t="str">
            <v>&lt;11</v>
          </cell>
          <cell r="J99">
            <v>0</v>
          </cell>
          <cell r="K99" t="str">
            <v xml:space="preserve"> </v>
          </cell>
          <cell r="L99" t="str">
            <v>&lt;11</v>
          </cell>
          <cell r="M99">
            <v>0</v>
          </cell>
          <cell r="N99" t="str">
            <v xml:space="preserve"> </v>
          </cell>
          <cell r="O99" t="str">
            <v>&lt;11</v>
          </cell>
          <cell r="P99">
            <v>0</v>
          </cell>
          <cell r="Q99" t="str">
            <v xml:space="preserve"> </v>
          </cell>
          <cell r="R99" t="str">
            <v>&lt;11</v>
          </cell>
          <cell r="S99">
            <v>0</v>
          </cell>
          <cell r="T99" t="str">
            <v xml:space="preserve"> </v>
          </cell>
          <cell r="U99" t="str">
            <v>&lt;11</v>
          </cell>
          <cell r="V99">
            <v>0</v>
          </cell>
          <cell r="W99" t="str">
            <v xml:space="preserve"> </v>
          </cell>
          <cell r="X99" t="str">
            <v>&lt;11</v>
          </cell>
          <cell r="Y99">
            <v>0</v>
          </cell>
          <cell r="Z99" t="str">
            <v xml:space="preserve"> </v>
          </cell>
          <cell r="AA99" t="str">
            <v>&lt;11</v>
          </cell>
          <cell r="AB99">
            <v>0</v>
          </cell>
          <cell r="AC99" t="str">
            <v xml:space="preserve"> </v>
          </cell>
        </row>
        <row r="100">
          <cell r="A100">
            <v>20732</v>
          </cell>
          <cell r="B100" t="str">
            <v>Calvert</v>
          </cell>
          <cell r="C100">
            <v>184</v>
          </cell>
          <cell r="D100">
            <v>10447</v>
          </cell>
          <cell r="E100">
            <v>17.612711999999998</v>
          </cell>
          <cell r="F100" t="str">
            <v>&lt;11</v>
          </cell>
          <cell r="G100">
            <v>174</v>
          </cell>
          <cell r="H100">
            <v>22.988506000000001</v>
          </cell>
          <cell r="I100">
            <v>180</v>
          </cell>
          <cell r="J100">
            <v>10273</v>
          </cell>
          <cell r="K100">
            <v>17.521659</v>
          </cell>
          <cell r="L100">
            <v>79</v>
          </cell>
          <cell r="M100">
            <v>5280</v>
          </cell>
          <cell r="N100">
            <v>14.962121</v>
          </cell>
          <cell r="O100">
            <v>105</v>
          </cell>
          <cell r="P100">
            <v>5167</v>
          </cell>
          <cell r="Q100">
            <v>20.321269999999998</v>
          </cell>
          <cell r="R100" t="str">
            <v>&lt;11</v>
          </cell>
          <cell r="S100">
            <v>352</v>
          </cell>
          <cell r="T100">
            <v>2.8409091000000002</v>
          </cell>
          <cell r="U100">
            <v>30</v>
          </cell>
          <cell r="V100">
            <v>1168</v>
          </cell>
          <cell r="W100">
            <v>25.684932</v>
          </cell>
          <cell r="X100" t="str">
            <v>&lt;11</v>
          </cell>
          <cell r="Y100">
            <v>492</v>
          </cell>
          <cell r="Z100">
            <v>10.162602</v>
          </cell>
          <cell r="AA100">
            <v>148</v>
          </cell>
          <cell r="AB100">
            <v>8435</v>
          </cell>
          <cell r="AC100">
            <v>17.545940000000002</v>
          </cell>
        </row>
        <row r="101">
          <cell r="A101">
            <v>20733</v>
          </cell>
          <cell r="B101" t="str">
            <v>Anne Arundel</v>
          </cell>
          <cell r="C101">
            <v>55</v>
          </cell>
          <cell r="D101">
            <v>2938</v>
          </cell>
          <cell r="E101">
            <v>18.720217999999999</v>
          </cell>
          <cell r="F101" t="str">
            <v>&lt;11</v>
          </cell>
          <cell r="G101">
            <v>54</v>
          </cell>
          <cell r="H101">
            <v>55.555556000000003</v>
          </cell>
          <cell r="I101">
            <v>51</v>
          </cell>
          <cell r="J101">
            <v>2884</v>
          </cell>
          <cell r="K101">
            <v>17.683772999999999</v>
          </cell>
          <cell r="L101">
            <v>11</v>
          </cell>
          <cell r="M101">
            <v>1606</v>
          </cell>
          <cell r="N101">
            <v>6.8493151000000001</v>
          </cell>
          <cell r="O101">
            <v>44</v>
          </cell>
          <cell r="P101">
            <v>1332</v>
          </cell>
          <cell r="Q101">
            <v>33.033033000000003</v>
          </cell>
          <cell r="R101" t="str">
            <v>&lt;11</v>
          </cell>
          <cell r="S101">
            <v>38</v>
          </cell>
          <cell r="T101">
            <v>26.315788999999999</v>
          </cell>
          <cell r="U101" t="str">
            <v>&lt;11</v>
          </cell>
          <cell r="V101">
            <v>281</v>
          </cell>
          <cell r="W101">
            <v>14.234875000000001</v>
          </cell>
          <cell r="X101" t="str">
            <v>&lt;11</v>
          </cell>
          <cell r="Y101">
            <v>98</v>
          </cell>
          <cell r="Z101">
            <v>30.612245000000001</v>
          </cell>
          <cell r="AA101">
            <v>47</v>
          </cell>
          <cell r="AB101">
            <v>2521</v>
          </cell>
          <cell r="AC101">
            <v>18.643395000000002</v>
          </cell>
        </row>
        <row r="102">
          <cell r="A102">
            <v>20735</v>
          </cell>
          <cell r="B102" t="str">
            <v>Prince Georges</v>
          </cell>
          <cell r="C102">
            <v>468</v>
          </cell>
          <cell r="D102">
            <v>39181</v>
          </cell>
          <cell r="E102">
            <v>11.944565000000001</v>
          </cell>
          <cell r="F102">
            <v>18</v>
          </cell>
          <cell r="G102">
            <v>2883</v>
          </cell>
          <cell r="H102">
            <v>6.2434963999999997</v>
          </cell>
          <cell r="I102">
            <v>446</v>
          </cell>
          <cell r="J102">
            <v>36298</v>
          </cell>
          <cell r="K102">
            <v>12.287178000000001</v>
          </cell>
          <cell r="L102">
            <v>133</v>
          </cell>
          <cell r="M102">
            <v>19887</v>
          </cell>
          <cell r="N102">
            <v>6.687786</v>
          </cell>
          <cell r="O102">
            <v>335</v>
          </cell>
          <cell r="P102">
            <v>19294</v>
          </cell>
          <cell r="Q102">
            <v>17.362911</v>
          </cell>
          <cell r="R102" t="str">
            <v>&lt;11</v>
          </cell>
          <cell r="S102">
            <v>965</v>
          </cell>
          <cell r="T102">
            <v>2.0725389000000001</v>
          </cell>
          <cell r="U102">
            <v>399</v>
          </cell>
          <cell r="V102">
            <v>30966</v>
          </cell>
          <cell r="W102">
            <v>12.8851</v>
          </cell>
          <cell r="X102">
            <v>25</v>
          </cell>
          <cell r="Y102">
            <v>3631</v>
          </cell>
          <cell r="Z102">
            <v>6.8851556</v>
          </cell>
          <cell r="AA102">
            <v>42</v>
          </cell>
          <cell r="AB102">
            <v>3619</v>
          </cell>
          <cell r="AC102">
            <v>11.605416</v>
          </cell>
        </row>
        <row r="103">
          <cell r="A103">
            <v>20736</v>
          </cell>
          <cell r="B103" t="str">
            <v>Calvert</v>
          </cell>
          <cell r="C103">
            <v>128</v>
          </cell>
          <cell r="D103">
            <v>9393</v>
          </cell>
          <cell r="E103">
            <v>13.627169</v>
          </cell>
          <cell r="F103" t="str">
            <v>&lt;11</v>
          </cell>
          <cell r="G103">
            <v>343</v>
          </cell>
          <cell r="H103">
            <v>8.7463557000000005</v>
          </cell>
          <cell r="I103">
            <v>124</v>
          </cell>
          <cell r="J103">
            <v>9050</v>
          </cell>
          <cell r="K103">
            <v>13.701657000000001</v>
          </cell>
          <cell r="L103">
            <v>43</v>
          </cell>
          <cell r="M103">
            <v>5021</v>
          </cell>
          <cell r="N103">
            <v>8.5640310999999993</v>
          </cell>
          <cell r="O103">
            <v>85</v>
          </cell>
          <cell r="P103">
            <v>4372</v>
          </cell>
          <cell r="Q103">
            <v>19.441903</v>
          </cell>
          <cell r="R103" t="str">
            <v>&lt;11</v>
          </cell>
          <cell r="S103">
            <v>58</v>
          </cell>
          <cell r="T103" t="str">
            <v xml:space="preserve"> </v>
          </cell>
          <cell r="U103">
            <v>16</v>
          </cell>
          <cell r="V103">
            <v>830</v>
          </cell>
          <cell r="W103">
            <v>19.277107999999998</v>
          </cell>
          <cell r="X103" t="str">
            <v>&lt;11</v>
          </cell>
          <cell r="Y103">
            <v>814</v>
          </cell>
          <cell r="Z103">
            <v>1.2285012</v>
          </cell>
          <cell r="AA103">
            <v>111</v>
          </cell>
          <cell r="AB103">
            <v>7691</v>
          </cell>
          <cell r="AC103">
            <v>14.432454</v>
          </cell>
        </row>
        <row r="104">
          <cell r="A104">
            <v>20737</v>
          </cell>
          <cell r="B104" t="str">
            <v>Prince Georges</v>
          </cell>
          <cell r="C104">
            <v>298</v>
          </cell>
          <cell r="D104">
            <v>23562</v>
          </cell>
          <cell r="E104">
            <v>12.647482999999999</v>
          </cell>
          <cell r="F104">
            <v>176</v>
          </cell>
          <cell r="G104">
            <v>13261</v>
          </cell>
          <cell r="H104">
            <v>13.272000999999999</v>
          </cell>
          <cell r="I104">
            <v>116</v>
          </cell>
          <cell r="J104">
            <v>10301</v>
          </cell>
          <cell r="K104">
            <v>11.261043000000001</v>
          </cell>
          <cell r="L104">
            <v>74</v>
          </cell>
          <cell r="M104">
            <v>11249</v>
          </cell>
          <cell r="N104">
            <v>6.5783624999999999</v>
          </cell>
          <cell r="O104">
            <v>224</v>
          </cell>
          <cell r="P104">
            <v>12313</v>
          </cell>
          <cell r="Q104">
            <v>18.192155</v>
          </cell>
          <cell r="R104" t="str">
            <v>&lt;11</v>
          </cell>
          <cell r="S104">
            <v>1103</v>
          </cell>
          <cell r="T104">
            <v>1.8132366</v>
          </cell>
          <cell r="U104">
            <v>77</v>
          </cell>
          <cell r="V104">
            <v>6270</v>
          </cell>
          <cell r="W104">
            <v>12.280702</v>
          </cell>
          <cell r="X104">
            <v>181</v>
          </cell>
          <cell r="Y104">
            <v>11108</v>
          </cell>
          <cell r="Z104">
            <v>16.294561999999999</v>
          </cell>
          <cell r="AA104">
            <v>38</v>
          </cell>
          <cell r="AB104">
            <v>5081</v>
          </cell>
          <cell r="AC104">
            <v>7.4788427000000004</v>
          </cell>
        </row>
        <row r="105">
          <cell r="A105">
            <v>20738</v>
          </cell>
          <cell r="B105" t="str">
            <v>Prince Georges</v>
          </cell>
          <cell r="C105" t="str">
            <v>&lt;11</v>
          </cell>
          <cell r="D105">
            <v>0</v>
          </cell>
          <cell r="E105" t="str">
            <v xml:space="preserve"> </v>
          </cell>
          <cell r="F105" t="str">
            <v>&lt;11</v>
          </cell>
          <cell r="G105">
            <v>0</v>
          </cell>
          <cell r="H105" t="str">
            <v xml:space="preserve"> </v>
          </cell>
          <cell r="I105" t="str">
            <v>&lt;11</v>
          </cell>
          <cell r="J105">
            <v>0</v>
          </cell>
          <cell r="K105" t="str">
            <v xml:space="preserve"> </v>
          </cell>
          <cell r="L105" t="str">
            <v>&lt;11</v>
          </cell>
          <cell r="M105">
            <v>0</v>
          </cell>
          <cell r="N105" t="str">
            <v xml:space="preserve"> </v>
          </cell>
          <cell r="O105" t="str">
            <v>&lt;11</v>
          </cell>
          <cell r="P105">
            <v>0</v>
          </cell>
          <cell r="Q105" t="str">
            <v xml:space="preserve"> </v>
          </cell>
          <cell r="R105" t="str">
            <v>&lt;11</v>
          </cell>
          <cell r="S105">
            <v>0</v>
          </cell>
          <cell r="T105" t="str">
            <v xml:space="preserve"> </v>
          </cell>
          <cell r="U105" t="str">
            <v>&lt;11</v>
          </cell>
          <cell r="V105">
            <v>0</v>
          </cell>
          <cell r="W105" t="str">
            <v xml:space="preserve"> </v>
          </cell>
          <cell r="X105" t="str">
            <v>&lt;11</v>
          </cell>
          <cell r="Y105">
            <v>0</v>
          </cell>
          <cell r="Z105" t="str">
            <v xml:space="preserve"> </v>
          </cell>
          <cell r="AA105" t="str">
            <v>&lt;11</v>
          </cell>
          <cell r="AB105">
            <v>0</v>
          </cell>
          <cell r="AC105" t="str">
            <v xml:space="preserve"> </v>
          </cell>
        </row>
        <row r="106">
          <cell r="A106">
            <v>20740</v>
          </cell>
          <cell r="B106" t="str">
            <v>Prince Georges</v>
          </cell>
          <cell r="C106">
            <v>236</v>
          </cell>
          <cell r="D106">
            <v>37168</v>
          </cell>
          <cell r="E106">
            <v>6.3495480000000004</v>
          </cell>
          <cell r="F106">
            <v>52</v>
          </cell>
          <cell r="G106">
            <v>8052</v>
          </cell>
          <cell r="H106">
            <v>6.4580228999999996</v>
          </cell>
          <cell r="I106">
            <v>182</v>
          </cell>
          <cell r="J106">
            <v>29116</v>
          </cell>
          <cell r="K106">
            <v>6.2508585999999999</v>
          </cell>
          <cell r="L106">
            <v>79</v>
          </cell>
          <cell r="M106">
            <v>17809</v>
          </cell>
          <cell r="N106">
            <v>4.4359593000000004</v>
          </cell>
          <cell r="O106">
            <v>157</v>
          </cell>
          <cell r="P106">
            <v>19359</v>
          </cell>
          <cell r="Q106">
            <v>8.1099230000000002</v>
          </cell>
          <cell r="R106" t="str">
            <v>&lt;11</v>
          </cell>
          <cell r="S106">
            <v>5328</v>
          </cell>
          <cell r="T106">
            <v>1.1261261</v>
          </cell>
          <cell r="U106">
            <v>84</v>
          </cell>
          <cell r="V106">
            <v>7856</v>
          </cell>
          <cell r="W106">
            <v>10.692463999999999</v>
          </cell>
          <cell r="X106">
            <v>57</v>
          </cell>
          <cell r="Y106">
            <v>6819</v>
          </cell>
          <cell r="Z106">
            <v>8.3589968999999993</v>
          </cell>
          <cell r="AA106">
            <v>89</v>
          </cell>
          <cell r="AB106">
            <v>17165</v>
          </cell>
          <cell r="AC106">
            <v>5.1849694</v>
          </cell>
        </row>
        <row r="107">
          <cell r="A107">
            <v>20741</v>
          </cell>
          <cell r="B107" t="str">
            <v>Prince Georges</v>
          </cell>
          <cell r="C107" t="str">
            <v>&lt;11</v>
          </cell>
          <cell r="D107">
            <v>0</v>
          </cell>
          <cell r="E107" t="str">
            <v xml:space="preserve"> </v>
          </cell>
          <cell r="F107" t="str">
            <v>&lt;11</v>
          </cell>
          <cell r="G107">
            <v>0</v>
          </cell>
          <cell r="H107" t="str">
            <v xml:space="preserve"> </v>
          </cell>
          <cell r="I107" t="str">
            <v>&lt;11</v>
          </cell>
          <cell r="J107">
            <v>0</v>
          </cell>
          <cell r="K107" t="str">
            <v xml:space="preserve"> </v>
          </cell>
          <cell r="L107" t="str">
            <v>&lt;11</v>
          </cell>
          <cell r="M107">
            <v>0</v>
          </cell>
          <cell r="N107" t="str">
            <v xml:space="preserve"> </v>
          </cell>
          <cell r="O107" t="str">
            <v>&lt;11</v>
          </cell>
          <cell r="P107">
            <v>0</v>
          </cell>
          <cell r="Q107" t="str">
            <v xml:space="preserve"> </v>
          </cell>
          <cell r="R107" t="str">
            <v>&lt;11</v>
          </cell>
          <cell r="S107">
            <v>0</v>
          </cell>
          <cell r="T107" t="str">
            <v xml:space="preserve"> </v>
          </cell>
          <cell r="U107" t="str">
            <v>&lt;11</v>
          </cell>
          <cell r="V107">
            <v>0</v>
          </cell>
          <cell r="W107" t="str">
            <v xml:space="preserve"> </v>
          </cell>
          <cell r="X107" t="str">
            <v>&lt;11</v>
          </cell>
          <cell r="Y107">
            <v>0</v>
          </cell>
          <cell r="Z107" t="str">
            <v xml:space="preserve"> </v>
          </cell>
          <cell r="AA107" t="str">
            <v>&lt;11</v>
          </cell>
          <cell r="AB107">
            <v>0</v>
          </cell>
          <cell r="AC107" t="str">
            <v xml:space="preserve"> </v>
          </cell>
        </row>
        <row r="108">
          <cell r="A108">
            <v>20742</v>
          </cell>
          <cell r="B108" t="str">
            <v>Prince Georges</v>
          </cell>
          <cell r="C108">
            <v>12</v>
          </cell>
          <cell r="D108">
            <v>4188</v>
          </cell>
          <cell r="E108">
            <v>2.8653295000000001</v>
          </cell>
          <cell r="F108" t="str">
            <v>&lt;11</v>
          </cell>
          <cell r="G108">
            <v>196</v>
          </cell>
          <cell r="H108">
            <v>5.1020408000000002</v>
          </cell>
          <cell r="I108" t="str">
            <v>&lt;11</v>
          </cell>
          <cell r="J108">
            <v>3992</v>
          </cell>
          <cell r="K108">
            <v>2.50501</v>
          </cell>
          <cell r="L108" t="str">
            <v>&lt;11</v>
          </cell>
          <cell r="M108">
            <v>1985</v>
          </cell>
          <cell r="N108">
            <v>3.5264484</v>
          </cell>
          <cell r="O108" t="str">
            <v>&lt;11</v>
          </cell>
          <cell r="P108">
            <v>2203</v>
          </cell>
          <cell r="Q108">
            <v>2.2696323</v>
          </cell>
          <cell r="R108" t="str">
            <v>&lt;11</v>
          </cell>
          <cell r="S108">
            <v>705</v>
          </cell>
          <cell r="T108">
            <v>1.4184397</v>
          </cell>
          <cell r="U108" t="str">
            <v>&lt;11</v>
          </cell>
          <cell r="V108">
            <v>837</v>
          </cell>
          <cell r="W108">
            <v>8.3632019</v>
          </cell>
          <cell r="X108" t="str">
            <v>&lt;11</v>
          </cell>
          <cell r="Y108">
            <v>183</v>
          </cell>
          <cell r="Z108">
            <v>10.928962</v>
          </cell>
          <cell r="AA108" t="str">
            <v>&lt;11</v>
          </cell>
          <cell r="AB108">
            <v>2463</v>
          </cell>
          <cell r="AC108">
            <v>0.81201789999999996</v>
          </cell>
        </row>
        <row r="109">
          <cell r="A109">
            <v>20743</v>
          </cell>
          <cell r="B109" t="str">
            <v>Prince Georges</v>
          </cell>
          <cell r="C109">
            <v>714</v>
          </cell>
          <cell r="D109">
            <v>38742</v>
          </cell>
          <cell r="E109">
            <v>18.429611000000001</v>
          </cell>
          <cell r="F109">
            <v>50</v>
          </cell>
          <cell r="G109">
            <v>4741</v>
          </cell>
          <cell r="H109">
            <v>10.546298</v>
          </cell>
          <cell r="I109">
            <v>658</v>
          </cell>
          <cell r="J109">
            <v>34001</v>
          </cell>
          <cell r="K109">
            <v>19.352371999999999</v>
          </cell>
          <cell r="L109">
            <v>242</v>
          </cell>
          <cell r="M109">
            <v>20761</v>
          </cell>
          <cell r="N109">
            <v>11.656471</v>
          </cell>
          <cell r="O109">
            <v>472</v>
          </cell>
          <cell r="P109">
            <v>17981</v>
          </cell>
          <cell r="Q109">
            <v>26.249929999999999</v>
          </cell>
          <cell r="R109" t="str">
            <v>&lt;11</v>
          </cell>
          <cell r="S109">
            <v>203</v>
          </cell>
          <cell r="T109" t="str">
            <v xml:space="preserve"> </v>
          </cell>
          <cell r="U109">
            <v>643</v>
          </cell>
          <cell r="V109">
            <v>32442</v>
          </cell>
          <cell r="W109">
            <v>19.819986</v>
          </cell>
          <cell r="X109">
            <v>56</v>
          </cell>
          <cell r="Y109">
            <v>4300</v>
          </cell>
          <cell r="Z109">
            <v>13.023256</v>
          </cell>
          <cell r="AA109">
            <v>15</v>
          </cell>
          <cell r="AB109">
            <v>1797</v>
          </cell>
          <cell r="AC109">
            <v>8.3472454000000003</v>
          </cell>
        </row>
        <row r="110">
          <cell r="A110">
            <v>20744</v>
          </cell>
          <cell r="B110" t="str">
            <v>Prince Georges</v>
          </cell>
          <cell r="C110">
            <v>457</v>
          </cell>
          <cell r="D110">
            <v>56185</v>
          </cell>
          <cell r="E110">
            <v>8.1338436000000005</v>
          </cell>
          <cell r="F110">
            <v>36</v>
          </cell>
          <cell r="G110">
            <v>8600</v>
          </cell>
          <cell r="H110">
            <v>4.1860464999999998</v>
          </cell>
          <cell r="I110">
            <v>410</v>
          </cell>
          <cell r="J110">
            <v>47585</v>
          </cell>
          <cell r="K110">
            <v>8.6161606000000006</v>
          </cell>
          <cell r="L110">
            <v>128</v>
          </cell>
          <cell r="M110">
            <v>29037</v>
          </cell>
          <cell r="N110">
            <v>4.4081688999999997</v>
          </cell>
          <cell r="O110">
            <v>329</v>
          </cell>
          <cell r="P110">
            <v>27148</v>
          </cell>
          <cell r="Q110">
            <v>12.118755999999999</v>
          </cell>
          <cell r="R110" t="str">
            <v>&lt;11</v>
          </cell>
          <cell r="S110">
            <v>2749</v>
          </cell>
          <cell r="T110">
            <v>0.3637686</v>
          </cell>
          <cell r="U110">
            <v>371</v>
          </cell>
          <cell r="V110">
            <v>38717</v>
          </cell>
          <cell r="W110">
            <v>9.5823540000000005</v>
          </cell>
          <cell r="X110">
            <v>59</v>
          </cell>
          <cell r="Y110">
            <v>9568</v>
          </cell>
          <cell r="Z110">
            <v>6.1663880000000004</v>
          </cell>
          <cell r="AA110">
            <v>26</v>
          </cell>
          <cell r="AB110">
            <v>5151</v>
          </cell>
          <cell r="AC110">
            <v>5.0475636000000002</v>
          </cell>
        </row>
        <row r="111">
          <cell r="A111">
            <v>20745</v>
          </cell>
          <cell r="B111" t="str">
            <v>Prince Georges</v>
          </cell>
          <cell r="C111">
            <v>306</v>
          </cell>
          <cell r="D111">
            <v>29736</v>
          </cell>
          <cell r="E111">
            <v>10.290557</v>
          </cell>
          <cell r="F111">
            <v>36</v>
          </cell>
          <cell r="G111">
            <v>7294</v>
          </cell>
          <cell r="H111">
            <v>4.9355634999999998</v>
          </cell>
          <cell r="I111">
            <v>264</v>
          </cell>
          <cell r="J111">
            <v>22442</v>
          </cell>
          <cell r="K111">
            <v>11.763657</v>
          </cell>
          <cell r="L111">
            <v>111</v>
          </cell>
          <cell r="M111">
            <v>15581</v>
          </cell>
          <cell r="N111">
            <v>7.1240614000000004</v>
          </cell>
          <cell r="O111">
            <v>195</v>
          </cell>
          <cell r="P111">
            <v>14155</v>
          </cell>
          <cell r="Q111">
            <v>13.776051000000001</v>
          </cell>
          <cell r="R111" t="str">
            <v>&lt;11</v>
          </cell>
          <cell r="S111">
            <v>1051</v>
          </cell>
          <cell r="T111">
            <v>2.8544244000000001</v>
          </cell>
          <cell r="U111">
            <v>237</v>
          </cell>
          <cell r="V111">
            <v>19398</v>
          </cell>
          <cell r="W111">
            <v>12.217753999999999</v>
          </cell>
          <cell r="X111">
            <v>47</v>
          </cell>
          <cell r="Y111">
            <v>7145</v>
          </cell>
          <cell r="Z111">
            <v>6.5780266000000003</v>
          </cell>
          <cell r="AA111">
            <v>19</v>
          </cell>
          <cell r="AB111">
            <v>2142</v>
          </cell>
          <cell r="AC111">
            <v>8.8702147999999994</v>
          </cell>
        </row>
        <row r="112">
          <cell r="A112">
            <v>20746</v>
          </cell>
          <cell r="B112" t="str">
            <v>Prince Georges</v>
          </cell>
          <cell r="C112">
            <v>408</v>
          </cell>
          <cell r="D112">
            <v>27669</v>
          </cell>
          <cell r="E112">
            <v>14.745744</v>
          </cell>
          <cell r="F112">
            <v>24</v>
          </cell>
          <cell r="G112">
            <v>1752</v>
          </cell>
          <cell r="H112">
            <v>13.69863</v>
          </cell>
          <cell r="I112">
            <v>382</v>
          </cell>
          <cell r="J112">
            <v>25917</v>
          </cell>
          <cell r="K112">
            <v>14.73936</v>
          </cell>
          <cell r="L112">
            <v>147</v>
          </cell>
          <cell r="M112">
            <v>14425</v>
          </cell>
          <cell r="N112">
            <v>10.190640999999999</v>
          </cell>
          <cell r="O112">
            <v>260</v>
          </cell>
          <cell r="P112">
            <v>13244</v>
          </cell>
          <cell r="Q112">
            <v>19.631530999999999</v>
          </cell>
          <cell r="R112" t="str">
            <v>&lt;11</v>
          </cell>
          <cell r="S112">
            <v>494</v>
          </cell>
          <cell r="T112" t="str">
            <v xml:space="preserve"> </v>
          </cell>
          <cell r="U112">
            <v>355</v>
          </cell>
          <cell r="V112">
            <v>23263</v>
          </cell>
          <cell r="W112">
            <v>15.260285</v>
          </cell>
          <cell r="X112">
            <v>31</v>
          </cell>
          <cell r="Y112">
            <v>2264</v>
          </cell>
          <cell r="Z112">
            <v>13.69258</v>
          </cell>
          <cell r="AA112">
            <v>22</v>
          </cell>
          <cell r="AB112">
            <v>1648</v>
          </cell>
          <cell r="AC112">
            <v>13.349515</v>
          </cell>
        </row>
        <row r="113">
          <cell r="A113">
            <v>20747</v>
          </cell>
          <cell r="B113" t="str">
            <v>Prince Georges</v>
          </cell>
          <cell r="C113">
            <v>640</v>
          </cell>
          <cell r="D113">
            <v>41445</v>
          </cell>
          <cell r="E113">
            <v>15.442152</v>
          </cell>
          <cell r="F113">
            <v>16</v>
          </cell>
          <cell r="G113">
            <v>3049</v>
          </cell>
          <cell r="H113">
            <v>5.2476222000000003</v>
          </cell>
          <cell r="I113">
            <v>621</v>
          </cell>
          <cell r="J113">
            <v>38396</v>
          </cell>
          <cell r="K113">
            <v>16.173559999999998</v>
          </cell>
          <cell r="L113">
            <v>232</v>
          </cell>
          <cell r="M113">
            <v>22825</v>
          </cell>
          <cell r="N113">
            <v>10.164294</v>
          </cell>
          <cell r="O113">
            <v>408</v>
          </cell>
          <cell r="P113">
            <v>18620</v>
          </cell>
          <cell r="Q113">
            <v>21.911923000000002</v>
          </cell>
          <cell r="R113" t="str">
            <v>&lt;11</v>
          </cell>
          <cell r="S113">
            <v>373</v>
          </cell>
          <cell r="T113" t="str">
            <v xml:space="preserve"> </v>
          </cell>
          <cell r="U113">
            <v>576</v>
          </cell>
          <cell r="V113">
            <v>36149</v>
          </cell>
          <cell r="W113">
            <v>15.934051</v>
          </cell>
          <cell r="X113">
            <v>36</v>
          </cell>
          <cell r="Y113">
            <v>3553</v>
          </cell>
          <cell r="Z113">
            <v>10.132282999999999</v>
          </cell>
          <cell r="AA113">
            <v>28</v>
          </cell>
          <cell r="AB113">
            <v>1370</v>
          </cell>
          <cell r="AC113">
            <v>20.437956</v>
          </cell>
        </row>
        <row r="114">
          <cell r="A114">
            <v>20748</v>
          </cell>
          <cell r="B114" t="str">
            <v>Prince Georges</v>
          </cell>
          <cell r="C114">
            <v>454</v>
          </cell>
          <cell r="D114">
            <v>40644</v>
          </cell>
          <cell r="E114">
            <v>11.170159999999999</v>
          </cell>
          <cell r="F114">
            <v>16</v>
          </cell>
          <cell r="G114">
            <v>3640</v>
          </cell>
          <cell r="H114">
            <v>4.3956043999999999</v>
          </cell>
          <cell r="I114">
            <v>436</v>
          </cell>
          <cell r="J114">
            <v>37004</v>
          </cell>
          <cell r="K114">
            <v>11.78251</v>
          </cell>
          <cell r="L114">
            <v>180</v>
          </cell>
          <cell r="M114">
            <v>21586</v>
          </cell>
          <cell r="N114">
            <v>8.3387381000000005</v>
          </cell>
          <cell r="O114">
            <v>274</v>
          </cell>
          <cell r="P114">
            <v>19058</v>
          </cell>
          <cell r="Q114">
            <v>14.377164</v>
          </cell>
          <cell r="R114" t="str">
            <v>&lt;11</v>
          </cell>
          <cell r="S114">
            <v>218</v>
          </cell>
          <cell r="T114">
            <v>4.5871560000000002</v>
          </cell>
          <cell r="U114">
            <v>413</v>
          </cell>
          <cell r="V114">
            <v>34780</v>
          </cell>
          <cell r="W114">
            <v>11.874641</v>
          </cell>
          <cell r="X114">
            <v>22</v>
          </cell>
          <cell r="Y114">
            <v>3970</v>
          </cell>
          <cell r="Z114">
            <v>5.5415616999999999</v>
          </cell>
          <cell r="AA114">
            <v>18</v>
          </cell>
          <cell r="AB114">
            <v>1676</v>
          </cell>
          <cell r="AC114">
            <v>10.739857000000001</v>
          </cell>
        </row>
        <row r="115">
          <cell r="A115">
            <v>20749</v>
          </cell>
          <cell r="B115" t="str">
            <v>Prince Georges</v>
          </cell>
          <cell r="C115" t="str">
            <v>&lt;11</v>
          </cell>
          <cell r="D115">
            <v>0</v>
          </cell>
          <cell r="E115" t="str">
            <v xml:space="preserve"> </v>
          </cell>
          <cell r="F115" t="str">
            <v>&lt;11</v>
          </cell>
          <cell r="G115">
            <v>0</v>
          </cell>
          <cell r="H115" t="str">
            <v xml:space="preserve"> </v>
          </cell>
          <cell r="I115" t="str">
            <v>&lt;11</v>
          </cell>
          <cell r="J115">
            <v>0</v>
          </cell>
          <cell r="K115" t="str">
            <v xml:space="preserve"> </v>
          </cell>
          <cell r="L115" t="str">
            <v>&lt;11</v>
          </cell>
          <cell r="M115">
            <v>0</v>
          </cell>
          <cell r="N115" t="str">
            <v xml:space="preserve"> </v>
          </cell>
          <cell r="O115" t="str">
            <v>&lt;11</v>
          </cell>
          <cell r="P115">
            <v>0</v>
          </cell>
          <cell r="Q115" t="str">
            <v xml:space="preserve"> </v>
          </cell>
          <cell r="R115" t="str">
            <v>&lt;11</v>
          </cell>
          <cell r="S115">
            <v>0</v>
          </cell>
          <cell r="T115" t="str">
            <v xml:space="preserve"> </v>
          </cell>
          <cell r="U115" t="str">
            <v>&lt;11</v>
          </cell>
          <cell r="V115">
            <v>0</v>
          </cell>
          <cell r="W115" t="str">
            <v xml:space="preserve"> </v>
          </cell>
          <cell r="X115" t="str">
            <v>&lt;11</v>
          </cell>
          <cell r="Y115">
            <v>0</v>
          </cell>
          <cell r="Z115" t="str">
            <v xml:space="preserve"> </v>
          </cell>
          <cell r="AA115" t="str">
            <v>&lt;11</v>
          </cell>
          <cell r="AB115">
            <v>0</v>
          </cell>
          <cell r="AC115" t="str">
            <v xml:space="preserve"> </v>
          </cell>
        </row>
        <row r="116">
          <cell r="A116">
            <v>20750</v>
          </cell>
          <cell r="B116" t="str">
            <v>Prince Georges</v>
          </cell>
          <cell r="C116" t="str">
            <v>&lt;11</v>
          </cell>
          <cell r="D116">
            <v>0</v>
          </cell>
          <cell r="E116" t="str">
            <v xml:space="preserve"> </v>
          </cell>
          <cell r="F116" t="str">
            <v>&lt;11</v>
          </cell>
          <cell r="G116">
            <v>0</v>
          </cell>
          <cell r="H116" t="str">
            <v xml:space="preserve"> </v>
          </cell>
          <cell r="I116" t="str">
            <v>&lt;11</v>
          </cell>
          <cell r="J116">
            <v>0</v>
          </cell>
          <cell r="K116" t="str">
            <v xml:space="preserve"> </v>
          </cell>
          <cell r="L116" t="str">
            <v>&lt;11</v>
          </cell>
          <cell r="M116">
            <v>0</v>
          </cell>
          <cell r="N116" t="str">
            <v xml:space="preserve"> </v>
          </cell>
          <cell r="O116" t="str">
            <v>&lt;11</v>
          </cell>
          <cell r="P116">
            <v>0</v>
          </cell>
          <cell r="Q116" t="str">
            <v xml:space="preserve"> </v>
          </cell>
          <cell r="R116" t="str">
            <v>&lt;11</v>
          </cell>
          <cell r="S116">
            <v>0</v>
          </cell>
          <cell r="T116" t="str">
            <v xml:space="preserve"> </v>
          </cell>
          <cell r="U116" t="str">
            <v>&lt;11</v>
          </cell>
          <cell r="V116">
            <v>0</v>
          </cell>
          <cell r="W116" t="str">
            <v xml:space="preserve"> </v>
          </cell>
          <cell r="X116" t="str">
            <v>&lt;11</v>
          </cell>
          <cell r="Y116">
            <v>0</v>
          </cell>
          <cell r="Z116" t="str">
            <v xml:space="preserve"> </v>
          </cell>
          <cell r="AA116" t="str">
            <v>&lt;11</v>
          </cell>
          <cell r="AB116">
            <v>0</v>
          </cell>
          <cell r="AC116" t="str">
            <v xml:space="preserve"> </v>
          </cell>
        </row>
        <row r="117">
          <cell r="A117">
            <v>20751</v>
          </cell>
          <cell r="B117" t="str">
            <v>Anne Arundel</v>
          </cell>
          <cell r="C117">
            <v>69</v>
          </cell>
          <cell r="D117">
            <v>2055</v>
          </cell>
          <cell r="E117">
            <v>33.576642</v>
          </cell>
          <cell r="F117" t="str">
            <v>&lt;11</v>
          </cell>
          <cell r="G117">
            <v>149</v>
          </cell>
          <cell r="H117">
            <v>6.7114094</v>
          </cell>
          <cell r="I117">
            <v>68</v>
          </cell>
          <cell r="J117">
            <v>1906</v>
          </cell>
          <cell r="K117">
            <v>35.676810000000003</v>
          </cell>
          <cell r="L117">
            <v>17</v>
          </cell>
          <cell r="M117">
            <v>924</v>
          </cell>
          <cell r="N117">
            <v>18.398268000000002</v>
          </cell>
          <cell r="O117">
            <v>52</v>
          </cell>
          <cell r="P117">
            <v>1131</v>
          </cell>
          <cell r="Q117">
            <v>45.977010999999997</v>
          </cell>
          <cell r="R117" t="str">
            <v>&lt;11</v>
          </cell>
          <cell r="S117">
            <v>0</v>
          </cell>
          <cell r="T117" t="str">
            <v xml:space="preserve"> </v>
          </cell>
          <cell r="U117" t="str">
            <v>&lt;11</v>
          </cell>
          <cell r="V117">
            <v>2</v>
          </cell>
          <cell r="W117">
            <v>2500</v>
          </cell>
          <cell r="X117" t="str">
            <v>&lt;11</v>
          </cell>
          <cell r="Y117">
            <v>218</v>
          </cell>
          <cell r="Z117">
            <v>4.5871560000000002</v>
          </cell>
          <cell r="AA117">
            <v>63</v>
          </cell>
          <cell r="AB117">
            <v>1835</v>
          </cell>
          <cell r="AC117">
            <v>34.332425000000001</v>
          </cell>
        </row>
        <row r="118">
          <cell r="A118">
            <v>20752</v>
          </cell>
          <cell r="B118" t="str">
            <v>Prince Georges</v>
          </cell>
          <cell r="C118" t="str">
            <v>&lt;11</v>
          </cell>
          <cell r="D118">
            <v>0</v>
          </cell>
          <cell r="E118" t="str">
            <v xml:space="preserve"> </v>
          </cell>
          <cell r="F118" t="str">
            <v>&lt;11</v>
          </cell>
          <cell r="G118">
            <v>0</v>
          </cell>
          <cell r="H118" t="str">
            <v xml:space="preserve"> </v>
          </cell>
          <cell r="I118" t="str">
            <v>&lt;11</v>
          </cell>
          <cell r="J118">
            <v>0</v>
          </cell>
          <cell r="K118" t="str">
            <v xml:space="preserve"> </v>
          </cell>
          <cell r="L118" t="str">
            <v>&lt;11</v>
          </cell>
          <cell r="M118">
            <v>0</v>
          </cell>
          <cell r="N118" t="str">
            <v xml:space="preserve"> </v>
          </cell>
          <cell r="O118" t="str">
            <v>&lt;11</v>
          </cell>
          <cell r="P118">
            <v>0</v>
          </cell>
          <cell r="Q118" t="str">
            <v xml:space="preserve"> </v>
          </cell>
          <cell r="R118" t="str">
            <v>&lt;11</v>
          </cell>
          <cell r="S118">
            <v>0</v>
          </cell>
          <cell r="T118" t="str">
            <v xml:space="preserve"> </v>
          </cell>
          <cell r="U118" t="str">
            <v>&lt;11</v>
          </cell>
          <cell r="V118">
            <v>0</v>
          </cell>
          <cell r="W118" t="str">
            <v xml:space="preserve"> </v>
          </cell>
          <cell r="X118" t="str">
            <v>&lt;11</v>
          </cell>
          <cell r="Y118">
            <v>0</v>
          </cell>
          <cell r="Z118" t="str">
            <v xml:space="preserve"> </v>
          </cell>
          <cell r="AA118" t="str">
            <v>&lt;11</v>
          </cell>
          <cell r="AB118">
            <v>0</v>
          </cell>
          <cell r="AC118" t="str">
            <v xml:space="preserve"> </v>
          </cell>
        </row>
        <row r="119">
          <cell r="A119">
            <v>20753</v>
          </cell>
          <cell r="B119" t="str">
            <v>Prince Georges</v>
          </cell>
          <cell r="C119" t="str">
            <v>&lt;11</v>
          </cell>
          <cell r="D119">
            <v>0</v>
          </cell>
          <cell r="E119" t="str">
            <v xml:space="preserve"> </v>
          </cell>
          <cell r="F119" t="str">
            <v>&lt;11</v>
          </cell>
          <cell r="G119">
            <v>0</v>
          </cell>
          <cell r="H119" t="str">
            <v xml:space="preserve"> </v>
          </cell>
          <cell r="I119" t="str">
            <v>&lt;11</v>
          </cell>
          <cell r="J119">
            <v>0</v>
          </cell>
          <cell r="K119" t="str">
            <v xml:space="preserve"> </v>
          </cell>
          <cell r="L119" t="str">
            <v>&lt;11</v>
          </cell>
          <cell r="M119">
            <v>0</v>
          </cell>
          <cell r="N119" t="str">
            <v xml:space="preserve"> </v>
          </cell>
          <cell r="O119" t="str">
            <v>&lt;11</v>
          </cell>
          <cell r="P119">
            <v>0</v>
          </cell>
          <cell r="Q119" t="str">
            <v xml:space="preserve"> </v>
          </cell>
          <cell r="R119" t="str">
            <v>&lt;11</v>
          </cell>
          <cell r="S119">
            <v>0</v>
          </cell>
          <cell r="T119" t="str">
            <v xml:space="preserve"> </v>
          </cell>
          <cell r="U119" t="str">
            <v>&lt;11</v>
          </cell>
          <cell r="V119">
            <v>0</v>
          </cell>
          <cell r="W119" t="str">
            <v xml:space="preserve"> </v>
          </cell>
          <cell r="X119" t="str">
            <v>&lt;11</v>
          </cell>
          <cell r="Y119">
            <v>0</v>
          </cell>
          <cell r="Z119" t="str">
            <v xml:space="preserve"> </v>
          </cell>
          <cell r="AA119" t="str">
            <v>&lt;11</v>
          </cell>
          <cell r="AB119">
            <v>0</v>
          </cell>
          <cell r="AC119" t="str">
            <v xml:space="preserve"> </v>
          </cell>
        </row>
        <row r="120">
          <cell r="A120">
            <v>20754</v>
          </cell>
          <cell r="B120" t="str">
            <v>Calvert</v>
          </cell>
          <cell r="C120">
            <v>78</v>
          </cell>
          <cell r="D120">
            <v>7108</v>
          </cell>
          <cell r="E120">
            <v>10.973551</v>
          </cell>
          <cell r="F120" t="str">
            <v>&lt;11</v>
          </cell>
          <cell r="G120">
            <v>358</v>
          </cell>
          <cell r="H120">
            <v>2.7932961000000001</v>
          </cell>
          <cell r="I120">
            <v>77</v>
          </cell>
          <cell r="J120">
            <v>6750</v>
          </cell>
          <cell r="K120">
            <v>11.407406999999999</v>
          </cell>
          <cell r="L120">
            <v>35</v>
          </cell>
          <cell r="M120">
            <v>3300</v>
          </cell>
          <cell r="N120">
            <v>10.606061</v>
          </cell>
          <cell r="O120">
            <v>43</v>
          </cell>
          <cell r="P120">
            <v>3808</v>
          </cell>
          <cell r="Q120">
            <v>11.292017</v>
          </cell>
          <cell r="R120" t="str">
            <v>&lt;11</v>
          </cell>
          <cell r="S120">
            <v>172</v>
          </cell>
          <cell r="T120" t="str">
            <v xml:space="preserve"> </v>
          </cell>
          <cell r="U120" t="str">
            <v>&lt;11</v>
          </cell>
          <cell r="V120">
            <v>516</v>
          </cell>
          <cell r="W120">
            <v>7.751938</v>
          </cell>
          <cell r="X120" t="str">
            <v>&lt;11</v>
          </cell>
          <cell r="Y120">
            <v>439</v>
          </cell>
          <cell r="Z120">
            <v>2.2779042999999999</v>
          </cell>
          <cell r="AA120">
            <v>73</v>
          </cell>
          <cell r="AB120">
            <v>5981</v>
          </cell>
          <cell r="AC120">
            <v>12.205317000000001</v>
          </cell>
        </row>
        <row r="121">
          <cell r="A121">
            <v>20755</v>
          </cell>
          <cell r="B121" t="str">
            <v>Anne Arundel</v>
          </cell>
          <cell r="C121">
            <v>59</v>
          </cell>
          <cell r="D121">
            <v>11253</v>
          </cell>
          <cell r="E121">
            <v>5.2430462999999996</v>
          </cell>
          <cell r="F121" t="str">
            <v>&lt;11</v>
          </cell>
          <cell r="G121">
            <v>1501</v>
          </cell>
          <cell r="H121">
            <v>3.3311126</v>
          </cell>
          <cell r="I121">
            <v>51</v>
          </cell>
          <cell r="J121">
            <v>9752</v>
          </cell>
          <cell r="K121">
            <v>5.2296965000000002</v>
          </cell>
          <cell r="L121">
            <v>32</v>
          </cell>
          <cell r="M121">
            <v>5174</v>
          </cell>
          <cell r="N121">
            <v>6.1847700000000003</v>
          </cell>
          <cell r="O121">
            <v>27</v>
          </cell>
          <cell r="P121">
            <v>6079</v>
          </cell>
          <cell r="Q121">
            <v>4.4415199999999997</v>
          </cell>
          <cell r="R121" t="str">
            <v>&lt;11</v>
          </cell>
          <cell r="S121">
            <v>849</v>
          </cell>
          <cell r="T121">
            <v>1.1778563</v>
          </cell>
          <cell r="U121">
            <v>15</v>
          </cell>
          <cell r="V121">
            <v>3031</v>
          </cell>
          <cell r="W121">
            <v>4.9488618000000004</v>
          </cell>
          <cell r="X121">
            <v>11</v>
          </cell>
          <cell r="Y121">
            <v>1527</v>
          </cell>
          <cell r="Z121">
            <v>7.2036673000000002</v>
          </cell>
          <cell r="AA121">
            <v>32</v>
          </cell>
          <cell r="AB121">
            <v>5846</v>
          </cell>
          <cell r="AC121">
            <v>5.4738283000000001</v>
          </cell>
        </row>
        <row r="122">
          <cell r="A122">
            <v>20757</v>
          </cell>
          <cell r="B122" t="str">
            <v>Prince Georges</v>
          </cell>
          <cell r="C122" t="str">
            <v>&lt;11</v>
          </cell>
          <cell r="D122">
            <v>0</v>
          </cell>
          <cell r="E122" t="str">
            <v xml:space="preserve"> </v>
          </cell>
          <cell r="F122" t="str">
            <v>&lt;11</v>
          </cell>
          <cell r="G122">
            <v>0</v>
          </cell>
          <cell r="H122" t="str">
            <v xml:space="preserve"> </v>
          </cell>
          <cell r="I122" t="str">
            <v>&lt;11</v>
          </cell>
          <cell r="J122">
            <v>0</v>
          </cell>
          <cell r="K122" t="str">
            <v xml:space="preserve"> </v>
          </cell>
          <cell r="L122" t="str">
            <v>&lt;11</v>
          </cell>
          <cell r="M122">
            <v>0</v>
          </cell>
          <cell r="N122" t="str">
            <v xml:space="preserve"> </v>
          </cell>
          <cell r="O122" t="str">
            <v>&lt;11</v>
          </cell>
          <cell r="P122">
            <v>0</v>
          </cell>
          <cell r="Q122" t="str">
            <v xml:space="preserve"> </v>
          </cell>
          <cell r="R122" t="str">
            <v>&lt;11</v>
          </cell>
          <cell r="S122">
            <v>0</v>
          </cell>
          <cell r="T122" t="str">
            <v xml:space="preserve"> </v>
          </cell>
          <cell r="U122" t="str">
            <v>&lt;11</v>
          </cell>
          <cell r="V122">
            <v>0</v>
          </cell>
          <cell r="W122" t="str">
            <v xml:space="preserve"> </v>
          </cell>
          <cell r="X122" t="str">
            <v>&lt;11</v>
          </cell>
          <cell r="Y122">
            <v>0</v>
          </cell>
          <cell r="Z122" t="str">
            <v xml:space="preserve"> </v>
          </cell>
          <cell r="AA122" t="str">
            <v>&lt;11</v>
          </cell>
          <cell r="AB122">
            <v>0</v>
          </cell>
          <cell r="AC122" t="str">
            <v xml:space="preserve"> </v>
          </cell>
        </row>
        <row r="123">
          <cell r="A123">
            <v>20758</v>
          </cell>
          <cell r="B123" t="str">
            <v>Anne Arundel</v>
          </cell>
          <cell r="C123">
            <v>13</v>
          </cell>
          <cell r="D123">
            <v>633</v>
          </cell>
          <cell r="E123">
            <v>20.537125</v>
          </cell>
          <cell r="F123" t="str">
            <v>&lt;11</v>
          </cell>
          <cell r="G123">
            <v>0</v>
          </cell>
          <cell r="H123" t="str">
            <v xml:space="preserve"> </v>
          </cell>
          <cell r="I123">
            <v>13</v>
          </cell>
          <cell r="J123">
            <v>633</v>
          </cell>
          <cell r="K123">
            <v>20.537125</v>
          </cell>
          <cell r="L123" t="str">
            <v>&lt;11</v>
          </cell>
          <cell r="M123">
            <v>300</v>
          </cell>
          <cell r="N123">
            <v>13.333333</v>
          </cell>
          <cell r="O123" t="str">
            <v>&lt;11</v>
          </cell>
          <cell r="P123">
            <v>333</v>
          </cell>
          <cell r="Q123">
            <v>27.027027</v>
          </cell>
          <cell r="R123" t="str">
            <v>&lt;11</v>
          </cell>
          <cell r="S123">
            <v>0</v>
          </cell>
          <cell r="T123" t="str">
            <v xml:space="preserve"> </v>
          </cell>
          <cell r="U123" t="str">
            <v>&lt;11</v>
          </cell>
          <cell r="V123">
            <v>42</v>
          </cell>
          <cell r="W123">
            <v>47.619047999999999</v>
          </cell>
          <cell r="X123" t="str">
            <v>&lt;11</v>
          </cell>
          <cell r="Y123">
            <v>0</v>
          </cell>
          <cell r="Z123" t="str">
            <v xml:space="preserve"> </v>
          </cell>
          <cell r="AA123" t="str">
            <v>&lt;11</v>
          </cell>
          <cell r="AB123">
            <v>591</v>
          </cell>
          <cell r="AC123">
            <v>16.920473999999999</v>
          </cell>
        </row>
        <row r="124">
          <cell r="A124">
            <v>20759</v>
          </cell>
          <cell r="B124" t="str">
            <v>Howard</v>
          </cell>
          <cell r="C124">
            <v>35</v>
          </cell>
          <cell r="D124">
            <v>5935</v>
          </cell>
          <cell r="E124">
            <v>5.8972198999999996</v>
          </cell>
          <cell r="F124" t="str">
            <v>&lt;11</v>
          </cell>
          <cell r="G124">
            <v>188</v>
          </cell>
          <cell r="H124">
            <v>5.3191489000000001</v>
          </cell>
          <cell r="I124">
            <v>34</v>
          </cell>
          <cell r="J124">
            <v>5747</v>
          </cell>
          <cell r="K124">
            <v>5.9161301999999996</v>
          </cell>
          <cell r="L124">
            <v>18</v>
          </cell>
          <cell r="M124">
            <v>2594</v>
          </cell>
          <cell r="N124">
            <v>6.9390901999999999</v>
          </cell>
          <cell r="O124">
            <v>17</v>
          </cell>
          <cell r="P124">
            <v>3341</v>
          </cell>
          <cell r="Q124">
            <v>5.0882968999999996</v>
          </cell>
          <cell r="R124" t="str">
            <v>&lt;11</v>
          </cell>
          <cell r="S124">
            <v>1292</v>
          </cell>
          <cell r="T124">
            <v>2.3219813999999999</v>
          </cell>
          <cell r="U124" t="str">
            <v>&lt;11</v>
          </cell>
          <cell r="V124">
            <v>698</v>
          </cell>
          <cell r="W124">
            <v>5.7306590000000002</v>
          </cell>
          <cell r="X124" t="str">
            <v>&lt;11</v>
          </cell>
          <cell r="Y124">
            <v>551</v>
          </cell>
          <cell r="Z124" t="str">
            <v xml:space="preserve"> </v>
          </cell>
          <cell r="AA124">
            <v>28</v>
          </cell>
          <cell r="AB124">
            <v>3394</v>
          </cell>
          <cell r="AC124">
            <v>8.2498526999999999</v>
          </cell>
        </row>
        <row r="125">
          <cell r="A125">
            <v>20762</v>
          </cell>
          <cell r="B125" t="str">
            <v>Prince Georges</v>
          </cell>
          <cell r="C125" t="str">
            <v>&lt;11</v>
          </cell>
          <cell r="D125">
            <v>3419</v>
          </cell>
          <cell r="E125">
            <v>0.87744949999999999</v>
          </cell>
          <cell r="F125" t="str">
            <v>&lt;11</v>
          </cell>
          <cell r="G125">
            <v>464</v>
          </cell>
          <cell r="H125" t="str">
            <v xml:space="preserve"> </v>
          </cell>
          <cell r="I125" t="str">
            <v>&lt;11</v>
          </cell>
          <cell r="J125">
            <v>2955</v>
          </cell>
          <cell r="K125">
            <v>1.0152284</v>
          </cell>
          <cell r="L125" t="str">
            <v>&lt;11</v>
          </cell>
          <cell r="M125">
            <v>1640</v>
          </cell>
          <cell r="N125">
            <v>0.60975610000000002</v>
          </cell>
          <cell r="O125" t="str">
            <v>&lt;11</v>
          </cell>
          <cell r="P125">
            <v>1779</v>
          </cell>
          <cell r="Q125">
            <v>1.1242270999999999</v>
          </cell>
          <cell r="R125" t="str">
            <v>&lt;11</v>
          </cell>
          <cell r="S125">
            <v>134</v>
          </cell>
          <cell r="T125" t="str">
            <v xml:space="preserve"> </v>
          </cell>
          <cell r="U125" t="str">
            <v>&lt;11</v>
          </cell>
          <cell r="V125">
            <v>815</v>
          </cell>
          <cell r="W125">
            <v>2.4539876999999999</v>
          </cell>
          <cell r="X125" t="str">
            <v>&lt;11</v>
          </cell>
          <cell r="Y125">
            <v>551</v>
          </cell>
          <cell r="Z125" t="str">
            <v xml:space="preserve"> </v>
          </cell>
          <cell r="AA125" t="str">
            <v>&lt;11</v>
          </cell>
          <cell r="AB125">
            <v>1919</v>
          </cell>
          <cell r="AC125">
            <v>0.52110469999999998</v>
          </cell>
        </row>
        <row r="126">
          <cell r="A126">
            <v>20763</v>
          </cell>
          <cell r="B126" t="str">
            <v>Howard</v>
          </cell>
          <cell r="C126">
            <v>19</v>
          </cell>
          <cell r="D126">
            <v>2518</v>
          </cell>
          <cell r="E126">
            <v>7.5456712000000001</v>
          </cell>
          <cell r="F126" t="str">
            <v>&lt;11</v>
          </cell>
          <cell r="G126">
            <v>0</v>
          </cell>
          <cell r="H126" t="str">
            <v xml:space="preserve"> </v>
          </cell>
          <cell r="I126">
            <v>19</v>
          </cell>
          <cell r="J126">
            <v>2518</v>
          </cell>
          <cell r="K126">
            <v>7.5456712000000001</v>
          </cell>
          <cell r="L126" t="str">
            <v>&lt;11</v>
          </cell>
          <cell r="M126">
            <v>946</v>
          </cell>
          <cell r="N126">
            <v>3.1712473999999999</v>
          </cell>
          <cell r="O126">
            <v>16</v>
          </cell>
          <cell r="P126">
            <v>1572</v>
          </cell>
          <cell r="Q126">
            <v>10.178117</v>
          </cell>
          <cell r="R126" t="str">
            <v>&lt;11</v>
          </cell>
          <cell r="S126">
            <v>202</v>
          </cell>
          <cell r="T126">
            <v>14.851485</v>
          </cell>
          <cell r="U126" t="str">
            <v>&lt;11</v>
          </cell>
          <cell r="V126">
            <v>899</v>
          </cell>
          <cell r="W126">
            <v>7.7864294000000003</v>
          </cell>
          <cell r="X126" t="str">
            <v>&lt;11</v>
          </cell>
          <cell r="Y126">
            <v>65</v>
          </cell>
          <cell r="Z126" t="str">
            <v xml:space="preserve"> </v>
          </cell>
          <cell r="AA126" t="str">
            <v>&lt;11</v>
          </cell>
          <cell r="AB126">
            <v>1352</v>
          </cell>
          <cell r="AC126">
            <v>6.6568047000000004</v>
          </cell>
        </row>
        <row r="127">
          <cell r="A127">
            <v>20764</v>
          </cell>
          <cell r="B127" t="str">
            <v>Anne Arundel</v>
          </cell>
          <cell r="C127">
            <v>112</v>
          </cell>
          <cell r="D127">
            <v>3371</v>
          </cell>
          <cell r="E127">
            <v>33.224561999999999</v>
          </cell>
          <cell r="F127" t="str">
            <v>&lt;11</v>
          </cell>
          <cell r="G127">
            <v>104</v>
          </cell>
          <cell r="H127">
            <v>19.230768999999999</v>
          </cell>
          <cell r="I127">
            <v>110</v>
          </cell>
          <cell r="J127">
            <v>3267</v>
          </cell>
          <cell r="K127">
            <v>33.670034000000001</v>
          </cell>
          <cell r="L127">
            <v>33</v>
          </cell>
          <cell r="M127">
            <v>1830</v>
          </cell>
          <cell r="N127">
            <v>18.032786999999999</v>
          </cell>
          <cell r="O127">
            <v>79</v>
          </cell>
          <cell r="P127">
            <v>1541</v>
          </cell>
          <cell r="Q127">
            <v>51.265411999999998</v>
          </cell>
          <cell r="R127" t="str">
            <v>&lt;11</v>
          </cell>
          <cell r="S127">
            <v>75</v>
          </cell>
          <cell r="T127">
            <v>26.666667</v>
          </cell>
          <cell r="U127" t="str">
            <v>&lt;11</v>
          </cell>
          <cell r="V127">
            <v>543</v>
          </cell>
          <cell r="W127">
            <v>14.732965</v>
          </cell>
          <cell r="X127" t="str">
            <v>&lt;11</v>
          </cell>
          <cell r="Y127">
            <v>223</v>
          </cell>
          <cell r="Z127">
            <v>26.905830000000002</v>
          </cell>
          <cell r="AA127">
            <v>96</v>
          </cell>
          <cell r="AB127">
            <v>2530</v>
          </cell>
          <cell r="AC127">
            <v>37.944664000000003</v>
          </cell>
        </row>
        <row r="128">
          <cell r="A128">
            <v>20765</v>
          </cell>
          <cell r="B128" t="str">
            <v>Anne Arundel</v>
          </cell>
          <cell r="C128" t="str">
            <v>&lt;11</v>
          </cell>
          <cell r="D128">
            <v>548</v>
          </cell>
          <cell r="E128">
            <v>5.4744526000000002</v>
          </cell>
          <cell r="F128" t="str">
            <v>&lt;11</v>
          </cell>
          <cell r="G128">
            <v>0</v>
          </cell>
          <cell r="H128" t="str">
            <v xml:space="preserve"> </v>
          </cell>
          <cell r="I128" t="str">
            <v>&lt;11</v>
          </cell>
          <cell r="J128">
            <v>548</v>
          </cell>
          <cell r="K128">
            <v>5.4744526000000002</v>
          </cell>
          <cell r="L128" t="str">
            <v>&lt;11</v>
          </cell>
          <cell r="M128">
            <v>251</v>
          </cell>
          <cell r="N128">
            <v>3.9840637000000001</v>
          </cell>
          <cell r="O128" t="str">
            <v>&lt;11</v>
          </cell>
          <cell r="P128">
            <v>297</v>
          </cell>
          <cell r="Q128">
            <v>6.7340067000000001</v>
          </cell>
          <cell r="R128" t="str">
            <v>&lt;11</v>
          </cell>
          <cell r="S128">
            <v>0</v>
          </cell>
          <cell r="T128" t="str">
            <v xml:space="preserve"> </v>
          </cell>
          <cell r="U128" t="str">
            <v>&lt;11</v>
          </cell>
          <cell r="V128">
            <v>133</v>
          </cell>
          <cell r="W128" t="str">
            <v xml:space="preserve"> </v>
          </cell>
          <cell r="X128" t="str">
            <v>&lt;11</v>
          </cell>
          <cell r="Y128">
            <v>0</v>
          </cell>
          <cell r="Z128" t="str">
            <v xml:space="preserve"> </v>
          </cell>
          <cell r="AA128" t="str">
            <v>&lt;11</v>
          </cell>
          <cell r="AB128">
            <v>415</v>
          </cell>
          <cell r="AC128">
            <v>7.2289156999999999</v>
          </cell>
        </row>
        <row r="129">
          <cell r="A129">
            <v>20768</v>
          </cell>
          <cell r="B129" t="str">
            <v>Prince Georges</v>
          </cell>
          <cell r="C129" t="str">
            <v>&lt;11</v>
          </cell>
          <cell r="D129">
            <v>0</v>
          </cell>
          <cell r="E129" t="str">
            <v xml:space="preserve"> </v>
          </cell>
          <cell r="F129" t="str">
            <v>&lt;11</v>
          </cell>
          <cell r="G129">
            <v>0</v>
          </cell>
          <cell r="H129" t="str">
            <v xml:space="preserve"> </v>
          </cell>
          <cell r="I129" t="str">
            <v>&lt;11</v>
          </cell>
          <cell r="J129">
            <v>0</v>
          </cell>
          <cell r="K129" t="str">
            <v xml:space="preserve"> </v>
          </cell>
          <cell r="L129" t="str">
            <v>&lt;11</v>
          </cell>
          <cell r="M129">
            <v>0</v>
          </cell>
          <cell r="N129" t="str">
            <v xml:space="preserve"> </v>
          </cell>
          <cell r="O129" t="str">
            <v>&lt;11</v>
          </cell>
          <cell r="P129">
            <v>0</v>
          </cell>
          <cell r="Q129" t="str">
            <v xml:space="preserve"> </v>
          </cell>
          <cell r="R129" t="str">
            <v>&lt;11</v>
          </cell>
          <cell r="S129">
            <v>0</v>
          </cell>
          <cell r="T129" t="str">
            <v xml:space="preserve"> </v>
          </cell>
          <cell r="U129" t="str">
            <v>&lt;11</v>
          </cell>
          <cell r="V129">
            <v>0</v>
          </cell>
          <cell r="W129" t="str">
            <v xml:space="preserve"> </v>
          </cell>
          <cell r="X129" t="str">
            <v>&lt;11</v>
          </cell>
          <cell r="Y129">
            <v>0</v>
          </cell>
          <cell r="Z129" t="str">
            <v xml:space="preserve"> </v>
          </cell>
          <cell r="AA129" t="str">
            <v>&lt;11</v>
          </cell>
          <cell r="AB129">
            <v>0</v>
          </cell>
          <cell r="AC129" t="str">
            <v xml:space="preserve"> </v>
          </cell>
        </row>
        <row r="130">
          <cell r="A130">
            <v>20769</v>
          </cell>
          <cell r="B130" t="str">
            <v>Prince Georges</v>
          </cell>
          <cell r="C130">
            <v>50</v>
          </cell>
          <cell r="D130">
            <v>6831</v>
          </cell>
          <cell r="E130">
            <v>7.3195724999999996</v>
          </cell>
          <cell r="F130" t="str">
            <v>&lt;11</v>
          </cell>
          <cell r="G130">
            <v>1045</v>
          </cell>
          <cell r="H130">
            <v>4.7846890000000002</v>
          </cell>
          <cell r="I130">
            <v>45</v>
          </cell>
          <cell r="J130">
            <v>5786</v>
          </cell>
          <cell r="K130">
            <v>7.7773937000000002</v>
          </cell>
          <cell r="L130">
            <v>21</v>
          </cell>
          <cell r="M130">
            <v>3436</v>
          </cell>
          <cell r="N130">
            <v>6.1117578999999997</v>
          </cell>
          <cell r="O130">
            <v>29</v>
          </cell>
          <cell r="P130">
            <v>3395</v>
          </cell>
          <cell r="Q130">
            <v>8.5419734999999992</v>
          </cell>
          <cell r="R130" t="str">
            <v>&lt;11</v>
          </cell>
          <cell r="S130">
            <v>1133</v>
          </cell>
          <cell r="T130">
            <v>1.7652251000000001</v>
          </cell>
          <cell r="U130">
            <v>20</v>
          </cell>
          <cell r="V130">
            <v>3346</v>
          </cell>
          <cell r="W130">
            <v>5.9772863000000003</v>
          </cell>
          <cell r="X130" t="str">
            <v>&lt;11</v>
          </cell>
          <cell r="Y130">
            <v>672</v>
          </cell>
          <cell r="Z130">
            <v>11.904762</v>
          </cell>
          <cell r="AA130">
            <v>20</v>
          </cell>
          <cell r="AB130">
            <v>1680</v>
          </cell>
          <cell r="AC130">
            <v>11.904762</v>
          </cell>
        </row>
        <row r="131">
          <cell r="A131">
            <v>20770</v>
          </cell>
          <cell r="B131" t="str">
            <v>Prince Georges</v>
          </cell>
          <cell r="C131">
            <v>399</v>
          </cell>
          <cell r="D131">
            <v>28820</v>
          </cell>
          <cell r="E131">
            <v>13.844552</v>
          </cell>
          <cell r="F131">
            <v>72</v>
          </cell>
          <cell r="G131">
            <v>4960</v>
          </cell>
          <cell r="H131">
            <v>14.516128999999999</v>
          </cell>
          <cell r="I131">
            <v>326</v>
          </cell>
          <cell r="J131">
            <v>23860</v>
          </cell>
          <cell r="K131">
            <v>13.663034</v>
          </cell>
          <cell r="L131">
            <v>127</v>
          </cell>
          <cell r="M131">
            <v>15959</v>
          </cell>
          <cell r="N131">
            <v>7.9578920999999996</v>
          </cell>
          <cell r="O131">
            <v>272</v>
          </cell>
          <cell r="P131">
            <v>12861</v>
          </cell>
          <cell r="Q131">
            <v>21.149211000000001</v>
          </cell>
          <cell r="R131">
            <v>12</v>
          </cell>
          <cell r="S131">
            <v>2438</v>
          </cell>
          <cell r="T131">
            <v>4.9220673000000001</v>
          </cell>
          <cell r="U131">
            <v>253</v>
          </cell>
          <cell r="V131">
            <v>14569</v>
          </cell>
          <cell r="W131">
            <v>17.365639000000002</v>
          </cell>
          <cell r="X131">
            <v>74</v>
          </cell>
          <cell r="Y131">
            <v>5198</v>
          </cell>
          <cell r="Z131">
            <v>14.236245</v>
          </cell>
          <cell r="AA131">
            <v>60</v>
          </cell>
          <cell r="AB131">
            <v>6615</v>
          </cell>
          <cell r="AC131">
            <v>9.0702947999999992</v>
          </cell>
        </row>
        <row r="132">
          <cell r="A132">
            <v>20771</v>
          </cell>
          <cell r="B132" t="str">
            <v>Prince Georges</v>
          </cell>
          <cell r="C132" t="str">
            <v>&lt;11</v>
          </cell>
          <cell r="D132">
            <v>0</v>
          </cell>
          <cell r="E132" t="str">
            <v xml:space="preserve"> </v>
          </cell>
          <cell r="F132" t="str">
            <v>&lt;11</v>
          </cell>
          <cell r="G132">
            <v>0</v>
          </cell>
          <cell r="H132" t="str">
            <v xml:space="preserve"> </v>
          </cell>
          <cell r="I132" t="str">
            <v>&lt;11</v>
          </cell>
          <cell r="J132">
            <v>0</v>
          </cell>
          <cell r="K132" t="str">
            <v xml:space="preserve"> </v>
          </cell>
          <cell r="L132" t="str">
            <v>&lt;11</v>
          </cell>
          <cell r="M132">
            <v>0</v>
          </cell>
          <cell r="N132" t="str">
            <v xml:space="preserve"> </v>
          </cell>
          <cell r="O132" t="str">
            <v>&lt;11</v>
          </cell>
          <cell r="P132">
            <v>0</v>
          </cell>
          <cell r="Q132" t="str">
            <v xml:space="preserve"> </v>
          </cell>
          <cell r="R132" t="str">
            <v>&lt;11</v>
          </cell>
          <cell r="S132">
            <v>0</v>
          </cell>
          <cell r="T132" t="str">
            <v xml:space="preserve"> </v>
          </cell>
          <cell r="U132" t="str">
            <v>&lt;11</v>
          </cell>
          <cell r="V132">
            <v>0</v>
          </cell>
          <cell r="W132" t="str">
            <v xml:space="preserve"> </v>
          </cell>
          <cell r="X132" t="str">
            <v>&lt;11</v>
          </cell>
          <cell r="Y132">
            <v>0</v>
          </cell>
          <cell r="Z132" t="str">
            <v xml:space="preserve"> </v>
          </cell>
          <cell r="AA132" t="str">
            <v>&lt;11</v>
          </cell>
          <cell r="AB132">
            <v>0</v>
          </cell>
          <cell r="AC132" t="str">
            <v xml:space="preserve"> </v>
          </cell>
        </row>
        <row r="133">
          <cell r="A133">
            <v>20772</v>
          </cell>
          <cell r="B133" t="str">
            <v>Prince Georges</v>
          </cell>
          <cell r="C133">
            <v>480</v>
          </cell>
          <cell r="D133">
            <v>53161</v>
          </cell>
          <cell r="E133">
            <v>9.0291754999999991</v>
          </cell>
          <cell r="F133">
            <v>20</v>
          </cell>
          <cell r="G133">
            <v>2703</v>
          </cell>
          <cell r="H133">
            <v>7.3991860999999997</v>
          </cell>
          <cell r="I133">
            <v>452</v>
          </cell>
          <cell r="J133">
            <v>50458</v>
          </cell>
          <cell r="K133">
            <v>8.9579451999999993</v>
          </cell>
          <cell r="L133">
            <v>129</v>
          </cell>
          <cell r="M133">
            <v>28257</v>
          </cell>
          <cell r="N133">
            <v>4.5652404999999998</v>
          </cell>
          <cell r="O133">
            <v>351</v>
          </cell>
          <cell r="P133">
            <v>24904</v>
          </cell>
          <cell r="Q133">
            <v>14.094120999999999</v>
          </cell>
          <cell r="R133" t="str">
            <v>&lt;11</v>
          </cell>
          <cell r="S133">
            <v>362</v>
          </cell>
          <cell r="T133" t="str">
            <v xml:space="preserve"> </v>
          </cell>
          <cell r="U133">
            <v>372</v>
          </cell>
          <cell r="V133">
            <v>42088</v>
          </cell>
          <cell r="W133">
            <v>8.8386238000000006</v>
          </cell>
          <cell r="X133">
            <v>35</v>
          </cell>
          <cell r="Y133">
            <v>3779</v>
          </cell>
          <cell r="Z133">
            <v>9.2617094000000009</v>
          </cell>
          <cell r="AA133">
            <v>73</v>
          </cell>
          <cell r="AB133">
            <v>6932</v>
          </cell>
          <cell r="AC133">
            <v>10.530870999999999</v>
          </cell>
        </row>
        <row r="134">
          <cell r="A134">
            <v>20773</v>
          </cell>
          <cell r="B134" t="str">
            <v>Prince Georges</v>
          </cell>
          <cell r="C134" t="str">
            <v>&lt;11</v>
          </cell>
          <cell r="D134">
            <v>0</v>
          </cell>
          <cell r="E134" t="str">
            <v xml:space="preserve"> </v>
          </cell>
          <cell r="F134" t="str">
            <v>&lt;11</v>
          </cell>
          <cell r="G134">
            <v>0</v>
          </cell>
          <cell r="H134" t="str">
            <v xml:space="preserve"> </v>
          </cell>
          <cell r="I134" t="str">
            <v>&lt;11</v>
          </cell>
          <cell r="J134">
            <v>0</v>
          </cell>
          <cell r="K134" t="str">
            <v xml:space="preserve"> </v>
          </cell>
          <cell r="L134" t="str">
            <v>&lt;11</v>
          </cell>
          <cell r="M134">
            <v>0</v>
          </cell>
          <cell r="N134" t="str">
            <v xml:space="preserve"> </v>
          </cell>
          <cell r="O134" t="str">
            <v>&lt;11</v>
          </cell>
          <cell r="P134">
            <v>0</v>
          </cell>
          <cell r="Q134" t="str">
            <v xml:space="preserve"> </v>
          </cell>
          <cell r="R134" t="str">
            <v>&lt;11</v>
          </cell>
          <cell r="S134">
            <v>0</v>
          </cell>
          <cell r="T134" t="str">
            <v xml:space="preserve"> </v>
          </cell>
          <cell r="U134" t="str">
            <v>&lt;11</v>
          </cell>
          <cell r="V134">
            <v>0</v>
          </cell>
          <cell r="W134" t="str">
            <v xml:space="preserve"> </v>
          </cell>
          <cell r="X134" t="str">
            <v>&lt;11</v>
          </cell>
          <cell r="Y134">
            <v>0</v>
          </cell>
          <cell r="Z134" t="str">
            <v xml:space="preserve"> </v>
          </cell>
          <cell r="AA134" t="str">
            <v>&lt;11</v>
          </cell>
          <cell r="AB134">
            <v>0</v>
          </cell>
          <cell r="AC134" t="str">
            <v xml:space="preserve"> </v>
          </cell>
        </row>
        <row r="135">
          <cell r="A135">
            <v>20774</v>
          </cell>
          <cell r="B135" t="str">
            <v>Prince Georges</v>
          </cell>
          <cell r="C135">
            <v>594</v>
          </cell>
          <cell r="D135">
            <v>50483</v>
          </cell>
          <cell r="E135">
            <v>11.766337</v>
          </cell>
          <cell r="F135">
            <v>27</v>
          </cell>
          <cell r="G135">
            <v>1803</v>
          </cell>
          <cell r="H135">
            <v>14.975042</v>
          </cell>
          <cell r="I135">
            <v>563</v>
          </cell>
          <cell r="J135">
            <v>48680</v>
          </cell>
          <cell r="K135">
            <v>11.565325</v>
          </cell>
          <cell r="L135">
            <v>211</v>
          </cell>
          <cell r="M135">
            <v>27886</v>
          </cell>
          <cell r="N135">
            <v>7.5665208000000002</v>
          </cell>
          <cell r="O135">
            <v>383</v>
          </cell>
          <cell r="P135">
            <v>22597</v>
          </cell>
          <cell r="Q135">
            <v>16.949152999999999</v>
          </cell>
          <cell r="R135" t="str">
            <v>&lt;11</v>
          </cell>
          <cell r="S135">
            <v>1021</v>
          </cell>
          <cell r="T135">
            <v>1.9588639000000001</v>
          </cell>
          <cell r="U135">
            <v>538</v>
          </cell>
          <cell r="V135">
            <v>43898</v>
          </cell>
          <cell r="W135">
            <v>12.255684</v>
          </cell>
          <cell r="X135">
            <v>38</v>
          </cell>
          <cell r="Y135">
            <v>2638</v>
          </cell>
          <cell r="Z135">
            <v>14.404852</v>
          </cell>
          <cell r="AA135">
            <v>16</v>
          </cell>
          <cell r="AB135">
            <v>2926</v>
          </cell>
          <cell r="AC135">
            <v>5.468216</v>
          </cell>
        </row>
        <row r="136">
          <cell r="A136">
            <v>20775</v>
          </cell>
          <cell r="B136" t="str">
            <v>Prince Georges</v>
          </cell>
          <cell r="C136" t="str">
            <v>&lt;11</v>
          </cell>
          <cell r="D136">
            <v>0</v>
          </cell>
          <cell r="E136" t="str">
            <v xml:space="preserve"> </v>
          </cell>
          <cell r="F136" t="str">
            <v>&lt;11</v>
          </cell>
          <cell r="G136">
            <v>0</v>
          </cell>
          <cell r="H136" t="str">
            <v xml:space="preserve"> </v>
          </cell>
          <cell r="I136" t="str">
            <v>&lt;11</v>
          </cell>
          <cell r="J136">
            <v>0</v>
          </cell>
          <cell r="K136" t="str">
            <v xml:space="preserve"> </v>
          </cell>
          <cell r="L136" t="str">
            <v>&lt;11</v>
          </cell>
          <cell r="M136">
            <v>0</v>
          </cell>
          <cell r="N136" t="str">
            <v xml:space="preserve"> </v>
          </cell>
          <cell r="O136" t="str">
            <v>&lt;11</v>
          </cell>
          <cell r="P136">
            <v>0</v>
          </cell>
          <cell r="Q136" t="str">
            <v xml:space="preserve"> </v>
          </cell>
          <cell r="R136" t="str">
            <v>&lt;11</v>
          </cell>
          <cell r="S136">
            <v>0</v>
          </cell>
          <cell r="T136" t="str">
            <v xml:space="preserve"> </v>
          </cell>
          <cell r="U136" t="str">
            <v>&lt;11</v>
          </cell>
          <cell r="V136">
            <v>0</v>
          </cell>
          <cell r="W136" t="str">
            <v xml:space="preserve"> </v>
          </cell>
          <cell r="X136" t="str">
            <v>&lt;11</v>
          </cell>
          <cell r="Y136">
            <v>0</v>
          </cell>
          <cell r="Z136" t="str">
            <v xml:space="preserve"> </v>
          </cell>
          <cell r="AA136" t="str">
            <v>&lt;11</v>
          </cell>
          <cell r="AB136">
            <v>0</v>
          </cell>
          <cell r="AC136" t="str">
            <v xml:space="preserve"> </v>
          </cell>
        </row>
        <row r="137">
          <cell r="A137">
            <v>20776</v>
          </cell>
          <cell r="B137" t="str">
            <v>Anne Arundel</v>
          </cell>
          <cell r="C137">
            <v>63</v>
          </cell>
          <cell r="D137">
            <v>2921</v>
          </cell>
          <cell r="E137">
            <v>21.567955999999999</v>
          </cell>
          <cell r="F137" t="str">
            <v>&lt;11</v>
          </cell>
          <cell r="G137">
            <v>131</v>
          </cell>
          <cell r="H137">
            <v>15.267175999999999</v>
          </cell>
          <cell r="I137">
            <v>61</v>
          </cell>
          <cell r="J137">
            <v>2790</v>
          </cell>
          <cell r="K137">
            <v>21.863799</v>
          </cell>
          <cell r="L137">
            <v>23</v>
          </cell>
          <cell r="M137">
            <v>1515</v>
          </cell>
          <cell r="N137">
            <v>15.181518000000001</v>
          </cell>
          <cell r="O137">
            <v>40</v>
          </cell>
          <cell r="P137">
            <v>1406</v>
          </cell>
          <cell r="Q137">
            <v>28.449501999999999</v>
          </cell>
          <cell r="R137" t="str">
            <v>&lt;11</v>
          </cell>
          <cell r="S137">
            <v>0</v>
          </cell>
          <cell r="T137" t="str">
            <v xml:space="preserve"> </v>
          </cell>
          <cell r="U137" t="str">
            <v>&lt;11</v>
          </cell>
          <cell r="V137">
            <v>239</v>
          </cell>
          <cell r="W137">
            <v>8.3682008000000003</v>
          </cell>
          <cell r="X137" t="str">
            <v>&lt;11</v>
          </cell>
          <cell r="Y137">
            <v>36</v>
          </cell>
          <cell r="Z137">
            <v>111.11111</v>
          </cell>
          <cell r="AA137">
            <v>57</v>
          </cell>
          <cell r="AB137">
            <v>2646</v>
          </cell>
          <cell r="AC137">
            <v>21.54195</v>
          </cell>
        </row>
        <row r="138">
          <cell r="A138">
            <v>20777</v>
          </cell>
          <cell r="B138" t="str">
            <v>Howard</v>
          </cell>
          <cell r="C138">
            <v>18</v>
          </cell>
          <cell r="D138">
            <v>3312</v>
          </cell>
          <cell r="E138">
            <v>5.4347826000000001</v>
          </cell>
          <cell r="F138" t="str">
            <v>&lt;11</v>
          </cell>
          <cell r="G138">
            <v>112</v>
          </cell>
          <cell r="H138">
            <v>8.9285713999999992</v>
          </cell>
          <cell r="I138">
            <v>17</v>
          </cell>
          <cell r="J138">
            <v>3200</v>
          </cell>
          <cell r="K138">
            <v>5.3125</v>
          </cell>
          <cell r="L138" t="str">
            <v>&lt;11</v>
          </cell>
          <cell r="M138">
            <v>1518</v>
          </cell>
          <cell r="N138">
            <v>3.9525692000000001</v>
          </cell>
          <cell r="O138">
            <v>12</v>
          </cell>
          <cell r="P138">
            <v>1794</v>
          </cell>
          <cell r="Q138">
            <v>6.6889631999999999</v>
          </cell>
          <cell r="R138" t="str">
            <v>&lt;11</v>
          </cell>
          <cell r="S138">
            <v>662</v>
          </cell>
          <cell r="T138">
            <v>3.0211480000000002</v>
          </cell>
          <cell r="U138" t="str">
            <v>&lt;11</v>
          </cell>
          <cell r="V138">
            <v>175</v>
          </cell>
          <cell r="W138">
            <v>5.7142856999999996</v>
          </cell>
          <cell r="X138" t="str">
            <v>&lt;11</v>
          </cell>
          <cell r="Y138">
            <v>91</v>
          </cell>
          <cell r="Z138">
            <v>10.989011</v>
          </cell>
          <cell r="AA138">
            <v>14</v>
          </cell>
          <cell r="AB138">
            <v>2384</v>
          </cell>
          <cell r="AC138">
            <v>5.8724831999999996</v>
          </cell>
        </row>
        <row r="139">
          <cell r="A139">
            <v>20778</v>
          </cell>
          <cell r="B139" t="str">
            <v>Anne Arundel</v>
          </cell>
          <cell r="C139">
            <v>25</v>
          </cell>
          <cell r="D139">
            <v>2287</v>
          </cell>
          <cell r="E139">
            <v>10.931350999999999</v>
          </cell>
          <cell r="F139" t="str">
            <v>&lt;11</v>
          </cell>
          <cell r="G139">
            <v>137</v>
          </cell>
          <cell r="H139">
            <v>7.2992701000000002</v>
          </cell>
          <cell r="I139">
            <v>24</v>
          </cell>
          <cell r="J139">
            <v>2150</v>
          </cell>
          <cell r="K139">
            <v>11.162791</v>
          </cell>
          <cell r="L139" t="str">
            <v>&lt;11</v>
          </cell>
          <cell r="M139">
            <v>1195</v>
          </cell>
          <cell r="N139">
            <v>6.6945607000000003</v>
          </cell>
          <cell r="O139">
            <v>17</v>
          </cell>
          <cell r="P139">
            <v>1092</v>
          </cell>
          <cell r="Q139">
            <v>15.567766000000001</v>
          </cell>
          <cell r="R139" t="str">
            <v>&lt;11</v>
          </cell>
          <cell r="S139">
            <v>0</v>
          </cell>
          <cell r="T139" t="str">
            <v xml:space="preserve"> </v>
          </cell>
          <cell r="U139" t="str">
            <v>&lt;11</v>
          </cell>
          <cell r="V139">
            <v>29</v>
          </cell>
          <cell r="W139">
            <v>68.965517000000006</v>
          </cell>
          <cell r="X139" t="str">
            <v>&lt;11</v>
          </cell>
          <cell r="Y139">
            <v>118</v>
          </cell>
          <cell r="Z139">
            <v>8.4745763000000007</v>
          </cell>
          <cell r="AA139">
            <v>22</v>
          </cell>
          <cell r="AB139">
            <v>2140</v>
          </cell>
          <cell r="AC139">
            <v>10.280374</v>
          </cell>
        </row>
        <row r="140">
          <cell r="A140">
            <v>20779</v>
          </cell>
          <cell r="B140" t="str">
            <v>Anne Arundel</v>
          </cell>
          <cell r="C140">
            <v>25</v>
          </cell>
          <cell r="D140">
            <v>1041</v>
          </cell>
          <cell r="E140">
            <v>24.015370000000001</v>
          </cell>
          <cell r="F140" t="str">
            <v>&lt;11</v>
          </cell>
          <cell r="G140">
            <v>0</v>
          </cell>
          <cell r="H140" t="str">
            <v xml:space="preserve"> </v>
          </cell>
          <cell r="I140">
            <v>25</v>
          </cell>
          <cell r="J140">
            <v>1041</v>
          </cell>
          <cell r="K140">
            <v>24.015370000000001</v>
          </cell>
          <cell r="L140">
            <v>12</v>
          </cell>
          <cell r="M140">
            <v>576</v>
          </cell>
          <cell r="N140">
            <v>20.833333</v>
          </cell>
          <cell r="O140">
            <v>13</v>
          </cell>
          <cell r="P140">
            <v>465</v>
          </cell>
          <cell r="Q140">
            <v>27.956989</v>
          </cell>
          <cell r="R140" t="str">
            <v>&lt;11</v>
          </cell>
          <cell r="S140">
            <v>0</v>
          </cell>
          <cell r="T140" t="str">
            <v xml:space="preserve"> </v>
          </cell>
          <cell r="U140" t="str">
            <v>&lt;11</v>
          </cell>
          <cell r="V140">
            <v>26</v>
          </cell>
          <cell r="W140" t="str">
            <v xml:space="preserve"> </v>
          </cell>
          <cell r="X140" t="str">
            <v>&lt;11</v>
          </cell>
          <cell r="Y140">
            <v>0</v>
          </cell>
          <cell r="Z140" t="str">
            <v xml:space="preserve"> </v>
          </cell>
          <cell r="AA140">
            <v>24</v>
          </cell>
          <cell r="AB140">
            <v>1015</v>
          </cell>
          <cell r="AC140">
            <v>23.645320000000002</v>
          </cell>
        </row>
        <row r="141">
          <cell r="A141">
            <v>20781</v>
          </cell>
          <cell r="B141" t="str">
            <v>Prince Georges</v>
          </cell>
          <cell r="C141">
            <v>141</v>
          </cell>
          <cell r="D141">
            <v>12940</v>
          </cell>
          <cell r="E141">
            <v>10.896445</v>
          </cell>
          <cell r="F141">
            <v>62</v>
          </cell>
          <cell r="G141">
            <v>5617</v>
          </cell>
          <cell r="H141">
            <v>11.037921000000001</v>
          </cell>
          <cell r="I141">
            <v>77</v>
          </cell>
          <cell r="J141">
            <v>7323</v>
          </cell>
          <cell r="K141">
            <v>10.514816</v>
          </cell>
          <cell r="L141">
            <v>32</v>
          </cell>
          <cell r="M141">
            <v>5972</v>
          </cell>
          <cell r="N141">
            <v>5.3583388999999997</v>
          </cell>
          <cell r="O141">
            <v>109</v>
          </cell>
          <cell r="P141">
            <v>6968</v>
          </cell>
          <cell r="Q141">
            <v>15.642939</v>
          </cell>
          <cell r="R141" t="str">
            <v>&lt;11</v>
          </cell>
          <cell r="S141">
            <v>194</v>
          </cell>
          <cell r="T141" t="str">
            <v xml:space="preserve"> </v>
          </cell>
          <cell r="U141">
            <v>48</v>
          </cell>
          <cell r="V141">
            <v>3247</v>
          </cell>
          <cell r="W141">
            <v>14.782876999999999</v>
          </cell>
          <cell r="X141">
            <v>52</v>
          </cell>
          <cell r="Y141">
            <v>4847</v>
          </cell>
          <cell r="Z141">
            <v>10.728286000000001</v>
          </cell>
          <cell r="AA141">
            <v>41</v>
          </cell>
          <cell r="AB141">
            <v>4652</v>
          </cell>
          <cell r="AC141">
            <v>8.8134136000000005</v>
          </cell>
        </row>
        <row r="142">
          <cell r="A142">
            <v>20782</v>
          </cell>
          <cell r="B142" t="str">
            <v>Prince Georges</v>
          </cell>
          <cell r="C142">
            <v>324</v>
          </cell>
          <cell r="D142">
            <v>34492</v>
          </cell>
          <cell r="E142">
            <v>9.3934824999999993</v>
          </cell>
          <cell r="F142">
            <v>135</v>
          </cell>
          <cell r="G142">
            <v>13482</v>
          </cell>
          <cell r="H142">
            <v>10.013351</v>
          </cell>
          <cell r="I142">
            <v>185</v>
          </cell>
          <cell r="J142">
            <v>21010</v>
          </cell>
          <cell r="K142">
            <v>8.8053308000000001</v>
          </cell>
          <cell r="L142">
            <v>97</v>
          </cell>
          <cell r="M142">
            <v>17603</v>
          </cell>
          <cell r="N142">
            <v>5.5104243999999998</v>
          </cell>
          <cell r="O142">
            <v>226</v>
          </cell>
          <cell r="P142">
            <v>16889</v>
          </cell>
          <cell r="Q142">
            <v>13.381491</v>
          </cell>
          <cell r="R142" t="str">
            <v>&lt;11</v>
          </cell>
          <cell r="S142">
            <v>1516</v>
          </cell>
          <cell r="T142">
            <v>0.65963059999999996</v>
          </cell>
          <cell r="U142">
            <v>142</v>
          </cell>
          <cell r="V142">
            <v>12891</v>
          </cell>
          <cell r="W142">
            <v>11.015437</v>
          </cell>
          <cell r="X142">
            <v>123</v>
          </cell>
          <cell r="Y142">
            <v>13405</v>
          </cell>
          <cell r="Z142">
            <v>9.1756806999999991</v>
          </cell>
          <cell r="AA142">
            <v>58</v>
          </cell>
          <cell r="AB142">
            <v>6680</v>
          </cell>
          <cell r="AC142">
            <v>8.6826346999999995</v>
          </cell>
        </row>
        <row r="143">
          <cell r="A143">
            <v>20783</v>
          </cell>
          <cell r="B143" t="str">
            <v>Prince Georges</v>
          </cell>
          <cell r="C143">
            <v>742</v>
          </cell>
          <cell r="D143">
            <v>49648</v>
          </cell>
          <cell r="E143">
            <v>14.945214</v>
          </cell>
          <cell r="F143">
            <v>514</v>
          </cell>
          <cell r="G143">
            <v>32699</v>
          </cell>
          <cell r="H143">
            <v>15.719135</v>
          </cell>
          <cell r="I143">
            <v>226</v>
          </cell>
          <cell r="J143">
            <v>16949</v>
          </cell>
          <cell r="K143">
            <v>13.33412</v>
          </cell>
          <cell r="L143">
            <v>141</v>
          </cell>
          <cell r="M143">
            <v>23003</v>
          </cell>
          <cell r="N143">
            <v>6.1296353000000003</v>
          </cell>
          <cell r="O143">
            <v>601</v>
          </cell>
          <cell r="P143">
            <v>26645</v>
          </cell>
          <cell r="Q143">
            <v>22.555827000000001</v>
          </cell>
          <cell r="R143">
            <v>14</v>
          </cell>
          <cell r="S143">
            <v>1386</v>
          </cell>
          <cell r="T143">
            <v>10.10101</v>
          </cell>
          <cell r="U143">
            <v>141</v>
          </cell>
          <cell r="V143">
            <v>12460</v>
          </cell>
          <cell r="W143">
            <v>11.316212</v>
          </cell>
          <cell r="X143">
            <v>447</v>
          </cell>
          <cell r="Y143">
            <v>30941</v>
          </cell>
          <cell r="Z143">
            <v>14.44685</v>
          </cell>
          <cell r="AA143">
            <v>140</v>
          </cell>
          <cell r="AB143">
            <v>4861</v>
          </cell>
          <cell r="AC143">
            <v>28.800657999999999</v>
          </cell>
        </row>
        <row r="144">
          <cell r="A144">
            <v>20784</v>
          </cell>
          <cell r="B144" t="str">
            <v>Prince Georges</v>
          </cell>
          <cell r="C144">
            <v>393</v>
          </cell>
          <cell r="D144">
            <v>32355</v>
          </cell>
          <cell r="E144">
            <v>12.1465</v>
          </cell>
          <cell r="F144">
            <v>122</v>
          </cell>
          <cell r="G144">
            <v>12305</v>
          </cell>
          <cell r="H144">
            <v>9.9146687999999994</v>
          </cell>
          <cell r="I144">
            <v>269</v>
          </cell>
          <cell r="J144">
            <v>20050</v>
          </cell>
          <cell r="K144">
            <v>13.416459</v>
          </cell>
          <cell r="L144">
            <v>110</v>
          </cell>
          <cell r="M144">
            <v>15681</v>
          </cell>
          <cell r="N144">
            <v>7.0148586999999996</v>
          </cell>
          <cell r="O144">
            <v>282</v>
          </cell>
          <cell r="P144">
            <v>16674</v>
          </cell>
          <cell r="Q144">
            <v>16.912558000000001</v>
          </cell>
          <cell r="R144" t="str">
            <v>&lt;11</v>
          </cell>
          <cell r="S144">
            <v>475</v>
          </cell>
          <cell r="T144" t="str">
            <v xml:space="preserve"> </v>
          </cell>
          <cell r="U144">
            <v>230</v>
          </cell>
          <cell r="V144">
            <v>17179</v>
          </cell>
          <cell r="W144">
            <v>13.388439</v>
          </cell>
          <cell r="X144">
            <v>118</v>
          </cell>
          <cell r="Y144">
            <v>11013</v>
          </cell>
          <cell r="Z144">
            <v>10.71461</v>
          </cell>
          <cell r="AA144">
            <v>45</v>
          </cell>
          <cell r="AB144">
            <v>3688</v>
          </cell>
          <cell r="AC144">
            <v>12.201734999999999</v>
          </cell>
        </row>
        <row r="145">
          <cell r="A145">
            <v>20785</v>
          </cell>
          <cell r="B145" t="str">
            <v>Prince Georges</v>
          </cell>
          <cell r="C145">
            <v>633</v>
          </cell>
          <cell r="D145">
            <v>41655</v>
          </cell>
          <cell r="E145">
            <v>15.196255000000001</v>
          </cell>
          <cell r="F145">
            <v>50</v>
          </cell>
          <cell r="G145">
            <v>5224</v>
          </cell>
          <cell r="H145">
            <v>9.5712098000000001</v>
          </cell>
          <cell r="I145">
            <v>578</v>
          </cell>
          <cell r="J145">
            <v>36431</v>
          </cell>
          <cell r="K145">
            <v>15.865608999999999</v>
          </cell>
          <cell r="L145">
            <v>225</v>
          </cell>
          <cell r="M145">
            <v>22298</v>
          </cell>
          <cell r="N145">
            <v>10.090591</v>
          </cell>
          <cell r="O145">
            <v>408</v>
          </cell>
          <cell r="P145">
            <v>19357</v>
          </cell>
          <cell r="Q145">
            <v>21.077646000000001</v>
          </cell>
          <cell r="R145" t="str">
            <v>&lt;11</v>
          </cell>
          <cell r="S145">
            <v>1517</v>
          </cell>
          <cell r="T145">
            <v>0.6591958</v>
          </cell>
          <cell r="U145">
            <v>533</v>
          </cell>
          <cell r="V145">
            <v>31306</v>
          </cell>
          <cell r="W145">
            <v>17.025490000000001</v>
          </cell>
          <cell r="X145">
            <v>58</v>
          </cell>
          <cell r="Y145">
            <v>5310</v>
          </cell>
          <cell r="Z145">
            <v>10.922787</v>
          </cell>
          <cell r="AA145">
            <v>41</v>
          </cell>
          <cell r="AB145">
            <v>3522</v>
          </cell>
          <cell r="AC145">
            <v>11.641113000000001</v>
          </cell>
        </row>
        <row r="146">
          <cell r="A146">
            <v>20787</v>
          </cell>
          <cell r="B146" t="str">
            <v>Prince Georges</v>
          </cell>
          <cell r="C146" t="str">
            <v>&lt;11</v>
          </cell>
          <cell r="D146">
            <v>0</v>
          </cell>
          <cell r="E146" t="str">
            <v xml:space="preserve"> </v>
          </cell>
          <cell r="F146" t="str">
            <v>&lt;11</v>
          </cell>
          <cell r="G146">
            <v>0</v>
          </cell>
          <cell r="H146" t="str">
            <v xml:space="preserve"> </v>
          </cell>
          <cell r="I146" t="str">
            <v>&lt;11</v>
          </cell>
          <cell r="J146">
            <v>0</v>
          </cell>
          <cell r="K146" t="str">
            <v xml:space="preserve"> </v>
          </cell>
          <cell r="L146" t="str">
            <v>&lt;11</v>
          </cell>
          <cell r="M146">
            <v>0</v>
          </cell>
          <cell r="N146" t="str">
            <v xml:space="preserve"> </v>
          </cell>
          <cell r="O146" t="str">
            <v>&lt;11</v>
          </cell>
          <cell r="P146">
            <v>0</v>
          </cell>
          <cell r="Q146" t="str">
            <v xml:space="preserve"> </v>
          </cell>
          <cell r="R146" t="str">
            <v>&lt;11</v>
          </cell>
          <cell r="S146">
            <v>0</v>
          </cell>
          <cell r="T146" t="str">
            <v xml:space="preserve"> </v>
          </cell>
          <cell r="U146" t="str">
            <v>&lt;11</v>
          </cell>
          <cell r="V146">
            <v>0</v>
          </cell>
          <cell r="W146" t="str">
            <v xml:space="preserve"> </v>
          </cell>
          <cell r="X146" t="str">
            <v>&lt;11</v>
          </cell>
          <cell r="Y146">
            <v>0</v>
          </cell>
          <cell r="Z146" t="str">
            <v xml:space="preserve"> </v>
          </cell>
          <cell r="AA146" t="str">
            <v>&lt;11</v>
          </cell>
          <cell r="AB146">
            <v>0</v>
          </cell>
          <cell r="AC146" t="str">
            <v xml:space="preserve"> </v>
          </cell>
        </row>
        <row r="147">
          <cell r="A147">
            <v>20788</v>
          </cell>
          <cell r="B147" t="str">
            <v>Prince Georges</v>
          </cell>
          <cell r="C147" t="str">
            <v>&lt;11</v>
          </cell>
          <cell r="D147">
            <v>0</v>
          </cell>
          <cell r="E147" t="str">
            <v xml:space="preserve"> </v>
          </cell>
          <cell r="F147" t="str">
            <v>&lt;11</v>
          </cell>
          <cell r="G147">
            <v>0</v>
          </cell>
          <cell r="H147" t="str">
            <v xml:space="preserve"> </v>
          </cell>
          <cell r="I147" t="str">
            <v>&lt;11</v>
          </cell>
          <cell r="J147">
            <v>0</v>
          </cell>
          <cell r="K147" t="str">
            <v xml:space="preserve"> </v>
          </cell>
          <cell r="L147" t="str">
            <v>&lt;11</v>
          </cell>
          <cell r="M147">
            <v>0</v>
          </cell>
          <cell r="N147" t="str">
            <v xml:space="preserve"> </v>
          </cell>
          <cell r="O147" t="str">
            <v>&lt;11</v>
          </cell>
          <cell r="P147">
            <v>0</v>
          </cell>
          <cell r="Q147" t="str">
            <v xml:space="preserve"> </v>
          </cell>
          <cell r="R147" t="str">
            <v>&lt;11</v>
          </cell>
          <cell r="S147">
            <v>0</v>
          </cell>
          <cell r="T147" t="str">
            <v xml:space="preserve"> </v>
          </cell>
          <cell r="U147" t="str">
            <v>&lt;11</v>
          </cell>
          <cell r="V147">
            <v>0</v>
          </cell>
          <cell r="W147" t="str">
            <v xml:space="preserve"> </v>
          </cell>
          <cell r="X147" t="str">
            <v>&lt;11</v>
          </cell>
          <cell r="Y147">
            <v>0</v>
          </cell>
          <cell r="Z147" t="str">
            <v xml:space="preserve"> </v>
          </cell>
          <cell r="AA147" t="str">
            <v>&lt;11</v>
          </cell>
          <cell r="AB147">
            <v>0</v>
          </cell>
          <cell r="AC147" t="str">
            <v xml:space="preserve"> </v>
          </cell>
        </row>
        <row r="148">
          <cell r="A148">
            <v>20790</v>
          </cell>
          <cell r="B148" t="str">
            <v>Prince Georges</v>
          </cell>
          <cell r="C148" t="str">
            <v>&lt;11</v>
          </cell>
          <cell r="D148">
            <v>0</v>
          </cell>
          <cell r="E148" t="str">
            <v xml:space="preserve"> </v>
          </cell>
          <cell r="F148" t="str">
            <v>&lt;11</v>
          </cell>
          <cell r="G148">
            <v>0</v>
          </cell>
          <cell r="H148" t="str">
            <v xml:space="preserve"> </v>
          </cell>
          <cell r="I148" t="str">
            <v>&lt;11</v>
          </cell>
          <cell r="J148">
            <v>0</v>
          </cell>
          <cell r="K148" t="str">
            <v xml:space="preserve"> </v>
          </cell>
          <cell r="L148" t="str">
            <v>&lt;11</v>
          </cell>
          <cell r="M148">
            <v>0</v>
          </cell>
          <cell r="N148" t="str">
            <v xml:space="preserve"> </v>
          </cell>
          <cell r="O148" t="str">
            <v>&lt;11</v>
          </cell>
          <cell r="P148">
            <v>0</v>
          </cell>
          <cell r="Q148" t="str">
            <v xml:space="preserve"> </v>
          </cell>
          <cell r="R148" t="str">
            <v>&lt;11</v>
          </cell>
          <cell r="S148">
            <v>0</v>
          </cell>
          <cell r="T148" t="str">
            <v xml:space="preserve"> </v>
          </cell>
          <cell r="U148" t="str">
            <v>&lt;11</v>
          </cell>
          <cell r="V148">
            <v>0</v>
          </cell>
          <cell r="W148" t="str">
            <v xml:space="preserve"> </v>
          </cell>
          <cell r="X148" t="str">
            <v>&lt;11</v>
          </cell>
          <cell r="Y148">
            <v>0</v>
          </cell>
          <cell r="Z148" t="str">
            <v xml:space="preserve"> </v>
          </cell>
          <cell r="AA148" t="str">
            <v>&lt;11</v>
          </cell>
          <cell r="AB148">
            <v>0</v>
          </cell>
          <cell r="AC148" t="str">
            <v xml:space="preserve"> </v>
          </cell>
        </row>
        <row r="149">
          <cell r="A149">
            <v>20791</v>
          </cell>
          <cell r="B149" t="str">
            <v>Prince Georges</v>
          </cell>
          <cell r="C149" t="str">
            <v>&lt;11</v>
          </cell>
          <cell r="D149">
            <v>0</v>
          </cell>
          <cell r="E149" t="str">
            <v xml:space="preserve"> </v>
          </cell>
          <cell r="F149" t="str">
            <v>&lt;11</v>
          </cell>
          <cell r="G149">
            <v>0</v>
          </cell>
          <cell r="H149" t="str">
            <v xml:space="preserve"> </v>
          </cell>
          <cell r="I149" t="str">
            <v>&lt;11</v>
          </cell>
          <cell r="J149">
            <v>0</v>
          </cell>
          <cell r="K149" t="str">
            <v xml:space="preserve"> </v>
          </cell>
          <cell r="L149" t="str">
            <v>&lt;11</v>
          </cell>
          <cell r="M149">
            <v>0</v>
          </cell>
          <cell r="N149" t="str">
            <v xml:space="preserve"> </v>
          </cell>
          <cell r="O149" t="str">
            <v>&lt;11</v>
          </cell>
          <cell r="P149">
            <v>0</v>
          </cell>
          <cell r="Q149" t="str">
            <v xml:space="preserve"> </v>
          </cell>
          <cell r="R149" t="str">
            <v>&lt;11</v>
          </cell>
          <cell r="S149">
            <v>0</v>
          </cell>
          <cell r="T149" t="str">
            <v xml:space="preserve"> </v>
          </cell>
          <cell r="U149" t="str">
            <v>&lt;11</v>
          </cell>
          <cell r="V149">
            <v>0</v>
          </cell>
          <cell r="W149" t="str">
            <v xml:space="preserve"> </v>
          </cell>
          <cell r="X149" t="str">
            <v>&lt;11</v>
          </cell>
          <cell r="Y149">
            <v>0</v>
          </cell>
          <cell r="Z149" t="str">
            <v xml:space="preserve"> </v>
          </cell>
          <cell r="AA149" t="str">
            <v>&lt;11</v>
          </cell>
          <cell r="AB149">
            <v>0</v>
          </cell>
          <cell r="AC149" t="str">
            <v xml:space="preserve"> </v>
          </cell>
        </row>
        <row r="150">
          <cell r="A150">
            <v>20792</v>
          </cell>
          <cell r="B150" t="str">
            <v>Prince Georges</v>
          </cell>
          <cell r="C150" t="str">
            <v>&lt;11</v>
          </cell>
          <cell r="D150">
            <v>0</v>
          </cell>
          <cell r="E150" t="str">
            <v xml:space="preserve"> </v>
          </cell>
          <cell r="F150" t="str">
            <v>&lt;11</v>
          </cell>
          <cell r="G150">
            <v>0</v>
          </cell>
          <cell r="H150" t="str">
            <v xml:space="preserve"> </v>
          </cell>
          <cell r="I150" t="str">
            <v>&lt;11</v>
          </cell>
          <cell r="J150">
            <v>0</v>
          </cell>
          <cell r="K150" t="str">
            <v xml:space="preserve"> </v>
          </cell>
          <cell r="L150" t="str">
            <v>&lt;11</v>
          </cell>
          <cell r="M150">
            <v>0</v>
          </cell>
          <cell r="N150" t="str">
            <v xml:space="preserve"> </v>
          </cell>
          <cell r="O150" t="str">
            <v>&lt;11</v>
          </cell>
          <cell r="P150">
            <v>0</v>
          </cell>
          <cell r="Q150" t="str">
            <v xml:space="preserve"> </v>
          </cell>
          <cell r="R150" t="str">
            <v>&lt;11</v>
          </cell>
          <cell r="S150">
            <v>0</v>
          </cell>
          <cell r="T150" t="str">
            <v xml:space="preserve"> </v>
          </cell>
          <cell r="U150" t="str">
            <v>&lt;11</v>
          </cell>
          <cell r="V150">
            <v>0</v>
          </cell>
          <cell r="W150" t="str">
            <v xml:space="preserve"> </v>
          </cell>
          <cell r="X150" t="str">
            <v>&lt;11</v>
          </cell>
          <cell r="Y150">
            <v>0</v>
          </cell>
          <cell r="Z150" t="str">
            <v xml:space="preserve"> </v>
          </cell>
          <cell r="AA150" t="str">
            <v>&lt;11</v>
          </cell>
          <cell r="AB150">
            <v>0</v>
          </cell>
          <cell r="AC150" t="str">
            <v xml:space="preserve"> </v>
          </cell>
        </row>
        <row r="151">
          <cell r="A151">
            <v>20794</v>
          </cell>
          <cell r="B151" t="str">
            <v>Howard</v>
          </cell>
          <cell r="C151">
            <v>200</v>
          </cell>
          <cell r="D151">
            <v>17062</v>
          </cell>
          <cell r="E151">
            <v>11.721954999999999</v>
          </cell>
          <cell r="F151">
            <v>18</v>
          </cell>
          <cell r="G151">
            <v>2117</v>
          </cell>
          <cell r="H151">
            <v>8.5025980000000008</v>
          </cell>
          <cell r="I151">
            <v>180</v>
          </cell>
          <cell r="J151">
            <v>14945</v>
          </cell>
          <cell r="K151">
            <v>12.044162</v>
          </cell>
          <cell r="L151">
            <v>70</v>
          </cell>
          <cell r="M151">
            <v>5825</v>
          </cell>
          <cell r="N151">
            <v>12.017167000000001</v>
          </cell>
          <cell r="O151">
            <v>130</v>
          </cell>
          <cell r="P151">
            <v>11237</v>
          </cell>
          <cell r="Q151">
            <v>11.568924000000001</v>
          </cell>
          <cell r="R151" t="str">
            <v>&lt;11</v>
          </cell>
          <cell r="S151">
            <v>552</v>
          </cell>
          <cell r="T151">
            <v>3.6231884000000001</v>
          </cell>
          <cell r="U151">
            <v>64</v>
          </cell>
          <cell r="V151">
            <v>8001</v>
          </cell>
          <cell r="W151">
            <v>7.9990000999999999</v>
          </cell>
          <cell r="X151">
            <v>18</v>
          </cell>
          <cell r="Y151">
            <v>1620</v>
          </cell>
          <cell r="Z151">
            <v>11.111110999999999</v>
          </cell>
          <cell r="AA151">
            <v>116</v>
          </cell>
          <cell r="AB151">
            <v>6889</v>
          </cell>
          <cell r="AC151">
            <v>16.838438</v>
          </cell>
        </row>
        <row r="152">
          <cell r="A152">
            <v>20797</v>
          </cell>
          <cell r="B152" t="str">
            <v>Prince Georges</v>
          </cell>
          <cell r="C152" t="str">
            <v>&lt;11</v>
          </cell>
          <cell r="D152">
            <v>0</v>
          </cell>
          <cell r="E152" t="str">
            <v xml:space="preserve"> </v>
          </cell>
          <cell r="F152" t="str">
            <v>&lt;11</v>
          </cell>
          <cell r="G152">
            <v>0</v>
          </cell>
          <cell r="H152" t="str">
            <v xml:space="preserve"> </v>
          </cell>
          <cell r="I152" t="str">
            <v>&lt;11</v>
          </cell>
          <cell r="J152">
            <v>0</v>
          </cell>
          <cell r="K152" t="str">
            <v xml:space="preserve"> </v>
          </cell>
          <cell r="L152" t="str">
            <v>&lt;11</v>
          </cell>
          <cell r="M152">
            <v>0</v>
          </cell>
          <cell r="N152" t="str">
            <v xml:space="preserve"> </v>
          </cell>
          <cell r="O152" t="str">
            <v>&lt;11</v>
          </cell>
          <cell r="P152">
            <v>0</v>
          </cell>
          <cell r="Q152" t="str">
            <v xml:space="preserve"> </v>
          </cell>
          <cell r="R152" t="str">
            <v>&lt;11</v>
          </cell>
          <cell r="S152">
            <v>0</v>
          </cell>
          <cell r="T152" t="str">
            <v xml:space="preserve"> </v>
          </cell>
          <cell r="U152" t="str">
            <v>&lt;11</v>
          </cell>
          <cell r="V152">
            <v>0</v>
          </cell>
          <cell r="W152" t="str">
            <v xml:space="preserve"> </v>
          </cell>
          <cell r="X152" t="str">
            <v>&lt;11</v>
          </cell>
          <cell r="Y152">
            <v>0</v>
          </cell>
          <cell r="Z152" t="str">
            <v xml:space="preserve"> </v>
          </cell>
          <cell r="AA152" t="str">
            <v>&lt;11</v>
          </cell>
          <cell r="AB152">
            <v>0</v>
          </cell>
          <cell r="AC152" t="str">
            <v xml:space="preserve"> </v>
          </cell>
        </row>
        <row r="153">
          <cell r="A153">
            <v>20799</v>
          </cell>
          <cell r="B153" t="str">
            <v>Prince Georges</v>
          </cell>
          <cell r="C153" t="str">
            <v>&lt;11</v>
          </cell>
          <cell r="D153">
            <v>0</v>
          </cell>
          <cell r="E153" t="str">
            <v xml:space="preserve"> </v>
          </cell>
          <cell r="F153" t="str">
            <v>&lt;11</v>
          </cell>
          <cell r="G153">
            <v>0</v>
          </cell>
          <cell r="H153" t="str">
            <v xml:space="preserve"> </v>
          </cell>
          <cell r="I153" t="str">
            <v>&lt;11</v>
          </cell>
          <cell r="J153">
            <v>0</v>
          </cell>
          <cell r="K153" t="str">
            <v xml:space="preserve"> </v>
          </cell>
          <cell r="L153" t="str">
            <v>&lt;11</v>
          </cell>
          <cell r="M153">
            <v>0</v>
          </cell>
          <cell r="N153" t="str">
            <v xml:space="preserve"> </v>
          </cell>
          <cell r="O153" t="str">
            <v>&lt;11</v>
          </cell>
          <cell r="P153">
            <v>0</v>
          </cell>
          <cell r="Q153" t="str">
            <v xml:space="preserve"> </v>
          </cell>
          <cell r="R153" t="str">
            <v>&lt;11</v>
          </cell>
          <cell r="S153">
            <v>0</v>
          </cell>
          <cell r="T153" t="str">
            <v xml:space="preserve"> </v>
          </cell>
          <cell r="U153" t="str">
            <v>&lt;11</v>
          </cell>
          <cell r="V153">
            <v>0</v>
          </cell>
          <cell r="W153" t="str">
            <v xml:space="preserve"> </v>
          </cell>
          <cell r="X153" t="str">
            <v>&lt;11</v>
          </cell>
          <cell r="Y153">
            <v>0</v>
          </cell>
          <cell r="Z153" t="str">
            <v xml:space="preserve"> </v>
          </cell>
          <cell r="AA153" t="str">
            <v>&lt;11</v>
          </cell>
          <cell r="AB153">
            <v>0</v>
          </cell>
          <cell r="AC153" t="str">
            <v xml:space="preserve"> </v>
          </cell>
        </row>
        <row r="154">
          <cell r="A154">
            <v>20810</v>
          </cell>
          <cell r="B154" t="str">
            <v>Montgomery</v>
          </cell>
          <cell r="C154" t="str">
            <v>&lt;11</v>
          </cell>
          <cell r="D154">
            <v>0</v>
          </cell>
          <cell r="E154" t="str">
            <v xml:space="preserve"> </v>
          </cell>
          <cell r="F154" t="str">
            <v>&lt;11</v>
          </cell>
          <cell r="G154">
            <v>0</v>
          </cell>
          <cell r="H154" t="str">
            <v xml:space="preserve"> </v>
          </cell>
          <cell r="I154" t="str">
            <v>&lt;11</v>
          </cell>
          <cell r="J154">
            <v>0</v>
          </cell>
          <cell r="K154" t="str">
            <v xml:space="preserve"> </v>
          </cell>
          <cell r="L154" t="str">
            <v>&lt;11</v>
          </cell>
          <cell r="M154">
            <v>0</v>
          </cell>
          <cell r="N154" t="str">
            <v xml:space="preserve"> </v>
          </cell>
          <cell r="O154" t="str">
            <v>&lt;11</v>
          </cell>
          <cell r="P154">
            <v>0</v>
          </cell>
          <cell r="Q154" t="str">
            <v xml:space="preserve"> </v>
          </cell>
          <cell r="R154" t="str">
            <v>&lt;11</v>
          </cell>
          <cell r="S154">
            <v>0</v>
          </cell>
          <cell r="T154" t="str">
            <v xml:space="preserve"> </v>
          </cell>
          <cell r="U154" t="str">
            <v>&lt;11</v>
          </cell>
          <cell r="V154">
            <v>0</v>
          </cell>
          <cell r="W154" t="str">
            <v xml:space="preserve"> </v>
          </cell>
          <cell r="X154" t="str">
            <v>&lt;11</v>
          </cell>
          <cell r="Y154">
            <v>0</v>
          </cell>
          <cell r="Z154" t="str">
            <v xml:space="preserve"> </v>
          </cell>
          <cell r="AA154" t="str">
            <v>&lt;11</v>
          </cell>
          <cell r="AB154">
            <v>0</v>
          </cell>
          <cell r="AC154" t="str">
            <v xml:space="preserve"> </v>
          </cell>
        </row>
        <row r="155">
          <cell r="A155">
            <v>20811</v>
          </cell>
          <cell r="B155" t="str">
            <v>Montgomery</v>
          </cell>
          <cell r="C155" t="str">
            <v>&lt;11</v>
          </cell>
          <cell r="D155">
            <v>0</v>
          </cell>
          <cell r="E155" t="str">
            <v xml:space="preserve"> </v>
          </cell>
          <cell r="F155" t="str">
            <v>&lt;11</v>
          </cell>
          <cell r="G155">
            <v>0</v>
          </cell>
          <cell r="H155" t="str">
            <v xml:space="preserve"> </v>
          </cell>
          <cell r="I155" t="str">
            <v>&lt;11</v>
          </cell>
          <cell r="J155">
            <v>0</v>
          </cell>
          <cell r="K155" t="str">
            <v xml:space="preserve"> </v>
          </cell>
          <cell r="L155" t="str">
            <v>&lt;11</v>
          </cell>
          <cell r="M155">
            <v>0</v>
          </cell>
          <cell r="N155" t="str">
            <v xml:space="preserve"> </v>
          </cell>
          <cell r="O155" t="str">
            <v>&lt;11</v>
          </cell>
          <cell r="P155">
            <v>0</v>
          </cell>
          <cell r="Q155" t="str">
            <v xml:space="preserve"> </v>
          </cell>
          <cell r="R155" t="str">
            <v>&lt;11</v>
          </cell>
          <cell r="S155">
            <v>0</v>
          </cell>
          <cell r="T155" t="str">
            <v xml:space="preserve"> </v>
          </cell>
          <cell r="U155" t="str">
            <v>&lt;11</v>
          </cell>
          <cell r="V155">
            <v>0</v>
          </cell>
          <cell r="W155" t="str">
            <v xml:space="preserve"> </v>
          </cell>
          <cell r="X155" t="str">
            <v>&lt;11</v>
          </cell>
          <cell r="Y155">
            <v>0</v>
          </cell>
          <cell r="Z155" t="str">
            <v xml:space="preserve"> </v>
          </cell>
          <cell r="AA155" t="str">
            <v>&lt;11</v>
          </cell>
          <cell r="AB155">
            <v>0</v>
          </cell>
          <cell r="AC155" t="str">
            <v xml:space="preserve"> </v>
          </cell>
        </row>
        <row r="156">
          <cell r="A156">
            <v>20812</v>
          </cell>
          <cell r="B156" t="str">
            <v>Montgomery</v>
          </cell>
          <cell r="C156" t="str">
            <v>&lt;11</v>
          </cell>
          <cell r="D156">
            <v>291</v>
          </cell>
          <cell r="E156">
            <v>6.8728521999999996</v>
          </cell>
          <cell r="F156" t="str">
            <v>&lt;11</v>
          </cell>
          <cell r="G156">
            <v>25</v>
          </cell>
          <cell r="H156" t="str">
            <v xml:space="preserve"> </v>
          </cell>
          <cell r="I156" t="str">
            <v>&lt;11</v>
          </cell>
          <cell r="J156">
            <v>266</v>
          </cell>
          <cell r="K156">
            <v>7.5187970000000002</v>
          </cell>
          <cell r="L156" t="str">
            <v>&lt;11</v>
          </cell>
          <cell r="M156">
            <v>157</v>
          </cell>
          <cell r="N156" t="str">
            <v xml:space="preserve"> </v>
          </cell>
          <cell r="O156" t="str">
            <v>&lt;11</v>
          </cell>
          <cell r="P156">
            <v>134</v>
          </cell>
          <cell r="Q156">
            <v>14.925373</v>
          </cell>
          <cell r="R156" t="str">
            <v>&lt;11</v>
          </cell>
          <cell r="S156">
            <v>3</v>
          </cell>
          <cell r="T156" t="str">
            <v xml:space="preserve"> </v>
          </cell>
          <cell r="U156" t="str">
            <v>&lt;11</v>
          </cell>
          <cell r="V156">
            <v>4</v>
          </cell>
          <cell r="W156" t="str">
            <v xml:space="preserve"> </v>
          </cell>
          <cell r="X156" t="str">
            <v>&lt;11</v>
          </cell>
          <cell r="Y156">
            <v>37</v>
          </cell>
          <cell r="Z156" t="str">
            <v xml:space="preserve"> </v>
          </cell>
          <cell r="AA156" t="str">
            <v>&lt;11</v>
          </cell>
          <cell r="AB156">
            <v>247</v>
          </cell>
          <cell r="AC156">
            <v>8.0971659999999996</v>
          </cell>
        </row>
        <row r="157">
          <cell r="A157">
            <v>20813</v>
          </cell>
          <cell r="B157" t="str">
            <v>Montgomery</v>
          </cell>
          <cell r="C157" t="str">
            <v>&lt;11</v>
          </cell>
          <cell r="D157">
            <v>0</v>
          </cell>
          <cell r="E157" t="str">
            <v xml:space="preserve"> </v>
          </cell>
          <cell r="F157" t="str">
            <v>&lt;11</v>
          </cell>
          <cell r="G157">
            <v>0</v>
          </cell>
          <cell r="H157" t="str">
            <v xml:space="preserve"> </v>
          </cell>
          <cell r="I157" t="str">
            <v>&lt;11</v>
          </cell>
          <cell r="J157">
            <v>0</v>
          </cell>
          <cell r="K157" t="str">
            <v xml:space="preserve"> </v>
          </cell>
          <cell r="L157" t="str">
            <v>&lt;11</v>
          </cell>
          <cell r="M157">
            <v>0</v>
          </cell>
          <cell r="N157" t="str">
            <v xml:space="preserve"> </v>
          </cell>
          <cell r="O157" t="str">
            <v>&lt;11</v>
          </cell>
          <cell r="P157">
            <v>0</v>
          </cell>
          <cell r="Q157" t="str">
            <v xml:space="preserve"> </v>
          </cell>
          <cell r="R157" t="str">
            <v>&lt;11</v>
          </cell>
          <cell r="S157">
            <v>0</v>
          </cell>
          <cell r="T157" t="str">
            <v xml:space="preserve"> </v>
          </cell>
          <cell r="U157" t="str">
            <v>&lt;11</v>
          </cell>
          <cell r="V157">
            <v>0</v>
          </cell>
          <cell r="W157" t="str">
            <v xml:space="preserve"> </v>
          </cell>
          <cell r="X157" t="str">
            <v>&lt;11</v>
          </cell>
          <cell r="Y157">
            <v>0</v>
          </cell>
          <cell r="Z157" t="str">
            <v xml:space="preserve"> </v>
          </cell>
          <cell r="AA157" t="str">
            <v>&lt;11</v>
          </cell>
          <cell r="AB157">
            <v>0</v>
          </cell>
          <cell r="AC157" t="str">
            <v xml:space="preserve"> </v>
          </cell>
        </row>
        <row r="158">
          <cell r="A158">
            <v>20814</v>
          </cell>
          <cell r="B158" t="str">
            <v>Montgomery</v>
          </cell>
          <cell r="C158">
            <v>212</v>
          </cell>
          <cell r="D158">
            <v>29685</v>
          </cell>
          <cell r="E158">
            <v>7.1416539999999999</v>
          </cell>
          <cell r="F158">
            <v>19</v>
          </cell>
          <cell r="G158">
            <v>2672</v>
          </cell>
          <cell r="H158">
            <v>7.1107784000000001</v>
          </cell>
          <cell r="I158">
            <v>193</v>
          </cell>
          <cell r="J158">
            <v>27013</v>
          </cell>
          <cell r="K158">
            <v>7.1447080999999999</v>
          </cell>
          <cell r="L158">
            <v>78</v>
          </cell>
          <cell r="M158">
            <v>15218</v>
          </cell>
          <cell r="N158">
            <v>5.1255093</v>
          </cell>
          <cell r="O158">
            <v>134</v>
          </cell>
          <cell r="P158">
            <v>14467</v>
          </cell>
          <cell r="Q158">
            <v>9.2624593999999991</v>
          </cell>
          <cell r="R158" t="str">
            <v>&lt;11</v>
          </cell>
          <cell r="S158">
            <v>3364</v>
          </cell>
          <cell r="T158">
            <v>0.89179549999999996</v>
          </cell>
          <cell r="U158">
            <v>59</v>
          </cell>
          <cell r="V158">
            <v>1788</v>
          </cell>
          <cell r="W158">
            <v>32.997762999999999</v>
          </cell>
          <cell r="X158">
            <v>22</v>
          </cell>
          <cell r="Y158">
            <v>2841</v>
          </cell>
          <cell r="Z158">
            <v>7.7437522000000003</v>
          </cell>
          <cell r="AA158">
            <v>128</v>
          </cell>
          <cell r="AB158">
            <v>21692</v>
          </cell>
          <cell r="AC158">
            <v>5.9007928999999999</v>
          </cell>
        </row>
        <row r="159">
          <cell r="A159">
            <v>20815</v>
          </cell>
          <cell r="B159" t="str">
            <v>Montgomery</v>
          </cell>
          <cell r="C159">
            <v>121</v>
          </cell>
          <cell r="D159">
            <v>31235</v>
          </cell>
          <cell r="E159">
            <v>3.8738595</v>
          </cell>
          <cell r="F159" t="str">
            <v>&lt;11</v>
          </cell>
          <cell r="G159">
            <v>1915</v>
          </cell>
          <cell r="H159">
            <v>4.6997388999999998</v>
          </cell>
          <cell r="I159">
            <v>111</v>
          </cell>
          <cell r="J159">
            <v>29320</v>
          </cell>
          <cell r="K159">
            <v>3.7858117</v>
          </cell>
          <cell r="L159">
            <v>46</v>
          </cell>
          <cell r="M159">
            <v>16558</v>
          </cell>
          <cell r="N159">
            <v>2.7781132999999998</v>
          </cell>
          <cell r="O159">
            <v>75</v>
          </cell>
          <cell r="P159">
            <v>14677</v>
          </cell>
          <cell r="Q159">
            <v>5.1100361000000003</v>
          </cell>
          <cell r="R159" t="str">
            <v>&lt;11</v>
          </cell>
          <cell r="S159">
            <v>2163</v>
          </cell>
          <cell r="T159">
            <v>1.3869625999999999</v>
          </cell>
          <cell r="U159">
            <v>12</v>
          </cell>
          <cell r="V159">
            <v>2476</v>
          </cell>
          <cell r="W159">
            <v>4.8465267000000001</v>
          </cell>
          <cell r="X159">
            <v>12</v>
          </cell>
          <cell r="Y159">
            <v>1795</v>
          </cell>
          <cell r="Z159">
            <v>6.6852368000000002</v>
          </cell>
          <cell r="AA159">
            <v>94</v>
          </cell>
          <cell r="AB159">
            <v>24801</v>
          </cell>
          <cell r="AC159">
            <v>3.7901698000000001</v>
          </cell>
        </row>
        <row r="160">
          <cell r="A160">
            <v>20816</v>
          </cell>
          <cell r="B160" t="str">
            <v>Montgomery</v>
          </cell>
          <cell r="C160">
            <v>34</v>
          </cell>
          <cell r="D160">
            <v>17433</v>
          </cell>
          <cell r="E160">
            <v>1.9503241</v>
          </cell>
          <cell r="F160" t="str">
            <v>&lt;11</v>
          </cell>
          <cell r="G160">
            <v>1366</v>
          </cell>
          <cell r="H160">
            <v>2.1961933</v>
          </cell>
          <cell r="I160">
            <v>30</v>
          </cell>
          <cell r="J160">
            <v>16067</v>
          </cell>
          <cell r="K160">
            <v>1.8671812000000001</v>
          </cell>
          <cell r="L160">
            <v>16</v>
          </cell>
          <cell r="M160">
            <v>9102</v>
          </cell>
          <cell r="N160">
            <v>1.7578554</v>
          </cell>
          <cell r="O160">
            <v>18</v>
          </cell>
          <cell r="P160">
            <v>8331</v>
          </cell>
          <cell r="Q160">
            <v>2.1606049999999999</v>
          </cell>
          <cell r="R160" t="str">
            <v>&lt;11</v>
          </cell>
          <cell r="S160">
            <v>1010</v>
          </cell>
          <cell r="T160" t="str">
            <v xml:space="preserve"> </v>
          </cell>
          <cell r="U160" t="str">
            <v>&lt;11</v>
          </cell>
          <cell r="V160">
            <v>390</v>
          </cell>
          <cell r="W160">
            <v>12.820513</v>
          </cell>
          <cell r="X160" t="str">
            <v>&lt;11</v>
          </cell>
          <cell r="Y160">
            <v>1436</v>
          </cell>
          <cell r="Z160">
            <v>2.0891365</v>
          </cell>
          <cell r="AA160">
            <v>26</v>
          </cell>
          <cell r="AB160">
            <v>14597</v>
          </cell>
          <cell r="AC160">
            <v>1.7811878999999999</v>
          </cell>
        </row>
        <row r="161">
          <cell r="A161">
            <v>20817</v>
          </cell>
          <cell r="B161" t="str">
            <v>Montgomery</v>
          </cell>
          <cell r="C161">
            <v>192</v>
          </cell>
          <cell r="D161">
            <v>38286</v>
          </cell>
          <cell r="E161">
            <v>5.0148878999999997</v>
          </cell>
          <cell r="F161">
            <v>21</v>
          </cell>
          <cell r="G161">
            <v>4432</v>
          </cell>
          <cell r="H161">
            <v>4.7382670999999998</v>
          </cell>
          <cell r="I161">
            <v>167</v>
          </cell>
          <cell r="J161">
            <v>33854</v>
          </cell>
          <cell r="K161">
            <v>4.9329473999999998</v>
          </cell>
          <cell r="L161">
            <v>79</v>
          </cell>
          <cell r="M161">
            <v>19970</v>
          </cell>
          <cell r="N161">
            <v>3.9559338999999998</v>
          </cell>
          <cell r="O161">
            <v>113</v>
          </cell>
          <cell r="P161">
            <v>18316</v>
          </cell>
          <cell r="Q161">
            <v>6.1694693000000003</v>
          </cell>
          <cell r="R161" t="str">
            <v>&lt;11</v>
          </cell>
          <cell r="S161">
            <v>5730</v>
          </cell>
          <cell r="T161">
            <v>1.3961606</v>
          </cell>
          <cell r="U161">
            <v>29</v>
          </cell>
          <cell r="V161">
            <v>2399</v>
          </cell>
          <cell r="W161">
            <v>12.088369999999999</v>
          </cell>
          <cell r="X161">
            <v>38</v>
          </cell>
          <cell r="Y161">
            <v>4056</v>
          </cell>
          <cell r="Z161">
            <v>9.3688362999999999</v>
          </cell>
          <cell r="AA161">
            <v>117</v>
          </cell>
          <cell r="AB161">
            <v>26101</v>
          </cell>
          <cell r="AC161">
            <v>4.4825869000000003</v>
          </cell>
        </row>
        <row r="162">
          <cell r="A162">
            <v>20818</v>
          </cell>
          <cell r="B162" t="str">
            <v>Montgomery</v>
          </cell>
          <cell r="C162" t="str">
            <v>&lt;11</v>
          </cell>
          <cell r="D162">
            <v>1934</v>
          </cell>
          <cell r="E162">
            <v>1.0341262</v>
          </cell>
          <cell r="F162" t="str">
            <v>&lt;11</v>
          </cell>
          <cell r="G162">
            <v>90</v>
          </cell>
          <cell r="H162" t="str">
            <v xml:space="preserve"> </v>
          </cell>
          <cell r="I162" t="str">
            <v>&lt;11</v>
          </cell>
          <cell r="J162">
            <v>1844</v>
          </cell>
          <cell r="K162">
            <v>1.0845986999999999</v>
          </cell>
          <cell r="L162" t="str">
            <v>&lt;11</v>
          </cell>
          <cell r="M162">
            <v>1106</v>
          </cell>
          <cell r="N162" t="str">
            <v xml:space="preserve"> </v>
          </cell>
          <cell r="O162" t="str">
            <v>&lt;11</v>
          </cell>
          <cell r="P162">
            <v>828</v>
          </cell>
          <cell r="Q162">
            <v>2.4154589</v>
          </cell>
          <cell r="R162" t="str">
            <v>&lt;11</v>
          </cell>
          <cell r="S162">
            <v>242</v>
          </cell>
          <cell r="T162" t="str">
            <v xml:space="preserve"> </v>
          </cell>
          <cell r="U162" t="str">
            <v>&lt;11</v>
          </cell>
          <cell r="V162">
            <v>63</v>
          </cell>
          <cell r="W162" t="str">
            <v xml:space="preserve"> </v>
          </cell>
          <cell r="X162" t="str">
            <v>&lt;11</v>
          </cell>
          <cell r="Y162">
            <v>245</v>
          </cell>
          <cell r="Z162" t="str">
            <v xml:space="preserve"> </v>
          </cell>
          <cell r="AA162" t="str">
            <v>&lt;11</v>
          </cell>
          <cell r="AB162">
            <v>1384</v>
          </cell>
          <cell r="AC162">
            <v>1.4450867000000001</v>
          </cell>
        </row>
        <row r="163">
          <cell r="A163">
            <v>20824</v>
          </cell>
          <cell r="B163" t="str">
            <v>Montgomery</v>
          </cell>
          <cell r="C163" t="str">
            <v>&lt;11</v>
          </cell>
          <cell r="D163">
            <v>0</v>
          </cell>
          <cell r="E163" t="str">
            <v xml:space="preserve"> </v>
          </cell>
          <cell r="F163" t="str">
            <v>&lt;11</v>
          </cell>
          <cell r="G163">
            <v>0</v>
          </cell>
          <cell r="H163" t="str">
            <v xml:space="preserve"> </v>
          </cell>
          <cell r="I163" t="str">
            <v>&lt;11</v>
          </cell>
          <cell r="J163">
            <v>0</v>
          </cell>
          <cell r="K163" t="str">
            <v xml:space="preserve"> </v>
          </cell>
          <cell r="L163" t="str">
            <v>&lt;11</v>
          </cell>
          <cell r="M163">
            <v>0</v>
          </cell>
          <cell r="N163" t="str">
            <v xml:space="preserve"> </v>
          </cell>
          <cell r="O163" t="str">
            <v>&lt;11</v>
          </cell>
          <cell r="P163">
            <v>0</v>
          </cell>
          <cell r="Q163" t="str">
            <v xml:space="preserve"> </v>
          </cell>
          <cell r="R163" t="str">
            <v>&lt;11</v>
          </cell>
          <cell r="S163">
            <v>0</v>
          </cell>
          <cell r="T163" t="str">
            <v xml:space="preserve"> </v>
          </cell>
          <cell r="U163" t="str">
            <v>&lt;11</v>
          </cell>
          <cell r="V163">
            <v>0</v>
          </cell>
          <cell r="W163" t="str">
            <v xml:space="preserve"> </v>
          </cell>
          <cell r="X163" t="str">
            <v>&lt;11</v>
          </cell>
          <cell r="Y163">
            <v>0</v>
          </cell>
          <cell r="Z163" t="str">
            <v xml:space="preserve"> </v>
          </cell>
          <cell r="AA163" t="str">
            <v>&lt;11</v>
          </cell>
          <cell r="AB163">
            <v>0</v>
          </cell>
          <cell r="AC163" t="str">
            <v xml:space="preserve"> </v>
          </cell>
        </row>
        <row r="164">
          <cell r="A164">
            <v>20825</v>
          </cell>
          <cell r="B164" t="str">
            <v>Montgomery</v>
          </cell>
          <cell r="C164" t="str">
            <v>&lt;11</v>
          </cell>
          <cell r="D164">
            <v>0</v>
          </cell>
          <cell r="E164" t="str">
            <v xml:space="preserve"> </v>
          </cell>
          <cell r="F164" t="str">
            <v>&lt;11</v>
          </cell>
          <cell r="G164">
            <v>0</v>
          </cell>
          <cell r="H164" t="str">
            <v xml:space="preserve"> </v>
          </cell>
          <cell r="I164" t="str">
            <v>&lt;11</v>
          </cell>
          <cell r="J164">
            <v>0</v>
          </cell>
          <cell r="K164" t="str">
            <v xml:space="preserve"> </v>
          </cell>
          <cell r="L164" t="str">
            <v>&lt;11</v>
          </cell>
          <cell r="M164">
            <v>0</v>
          </cell>
          <cell r="N164" t="str">
            <v xml:space="preserve"> </v>
          </cell>
          <cell r="O164" t="str">
            <v>&lt;11</v>
          </cell>
          <cell r="P164">
            <v>0</v>
          </cell>
          <cell r="Q164" t="str">
            <v xml:space="preserve"> </v>
          </cell>
          <cell r="R164" t="str">
            <v>&lt;11</v>
          </cell>
          <cell r="S164">
            <v>0</v>
          </cell>
          <cell r="T164" t="str">
            <v xml:space="preserve"> </v>
          </cell>
          <cell r="U164" t="str">
            <v>&lt;11</v>
          </cell>
          <cell r="V164">
            <v>0</v>
          </cell>
          <cell r="W164" t="str">
            <v xml:space="preserve"> </v>
          </cell>
          <cell r="X164" t="str">
            <v>&lt;11</v>
          </cell>
          <cell r="Y164">
            <v>0</v>
          </cell>
          <cell r="Z164" t="str">
            <v xml:space="preserve"> </v>
          </cell>
          <cell r="AA164" t="str">
            <v>&lt;11</v>
          </cell>
          <cell r="AB164">
            <v>0</v>
          </cell>
          <cell r="AC164" t="str">
            <v xml:space="preserve"> </v>
          </cell>
        </row>
        <row r="165">
          <cell r="A165">
            <v>20827</v>
          </cell>
          <cell r="B165" t="str">
            <v>Montgomery</v>
          </cell>
          <cell r="C165" t="str">
            <v>&lt;11</v>
          </cell>
          <cell r="D165">
            <v>0</v>
          </cell>
          <cell r="E165" t="str">
            <v xml:space="preserve"> </v>
          </cell>
          <cell r="F165" t="str">
            <v>&lt;11</v>
          </cell>
          <cell r="G165">
            <v>0</v>
          </cell>
          <cell r="H165" t="str">
            <v xml:space="preserve"> </v>
          </cell>
          <cell r="I165" t="str">
            <v>&lt;11</v>
          </cell>
          <cell r="J165">
            <v>0</v>
          </cell>
          <cell r="K165" t="str">
            <v xml:space="preserve"> </v>
          </cell>
          <cell r="L165" t="str">
            <v>&lt;11</v>
          </cell>
          <cell r="M165">
            <v>0</v>
          </cell>
          <cell r="N165" t="str">
            <v xml:space="preserve"> </v>
          </cell>
          <cell r="O165" t="str">
            <v>&lt;11</v>
          </cell>
          <cell r="P165">
            <v>0</v>
          </cell>
          <cell r="Q165" t="str">
            <v xml:space="preserve"> </v>
          </cell>
          <cell r="R165" t="str">
            <v>&lt;11</v>
          </cell>
          <cell r="S165">
            <v>0</v>
          </cell>
          <cell r="T165" t="str">
            <v xml:space="preserve"> </v>
          </cell>
          <cell r="U165" t="str">
            <v>&lt;11</v>
          </cell>
          <cell r="V165">
            <v>0</v>
          </cell>
          <cell r="W165" t="str">
            <v xml:space="preserve"> </v>
          </cell>
          <cell r="X165" t="str">
            <v>&lt;11</v>
          </cell>
          <cell r="Y165">
            <v>0</v>
          </cell>
          <cell r="Z165" t="str">
            <v xml:space="preserve"> </v>
          </cell>
          <cell r="AA165" t="str">
            <v>&lt;11</v>
          </cell>
          <cell r="AB165">
            <v>0</v>
          </cell>
          <cell r="AC165" t="str">
            <v xml:space="preserve"> </v>
          </cell>
        </row>
        <row r="166">
          <cell r="A166">
            <v>20830</v>
          </cell>
          <cell r="B166" t="str">
            <v>Montgomery</v>
          </cell>
          <cell r="C166" t="str">
            <v>&lt;11</v>
          </cell>
          <cell r="D166">
            <v>0</v>
          </cell>
          <cell r="E166" t="str">
            <v xml:space="preserve"> </v>
          </cell>
          <cell r="F166" t="str">
            <v>&lt;11</v>
          </cell>
          <cell r="G166">
            <v>0</v>
          </cell>
          <cell r="H166" t="str">
            <v xml:space="preserve"> </v>
          </cell>
          <cell r="I166" t="str">
            <v>&lt;11</v>
          </cell>
          <cell r="J166">
            <v>0</v>
          </cell>
          <cell r="K166" t="str">
            <v xml:space="preserve"> </v>
          </cell>
          <cell r="L166" t="str">
            <v>&lt;11</v>
          </cell>
          <cell r="M166">
            <v>0</v>
          </cell>
          <cell r="N166" t="str">
            <v xml:space="preserve"> </v>
          </cell>
          <cell r="O166" t="str">
            <v>&lt;11</v>
          </cell>
          <cell r="P166">
            <v>0</v>
          </cell>
          <cell r="Q166" t="str">
            <v xml:space="preserve"> </v>
          </cell>
          <cell r="R166" t="str">
            <v>&lt;11</v>
          </cell>
          <cell r="S166">
            <v>0</v>
          </cell>
          <cell r="T166" t="str">
            <v xml:space="preserve"> </v>
          </cell>
          <cell r="U166" t="str">
            <v>&lt;11</v>
          </cell>
          <cell r="V166">
            <v>0</v>
          </cell>
          <cell r="W166" t="str">
            <v xml:space="preserve"> </v>
          </cell>
          <cell r="X166" t="str">
            <v>&lt;11</v>
          </cell>
          <cell r="Y166">
            <v>0</v>
          </cell>
          <cell r="Z166" t="str">
            <v xml:space="preserve"> </v>
          </cell>
          <cell r="AA166" t="str">
            <v>&lt;11</v>
          </cell>
          <cell r="AB166">
            <v>0</v>
          </cell>
          <cell r="AC166" t="str">
            <v xml:space="preserve"> </v>
          </cell>
        </row>
        <row r="167">
          <cell r="A167">
            <v>20832</v>
          </cell>
          <cell r="B167" t="str">
            <v>Montgomery</v>
          </cell>
          <cell r="C167">
            <v>257</v>
          </cell>
          <cell r="D167">
            <v>25852</v>
          </cell>
          <cell r="E167">
            <v>9.9412038000000003</v>
          </cell>
          <cell r="F167">
            <v>55</v>
          </cell>
          <cell r="G167">
            <v>2654</v>
          </cell>
          <cell r="H167">
            <v>20.723436</v>
          </cell>
          <cell r="I167">
            <v>199</v>
          </cell>
          <cell r="J167">
            <v>23198</v>
          </cell>
          <cell r="K167">
            <v>8.5783257000000006</v>
          </cell>
          <cell r="L167">
            <v>110</v>
          </cell>
          <cell r="M167">
            <v>12941</v>
          </cell>
          <cell r="N167">
            <v>8.5001159000000008</v>
          </cell>
          <cell r="O167">
            <v>147</v>
          </cell>
          <cell r="P167">
            <v>12911</v>
          </cell>
          <cell r="Q167">
            <v>11.38564</v>
          </cell>
          <cell r="R167">
            <v>14</v>
          </cell>
          <cell r="S167">
            <v>3416</v>
          </cell>
          <cell r="T167">
            <v>4.0983606999999997</v>
          </cell>
          <cell r="U167">
            <v>31</v>
          </cell>
          <cell r="V167">
            <v>3688</v>
          </cell>
          <cell r="W167">
            <v>8.4056399000000006</v>
          </cell>
          <cell r="X167">
            <v>55</v>
          </cell>
          <cell r="Y167">
            <v>3136</v>
          </cell>
          <cell r="Z167">
            <v>17.538264999999999</v>
          </cell>
          <cell r="AA167">
            <v>157</v>
          </cell>
          <cell r="AB167">
            <v>15612</v>
          </cell>
          <cell r="AC167">
            <v>10.056367</v>
          </cell>
        </row>
        <row r="168">
          <cell r="A168">
            <v>20833</v>
          </cell>
          <cell r="B168" t="str">
            <v>Montgomery</v>
          </cell>
          <cell r="C168">
            <v>49</v>
          </cell>
          <cell r="D168">
            <v>8054</v>
          </cell>
          <cell r="E168">
            <v>6.0839334000000003</v>
          </cell>
          <cell r="F168" t="str">
            <v>&lt;11</v>
          </cell>
          <cell r="G168">
            <v>1000</v>
          </cell>
          <cell r="H168">
            <v>5</v>
          </cell>
          <cell r="I168">
            <v>44</v>
          </cell>
          <cell r="J168">
            <v>7054</v>
          </cell>
          <cell r="K168">
            <v>6.2375957</v>
          </cell>
          <cell r="L168">
            <v>17</v>
          </cell>
          <cell r="M168">
            <v>4117</v>
          </cell>
          <cell r="N168">
            <v>4.1292203000000001</v>
          </cell>
          <cell r="O168">
            <v>32</v>
          </cell>
          <cell r="P168">
            <v>3937</v>
          </cell>
          <cell r="Q168">
            <v>8.1280163000000005</v>
          </cell>
          <cell r="R168" t="str">
            <v>&lt;11</v>
          </cell>
          <cell r="S168">
            <v>702</v>
          </cell>
          <cell r="T168">
            <v>8.5470085000000005</v>
          </cell>
          <cell r="U168" t="str">
            <v>&lt;11</v>
          </cell>
          <cell r="V168">
            <v>852</v>
          </cell>
          <cell r="W168">
            <v>8.2159624000000004</v>
          </cell>
          <cell r="X168" t="str">
            <v>&lt;11</v>
          </cell>
          <cell r="Y168">
            <v>997</v>
          </cell>
          <cell r="Z168">
            <v>2.0060180999999999</v>
          </cell>
          <cell r="AA168">
            <v>34</v>
          </cell>
          <cell r="AB168">
            <v>5503</v>
          </cell>
          <cell r="AC168">
            <v>6.1784480999999998</v>
          </cell>
        </row>
        <row r="169">
          <cell r="A169">
            <v>20837</v>
          </cell>
          <cell r="B169" t="str">
            <v>Montgomery</v>
          </cell>
          <cell r="C169">
            <v>73</v>
          </cell>
          <cell r="D169">
            <v>6604</v>
          </cell>
          <cell r="E169">
            <v>11.053907000000001</v>
          </cell>
          <cell r="F169" t="str">
            <v>&lt;11</v>
          </cell>
          <cell r="G169">
            <v>754</v>
          </cell>
          <cell r="H169">
            <v>7.9575597</v>
          </cell>
          <cell r="I169">
            <v>65</v>
          </cell>
          <cell r="J169">
            <v>5850</v>
          </cell>
          <cell r="K169">
            <v>11.111110999999999</v>
          </cell>
          <cell r="L169">
            <v>31</v>
          </cell>
          <cell r="M169">
            <v>3414</v>
          </cell>
          <cell r="N169">
            <v>9.0802578</v>
          </cell>
          <cell r="O169">
            <v>42</v>
          </cell>
          <cell r="P169">
            <v>3190</v>
          </cell>
          <cell r="Q169">
            <v>13.166143999999999</v>
          </cell>
          <cell r="R169" t="str">
            <v>&lt;11</v>
          </cell>
          <cell r="S169">
            <v>205</v>
          </cell>
          <cell r="T169" t="str">
            <v xml:space="preserve"> </v>
          </cell>
          <cell r="U169" t="str">
            <v>&lt;11</v>
          </cell>
          <cell r="V169">
            <v>418</v>
          </cell>
          <cell r="W169">
            <v>14.354067000000001</v>
          </cell>
          <cell r="X169" t="str">
            <v>&lt;11</v>
          </cell>
          <cell r="Y169">
            <v>319</v>
          </cell>
          <cell r="Z169">
            <v>12.539185</v>
          </cell>
          <cell r="AA169">
            <v>63</v>
          </cell>
          <cell r="AB169">
            <v>5662</v>
          </cell>
          <cell r="AC169">
            <v>11.126810000000001</v>
          </cell>
        </row>
        <row r="170">
          <cell r="A170">
            <v>20838</v>
          </cell>
          <cell r="B170" t="str">
            <v>Montgomery</v>
          </cell>
          <cell r="C170" t="str">
            <v>&lt;11</v>
          </cell>
          <cell r="D170">
            <v>362</v>
          </cell>
          <cell r="E170">
            <v>5.5248619000000003</v>
          </cell>
          <cell r="F170" t="str">
            <v>&lt;11</v>
          </cell>
          <cell r="G170">
            <v>71</v>
          </cell>
          <cell r="H170" t="str">
            <v xml:space="preserve"> </v>
          </cell>
          <cell r="I170" t="str">
            <v>&lt;11</v>
          </cell>
          <cell r="J170">
            <v>291</v>
          </cell>
          <cell r="K170">
            <v>6.8728521999999996</v>
          </cell>
          <cell r="L170" t="str">
            <v>&lt;11</v>
          </cell>
          <cell r="M170">
            <v>155</v>
          </cell>
          <cell r="N170">
            <v>6.4516128999999998</v>
          </cell>
          <cell r="O170" t="str">
            <v>&lt;11</v>
          </cell>
          <cell r="P170">
            <v>207</v>
          </cell>
          <cell r="Q170">
            <v>4.8309179000000002</v>
          </cell>
          <cell r="R170" t="str">
            <v>&lt;11</v>
          </cell>
          <cell r="S170">
            <v>0</v>
          </cell>
          <cell r="T170" t="str">
            <v xml:space="preserve"> </v>
          </cell>
          <cell r="U170" t="str">
            <v>&lt;11</v>
          </cell>
          <cell r="V170">
            <v>0</v>
          </cell>
          <cell r="W170" t="str">
            <v xml:space="preserve"> </v>
          </cell>
          <cell r="X170" t="str">
            <v>&lt;11</v>
          </cell>
          <cell r="Y170">
            <v>38</v>
          </cell>
          <cell r="Z170" t="str">
            <v xml:space="preserve"> </v>
          </cell>
          <cell r="AA170" t="str">
            <v>&lt;11</v>
          </cell>
          <cell r="AB170">
            <v>324</v>
          </cell>
          <cell r="AC170">
            <v>6.1728395000000003</v>
          </cell>
        </row>
        <row r="171">
          <cell r="A171">
            <v>20839</v>
          </cell>
          <cell r="B171" t="str">
            <v>Montgomery</v>
          </cell>
          <cell r="C171" t="str">
            <v>&lt;11</v>
          </cell>
          <cell r="D171">
            <v>161</v>
          </cell>
          <cell r="E171">
            <v>24.844719999999999</v>
          </cell>
          <cell r="F171" t="str">
            <v>&lt;11</v>
          </cell>
          <cell r="G171">
            <v>0</v>
          </cell>
          <cell r="H171" t="str">
            <v xml:space="preserve"> </v>
          </cell>
          <cell r="I171" t="str">
            <v>&lt;11</v>
          </cell>
          <cell r="J171">
            <v>161</v>
          </cell>
          <cell r="K171">
            <v>24.844719999999999</v>
          </cell>
          <cell r="L171" t="str">
            <v>&lt;11</v>
          </cell>
          <cell r="M171">
            <v>78</v>
          </cell>
          <cell r="N171">
            <v>25.641026</v>
          </cell>
          <cell r="O171" t="str">
            <v>&lt;11</v>
          </cell>
          <cell r="P171">
            <v>83</v>
          </cell>
          <cell r="Q171">
            <v>24.096385999999999</v>
          </cell>
          <cell r="R171" t="str">
            <v>&lt;11</v>
          </cell>
          <cell r="S171">
            <v>0</v>
          </cell>
          <cell r="T171" t="str">
            <v xml:space="preserve"> </v>
          </cell>
          <cell r="U171" t="str">
            <v>&lt;11</v>
          </cell>
          <cell r="V171">
            <v>0</v>
          </cell>
          <cell r="W171" t="str">
            <v xml:space="preserve"> </v>
          </cell>
          <cell r="X171" t="str">
            <v>&lt;11</v>
          </cell>
          <cell r="Y171">
            <v>0</v>
          </cell>
          <cell r="Z171" t="str">
            <v xml:space="preserve"> </v>
          </cell>
          <cell r="AA171" t="str">
            <v>&lt;11</v>
          </cell>
          <cell r="AB171">
            <v>161</v>
          </cell>
          <cell r="AC171">
            <v>12.422359999999999</v>
          </cell>
        </row>
        <row r="172">
          <cell r="A172">
            <v>20841</v>
          </cell>
          <cell r="B172" t="str">
            <v>Montgomery</v>
          </cell>
          <cell r="C172">
            <v>77</v>
          </cell>
          <cell r="D172">
            <v>9760</v>
          </cell>
          <cell r="E172">
            <v>7.8893443000000003</v>
          </cell>
          <cell r="F172" t="str">
            <v>&lt;11</v>
          </cell>
          <cell r="G172">
            <v>608</v>
          </cell>
          <cell r="H172">
            <v>6.5789473999999997</v>
          </cell>
          <cell r="I172">
            <v>73</v>
          </cell>
          <cell r="J172">
            <v>9152</v>
          </cell>
          <cell r="K172">
            <v>7.9763985999999996</v>
          </cell>
          <cell r="L172">
            <v>26</v>
          </cell>
          <cell r="M172">
            <v>4417</v>
          </cell>
          <cell r="N172">
            <v>5.8863481999999996</v>
          </cell>
          <cell r="O172">
            <v>51</v>
          </cell>
          <cell r="P172">
            <v>5343</v>
          </cell>
          <cell r="Q172">
            <v>9.5451993000000002</v>
          </cell>
          <cell r="R172" t="str">
            <v>&lt;11</v>
          </cell>
          <cell r="S172">
            <v>4547</v>
          </cell>
          <cell r="T172">
            <v>1.5394766</v>
          </cell>
          <cell r="U172">
            <v>17</v>
          </cell>
          <cell r="V172">
            <v>1082</v>
          </cell>
          <cell r="W172">
            <v>15.711645000000001</v>
          </cell>
          <cell r="X172">
            <v>14</v>
          </cell>
          <cell r="Y172">
            <v>521</v>
          </cell>
          <cell r="Z172">
            <v>26.871400999999999</v>
          </cell>
          <cell r="AA172">
            <v>39</v>
          </cell>
          <cell r="AB172">
            <v>3610</v>
          </cell>
          <cell r="AC172">
            <v>10.803324</v>
          </cell>
        </row>
        <row r="173">
          <cell r="A173">
            <v>20842</v>
          </cell>
          <cell r="B173" t="str">
            <v>Montgomery</v>
          </cell>
          <cell r="C173">
            <v>30</v>
          </cell>
          <cell r="D173">
            <v>1824</v>
          </cell>
          <cell r="E173">
            <v>16.447368000000001</v>
          </cell>
          <cell r="F173" t="str">
            <v>&lt;11</v>
          </cell>
          <cell r="G173">
            <v>145</v>
          </cell>
          <cell r="H173">
            <v>13.793103</v>
          </cell>
          <cell r="I173">
            <v>28</v>
          </cell>
          <cell r="J173">
            <v>1679</v>
          </cell>
          <cell r="K173">
            <v>16.676593</v>
          </cell>
          <cell r="L173">
            <v>14</v>
          </cell>
          <cell r="M173">
            <v>924</v>
          </cell>
          <cell r="N173">
            <v>15.151515</v>
          </cell>
          <cell r="O173">
            <v>16</v>
          </cell>
          <cell r="P173">
            <v>900</v>
          </cell>
          <cell r="Q173">
            <v>17.777778000000001</v>
          </cell>
          <cell r="R173" t="str">
            <v>&lt;11</v>
          </cell>
          <cell r="S173">
            <v>5</v>
          </cell>
          <cell r="T173">
            <v>200</v>
          </cell>
          <cell r="U173" t="str">
            <v>&lt;11</v>
          </cell>
          <cell r="V173">
            <v>195</v>
          </cell>
          <cell r="W173">
            <v>30.769231000000001</v>
          </cell>
          <cell r="X173" t="str">
            <v>&lt;11</v>
          </cell>
          <cell r="Y173">
            <v>166</v>
          </cell>
          <cell r="Z173" t="str">
            <v xml:space="preserve"> </v>
          </cell>
          <cell r="AA173">
            <v>23</v>
          </cell>
          <cell r="AB173">
            <v>1458</v>
          </cell>
          <cell r="AC173">
            <v>15.775034</v>
          </cell>
        </row>
        <row r="174">
          <cell r="A174">
            <v>20847</v>
          </cell>
          <cell r="B174" t="str">
            <v>Montgomery</v>
          </cell>
          <cell r="C174" t="str">
            <v>&lt;11</v>
          </cell>
          <cell r="D174">
            <v>0</v>
          </cell>
          <cell r="E174" t="str">
            <v xml:space="preserve"> </v>
          </cell>
          <cell r="F174" t="str">
            <v>&lt;11</v>
          </cell>
          <cell r="G174">
            <v>0</v>
          </cell>
          <cell r="H174" t="str">
            <v xml:space="preserve"> </v>
          </cell>
          <cell r="I174" t="str">
            <v>&lt;11</v>
          </cell>
          <cell r="J174">
            <v>0</v>
          </cell>
          <cell r="K174" t="str">
            <v xml:space="preserve"> </v>
          </cell>
          <cell r="L174" t="str">
            <v>&lt;11</v>
          </cell>
          <cell r="M174">
            <v>0</v>
          </cell>
          <cell r="N174" t="str">
            <v xml:space="preserve"> </v>
          </cell>
          <cell r="O174" t="str">
            <v>&lt;11</v>
          </cell>
          <cell r="P174">
            <v>0</v>
          </cell>
          <cell r="Q174" t="str">
            <v xml:space="preserve"> </v>
          </cell>
          <cell r="R174" t="str">
            <v>&lt;11</v>
          </cell>
          <cell r="S174">
            <v>0</v>
          </cell>
          <cell r="T174" t="str">
            <v xml:space="preserve"> </v>
          </cell>
          <cell r="U174" t="str">
            <v>&lt;11</v>
          </cell>
          <cell r="V174">
            <v>0</v>
          </cell>
          <cell r="W174" t="str">
            <v xml:space="preserve"> </v>
          </cell>
          <cell r="X174" t="str">
            <v>&lt;11</v>
          </cell>
          <cell r="Y174">
            <v>0</v>
          </cell>
          <cell r="Z174" t="str">
            <v xml:space="preserve"> </v>
          </cell>
          <cell r="AA174" t="str">
            <v>&lt;11</v>
          </cell>
          <cell r="AB174">
            <v>0</v>
          </cell>
          <cell r="AC174" t="str">
            <v xml:space="preserve"> </v>
          </cell>
        </row>
        <row r="175">
          <cell r="A175">
            <v>20848</v>
          </cell>
          <cell r="B175" t="str">
            <v>Montgomery</v>
          </cell>
          <cell r="C175" t="str">
            <v>&lt;11</v>
          </cell>
          <cell r="D175">
            <v>0</v>
          </cell>
          <cell r="E175" t="str">
            <v xml:space="preserve"> </v>
          </cell>
          <cell r="F175" t="str">
            <v>&lt;11</v>
          </cell>
          <cell r="G175">
            <v>0</v>
          </cell>
          <cell r="H175" t="str">
            <v xml:space="preserve"> </v>
          </cell>
          <cell r="I175" t="str">
            <v>&lt;11</v>
          </cell>
          <cell r="J175">
            <v>0</v>
          </cell>
          <cell r="K175" t="str">
            <v xml:space="preserve"> </v>
          </cell>
          <cell r="L175" t="str">
            <v>&lt;11</v>
          </cell>
          <cell r="M175">
            <v>0</v>
          </cell>
          <cell r="N175" t="str">
            <v xml:space="preserve"> </v>
          </cell>
          <cell r="O175" t="str">
            <v>&lt;11</v>
          </cell>
          <cell r="P175">
            <v>0</v>
          </cell>
          <cell r="Q175" t="str">
            <v xml:space="preserve"> </v>
          </cell>
          <cell r="R175" t="str">
            <v>&lt;11</v>
          </cell>
          <cell r="S175">
            <v>0</v>
          </cell>
          <cell r="T175" t="str">
            <v xml:space="preserve"> </v>
          </cell>
          <cell r="U175" t="str">
            <v>&lt;11</v>
          </cell>
          <cell r="V175">
            <v>0</v>
          </cell>
          <cell r="W175" t="str">
            <v xml:space="preserve"> </v>
          </cell>
          <cell r="X175" t="str">
            <v>&lt;11</v>
          </cell>
          <cell r="Y175">
            <v>0</v>
          </cell>
          <cell r="Z175" t="str">
            <v xml:space="preserve"> </v>
          </cell>
          <cell r="AA175" t="str">
            <v>&lt;11</v>
          </cell>
          <cell r="AB175">
            <v>0</v>
          </cell>
          <cell r="AC175" t="str">
            <v xml:space="preserve"> </v>
          </cell>
        </row>
        <row r="176">
          <cell r="A176">
            <v>20849</v>
          </cell>
          <cell r="B176" t="str">
            <v>Montgomery</v>
          </cell>
          <cell r="C176" t="str">
            <v>&lt;11</v>
          </cell>
          <cell r="D176">
            <v>0</v>
          </cell>
          <cell r="E176" t="str">
            <v xml:space="preserve"> </v>
          </cell>
          <cell r="F176" t="str">
            <v>&lt;11</v>
          </cell>
          <cell r="G176">
            <v>0</v>
          </cell>
          <cell r="H176" t="str">
            <v xml:space="preserve"> </v>
          </cell>
          <cell r="I176" t="str">
            <v>&lt;11</v>
          </cell>
          <cell r="J176">
            <v>0</v>
          </cell>
          <cell r="K176" t="str">
            <v xml:space="preserve"> </v>
          </cell>
          <cell r="L176" t="str">
            <v>&lt;11</v>
          </cell>
          <cell r="M176">
            <v>0</v>
          </cell>
          <cell r="N176" t="str">
            <v xml:space="preserve"> </v>
          </cell>
          <cell r="O176" t="str">
            <v>&lt;11</v>
          </cell>
          <cell r="P176">
            <v>0</v>
          </cell>
          <cell r="Q176" t="str">
            <v xml:space="preserve"> </v>
          </cell>
          <cell r="R176" t="str">
            <v>&lt;11</v>
          </cell>
          <cell r="S176">
            <v>0</v>
          </cell>
          <cell r="T176" t="str">
            <v xml:space="preserve"> </v>
          </cell>
          <cell r="U176" t="str">
            <v>&lt;11</v>
          </cell>
          <cell r="V176">
            <v>0</v>
          </cell>
          <cell r="W176" t="str">
            <v xml:space="preserve"> </v>
          </cell>
          <cell r="X176" t="str">
            <v>&lt;11</v>
          </cell>
          <cell r="Y176">
            <v>0</v>
          </cell>
          <cell r="Z176" t="str">
            <v xml:space="preserve"> </v>
          </cell>
          <cell r="AA176" t="str">
            <v>&lt;11</v>
          </cell>
          <cell r="AB176">
            <v>0</v>
          </cell>
          <cell r="AC176" t="str">
            <v xml:space="preserve"> </v>
          </cell>
        </row>
        <row r="177">
          <cell r="A177">
            <v>20850</v>
          </cell>
          <cell r="B177" t="str">
            <v>Montgomery</v>
          </cell>
          <cell r="C177">
            <v>694</v>
          </cell>
          <cell r="D177">
            <v>51707</v>
          </cell>
          <cell r="E177">
            <v>13.42178</v>
          </cell>
          <cell r="F177">
            <v>116</v>
          </cell>
          <cell r="G177">
            <v>5962</v>
          </cell>
          <cell r="H177">
            <v>19.456558000000001</v>
          </cell>
          <cell r="I177">
            <v>526</v>
          </cell>
          <cell r="J177">
            <v>45745</v>
          </cell>
          <cell r="K177">
            <v>11.498524</v>
          </cell>
          <cell r="L177">
            <v>281</v>
          </cell>
          <cell r="M177">
            <v>27522</v>
          </cell>
          <cell r="N177">
            <v>10.210013999999999</v>
          </cell>
          <cell r="O177">
            <v>413</v>
          </cell>
          <cell r="P177">
            <v>24185</v>
          </cell>
          <cell r="Q177">
            <v>17.076699999999999</v>
          </cell>
          <cell r="R177">
            <v>14</v>
          </cell>
          <cell r="S177">
            <v>12905</v>
          </cell>
          <cell r="T177">
            <v>1.0848507999999999</v>
          </cell>
          <cell r="U177">
            <v>160</v>
          </cell>
          <cell r="V177">
            <v>6244</v>
          </cell>
          <cell r="W177">
            <v>25.624600000000001</v>
          </cell>
          <cell r="X177">
            <v>154</v>
          </cell>
          <cell r="Y177">
            <v>6268</v>
          </cell>
          <cell r="Z177">
            <v>24.569241000000002</v>
          </cell>
          <cell r="AA177">
            <v>366</v>
          </cell>
          <cell r="AB177">
            <v>26290</v>
          </cell>
          <cell r="AC177">
            <v>13.921643</v>
          </cell>
        </row>
        <row r="178">
          <cell r="A178">
            <v>20851</v>
          </cell>
          <cell r="B178" t="str">
            <v>Montgomery</v>
          </cell>
          <cell r="C178">
            <v>245</v>
          </cell>
          <cell r="D178">
            <v>14840</v>
          </cell>
          <cell r="E178">
            <v>16.509433999999999</v>
          </cell>
          <cell r="F178">
            <v>76</v>
          </cell>
          <cell r="G178">
            <v>5751</v>
          </cell>
          <cell r="H178">
            <v>13.215093</v>
          </cell>
          <cell r="I178">
            <v>154</v>
          </cell>
          <cell r="J178">
            <v>9089</v>
          </cell>
          <cell r="K178">
            <v>16.943557999999999</v>
          </cell>
          <cell r="L178">
            <v>81</v>
          </cell>
          <cell r="M178">
            <v>7180</v>
          </cell>
          <cell r="N178">
            <v>11.281337000000001</v>
          </cell>
          <cell r="O178">
            <v>164</v>
          </cell>
          <cell r="P178">
            <v>7660</v>
          </cell>
          <cell r="Q178">
            <v>21.409922000000002</v>
          </cell>
          <cell r="R178" t="str">
            <v>&lt;11</v>
          </cell>
          <cell r="S178">
            <v>2306</v>
          </cell>
          <cell r="T178">
            <v>1.3009539999999999</v>
          </cell>
          <cell r="U178">
            <v>58</v>
          </cell>
          <cell r="V178">
            <v>1849</v>
          </cell>
          <cell r="W178">
            <v>31.368307000000001</v>
          </cell>
          <cell r="X178">
            <v>73</v>
          </cell>
          <cell r="Y178">
            <v>4837</v>
          </cell>
          <cell r="Z178">
            <v>15.091998999999999</v>
          </cell>
          <cell r="AA178">
            <v>111</v>
          </cell>
          <cell r="AB178">
            <v>5848</v>
          </cell>
          <cell r="AC178">
            <v>18.980848000000002</v>
          </cell>
        </row>
        <row r="179">
          <cell r="A179">
            <v>20852</v>
          </cell>
          <cell r="B179" t="str">
            <v>Montgomery</v>
          </cell>
          <cell r="C179">
            <v>380</v>
          </cell>
          <cell r="D179">
            <v>48194</v>
          </cell>
          <cell r="E179">
            <v>7.8847988999999998</v>
          </cell>
          <cell r="F179">
            <v>70</v>
          </cell>
          <cell r="G179">
            <v>6446</v>
          </cell>
          <cell r="H179">
            <v>10.859448</v>
          </cell>
          <cell r="I179">
            <v>295</v>
          </cell>
          <cell r="J179">
            <v>41748</v>
          </cell>
          <cell r="K179">
            <v>7.0662067999999998</v>
          </cell>
          <cell r="L179">
            <v>121</v>
          </cell>
          <cell r="M179">
            <v>25058</v>
          </cell>
          <cell r="N179">
            <v>4.8287972000000003</v>
          </cell>
          <cell r="O179">
            <v>258</v>
          </cell>
          <cell r="P179">
            <v>23136</v>
          </cell>
          <cell r="Q179">
            <v>11.151452000000001</v>
          </cell>
          <cell r="R179">
            <v>14</v>
          </cell>
          <cell r="S179">
            <v>8609</v>
          </cell>
          <cell r="T179">
            <v>1.6262051</v>
          </cell>
          <cell r="U179">
            <v>76</v>
          </cell>
          <cell r="V179">
            <v>5165</v>
          </cell>
          <cell r="W179">
            <v>14.714423999999999</v>
          </cell>
          <cell r="X179">
            <v>100</v>
          </cell>
          <cell r="Y179">
            <v>6514</v>
          </cell>
          <cell r="Z179">
            <v>15.351551000000001</v>
          </cell>
          <cell r="AA179">
            <v>190</v>
          </cell>
          <cell r="AB179">
            <v>27906</v>
          </cell>
          <cell r="AC179">
            <v>6.8085715999999996</v>
          </cell>
        </row>
        <row r="180">
          <cell r="A180">
            <v>20853</v>
          </cell>
          <cell r="B180" t="str">
            <v>Montgomery</v>
          </cell>
          <cell r="C180">
            <v>361</v>
          </cell>
          <cell r="D180">
            <v>31670</v>
          </cell>
          <cell r="E180">
            <v>11.3988</v>
          </cell>
          <cell r="F180">
            <v>140</v>
          </cell>
          <cell r="G180">
            <v>7604</v>
          </cell>
          <cell r="H180">
            <v>18.411362</v>
          </cell>
          <cell r="I180">
            <v>208</v>
          </cell>
          <cell r="J180">
            <v>24066</v>
          </cell>
          <cell r="K180">
            <v>8.6428986999999999</v>
          </cell>
          <cell r="L180">
            <v>93</v>
          </cell>
          <cell r="M180">
            <v>16178</v>
          </cell>
          <cell r="N180">
            <v>5.7485473999999996</v>
          </cell>
          <cell r="O180">
            <v>268</v>
          </cell>
          <cell r="P180">
            <v>15492</v>
          </cell>
          <cell r="Q180">
            <v>17.299251000000002</v>
          </cell>
          <cell r="R180" t="str">
            <v>&lt;11</v>
          </cell>
          <cell r="S180">
            <v>3790</v>
          </cell>
          <cell r="T180">
            <v>1.055409</v>
          </cell>
          <cell r="U180">
            <v>56</v>
          </cell>
          <cell r="V180">
            <v>3575</v>
          </cell>
          <cell r="W180">
            <v>15.664336</v>
          </cell>
          <cell r="X180">
            <v>129</v>
          </cell>
          <cell r="Y180">
            <v>5450</v>
          </cell>
          <cell r="Z180">
            <v>23.669725</v>
          </cell>
          <cell r="AA180">
            <v>172</v>
          </cell>
          <cell r="AB180">
            <v>18855</v>
          </cell>
          <cell r="AC180">
            <v>9.1222487000000001</v>
          </cell>
        </row>
        <row r="181">
          <cell r="A181">
            <v>20854</v>
          </cell>
          <cell r="B181" t="str">
            <v>Montgomery</v>
          </cell>
          <cell r="C181">
            <v>227</v>
          </cell>
          <cell r="D181">
            <v>49684</v>
          </cell>
          <cell r="E181">
            <v>4.5688753000000002</v>
          </cell>
          <cell r="F181">
            <v>29</v>
          </cell>
          <cell r="G181">
            <v>4465</v>
          </cell>
          <cell r="H181">
            <v>6.4949608000000003</v>
          </cell>
          <cell r="I181">
            <v>196</v>
          </cell>
          <cell r="J181">
            <v>45219</v>
          </cell>
          <cell r="K181">
            <v>4.3344611999999998</v>
          </cell>
          <cell r="L181">
            <v>96</v>
          </cell>
          <cell r="M181">
            <v>25403</v>
          </cell>
          <cell r="N181">
            <v>3.7790811999999998</v>
          </cell>
          <cell r="O181">
            <v>131</v>
          </cell>
          <cell r="P181">
            <v>24281</v>
          </cell>
          <cell r="Q181">
            <v>5.3951649000000002</v>
          </cell>
          <cell r="R181" t="str">
            <v>&lt;11</v>
          </cell>
          <cell r="S181">
            <v>10490</v>
          </cell>
          <cell r="T181">
            <v>0.85795999999999994</v>
          </cell>
          <cell r="U181">
            <v>31</v>
          </cell>
          <cell r="V181">
            <v>2884</v>
          </cell>
          <cell r="W181">
            <v>10.74896</v>
          </cell>
          <cell r="X181">
            <v>50</v>
          </cell>
          <cell r="Y181">
            <v>3866</v>
          </cell>
          <cell r="Z181">
            <v>12.933263999999999</v>
          </cell>
          <cell r="AA181">
            <v>137</v>
          </cell>
          <cell r="AB181">
            <v>32444</v>
          </cell>
          <cell r="AC181">
            <v>4.2226606000000002</v>
          </cell>
        </row>
        <row r="182">
          <cell r="A182">
            <v>20855</v>
          </cell>
          <cell r="B182" t="str">
            <v>Montgomery</v>
          </cell>
          <cell r="C182">
            <v>185</v>
          </cell>
          <cell r="D182">
            <v>17123</v>
          </cell>
          <cell r="E182">
            <v>10.804182000000001</v>
          </cell>
          <cell r="F182">
            <v>30</v>
          </cell>
          <cell r="G182">
            <v>2265</v>
          </cell>
          <cell r="H182">
            <v>13.245032999999999</v>
          </cell>
          <cell r="I182">
            <v>148</v>
          </cell>
          <cell r="J182">
            <v>14858</v>
          </cell>
          <cell r="K182">
            <v>9.9609638</v>
          </cell>
          <cell r="L182">
            <v>60</v>
          </cell>
          <cell r="M182">
            <v>8798</v>
          </cell>
          <cell r="N182">
            <v>6.8197317999999996</v>
          </cell>
          <cell r="O182">
            <v>125</v>
          </cell>
          <cell r="P182">
            <v>8325</v>
          </cell>
          <cell r="Q182">
            <v>15.015015</v>
          </cell>
          <cell r="R182">
            <v>12</v>
          </cell>
          <cell r="S182">
            <v>2842</v>
          </cell>
          <cell r="T182">
            <v>4.2223785999999999</v>
          </cell>
          <cell r="U182">
            <v>33</v>
          </cell>
          <cell r="V182">
            <v>1977</v>
          </cell>
          <cell r="W182">
            <v>16.691958</v>
          </cell>
          <cell r="X182">
            <v>39</v>
          </cell>
          <cell r="Y182">
            <v>2303</v>
          </cell>
          <cell r="Z182">
            <v>16.934432999999999</v>
          </cell>
          <cell r="AA182">
            <v>101</v>
          </cell>
          <cell r="AB182">
            <v>10001</v>
          </cell>
          <cell r="AC182">
            <v>10.098990000000001</v>
          </cell>
        </row>
        <row r="183">
          <cell r="A183">
            <v>20857</v>
          </cell>
          <cell r="B183" t="str">
            <v>Montgomery</v>
          </cell>
          <cell r="C183" t="str">
            <v>&lt;11</v>
          </cell>
          <cell r="D183">
            <v>0</v>
          </cell>
          <cell r="E183" t="str">
            <v xml:space="preserve"> </v>
          </cell>
          <cell r="F183" t="str">
            <v>&lt;11</v>
          </cell>
          <cell r="G183">
            <v>0</v>
          </cell>
          <cell r="H183" t="str">
            <v xml:space="preserve"> </v>
          </cell>
          <cell r="I183" t="str">
            <v>&lt;11</v>
          </cell>
          <cell r="J183">
            <v>0</v>
          </cell>
          <cell r="K183" t="str">
            <v xml:space="preserve"> </v>
          </cell>
          <cell r="L183" t="str">
            <v>&lt;11</v>
          </cell>
          <cell r="M183">
            <v>0</v>
          </cell>
          <cell r="N183" t="str">
            <v xml:space="preserve"> </v>
          </cell>
          <cell r="O183" t="str">
            <v>&lt;11</v>
          </cell>
          <cell r="P183">
            <v>0</v>
          </cell>
          <cell r="Q183" t="str">
            <v xml:space="preserve"> </v>
          </cell>
          <cell r="R183" t="str">
            <v>&lt;11</v>
          </cell>
          <cell r="S183">
            <v>0</v>
          </cell>
          <cell r="T183" t="str">
            <v xml:space="preserve"> </v>
          </cell>
          <cell r="U183" t="str">
            <v>&lt;11</v>
          </cell>
          <cell r="V183">
            <v>0</v>
          </cell>
          <cell r="W183" t="str">
            <v xml:space="preserve"> </v>
          </cell>
          <cell r="X183" t="str">
            <v>&lt;11</v>
          </cell>
          <cell r="Y183">
            <v>0</v>
          </cell>
          <cell r="Z183" t="str">
            <v xml:space="preserve"> </v>
          </cell>
          <cell r="AA183" t="str">
            <v>&lt;11</v>
          </cell>
          <cell r="AB183">
            <v>0</v>
          </cell>
          <cell r="AC183" t="str">
            <v xml:space="preserve"> </v>
          </cell>
        </row>
        <row r="184">
          <cell r="A184">
            <v>20859</v>
          </cell>
          <cell r="B184" t="str">
            <v>Montgomery</v>
          </cell>
          <cell r="C184" t="str">
            <v>&lt;11</v>
          </cell>
          <cell r="D184">
            <v>0</v>
          </cell>
          <cell r="E184" t="str">
            <v xml:space="preserve"> </v>
          </cell>
          <cell r="F184" t="str">
            <v>&lt;11</v>
          </cell>
          <cell r="G184">
            <v>0</v>
          </cell>
          <cell r="H184" t="str">
            <v xml:space="preserve"> </v>
          </cell>
          <cell r="I184" t="str">
            <v>&lt;11</v>
          </cell>
          <cell r="J184">
            <v>0</v>
          </cell>
          <cell r="K184" t="str">
            <v xml:space="preserve"> </v>
          </cell>
          <cell r="L184" t="str">
            <v>&lt;11</v>
          </cell>
          <cell r="M184">
            <v>0</v>
          </cell>
          <cell r="N184" t="str">
            <v xml:space="preserve"> </v>
          </cell>
          <cell r="O184" t="str">
            <v>&lt;11</v>
          </cell>
          <cell r="P184">
            <v>0</v>
          </cell>
          <cell r="Q184" t="str">
            <v xml:space="preserve"> </v>
          </cell>
          <cell r="R184" t="str">
            <v>&lt;11</v>
          </cell>
          <cell r="S184">
            <v>0</v>
          </cell>
          <cell r="T184" t="str">
            <v xml:space="preserve"> </v>
          </cell>
          <cell r="U184" t="str">
            <v>&lt;11</v>
          </cell>
          <cell r="V184">
            <v>0</v>
          </cell>
          <cell r="W184" t="str">
            <v xml:space="preserve"> </v>
          </cell>
          <cell r="X184" t="str">
            <v>&lt;11</v>
          </cell>
          <cell r="Y184">
            <v>0</v>
          </cell>
          <cell r="Z184" t="str">
            <v xml:space="preserve"> </v>
          </cell>
          <cell r="AA184" t="str">
            <v>&lt;11</v>
          </cell>
          <cell r="AB184">
            <v>0</v>
          </cell>
          <cell r="AC184" t="str">
            <v xml:space="preserve"> </v>
          </cell>
        </row>
        <row r="185">
          <cell r="A185">
            <v>20860</v>
          </cell>
          <cell r="B185" t="str">
            <v>Montgomery</v>
          </cell>
          <cell r="C185">
            <v>39</v>
          </cell>
          <cell r="D185">
            <v>2237</v>
          </cell>
          <cell r="E185">
            <v>17.434062999999998</v>
          </cell>
          <cell r="F185">
            <v>21</v>
          </cell>
          <cell r="G185">
            <v>438</v>
          </cell>
          <cell r="H185">
            <v>47.945205000000001</v>
          </cell>
          <cell r="I185">
            <v>17</v>
          </cell>
          <cell r="J185">
            <v>1799</v>
          </cell>
          <cell r="K185">
            <v>9.4496943000000009</v>
          </cell>
          <cell r="L185" t="str">
            <v>&lt;11</v>
          </cell>
          <cell r="M185">
            <v>1169</v>
          </cell>
          <cell r="N185">
            <v>2.5662959999999999</v>
          </cell>
          <cell r="O185">
            <v>36</v>
          </cell>
          <cell r="P185">
            <v>1068</v>
          </cell>
          <cell r="Q185">
            <v>33.707864999999998</v>
          </cell>
          <cell r="R185" t="str">
            <v>&lt;11</v>
          </cell>
          <cell r="S185">
            <v>135</v>
          </cell>
          <cell r="T185" t="str">
            <v xml:space="preserve"> </v>
          </cell>
          <cell r="U185" t="str">
            <v>&lt;11</v>
          </cell>
          <cell r="V185">
            <v>602</v>
          </cell>
          <cell r="W185">
            <v>8.3056477999999991</v>
          </cell>
          <cell r="X185">
            <v>17</v>
          </cell>
          <cell r="Y185">
            <v>487</v>
          </cell>
          <cell r="Z185">
            <v>34.907598</v>
          </cell>
          <cell r="AA185">
            <v>17</v>
          </cell>
          <cell r="AB185">
            <v>1013</v>
          </cell>
          <cell r="AC185">
            <v>16.781835999999998</v>
          </cell>
        </row>
        <row r="186">
          <cell r="A186">
            <v>20861</v>
          </cell>
          <cell r="B186" t="str">
            <v>Montgomery</v>
          </cell>
          <cell r="C186" t="str">
            <v>&lt;11</v>
          </cell>
          <cell r="D186">
            <v>3195</v>
          </cell>
          <cell r="E186">
            <v>2.5039123999999999</v>
          </cell>
          <cell r="F186" t="str">
            <v>&lt;11</v>
          </cell>
          <cell r="G186">
            <v>646</v>
          </cell>
          <cell r="H186">
            <v>1.5479875999999999</v>
          </cell>
          <cell r="I186" t="str">
            <v>&lt;11</v>
          </cell>
          <cell r="J186">
            <v>2549</v>
          </cell>
          <cell r="K186">
            <v>2.746175</v>
          </cell>
          <cell r="L186" t="str">
            <v>&lt;11</v>
          </cell>
          <cell r="M186">
            <v>1587</v>
          </cell>
          <cell r="N186">
            <v>1.2602393999999999</v>
          </cell>
          <cell r="O186" t="str">
            <v>&lt;11</v>
          </cell>
          <cell r="P186">
            <v>1608</v>
          </cell>
          <cell r="Q186">
            <v>3.7313432999999998</v>
          </cell>
          <cell r="R186" t="str">
            <v>&lt;11</v>
          </cell>
          <cell r="S186">
            <v>403</v>
          </cell>
          <cell r="T186">
            <v>4.9627791999999999</v>
          </cell>
          <cell r="U186" t="str">
            <v>&lt;11</v>
          </cell>
          <cell r="V186">
            <v>411</v>
          </cell>
          <cell r="W186">
            <v>4.8661799999999999</v>
          </cell>
          <cell r="X186" t="str">
            <v>&lt;11</v>
          </cell>
          <cell r="Y186">
            <v>650</v>
          </cell>
          <cell r="Z186" t="str">
            <v xml:space="preserve"> </v>
          </cell>
          <cell r="AA186" t="str">
            <v>&lt;11</v>
          </cell>
          <cell r="AB186">
            <v>1731</v>
          </cell>
          <cell r="AC186">
            <v>2.3108029999999999</v>
          </cell>
        </row>
        <row r="187">
          <cell r="A187">
            <v>20862</v>
          </cell>
          <cell r="B187" t="str">
            <v>Montgomery</v>
          </cell>
          <cell r="C187" t="str">
            <v>&lt;11</v>
          </cell>
          <cell r="D187">
            <v>444</v>
          </cell>
          <cell r="E187">
            <v>9.0090090000000007</v>
          </cell>
          <cell r="F187" t="str">
            <v>&lt;11</v>
          </cell>
          <cell r="G187">
            <v>78</v>
          </cell>
          <cell r="H187">
            <v>12.820513</v>
          </cell>
          <cell r="I187" t="str">
            <v>&lt;11</v>
          </cell>
          <cell r="J187">
            <v>366</v>
          </cell>
          <cell r="K187">
            <v>8.1967213000000001</v>
          </cell>
          <cell r="L187" t="str">
            <v>&lt;11</v>
          </cell>
          <cell r="M187">
            <v>245</v>
          </cell>
          <cell r="N187">
            <v>4.0816327000000001</v>
          </cell>
          <cell r="O187" t="str">
            <v>&lt;11</v>
          </cell>
          <cell r="P187">
            <v>199</v>
          </cell>
          <cell r="Q187">
            <v>15.075377</v>
          </cell>
          <cell r="R187" t="str">
            <v>&lt;11</v>
          </cell>
          <cell r="S187">
            <v>0</v>
          </cell>
          <cell r="T187" t="str">
            <v xml:space="preserve"> </v>
          </cell>
          <cell r="U187" t="str">
            <v>&lt;11</v>
          </cell>
          <cell r="V187">
            <v>78</v>
          </cell>
          <cell r="W187">
            <v>12.820513</v>
          </cell>
          <cell r="X187" t="str">
            <v>&lt;11</v>
          </cell>
          <cell r="Y187">
            <v>48</v>
          </cell>
          <cell r="Z187">
            <v>20.833333</v>
          </cell>
          <cell r="AA187" t="str">
            <v>&lt;11</v>
          </cell>
          <cell r="AB187">
            <v>318</v>
          </cell>
          <cell r="AC187">
            <v>6.2893081999999998</v>
          </cell>
        </row>
        <row r="188">
          <cell r="A188">
            <v>20866</v>
          </cell>
          <cell r="B188" t="str">
            <v>Montgomery</v>
          </cell>
          <cell r="C188">
            <v>147</v>
          </cell>
          <cell r="D188">
            <v>16791</v>
          </cell>
          <cell r="E188">
            <v>8.7546900000000001</v>
          </cell>
          <cell r="F188">
            <v>26</v>
          </cell>
          <cell r="G188">
            <v>1868</v>
          </cell>
          <cell r="H188">
            <v>13.91863</v>
          </cell>
          <cell r="I188">
            <v>121</v>
          </cell>
          <cell r="J188">
            <v>14923</v>
          </cell>
          <cell r="K188">
            <v>8.1082891999999998</v>
          </cell>
          <cell r="L188">
            <v>46</v>
          </cell>
          <cell r="M188">
            <v>8181</v>
          </cell>
          <cell r="N188">
            <v>5.6227844999999999</v>
          </cell>
          <cell r="O188">
            <v>101</v>
          </cell>
          <cell r="P188">
            <v>8610</v>
          </cell>
          <cell r="Q188">
            <v>11.730546</v>
          </cell>
          <cell r="R188" t="str">
            <v>&lt;11</v>
          </cell>
          <cell r="S188">
            <v>4060</v>
          </cell>
          <cell r="T188">
            <v>1.2315271000000001</v>
          </cell>
          <cell r="U188">
            <v>70</v>
          </cell>
          <cell r="V188">
            <v>7570</v>
          </cell>
          <cell r="W188">
            <v>9.2470277000000003</v>
          </cell>
          <cell r="X188">
            <v>20</v>
          </cell>
          <cell r="Y188">
            <v>1645</v>
          </cell>
          <cell r="Z188">
            <v>12.158054999999999</v>
          </cell>
          <cell r="AA188">
            <v>52</v>
          </cell>
          <cell r="AB188">
            <v>3516</v>
          </cell>
          <cell r="AC188">
            <v>14.789534</v>
          </cell>
        </row>
        <row r="189">
          <cell r="A189">
            <v>20868</v>
          </cell>
          <cell r="B189" t="str">
            <v>Montgomery</v>
          </cell>
          <cell r="C189" t="str">
            <v>&lt;11</v>
          </cell>
          <cell r="D189">
            <v>624</v>
          </cell>
          <cell r="E189">
            <v>6.4102563999999997</v>
          </cell>
          <cell r="F189" t="str">
            <v>&lt;11</v>
          </cell>
          <cell r="G189">
            <v>385</v>
          </cell>
          <cell r="H189" t="str">
            <v xml:space="preserve"> </v>
          </cell>
          <cell r="I189" t="str">
            <v>&lt;11</v>
          </cell>
          <cell r="J189">
            <v>239</v>
          </cell>
          <cell r="K189">
            <v>16.736401999999998</v>
          </cell>
          <cell r="L189" t="str">
            <v>&lt;11</v>
          </cell>
          <cell r="M189">
            <v>317</v>
          </cell>
          <cell r="N189" t="str">
            <v xml:space="preserve"> </v>
          </cell>
          <cell r="O189" t="str">
            <v>&lt;11</v>
          </cell>
          <cell r="P189">
            <v>307</v>
          </cell>
          <cell r="Q189">
            <v>13.029316</v>
          </cell>
          <cell r="R189" t="str">
            <v>&lt;11</v>
          </cell>
          <cell r="S189">
            <v>47</v>
          </cell>
          <cell r="T189">
            <v>42.553190999999998</v>
          </cell>
          <cell r="U189" t="str">
            <v>&lt;11</v>
          </cell>
          <cell r="V189">
            <v>12</v>
          </cell>
          <cell r="W189">
            <v>83.333332999999996</v>
          </cell>
          <cell r="X189" t="str">
            <v>&lt;11</v>
          </cell>
          <cell r="Y189">
            <v>250</v>
          </cell>
          <cell r="Z189" t="str">
            <v xml:space="preserve"> </v>
          </cell>
          <cell r="AA189" t="str">
            <v>&lt;11</v>
          </cell>
          <cell r="AB189">
            <v>315</v>
          </cell>
          <cell r="AC189">
            <v>3.1746032</v>
          </cell>
        </row>
        <row r="190">
          <cell r="A190">
            <v>20871</v>
          </cell>
          <cell r="B190" t="str">
            <v>Montgomery</v>
          </cell>
          <cell r="C190">
            <v>208</v>
          </cell>
          <cell r="D190">
            <v>26366</v>
          </cell>
          <cell r="E190">
            <v>7.8889478999999998</v>
          </cell>
          <cell r="F190">
            <v>17</v>
          </cell>
          <cell r="G190">
            <v>2905</v>
          </cell>
          <cell r="H190">
            <v>5.8519793</v>
          </cell>
          <cell r="I190">
            <v>186</v>
          </cell>
          <cell r="J190">
            <v>23461</v>
          </cell>
          <cell r="K190">
            <v>7.9280508000000003</v>
          </cell>
          <cell r="L190">
            <v>87</v>
          </cell>
          <cell r="M190">
            <v>13667</v>
          </cell>
          <cell r="N190">
            <v>6.3656984000000003</v>
          </cell>
          <cell r="O190">
            <v>121</v>
          </cell>
          <cell r="P190">
            <v>12699</v>
          </cell>
          <cell r="Q190">
            <v>9.5283093000000001</v>
          </cell>
          <cell r="R190">
            <v>27</v>
          </cell>
          <cell r="S190">
            <v>9672</v>
          </cell>
          <cell r="T190">
            <v>2.7915633</v>
          </cell>
          <cell r="U190">
            <v>91</v>
          </cell>
          <cell r="V190">
            <v>4023</v>
          </cell>
          <cell r="W190">
            <v>22.619935000000002</v>
          </cell>
          <cell r="X190">
            <v>31</v>
          </cell>
          <cell r="Y190">
            <v>3161</v>
          </cell>
          <cell r="Z190">
            <v>9.8070231000000003</v>
          </cell>
          <cell r="AA190">
            <v>59</v>
          </cell>
          <cell r="AB190">
            <v>9510</v>
          </cell>
          <cell r="AC190">
            <v>6.2039958000000004</v>
          </cell>
        </row>
        <row r="191">
          <cell r="A191">
            <v>20872</v>
          </cell>
          <cell r="B191" t="str">
            <v>Montgomery</v>
          </cell>
          <cell r="C191">
            <v>171</v>
          </cell>
          <cell r="D191">
            <v>12835</v>
          </cell>
          <cell r="E191">
            <v>13.322945000000001</v>
          </cell>
          <cell r="F191">
            <v>18</v>
          </cell>
          <cell r="G191">
            <v>1716</v>
          </cell>
          <cell r="H191">
            <v>10.489509999999999</v>
          </cell>
          <cell r="I191">
            <v>146</v>
          </cell>
          <cell r="J191">
            <v>11119</v>
          </cell>
          <cell r="K191">
            <v>13.130677</v>
          </cell>
          <cell r="L191">
            <v>78</v>
          </cell>
          <cell r="M191">
            <v>6745</v>
          </cell>
          <cell r="N191">
            <v>11.564121999999999</v>
          </cell>
          <cell r="O191">
            <v>93</v>
          </cell>
          <cell r="P191">
            <v>6090</v>
          </cell>
          <cell r="Q191">
            <v>15.270936000000001</v>
          </cell>
          <cell r="R191" t="str">
            <v>&lt;11</v>
          </cell>
          <cell r="S191">
            <v>703</v>
          </cell>
          <cell r="T191">
            <v>4.2674253000000002</v>
          </cell>
          <cell r="U191">
            <v>27</v>
          </cell>
          <cell r="V191">
            <v>1484</v>
          </cell>
          <cell r="W191">
            <v>18.19407</v>
          </cell>
          <cell r="X191">
            <v>31</v>
          </cell>
          <cell r="Y191">
            <v>1405</v>
          </cell>
          <cell r="Z191">
            <v>22.064056999999998</v>
          </cell>
          <cell r="AA191">
            <v>110</v>
          </cell>
          <cell r="AB191">
            <v>9243</v>
          </cell>
          <cell r="AC191">
            <v>11.900898</v>
          </cell>
        </row>
        <row r="192">
          <cell r="A192">
            <v>20874</v>
          </cell>
          <cell r="B192" t="str">
            <v>Montgomery</v>
          </cell>
          <cell r="C192">
            <v>1035</v>
          </cell>
          <cell r="D192">
            <v>62270</v>
          </cell>
          <cell r="E192">
            <v>16.621165999999999</v>
          </cell>
          <cell r="F192">
            <v>201</v>
          </cell>
          <cell r="G192">
            <v>16358</v>
          </cell>
          <cell r="H192">
            <v>12.287566</v>
          </cell>
          <cell r="I192">
            <v>824</v>
          </cell>
          <cell r="J192">
            <v>45912</v>
          </cell>
          <cell r="K192">
            <v>17.947378</v>
          </cell>
          <cell r="L192">
            <v>454</v>
          </cell>
          <cell r="M192">
            <v>32123</v>
          </cell>
          <cell r="N192">
            <v>14.133176000000001</v>
          </cell>
          <cell r="O192">
            <v>581</v>
          </cell>
          <cell r="P192">
            <v>30147</v>
          </cell>
          <cell r="Q192">
            <v>19.272233</v>
          </cell>
          <cell r="R192">
            <v>26</v>
          </cell>
          <cell r="S192">
            <v>10833</v>
          </cell>
          <cell r="T192">
            <v>2.4000737999999999</v>
          </cell>
          <cell r="U192">
            <v>399</v>
          </cell>
          <cell r="V192">
            <v>13904</v>
          </cell>
          <cell r="W192">
            <v>28.696777999999998</v>
          </cell>
          <cell r="X192">
            <v>188</v>
          </cell>
          <cell r="Y192">
            <v>12203</v>
          </cell>
          <cell r="Z192">
            <v>15.406048</v>
          </cell>
          <cell r="AA192">
            <v>422</v>
          </cell>
          <cell r="AB192">
            <v>25330</v>
          </cell>
          <cell r="AC192">
            <v>16.660087000000001</v>
          </cell>
        </row>
        <row r="193">
          <cell r="A193">
            <v>20875</v>
          </cell>
          <cell r="B193" t="str">
            <v>Montgomery</v>
          </cell>
          <cell r="C193" t="str">
            <v>&lt;11</v>
          </cell>
          <cell r="D193">
            <v>0</v>
          </cell>
          <cell r="E193" t="str">
            <v xml:space="preserve"> </v>
          </cell>
          <cell r="F193" t="str">
            <v>&lt;11</v>
          </cell>
          <cell r="G193">
            <v>0</v>
          </cell>
          <cell r="H193" t="str">
            <v xml:space="preserve"> </v>
          </cell>
          <cell r="I193" t="str">
            <v>&lt;11</v>
          </cell>
          <cell r="J193">
            <v>0</v>
          </cell>
          <cell r="K193" t="str">
            <v xml:space="preserve"> </v>
          </cell>
          <cell r="L193" t="str">
            <v>&lt;11</v>
          </cell>
          <cell r="M193">
            <v>0</v>
          </cell>
          <cell r="N193" t="str">
            <v xml:space="preserve"> </v>
          </cell>
          <cell r="O193" t="str">
            <v>&lt;11</v>
          </cell>
          <cell r="P193">
            <v>0</v>
          </cell>
          <cell r="Q193" t="str">
            <v xml:space="preserve"> </v>
          </cell>
          <cell r="R193" t="str">
            <v>&lt;11</v>
          </cell>
          <cell r="S193">
            <v>0</v>
          </cell>
          <cell r="T193" t="str">
            <v xml:space="preserve"> </v>
          </cell>
          <cell r="U193" t="str">
            <v>&lt;11</v>
          </cell>
          <cell r="V193">
            <v>0</v>
          </cell>
          <cell r="W193" t="str">
            <v xml:space="preserve"> </v>
          </cell>
          <cell r="X193" t="str">
            <v>&lt;11</v>
          </cell>
          <cell r="Y193">
            <v>0</v>
          </cell>
          <cell r="Z193" t="str">
            <v xml:space="preserve"> </v>
          </cell>
          <cell r="AA193" t="str">
            <v>&lt;11</v>
          </cell>
          <cell r="AB193">
            <v>0</v>
          </cell>
          <cell r="AC193" t="str">
            <v xml:space="preserve"> </v>
          </cell>
        </row>
        <row r="194">
          <cell r="A194">
            <v>20876</v>
          </cell>
          <cell r="B194" t="str">
            <v>Montgomery</v>
          </cell>
          <cell r="C194">
            <v>435</v>
          </cell>
          <cell r="D194">
            <v>25963</v>
          </cell>
          <cell r="E194">
            <v>16.754612000000002</v>
          </cell>
          <cell r="F194">
            <v>103</v>
          </cell>
          <cell r="G194">
            <v>4972</v>
          </cell>
          <cell r="H194">
            <v>20.716010000000001</v>
          </cell>
          <cell r="I194">
            <v>324</v>
          </cell>
          <cell r="J194">
            <v>20991</v>
          </cell>
          <cell r="K194">
            <v>15.435187000000001</v>
          </cell>
          <cell r="L194">
            <v>172</v>
          </cell>
          <cell r="M194">
            <v>13437</v>
          </cell>
          <cell r="N194">
            <v>12.800476</v>
          </cell>
          <cell r="O194">
            <v>263</v>
          </cell>
          <cell r="P194">
            <v>12526</v>
          </cell>
          <cell r="Q194">
            <v>20.996327999999998</v>
          </cell>
          <cell r="R194">
            <v>14</v>
          </cell>
          <cell r="S194">
            <v>5962</v>
          </cell>
          <cell r="T194">
            <v>2.3482053000000001</v>
          </cell>
          <cell r="U194">
            <v>145</v>
          </cell>
          <cell r="V194">
            <v>8127</v>
          </cell>
          <cell r="W194">
            <v>17.841761999999999</v>
          </cell>
          <cell r="X194">
            <v>127</v>
          </cell>
          <cell r="Y194">
            <v>3792</v>
          </cell>
          <cell r="Z194">
            <v>33.491560999999997</v>
          </cell>
          <cell r="AA194">
            <v>149</v>
          </cell>
          <cell r="AB194">
            <v>8082</v>
          </cell>
          <cell r="AC194">
            <v>18.436031</v>
          </cell>
        </row>
        <row r="195">
          <cell r="A195">
            <v>20877</v>
          </cell>
          <cell r="B195" t="str">
            <v>Montgomery</v>
          </cell>
          <cell r="C195">
            <v>682</v>
          </cell>
          <cell r="D195">
            <v>37094</v>
          </cell>
          <cell r="E195">
            <v>18.385722999999999</v>
          </cell>
          <cell r="F195">
            <v>238</v>
          </cell>
          <cell r="G195">
            <v>15449</v>
          </cell>
          <cell r="H195">
            <v>15.405528</v>
          </cell>
          <cell r="I195">
            <v>408</v>
          </cell>
          <cell r="J195">
            <v>21645</v>
          </cell>
          <cell r="K195">
            <v>18.849619000000001</v>
          </cell>
          <cell r="L195">
            <v>251</v>
          </cell>
          <cell r="M195">
            <v>18437</v>
          </cell>
          <cell r="N195">
            <v>13.613929000000001</v>
          </cell>
          <cell r="O195">
            <v>431</v>
          </cell>
          <cell r="P195">
            <v>18657</v>
          </cell>
          <cell r="Q195">
            <v>23.101248999999999</v>
          </cell>
          <cell r="R195">
            <v>14</v>
          </cell>
          <cell r="S195">
            <v>5799</v>
          </cell>
          <cell r="T195">
            <v>2.4142093</v>
          </cell>
          <cell r="U195">
            <v>182</v>
          </cell>
          <cell r="V195">
            <v>7154</v>
          </cell>
          <cell r="W195">
            <v>25.440313</v>
          </cell>
          <cell r="X195">
            <v>231</v>
          </cell>
          <cell r="Y195">
            <v>11372</v>
          </cell>
          <cell r="Z195">
            <v>20.31305</v>
          </cell>
          <cell r="AA195">
            <v>255</v>
          </cell>
          <cell r="AB195">
            <v>12769</v>
          </cell>
          <cell r="AC195">
            <v>19.97024</v>
          </cell>
        </row>
        <row r="196">
          <cell r="A196">
            <v>20878</v>
          </cell>
          <cell r="B196" t="str">
            <v>Montgomery</v>
          </cell>
          <cell r="C196">
            <v>691</v>
          </cell>
          <cell r="D196">
            <v>65999</v>
          </cell>
          <cell r="E196">
            <v>10.469856</v>
          </cell>
          <cell r="F196">
            <v>122</v>
          </cell>
          <cell r="G196">
            <v>7722</v>
          </cell>
          <cell r="H196">
            <v>15.799016</v>
          </cell>
          <cell r="I196">
            <v>544</v>
          </cell>
          <cell r="J196">
            <v>58277</v>
          </cell>
          <cell r="K196">
            <v>9.3347289999999994</v>
          </cell>
          <cell r="L196">
            <v>274</v>
          </cell>
          <cell r="M196">
            <v>33806</v>
          </cell>
          <cell r="N196">
            <v>8.1050701000000007</v>
          </cell>
          <cell r="O196">
            <v>416</v>
          </cell>
          <cell r="P196">
            <v>32193</v>
          </cell>
          <cell r="Q196">
            <v>12.922064000000001</v>
          </cell>
          <cell r="R196">
            <v>36</v>
          </cell>
          <cell r="S196">
            <v>17886</v>
          </cell>
          <cell r="T196">
            <v>2.0127473999999999</v>
          </cell>
          <cell r="U196">
            <v>141</v>
          </cell>
          <cell r="V196">
            <v>6912</v>
          </cell>
          <cell r="W196">
            <v>20.399305999999999</v>
          </cell>
          <cell r="X196">
            <v>146</v>
          </cell>
          <cell r="Y196">
            <v>8451</v>
          </cell>
          <cell r="Z196">
            <v>17.276062</v>
          </cell>
          <cell r="AA196">
            <v>368</v>
          </cell>
          <cell r="AB196">
            <v>32750</v>
          </cell>
          <cell r="AC196">
            <v>11.236641000000001</v>
          </cell>
        </row>
        <row r="197">
          <cell r="A197">
            <v>20879</v>
          </cell>
          <cell r="B197" t="str">
            <v>Montgomery</v>
          </cell>
          <cell r="C197">
            <v>386</v>
          </cell>
          <cell r="D197">
            <v>27244</v>
          </cell>
          <cell r="E197">
            <v>14.168257000000001</v>
          </cell>
          <cell r="F197">
            <v>80</v>
          </cell>
          <cell r="G197">
            <v>8102</v>
          </cell>
          <cell r="H197">
            <v>9.8741052000000007</v>
          </cell>
          <cell r="I197">
            <v>298</v>
          </cell>
          <cell r="J197">
            <v>19142</v>
          </cell>
          <cell r="K197">
            <v>15.567861000000001</v>
          </cell>
          <cell r="L197">
            <v>134</v>
          </cell>
          <cell r="M197">
            <v>14569</v>
          </cell>
          <cell r="N197">
            <v>9.1976113999999995</v>
          </cell>
          <cell r="O197">
            <v>252</v>
          </cell>
          <cell r="P197">
            <v>12675</v>
          </cell>
          <cell r="Q197">
            <v>19.881657000000001</v>
          </cell>
          <cell r="R197">
            <v>17</v>
          </cell>
          <cell r="S197">
            <v>4147</v>
          </cell>
          <cell r="T197">
            <v>4.0993488999999999</v>
          </cell>
          <cell r="U197">
            <v>162</v>
          </cell>
          <cell r="V197">
            <v>5535</v>
          </cell>
          <cell r="W197">
            <v>29.268293</v>
          </cell>
          <cell r="X197">
            <v>75</v>
          </cell>
          <cell r="Y197">
            <v>6509</v>
          </cell>
          <cell r="Z197">
            <v>11.522506999999999</v>
          </cell>
          <cell r="AA197">
            <v>132</v>
          </cell>
          <cell r="AB197">
            <v>11053</v>
          </cell>
          <cell r="AC197">
            <v>11.942458999999999</v>
          </cell>
        </row>
        <row r="198">
          <cell r="A198">
            <v>20880</v>
          </cell>
          <cell r="B198" t="str">
            <v>Montgomery</v>
          </cell>
          <cell r="C198" t="str">
            <v>&lt;11</v>
          </cell>
          <cell r="D198">
            <v>700</v>
          </cell>
          <cell r="E198">
            <v>12.857143000000001</v>
          </cell>
          <cell r="F198" t="str">
            <v>&lt;11</v>
          </cell>
          <cell r="G198">
            <v>40</v>
          </cell>
          <cell r="H198" t="str">
            <v xml:space="preserve"> </v>
          </cell>
          <cell r="I198" t="str">
            <v>&lt;11</v>
          </cell>
          <cell r="J198">
            <v>660</v>
          </cell>
          <cell r="K198">
            <v>12.121212</v>
          </cell>
          <cell r="L198" t="str">
            <v>&lt;11</v>
          </cell>
          <cell r="M198">
            <v>319</v>
          </cell>
          <cell r="N198">
            <v>3.1347961999999998</v>
          </cell>
          <cell r="O198" t="str">
            <v>&lt;11</v>
          </cell>
          <cell r="P198">
            <v>381</v>
          </cell>
          <cell r="Q198">
            <v>20.997375000000002</v>
          </cell>
          <cell r="R198" t="str">
            <v>&lt;11</v>
          </cell>
          <cell r="S198">
            <v>16</v>
          </cell>
          <cell r="T198" t="str">
            <v xml:space="preserve"> </v>
          </cell>
          <cell r="U198" t="str">
            <v>&lt;11</v>
          </cell>
          <cell r="V198">
            <v>75</v>
          </cell>
          <cell r="W198" t="str">
            <v xml:space="preserve"> </v>
          </cell>
          <cell r="X198" t="str">
            <v>&lt;11</v>
          </cell>
          <cell r="Y198">
            <v>59</v>
          </cell>
          <cell r="Z198">
            <v>16.949152999999999</v>
          </cell>
          <cell r="AA198" t="str">
            <v>&lt;11</v>
          </cell>
          <cell r="AB198">
            <v>550</v>
          </cell>
          <cell r="AC198">
            <v>14.545455</v>
          </cell>
        </row>
        <row r="199">
          <cell r="A199">
            <v>20882</v>
          </cell>
          <cell r="B199" t="str">
            <v>Montgomery</v>
          </cell>
          <cell r="C199">
            <v>130</v>
          </cell>
          <cell r="D199">
            <v>14301</v>
          </cell>
          <cell r="E199">
            <v>9.0902733999999992</v>
          </cell>
          <cell r="F199" t="str">
            <v>&lt;11</v>
          </cell>
          <cell r="G199">
            <v>1696</v>
          </cell>
          <cell r="H199">
            <v>5.3066038000000004</v>
          </cell>
          <cell r="I199">
            <v>119</v>
          </cell>
          <cell r="J199">
            <v>12605</v>
          </cell>
          <cell r="K199">
            <v>9.4406981000000005</v>
          </cell>
          <cell r="L199">
            <v>42</v>
          </cell>
          <cell r="M199">
            <v>7080</v>
          </cell>
          <cell r="N199">
            <v>5.9322033999999997</v>
          </cell>
          <cell r="O199">
            <v>88</v>
          </cell>
          <cell r="P199">
            <v>7221</v>
          </cell>
          <cell r="Q199">
            <v>12.186678000000001</v>
          </cell>
          <cell r="R199" t="str">
            <v>&lt;11</v>
          </cell>
          <cell r="S199">
            <v>1085</v>
          </cell>
          <cell r="T199">
            <v>1.843318</v>
          </cell>
          <cell r="U199">
            <v>14</v>
          </cell>
          <cell r="V199">
            <v>862</v>
          </cell>
          <cell r="W199">
            <v>16.241299000000001</v>
          </cell>
          <cell r="X199">
            <v>12</v>
          </cell>
          <cell r="Y199">
            <v>1522</v>
          </cell>
          <cell r="Z199">
            <v>7.8843626999999996</v>
          </cell>
          <cell r="AA199">
            <v>102</v>
          </cell>
          <cell r="AB199">
            <v>10832</v>
          </cell>
          <cell r="AC199">
            <v>9.4165436000000007</v>
          </cell>
        </row>
        <row r="200">
          <cell r="A200">
            <v>20883</v>
          </cell>
          <cell r="B200" t="str">
            <v>Montgomery</v>
          </cell>
          <cell r="C200" t="str">
            <v>&lt;11</v>
          </cell>
          <cell r="D200">
            <v>0</v>
          </cell>
          <cell r="E200" t="str">
            <v xml:space="preserve"> </v>
          </cell>
          <cell r="F200" t="str">
            <v>&lt;11</v>
          </cell>
          <cell r="G200">
            <v>0</v>
          </cell>
          <cell r="H200" t="str">
            <v xml:space="preserve"> </v>
          </cell>
          <cell r="I200" t="str">
            <v>&lt;11</v>
          </cell>
          <cell r="J200">
            <v>0</v>
          </cell>
          <cell r="K200" t="str">
            <v xml:space="preserve"> </v>
          </cell>
          <cell r="L200" t="str">
            <v>&lt;11</v>
          </cell>
          <cell r="M200">
            <v>0</v>
          </cell>
          <cell r="N200" t="str">
            <v xml:space="preserve"> </v>
          </cell>
          <cell r="O200" t="str">
            <v>&lt;11</v>
          </cell>
          <cell r="P200">
            <v>0</v>
          </cell>
          <cell r="Q200" t="str">
            <v xml:space="preserve"> </v>
          </cell>
          <cell r="R200" t="str">
            <v>&lt;11</v>
          </cell>
          <cell r="S200">
            <v>0</v>
          </cell>
          <cell r="T200" t="str">
            <v xml:space="preserve"> </v>
          </cell>
          <cell r="U200" t="str">
            <v>&lt;11</v>
          </cell>
          <cell r="V200">
            <v>0</v>
          </cell>
          <cell r="W200" t="str">
            <v xml:space="preserve"> </v>
          </cell>
          <cell r="X200" t="str">
            <v>&lt;11</v>
          </cell>
          <cell r="Y200">
            <v>0</v>
          </cell>
          <cell r="Z200" t="str">
            <v xml:space="preserve"> </v>
          </cell>
          <cell r="AA200" t="str">
            <v>&lt;11</v>
          </cell>
          <cell r="AB200">
            <v>0</v>
          </cell>
          <cell r="AC200" t="str">
            <v xml:space="preserve"> </v>
          </cell>
        </row>
        <row r="201">
          <cell r="A201">
            <v>20884</v>
          </cell>
          <cell r="B201" t="str">
            <v>Montgomery</v>
          </cell>
          <cell r="C201" t="str">
            <v>&lt;11</v>
          </cell>
          <cell r="D201">
            <v>0</v>
          </cell>
          <cell r="E201" t="str">
            <v xml:space="preserve"> </v>
          </cell>
          <cell r="F201" t="str">
            <v>&lt;11</v>
          </cell>
          <cell r="G201">
            <v>0</v>
          </cell>
          <cell r="H201" t="str">
            <v xml:space="preserve"> </v>
          </cell>
          <cell r="I201" t="str">
            <v>&lt;11</v>
          </cell>
          <cell r="J201">
            <v>0</v>
          </cell>
          <cell r="K201" t="str">
            <v xml:space="preserve"> </v>
          </cell>
          <cell r="L201" t="str">
            <v>&lt;11</v>
          </cell>
          <cell r="M201">
            <v>0</v>
          </cell>
          <cell r="N201" t="str">
            <v xml:space="preserve"> </v>
          </cell>
          <cell r="O201" t="str">
            <v>&lt;11</v>
          </cell>
          <cell r="P201">
            <v>0</v>
          </cell>
          <cell r="Q201" t="str">
            <v xml:space="preserve"> </v>
          </cell>
          <cell r="R201" t="str">
            <v>&lt;11</v>
          </cell>
          <cell r="S201">
            <v>0</v>
          </cell>
          <cell r="T201" t="str">
            <v xml:space="preserve"> </v>
          </cell>
          <cell r="U201" t="str">
            <v>&lt;11</v>
          </cell>
          <cell r="V201">
            <v>0</v>
          </cell>
          <cell r="W201" t="str">
            <v xml:space="preserve"> </v>
          </cell>
          <cell r="X201" t="str">
            <v>&lt;11</v>
          </cell>
          <cell r="Y201">
            <v>0</v>
          </cell>
          <cell r="Z201" t="str">
            <v xml:space="preserve"> </v>
          </cell>
          <cell r="AA201" t="str">
            <v>&lt;11</v>
          </cell>
          <cell r="AB201">
            <v>0</v>
          </cell>
          <cell r="AC201" t="str">
            <v xml:space="preserve"> </v>
          </cell>
        </row>
        <row r="202">
          <cell r="A202">
            <v>20885</v>
          </cell>
          <cell r="B202" t="str">
            <v>Montgomery</v>
          </cell>
          <cell r="C202" t="str">
            <v>&lt;11</v>
          </cell>
          <cell r="D202">
            <v>0</v>
          </cell>
          <cell r="E202" t="str">
            <v xml:space="preserve"> </v>
          </cell>
          <cell r="F202" t="str">
            <v>&lt;11</v>
          </cell>
          <cell r="G202">
            <v>0</v>
          </cell>
          <cell r="H202" t="str">
            <v xml:space="preserve"> </v>
          </cell>
          <cell r="I202" t="str">
            <v>&lt;11</v>
          </cell>
          <cell r="J202">
            <v>0</v>
          </cell>
          <cell r="K202" t="str">
            <v xml:space="preserve"> </v>
          </cell>
          <cell r="L202" t="str">
            <v>&lt;11</v>
          </cell>
          <cell r="M202">
            <v>0</v>
          </cell>
          <cell r="N202" t="str">
            <v xml:space="preserve"> </v>
          </cell>
          <cell r="O202" t="str">
            <v>&lt;11</v>
          </cell>
          <cell r="P202">
            <v>0</v>
          </cell>
          <cell r="Q202" t="str">
            <v xml:space="preserve"> </v>
          </cell>
          <cell r="R202" t="str">
            <v>&lt;11</v>
          </cell>
          <cell r="S202">
            <v>0</v>
          </cell>
          <cell r="T202" t="str">
            <v xml:space="preserve"> </v>
          </cell>
          <cell r="U202" t="str">
            <v>&lt;11</v>
          </cell>
          <cell r="V202">
            <v>0</v>
          </cell>
          <cell r="W202" t="str">
            <v xml:space="preserve"> </v>
          </cell>
          <cell r="X202" t="str">
            <v>&lt;11</v>
          </cell>
          <cell r="Y202">
            <v>0</v>
          </cell>
          <cell r="Z202" t="str">
            <v xml:space="preserve"> </v>
          </cell>
          <cell r="AA202" t="str">
            <v>&lt;11</v>
          </cell>
          <cell r="AB202">
            <v>0</v>
          </cell>
          <cell r="AC202" t="str">
            <v xml:space="preserve"> </v>
          </cell>
        </row>
        <row r="203">
          <cell r="A203">
            <v>20886</v>
          </cell>
          <cell r="B203" t="str">
            <v>Montgomery</v>
          </cell>
          <cell r="C203">
            <v>520</v>
          </cell>
          <cell r="D203">
            <v>34436</v>
          </cell>
          <cell r="E203">
            <v>15.100476</v>
          </cell>
          <cell r="F203">
            <v>190</v>
          </cell>
          <cell r="G203">
            <v>11361</v>
          </cell>
          <cell r="H203">
            <v>16.723880000000001</v>
          </cell>
          <cell r="I203">
            <v>317</v>
          </cell>
          <cell r="J203">
            <v>23075</v>
          </cell>
          <cell r="K203">
            <v>13.737811000000001</v>
          </cell>
          <cell r="L203">
            <v>188</v>
          </cell>
          <cell r="M203">
            <v>17118</v>
          </cell>
          <cell r="N203">
            <v>10.982590999999999</v>
          </cell>
          <cell r="O203">
            <v>332</v>
          </cell>
          <cell r="P203">
            <v>17318</v>
          </cell>
          <cell r="Q203">
            <v>19.170805000000001</v>
          </cell>
          <cell r="R203" t="str">
            <v>&lt;11</v>
          </cell>
          <cell r="S203">
            <v>4610</v>
          </cell>
          <cell r="T203">
            <v>1.9522777</v>
          </cell>
          <cell r="U203">
            <v>155</v>
          </cell>
          <cell r="V203">
            <v>8302</v>
          </cell>
          <cell r="W203">
            <v>18.670200000000001</v>
          </cell>
          <cell r="X203">
            <v>162</v>
          </cell>
          <cell r="Y203">
            <v>8397</v>
          </cell>
          <cell r="Z203">
            <v>19.292604999999998</v>
          </cell>
          <cell r="AA203">
            <v>194</v>
          </cell>
          <cell r="AB203">
            <v>13127</v>
          </cell>
          <cell r="AC203">
            <v>14.778700000000001</v>
          </cell>
        </row>
        <row r="204">
          <cell r="A204">
            <v>20889</v>
          </cell>
          <cell r="B204" t="str">
            <v>Montgomery</v>
          </cell>
          <cell r="C204" t="str">
            <v>&lt;11</v>
          </cell>
          <cell r="D204">
            <v>407</v>
          </cell>
          <cell r="E204">
            <v>4.9140049000000001</v>
          </cell>
          <cell r="F204" t="str">
            <v>&lt;11</v>
          </cell>
          <cell r="G204">
            <v>103</v>
          </cell>
          <cell r="H204">
            <v>9.7087378999999991</v>
          </cell>
          <cell r="I204" t="str">
            <v>&lt;11</v>
          </cell>
          <cell r="J204">
            <v>304</v>
          </cell>
          <cell r="K204">
            <v>3.2894736999999998</v>
          </cell>
          <cell r="L204" t="str">
            <v>&lt;11</v>
          </cell>
          <cell r="M204">
            <v>68</v>
          </cell>
          <cell r="N204">
            <v>14.705882000000001</v>
          </cell>
          <cell r="O204" t="str">
            <v>&lt;11</v>
          </cell>
          <cell r="P204">
            <v>339</v>
          </cell>
          <cell r="Q204">
            <v>2.9498525</v>
          </cell>
          <cell r="R204" t="str">
            <v>&lt;11</v>
          </cell>
          <cell r="S204">
            <v>0</v>
          </cell>
          <cell r="T204" t="str">
            <v xml:space="preserve"> </v>
          </cell>
          <cell r="U204" t="str">
            <v>&lt;11</v>
          </cell>
          <cell r="V204">
            <v>34</v>
          </cell>
          <cell r="W204" t="str">
            <v xml:space="preserve"> </v>
          </cell>
          <cell r="X204" t="str">
            <v>&lt;11</v>
          </cell>
          <cell r="Y204">
            <v>108</v>
          </cell>
          <cell r="Z204" t="str">
            <v xml:space="preserve"> </v>
          </cell>
          <cell r="AA204" t="str">
            <v>&lt;11</v>
          </cell>
          <cell r="AB204">
            <v>265</v>
          </cell>
          <cell r="AC204">
            <v>7.5471697999999998</v>
          </cell>
        </row>
        <row r="205">
          <cell r="A205">
            <v>20891</v>
          </cell>
          <cell r="B205" t="str">
            <v>Montgomery</v>
          </cell>
          <cell r="C205" t="str">
            <v>&lt;11</v>
          </cell>
          <cell r="D205">
            <v>0</v>
          </cell>
          <cell r="E205" t="str">
            <v xml:space="preserve"> </v>
          </cell>
          <cell r="F205" t="str">
            <v>&lt;11</v>
          </cell>
          <cell r="G205">
            <v>0</v>
          </cell>
          <cell r="H205" t="str">
            <v xml:space="preserve"> </v>
          </cell>
          <cell r="I205" t="str">
            <v>&lt;11</v>
          </cell>
          <cell r="J205">
            <v>0</v>
          </cell>
          <cell r="K205" t="str">
            <v xml:space="preserve"> </v>
          </cell>
          <cell r="L205" t="str">
            <v>&lt;11</v>
          </cell>
          <cell r="M205">
            <v>0</v>
          </cell>
          <cell r="N205" t="str">
            <v xml:space="preserve"> </v>
          </cell>
          <cell r="O205" t="str">
            <v>&lt;11</v>
          </cell>
          <cell r="P205">
            <v>0</v>
          </cell>
          <cell r="Q205" t="str">
            <v xml:space="preserve"> </v>
          </cell>
          <cell r="R205" t="str">
            <v>&lt;11</v>
          </cell>
          <cell r="S205">
            <v>0</v>
          </cell>
          <cell r="T205" t="str">
            <v xml:space="preserve"> </v>
          </cell>
          <cell r="U205" t="str">
            <v>&lt;11</v>
          </cell>
          <cell r="V205">
            <v>0</v>
          </cell>
          <cell r="W205" t="str">
            <v xml:space="preserve"> </v>
          </cell>
          <cell r="X205" t="str">
            <v>&lt;11</v>
          </cell>
          <cell r="Y205">
            <v>0</v>
          </cell>
          <cell r="Z205" t="str">
            <v xml:space="preserve"> </v>
          </cell>
          <cell r="AA205" t="str">
            <v>&lt;11</v>
          </cell>
          <cell r="AB205">
            <v>0</v>
          </cell>
          <cell r="AC205" t="str">
            <v xml:space="preserve"> </v>
          </cell>
        </row>
        <row r="206">
          <cell r="A206">
            <v>20892</v>
          </cell>
          <cell r="B206" t="str">
            <v>Montgomery</v>
          </cell>
          <cell r="C206" t="str">
            <v>&lt;11</v>
          </cell>
          <cell r="D206">
            <v>0</v>
          </cell>
          <cell r="E206" t="str">
            <v xml:space="preserve"> </v>
          </cell>
          <cell r="F206" t="str">
            <v>&lt;11</v>
          </cell>
          <cell r="G206">
            <v>0</v>
          </cell>
          <cell r="H206" t="str">
            <v xml:space="preserve"> </v>
          </cell>
          <cell r="I206" t="str">
            <v>&lt;11</v>
          </cell>
          <cell r="J206">
            <v>0</v>
          </cell>
          <cell r="K206" t="str">
            <v xml:space="preserve"> </v>
          </cell>
          <cell r="L206" t="str">
            <v>&lt;11</v>
          </cell>
          <cell r="M206">
            <v>0</v>
          </cell>
          <cell r="N206" t="str">
            <v xml:space="preserve"> </v>
          </cell>
          <cell r="O206" t="str">
            <v>&lt;11</v>
          </cell>
          <cell r="P206">
            <v>0</v>
          </cell>
          <cell r="Q206" t="str">
            <v xml:space="preserve"> </v>
          </cell>
          <cell r="R206" t="str">
            <v>&lt;11</v>
          </cell>
          <cell r="S206">
            <v>0</v>
          </cell>
          <cell r="T206" t="str">
            <v xml:space="preserve"> </v>
          </cell>
          <cell r="U206" t="str">
            <v>&lt;11</v>
          </cell>
          <cell r="V206">
            <v>0</v>
          </cell>
          <cell r="W206" t="str">
            <v xml:space="preserve"> </v>
          </cell>
          <cell r="X206" t="str">
            <v>&lt;11</v>
          </cell>
          <cell r="Y206">
            <v>0</v>
          </cell>
          <cell r="Z206" t="str">
            <v xml:space="preserve"> </v>
          </cell>
          <cell r="AA206" t="str">
            <v>&lt;11</v>
          </cell>
          <cell r="AB206">
            <v>0</v>
          </cell>
          <cell r="AC206" t="str">
            <v xml:space="preserve"> </v>
          </cell>
        </row>
        <row r="207">
          <cell r="A207">
            <v>20894</v>
          </cell>
          <cell r="B207" t="str">
            <v>Montgomery</v>
          </cell>
          <cell r="C207" t="str">
            <v>&lt;11</v>
          </cell>
          <cell r="D207">
            <v>0</v>
          </cell>
          <cell r="E207" t="str">
            <v xml:space="preserve"> </v>
          </cell>
          <cell r="F207" t="str">
            <v>&lt;11</v>
          </cell>
          <cell r="G207">
            <v>0</v>
          </cell>
          <cell r="H207" t="str">
            <v xml:space="preserve"> </v>
          </cell>
          <cell r="I207" t="str">
            <v>&lt;11</v>
          </cell>
          <cell r="J207">
            <v>0</v>
          </cell>
          <cell r="K207" t="str">
            <v xml:space="preserve"> </v>
          </cell>
          <cell r="L207" t="str">
            <v>&lt;11</v>
          </cell>
          <cell r="M207">
            <v>0</v>
          </cell>
          <cell r="N207" t="str">
            <v xml:space="preserve"> </v>
          </cell>
          <cell r="O207" t="str">
            <v>&lt;11</v>
          </cell>
          <cell r="P207">
            <v>0</v>
          </cell>
          <cell r="Q207" t="str">
            <v xml:space="preserve"> </v>
          </cell>
          <cell r="R207" t="str">
            <v>&lt;11</v>
          </cell>
          <cell r="S207">
            <v>0</v>
          </cell>
          <cell r="T207" t="str">
            <v xml:space="preserve"> </v>
          </cell>
          <cell r="U207" t="str">
            <v>&lt;11</v>
          </cell>
          <cell r="V207">
            <v>0</v>
          </cell>
          <cell r="W207" t="str">
            <v xml:space="preserve"> </v>
          </cell>
          <cell r="X207" t="str">
            <v>&lt;11</v>
          </cell>
          <cell r="Y207">
            <v>0</v>
          </cell>
          <cell r="Z207" t="str">
            <v xml:space="preserve"> </v>
          </cell>
          <cell r="AA207" t="str">
            <v>&lt;11</v>
          </cell>
          <cell r="AB207">
            <v>0</v>
          </cell>
          <cell r="AC207" t="str">
            <v xml:space="preserve"> </v>
          </cell>
        </row>
        <row r="208">
          <cell r="A208">
            <v>20895</v>
          </cell>
          <cell r="B208" t="str">
            <v>Montgomery</v>
          </cell>
          <cell r="C208">
            <v>172</v>
          </cell>
          <cell r="D208">
            <v>19051</v>
          </cell>
          <cell r="E208">
            <v>9.0283975000000005</v>
          </cell>
          <cell r="F208">
            <v>21</v>
          </cell>
          <cell r="G208">
            <v>2624</v>
          </cell>
          <cell r="H208">
            <v>8.0030488000000002</v>
          </cell>
          <cell r="I208">
            <v>149</v>
          </cell>
          <cell r="J208">
            <v>16427</v>
          </cell>
          <cell r="K208">
            <v>9.0704328000000007</v>
          </cell>
          <cell r="L208">
            <v>51</v>
          </cell>
          <cell r="M208">
            <v>9812</v>
          </cell>
          <cell r="N208">
            <v>5.1977171000000002</v>
          </cell>
          <cell r="O208">
            <v>121</v>
          </cell>
          <cell r="P208">
            <v>9239</v>
          </cell>
          <cell r="Q208">
            <v>13.096655</v>
          </cell>
          <cell r="R208" t="str">
            <v>&lt;11</v>
          </cell>
          <cell r="S208">
            <v>1000</v>
          </cell>
          <cell r="T208">
            <v>3</v>
          </cell>
          <cell r="U208">
            <v>29</v>
          </cell>
          <cell r="V208">
            <v>1051</v>
          </cell>
          <cell r="W208">
            <v>27.592769000000001</v>
          </cell>
          <cell r="X208">
            <v>29</v>
          </cell>
          <cell r="Y208">
            <v>2927</v>
          </cell>
          <cell r="Z208">
            <v>9.9077553999999992</v>
          </cell>
          <cell r="AA208">
            <v>111</v>
          </cell>
          <cell r="AB208">
            <v>14073</v>
          </cell>
          <cell r="AC208">
            <v>7.8874440000000003</v>
          </cell>
        </row>
        <row r="209">
          <cell r="A209">
            <v>20896</v>
          </cell>
          <cell r="B209" t="str">
            <v>Montgomery</v>
          </cell>
          <cell r="C209" t="str">
            <v>&lt;11</v>
          </cell>
          <cell r="D209">
            <v>892</v>
          </cell>
          <cell r="E209">
            <v>4.4843048999999997</v>
          </cell>
          <cell r="F209" t="str">
            <v>&lt;11</v>
          </cell>
          <cell r="G209">
            <v>23</v>
          </cell>
          <cell r="H209">
            <v>43.478261000000003</v>
          </cell>
          <cell r="I209" t="str">
            <v>&lt;11</v>
          </cell>
          <cell r="J209">
            <v>869</v>
          </cell>
          <cell r="K209">
            <v>3.4522439999999999</v>
          </cell>
          <cell r="L209" t="str">
            <v>&lt;11</v>
          </cell>
          <cell r="M209">
            <v>428</v>
          </cell>
          <cell r="N209">
            <v>4.6728972000000004</v>
          </cell>
          <cell r="O209" t="str">
            <v>&lt;11</v>
          </cell>
          <cell r="P209">
            <v>464</v>
          </cell>
          <cell r="Q209">
            <v>4.3103448000000002</v>
          </cell>
          <cell r="R209" t="str">
            <v>&lt;11</v>
          </cell>
          <cell r="S209">
            <v>51</v>
          </cell>
          <cell r="T209" t="str">
            <v xml:space="preserve"> </v>
          </cell>
          <cell r="U209" t="str">
            <v>&lt;11</v>
          </cell>
          <cell r="V209">
            <v>10</v>
          </cell>
          <cell r="W209" t="str">
            <v xml:space="preserve"> </v>
          </cell>
          <cell r="X209" t="str">
            <v>&lt;11</v>
          </cell>
          <cell r="Y209">
            <v>35</v>
          </cell>
          <cell r="Z209">
            <v>28.571428999999998</v>
          </cell>
          <cell r="AA209" t="str">
            <v>&lt;11</v>
          </cell>
          <cell r="AB209">
            <v>796</v>
          </cell>
          <cell r="AC209">
            <v>3.7688442000000002</v>
          </cell>
        </row>
        <row r="210">
          <cell r="A210">
            <v>20897</v>
          </cell>
          <cell r="B210" t="str">
            <v>Montgomery</v>
          </cell>
          <cell r="C210" t="str">
            <v>&lt;11</v>
          </cell>
          <cell r="D210">
            <v>0</v>
          </cell>
          <cell r="E210" t="str">
            <v xml:space="preserve"> </v>
          </cell>
          <cell r="F210" t="str">
            <v>&lt;11</v>
          </cell>
          <cell r="G210">
            <v>0</v>
          </cell>
          <cell r="H210" t="str">
            <v xml:space="preserve"> </v>
          </cell>
          <cell r="I210" t="str">
            <v>&lt;11</v>
          </cell>
          <cell r="J210">
            <v>0</v>
          </cell>
          <cell r="K210" t="str">
            <v xml:space="preserve"> </v>
          </cell>
          <cell r="L210" t="str">
            <v>&lt;11</v>
          </cell>
          <cell r="M210">
            <v>0</v>
          </cell>
          <cell r="N210" t="str">
            <v xml:space="preserve"> </v>
          </cell>
          <cell r="O210" t="str">
            <v>&lt;11</v>
          </cell>
          <cell r="P210">
            <v>0</v>
          </cell>
          <cell r="Q210" t="str">
            <v xml:space="preserve"> </v>
          </cell>
          <cell r="R210" t="str">
            <v>&lt;11</v>
          </cell>
          <cell r="S210">
            <v>0</v>
          </cell>
          <cell r="T210" t="str">
            <v xml:space="preserve"> </v>
          </cell>
          <cell r="U210" t="str">
            <v>&lt;11</v>
          </cell>
          <cell r="V210">
            <v>0</v>
          </cell>
          <cell r="W210" t="str">
            <v xml:space="preserve"> </v>
          </cell>
          <cell r="X210" t="str">
            <v>&lt;11</v>
          </cell>
          <cell r="Y210">
            <v>0</v>
          </cell>
          <cell r="Z210" t="str">
            <v xml:space="preserve"> </v>
          </cell>
          <cell r="AA210" t="str">
            <v>&lt;11</v>
          </cell>
          <cell r="AB210">
            <v>0</v>
          </cell>
          <cell r="AC210" t="str">
            <v xml:space="preserve"> </v>
          </cell>
        </row>
        <row r="211">
          <cell r="A211">
            <v>20898</v>
          </cell>
          <cell r="B211" t="str">
            <v>Montgomery</v>
          </cell>
          <cell r="C211" t="str">
            <v>&lt;11</v>
          </cell>
          <cell r="D211">
            <v>0</v>
          </cell>
          <cell r="E211" t="str">
            <v xml:space="preserve"> </v>
          </cell>
          <cell r="F211" t="str">
            <v>&lt;11</v>
          </cell>
          <cell r="G211">
            <v>0</v>
          </cell>
          <cell r="H211" t="str">
            <v xml:space="preserve"> </v>
          </cell>
          <cell r="I211" t="str">
            <v>&lt;11</v>
          </cell>
          <cell r="J211">
            <v>0</v>
          </cell>
          <cell r="K211" t="str">
            <v xml:space="preserve"> </v>
          </cell>
          <cell r="L211" t="str">
            <v>&lt;11</v>
          </cell>
          <cell r="M211">
            <v>0</v>
          </cell>
          <cell r="N211" t="str">
            <v xml:space="preserve"> </v>
          </cell>
          <cell r="O211" t="str">
            <v>&lt;11</v>
          </cell>
          <cell r="P211">
            <v>0</v>
          </cell>
          <cell r="Q211" t="str">
            <v xml:space="preserve"> </v>
          </cell>
          <cell r="R211" t="str">
            <v>&lt;11</v>
          </cell>
          <cell r="S211">
            <v>0</v>
          </cell>
          <cell r="T211" t="str">
            <v xml:space="preserve"> </v>
          </cell>
          <cell r="U211" t="str">
            <v>&lt;11</v>
          </cell>
          <cell r="V211">
            <v>0</v>
          </cell>
          <cell r="W211" t="str">
            <v xml:space="preserve"> </v>
          </cell>
          <cell r="X211" t="str">
            <v>&lt;11</v>
          </cell>
          <cell r="Y211">
            <v>0</v>
          </cell>
          <cell r="Z211" t="str">
            <v xml:space="preserve"> </v>
          </cell>
          <cell r="AA211" t="str">
            <v>&lt;11</v>
          </cell>
          <cell r="AB211">
            <v>0</v>
          </cell>
          <cell r="AC211" t="str">
            <v xml:space="preserve"> </v>
          </cell>
        </row>
        <row r="212">
          <cell r="A212">
            <v>20899</v>
          </cell>
          <cell r="B212" t="str">
            <v>Montgomery</v>
          </cell>
          <cell r="C212" t="str">
            <v>&lt;11</v>
          </cell>
          <cell r="D212">
            <v>322</v>
          </cell>
          <cell r="E212">
            <v>6.2111801</v>
          </cell>
          <cell r="F212" t="str">
            <v>&lt;11</v>
          </cell>
          <cell r="G212">
            <v>12</v>
          </cell>
          <cell r="H212" t="str">
            <v xml:space="preserve"> </v>
          </cell>
          <cell r="I212" t="str">
            <v>&lt;11</v>
          </cell>
          <cell r="J212">
            <v>310</v>
          </cell>
          <cell r="K212">
            <v>6.4516128999999998</v>
          </cell>
          <cell r="L212" t="str">
            <v>&lt;11</v>
          </cell>
          <cell r="M212">
            <v>186</v>
          </cell>
          <cell r="N212" t="str">
            <v xml:space="preserve"> </v>
          </cell>
          <cell r="O212" t="str">
            <v>&lt;11</v>
          </cell>
          <cell r="P212">
            <v>136</v>
          </cell>
          <cell r="Q212">
            <v>14.705882000000001</v>
          </cell>
          <cell r="R212" t="str">
            <v>&lt;11</v>
          </cell>
          <cell r="S212">
            <v>0</v>
          </cell>
          <cell r="T212" t="str">
            <v xml:space="preserve"> </v>
          </cell>
          <cell r="U212" t="str">
            <v>&lt;11</v>
          </cell>
          <cell r="V212">
            <v>252</v>
          </cell>
          <cell r="W212">
            <v>7.9365078999999996</v>
          </cell>
          <cell r="X212" t="str">
            <v>&lt;11</v>
          </cell>
          <cell r="Y212">
            <v>12</v>
          </cell>
          <cell r="Z212" t="str">
            <v xml:space="preserve"> </v>
          </cell>
          <cell r="AA212" t="str">
            <v>&lt;11</v>
          </cell>
          <cell r="AB212">
            <v>58</v>
          </cell>
          <cell r="AC212" t="str">
            <v xml:space="preserve"> </v>
          </cell>
        </row>
        <row r="213">
          <cell r="A213">
            <v>20901</v>
          </cell>
          <cell r="B213" t="str">
            <v>Montgomery</v>
          </cell>
          <cell r="C213">
            <v>398</v>
          </cell>
          <cell r="D213">
            <v>36493</v>
          </cell>
          <cell r="E213">
            <v>10.906200999999999</v>
          </cell>
          <cell r="F213">
            <v>137</v>
          </cell>
          <cell r="G213">
            <v>6418</v>
          </cell>
          <cell r="H213">
            <v>21.346214</v>
          </cell>
          <cell r="I213">
            <v>256</v>
          </cell>
          <cell r="J213">
            <v>30075</v>
          </cell>
          <cell r="K213">
            <v>8.5120532000000004</v>
          </cell>
          <cell r="L213">
            <v>116</v>
          </cell>
          <cell r="M213">
            <v>18882</v>
          </cell>
          <cell r="N213">
            <v>6.1434170000000003</v>
          </cell>
          <cell r="O213">
            <v>281</v>
          </cell>
          <cell r="P213">
            <v>17611</v>
          </cell>
          <cell r="Q213">
            <v>15.955937</v>
          </cell>
          <cell r="R213" t="str">
            <v>&lt;11</v>
          </cell>
          <cell r="S213">
            <v>2834</v>
          </cell>
          <cell r="T213">
            <v>2.4700071000000001</v>
          </cell>
          <cell r="U213">
            <v>104</v>
          </cell>
          <cell r="V213">
            <v>10508</v>
          </cell>
          <cell r="W213">
            <v>9.8972212000000006</v>
          </cell>
          <cell r="X213">
            <v>111</v>
          </cell>
          <cell r="Y213">
            <v>6061</v>
          </cell>
          <cell r="Z213">
            <v>18.31381</v>
          </cell>
          <cell r="AA213">
            <v>176</v>
          </cell>
          <cell r="AB213">
            <v>17090</v>
          </cell>
          <cell r="AC213">
            <v>10.29842</v>
          </cell>
        </row>
        <row r="214">
          <cell r="A214">
            <v>20902</v>
          </cell>
          <cell r="B214" t="str">
            <v>Montgomery</v>
          </cell>
          <cell r="C214">
            <v>651</v>
          </cell>
          <cell r="D214">
            <v>53476</v>
          </cell>
          <cell r="E214">
            <v>12.173685000000001</v>
          </cell>
          <cell r="F214">
            <v>297</v>
          </cell>
          <cell r="G214">
            <v>21108</v>
          </cell>
          <cell r="H214">
            <v>14.070494999999999</v>
          </cell>
          <cell r="I214">
            <v>349</v>
          </cell>
          <cell r="J214">
            <v>32368</v>
          </cell>
          <cell r="K214">
            <v>10.782254</v>
          </cell>
          <cell r="L214">
            <v>174</v>
          </cell>
          <cell r="M214">
            <v>27145</v>
          </cell>
          <cell r="N214">
            <v>6.4100203000000002</v>
          </cell>
          <cell r="O214">
            <v>474</v>
          </cell>
          <cell r="P214">
            <v>26331</v>
          </cell>
          <cell r="Q214">
            <v>18.001594999999998</v>
          </cell>
          <cell r="R214">
            <v>20</v>
          </cell>
          <cell r="S214">
            <v>4355</v>
          </cell>
          <cell r="T214">
            <v>4.5924224999999996</v>
          </cell>
          <cell r="U214">
            <v>178</v>
          </cell>
          <cell r="V214">
            <v>9090</v>
          </cell>
          <cell r="W214">
            <v>19.581958</v>
          </cell>
          <cell r="X214">
            <v>219</v>
          </cell>
          <cell r="Y214">
            <v>19282</v>
          </cell>
          <cell r="Z214">
            <v>11.357742999999999</v>
          </cell>
          <cell r="AA214">
            <v>234</v>
          </cell>
          <cell r="AB214">
            <v>20749</v>
          </cell>
          <cell r="AC214">
            <v>11.277652</v>
          </cell>
        </row>
        <row r="215">
          <cell r="A215">
            <v>20903</v>
          </cell>
          <cell r="B215" t="str">
            <v>Montgomery</v>
          </cell>
          <cell r="C215">
            <v>295</v>
          </cell>
          <cell r="D215">
            <v>26728</v>
          </cell>
          <cell r="E215">
            <v>11.037115</v>
          </cell>
          <cell r="F215">
            <v>177</v>
          </cell>
          <cell r="G215">
            <v>13999</v>
          </cell>
          <cell r="H215">
            <v>12.64376</v>
          </cell>
          <cell r="I215">
            <v>114</v>
          </cell>
          <cell r="J215">
            <v>12729</v>
          </cell>
          <cell r="K215">
            <v>8.9559274000000002</v>
          </cell>
          <cell r="L215">
            <v>76</v>
          </cell>
          <cell r="M215">
            <v>12740</v>
          </cell>
          <cell r="N215">
            <v>5.9654631</v>
          </cell>
          <cell r="O215">
            <v>218</v>
          </cell>
          <cell r="P215">
            <v>13988</v>
          </cell>
          <cell r="Q215">
            <v>15.584787</v>
          </cell>
          <cell r="R215" t="str">
            <v>&lt;11</v>
          </cell>
          <cell r="S215">
            <v>2539</v>
          </cell>
          <cell r="T215">
            <v>2.3631351</v>
          </cell>
          <cell r="U215">
            <v>82</v>
          </cell>
          <cell r="V215">
            <v>7219</v>
          </cell>
          <cell r="W215">
            <v>11.358914</v>
          </cell>
          <cell r="X215">
            <v>124</v>
          </cell>
          <cell r="Y215">
            <v>12929</v>
          </cell>
          <cell r="Z215">
            <v>9.5908423000000003</v>
          </cell>
          <cell r="AA215">
            <v>83</v>
          </cell>
          <cell r="AB215">
            <v>4041</v>
          </cell>
          <cell r="AC215">
            <v>20.539470000000001</v>
          </cell>
        </row>
        <row r="216">
          <cell r="A216">
            <v>20904</v>
          </cell>
          <cell r="B216" t="str">
            <v>Montgomery</v>
          </cell>
          <cell r="C216">
            <v>591</v>
          </cell>
          <cell r="D216">
            <v>55912</v>
          </cell>
          <cell r="E216">
            <v>10.570182000000001</v>
          </cell>
          <cell r="F216">
            <v>99</v>
          </cell>
          <cell r="G216">
            <v>8474</v>
          </cell>
          <cell r="H216">
            <v>11.682793999999999</v>
          </cell>
          <cell r="I216">
            <v>490</v>
          </cell>
          <cell r="J216">
            <v>47438</v>
          </cell>
          <cell r="K216">
            <v>10.329272</v>
          </cell>
          <cell r="L216">
            <v>208</v>
          </cell>
          <cell r="M216">
            <v>29482</v>
          </cell>
          <cell r="N216">
            <v>7.0551522999999996</v>
          </cell>
          <cell r="O216">
            <v>383</v>
          </cell>
          <cell r="P216">
            <v>26430</v>
          </cell>
          <cell r="Q216">
            <v>14.491109</v>
          </cell>
          <cell r="R216">
            <v>19</v>
          </cell>
          <cell r="S216">
            <v>7365</v>
          </cell>
          <cell r="T216">
            <v>2.5797691999999999</v>
          </cell>
          <cell r="U216">
            <v>325</v>
          </cell>
          <cell r="V216">
            <v>26156</v>
          </cell>
          <cell r="W216">
            <v>12.425447</v>
          </cell>
          <cell r="X216">
            <v>102</v>
          </cell>
          <cell r="Y216">
            <v>7132</v>
          </cell>
          <cell r="Z216">
            <v>14.301739</v>
          </cell>
          <cell r="AA216">
            <v>145</v>
          </cell>
          <cell r="AB216">
            <v>15259</v>
          </cell>
          <cell r="AC216">
            <v>9.5025885999999993</v>
          </cell>
        </row>
        <row r="217">
          <cell r="A217">
            <v>20905</v>
          </cell>
          <cell r="B217" t="str">
            <v>Montgomery</v>
          </cell>
          <cell r="C217">
            <v>131</v>
          </cell>
          <cell r="D217">
            <v>17984</v>
          </cell>
          <cell r="E217">
            <v>7.2842526999999997</v>
          </cell>
          <cell r="F217">
            <v>21</v>
          </cell>
          <cell r="G217">
            <v>2671</v>
          </cell>
          <cell r="H217">
            <v>7.8622239</v>
          </cell>
          <cell r="I217">
            <v>110</v>
          </cell>
          <cell r="J217">
            <v>15313</v>
          </cell>
          <cell r="K217">
            <v>7.1834388999999996</v>
          </cell>
          <cell r="L217">
            <v>45</v>
          </cell>
          <cell r="M217">
            <v>9196</v>
          </cell>
          <cell r="N217">
            <v>4.8934319000000004</v>
          </cell>
          <cell r="O217">
            <v>85</v>
          </cell>
          <cell r="P217">
            <v>8788</v>
          </cell>
          <cell r="Q217">
            <v>9.6722804</v>
          </cell>
          <cell r="R217" t="str">
            <v>&lt;11</v>
          </cell>
          <cell r="S217">
            <v>2514</v>
          </cell>
          <cell r="T217">
            <v>2.7844072999999998</v>
          </cell>
          <cell r="U217">
            <v>42</v>
          </cell>
          <cell r="V217">
            <v>4585</v>
          </cell>
          <cell r="W217">
            <v>9.1603052999999992</v>
          </cell>
          <cell r="X217">
            <v>22</v>
          </cell>
          <cell r="Y217">
            <v>2777</v>
          </cell>
          <cell r="Z217">
            <v>7.9222181999999997</v>
          </cell>
          <cell r="AA217">
            <v>60</v>
          </cell>
          <cell r="AB217">
            <v>8108</v>
          </cell>
          <cell r="AC217">
            <v>7.4000987</v>
          </cell>
        </row>
        <row r="218">
          <cell r="A218">
            <v>20906</v>
          </cell>
          <cell r="B218" t="str">
            <v>Montgomery</v>
          </cell>
          <cell r="C218">
            <v>898</v>
          </cell>
          <cell r="D218">
            <v>70985</v>
          </cell>
          <cell r="E218">
            <v>12.65056</v>
          </cell>
          <cell r="F218">
            <v>333</v>
          </cell>
          <cell r="G218">
            <v>23882</v>
          </cell>
          <cell r="H218">
            <v>13.943555999999999</v>
          </cell>
          <cell r="I218">
            <v>541</v>
          </cell>
          <cell r="J218">
            <v>47103</v>
          </cell>
          <cell r="K218">
            <v>11.485467999999999</v>
          </cell>
          <cell r="L218">
            <v>306</v>
          </cell>
          <cell r="M218">
            <v>36479</v>
          </cell>
          <cell r="N218">
            <v>8.3883878000000003</v>
          </cell>
          <cell r="O218">
            <v>592</v>
          </cell>
          <cell r="P218">
            <v>34506</v>
          </cell>
          <cell r="Q218">
            <v>17.156437</v>
          </cell>
          <cell r="R218">
            <v>29</v>
          </cell>
          <cell r="S218">
            <v>7949</v>
          </cell>
          <cell r="T218">
            <v>3.6482576</v>
          </cell>
          <cell r="U218">
            <v>255</v>
          </cell>
          <cell r="V218">
            <v>17145</v>
          </cell>
          <cell r="W218">
            <v>14.873141</v>
          </cell>
          <cell r="X218">
            <v>286</v>
          </cell>
          <cell r="Y218">
            <v>21843</v>
          </cell>
          <cell r="Z218">
            <v>13.093439999999999</v>
          </cell>
          <cell r="AA218">
            <v>328</v>
          </cell>
          <cell r="AB218">
            <v>24048</v>
          </cell>
          <cell r="AC218">
            <v>13.639388</v>
          </cell>
        </row>
        <row r="219">
          <cell r="A219">
            <v>20907</v>
          </cell>
          <cell r="B219" t="str">
            <v>Montgomery</v>
          </cell>
          <cell r="C219" t="str">
            <v>&lt;11</v>
          </cell>
          <cell r="D219">
            <v>0</v>
          </cell>
          <cell r="E219" t="str">
            <v xml:space="preserve"> </v>
          </cell>
          <cell r="F219" t="str">
            <v>&lt;11</v>
          </cell>
          <cell r="G219">
            <v>0</v>
          </cell>
          <cell r="H219" t="str">
            <v xml:space="preserve"> </v>
          </cell>
          <cell r="I219" t="str">
            <v>&lt;11</v>
          </cell>
          <cell r="J219">
            <v>0</v>
          </cell>
          <cell r="K219" t="str">
            <v xml:space="preserve"> </v>
          </cell>
          <cell r="L219" t="str">
            <v>&lt;11</v>
          </cell>
          <cell r="M219">
            <v>0</v>
          </cell>
          <cell r="N219" t="str">
            <v xml:space="preserve"> </v>
          </cell>
          <cell r="O219" t="str">
            <v>&lt;11</v>
          </cell>
          <cell r="P219">
            <v>0</v>
          </cell>
          <cell r="Q219" t="str">
            <v xml:space="preserve"> </v>
          </cell>
          <cell r="R219" t="str">
            <v>&lt;11</v>
          </cell>
          <cell r="S219">
            <v>0</v>
          </cell>
          <cell r="T219" t="str">
            <v xml:space="preserve"> </v>
          </cell>
          <cell r="U219" t="str">
            <v>&lt;11</v>
          </cell>
          <cell r="V219">
            <v>0</v>
          </cell>
          <cell r="W219" t="str">
            <v xml:space="preserve"> </v>
          </cell>
          <cell r="X219" t="str">
            <v>&lt;11</v>
          </cell>
          <cell r="Y219">
            <v>0</v>
          </cell>
          <cell r="Z219" t="str">
            <v xml:space="preserve"> </v>
          </cell>
          <cell r="AA219" t="str">
            <v>&lt;11</v>
          </cell>
          <cell r="AB219">
            <v>0</v>
          </cell>
          <cell r="AC219" t="str">
            <v xml:space="preserve"> </v>
          </cell>
        </row>
        <row r="220">
          <cell r="A220">
            <v>20908</v>
          </cell>
          <cell r="B220" t="str">
            <v>Montgomery</v>
          </cell>
          <cell r="C220" t="str">
            <v>&lt;11</v>
          </cell>
          <cell r="D220">
            <v>0</v>
          </cell>
          <cell r="E220" t="str">
            <v xml:space="preserve"> </v>
          </cell>
          <cell r="F220" t="str">
            <v>&lt;11</v>
          </cell>
          <cell r="G220">
            <v>0</v>
          </cell>
          <cell r="H220" t="str">
            <v xml:space="preserve"> </v>
          </cell>
          <cell r="I220" t="str">
            <v>&lt;11</v>
          </cell>
          <cell r="J220">
            <v>0</v>
          </cell>
          <cell r="K220" t="str">
            <v xml:space="preserve"> </v>
          </cell>
          <cell r="L220" t="str">
            <v>&lt;11</v>
          </cell>
          <cell r="M220">
            <v>0</v>
          </cell>
          <cell r="N220" t="str">
            <v xml:space="preserve"> </v>
          </cell>
          <cell r="O220" t="str">
            <v>&lt;11</v>
          </cell>
          <cell r="P220">
            <v>0</v>
          </cell>
          <cell r="Q220" t="str">
            <v xml:space="preserve"> </v>
          </cell>
          <cell r="R220" t="str">
            <v>&lt;11</v>
          </cell>
          <cell r="S220">
            <v>0</v>
          </cell>
          <cell r="T220" t="str">
            <v xml:space="preserve"> </v>
          </cell>
          <cell r="U220" t="str">
            <v>&lt;11</v>
          </cell>
          <cell r="V220">
            <v>0</v>
          </cell>
          <cell r="W220" t="str">
            <v xml:space="preserve"> </v>
          </cell>
          <cell r="X220" t="str">
            <v>&lt;11</v>
          </cell>
          <cell r="Y220">
            <v>0</v>
          </cell>
          <cell r="Z220" t="str">
            <v xml:space="preserve"> </v>
          </cell>
          <cell r="AA220" t="str">
            <v>&lt;11</v>
          </cell>
          <cell r="AB220">
            <v>0</v>
          </cell>
          <cell r="AC220" t="str">
            <v xml:space="preserve"> </v>
          </cell>
        </row>
        <row r="221">
          <cell r="A221">
            <v>20910</v>
          </cell>
          <cell r="B221" t="str">
            <v>Montgomery</v>
          </cell>
          <cell r="C221">
            <v>678</v>
          </cell>
          <cell r="D221">
            <v>44812</v>
          </cell>
          <cell r="E221">
            <v>15.129875999999999</v>
          </cell>
          <cell r="F221">
            <v>183</v>
          </cell>
          <cell r="G221">
            <v>5265</v>
          </cell>
          <cell r="H221">
            <v>34.757835</v>
          </cell>
          <cell r="I221">
            <v>488</v>
          </cell>
          <cell r="J221">
            <v>39547</v>
          </cell>
          <cell r="K221">
            <v>12.339748</v>
          </cell>
          <cell r="L221">
            <v>205</v>
          </cell>
          <cell r="M221">
            <v>23333</v>
          </cell>
          <cell r="N221">
            <v>8.7858397999999998</v>
          </cell>
          <cell r="O221">
            <v>464</v>
          </cell>
          <cell r="P221">
            <v>21479</v>
          </cell>
          <cell r="Q221">
            <v>21.602495000000001</v>
          </cell>
          <cell r="R221">
            <v>15</v>
          </cell>
          <cell r="S221">
            <v>3524</v>
          </cell>
          <cell r="T221">
            <v>4.2565267000000002</v>
          </cell>
          <cell r="U221">
            <v>293</v>
          </cell>
          <cell r="V221">
            <v>13157</v>
          </cell>
          <cell r="W221">
            <v>22.269514000000001</v>
          </cell>
          <cell r="X221">
            <v>138</v>
          </cell>
          <cell r="Y221">
            <v>5835</v>
          </cell>
          <cell r="Z221">
            <v>23.650386000000001</v>
          </cell>
          <cell r="AA221">
            <v>232</v>
          </cell>
          <cell r="AB221">
            <v>22296</v>
          </cell>
          <cell r="AC221">
            <v>10.405454000000001</v>
          </cell>
        </row>
        <row r="222">
          <cell r="A222">
            <v>20911</v>
          </cell>
          <cell r="B222" t="str">
            <v>Montgomery</v>
          </cell>
          <cell r="C222" t="str">
            <v>&lt;11</v>
          </cell>
          <cell r="D222">
            <v>0</v>
          </cell>
          <cell r="E222" t="str">
            <v xml:space="preserve"> </v>
          </cell>
          <cell r="F222" t="str">
            <v>&lt;11</v>
          </cell>
          <cell r="G222">
            <v>0</v>
          </cell>
          <cell r="H222" t="str">
            <v xml:space="preserve"> </v>
          </cell>
          <cell r="I222" t="str">
            <v>&lt;11</v>
          </cell>
          <cell r="J222">
            <v>0</v>
          </cell>
          <cell r="K222" t="str">
            <v xml:space="preserve"> </v>
          </cell>
          <cell r="L222" t="str">
            <v>&lt;11</v>
          </cell>
          <cell r="M222">
            <v>0</v>
          </cell>
          <cell r="N222" t="str">
            <v xml:space="preserve"> </v>
          </cell>
          <cell r="O222" t="str">
            <v>&lt;11</v>
          </cell>
          <cell r="P222">
            <v>0</v>
          </cell>
          <cell r="Q222" t="str">
            <v xml:space="preserve"> </v>
          </cell>
          <cell r="R222" t="str">
            <v>&lt;11</v>
          </cell>
          <cell r="S222">
            <v>0</v>
          </cell>
          <cell r="T222" t="str">
            <v xml:space="preserve"> </v>
          </cell>
          <cell r="U222" t="str">
            <v>&lt;11</v>
          </cell>
          <cell r="V222">
            <v>0</v>
          </cell>
          <cell r="W222" t="str">
            <v xml:space="preserve"> </v>
          </cell>
          <cell r="X222" t="str">
            <v>&lt;11</v>
          </cell>
          <cell r="Y222">
            <v>0</v>
          </cell>
          <cell r="Z222" t="str">
            <v xml:space="preserve"> </v>
          </cell>
          <cell r="AA222" t="str">
            <v>&lt;11</v>
          </cell>
          <cell r="AB222">
            <v>0</v>
          </cell>
          <cell r="AC222" t="str">
            <v xml:space="preserve"> </v>
          </cell>
        </row>
        <row r="223">
          <cell r="A223">
            <v>20912</v>
          </cell>
          <cell r="B223" t="str">
            <v>Montgomery</v>
          </cell>
          <cell r="C223">
            <v>382</v>
          </cell>
          <cell r="D223">
            <v>26120</v>
          </cell>
          <cell r="E223">
            <v>14.624809000000001</v>
          </cell>
          <cell r="F223">
            <v>120</v>
          </cell>
          <cell r="G223">
            <v>5832</v>
          </cell>
          <cell r="H223">
            <v>20.576132000000001</v>
          </cell>
          <cell r="I223">
            <v>260</v>
          </cell>
          <cell r="J223">
            <v>20288</v>
          </cell>
          <cell r="K223">
            <v>12.815457</v>
          </cell>
          <cell r="L223">
            <v>75</v>
          </cell>
          <cell r="M223">
            <v>13659</v>
          </cell>
          <cell r="N223">
            <v>5.4908850999999999</v>
          </cell>
          <cell r="O223">
            <v>304</v>
          </cell>
          <cell r="P223">
            <v>12461</v>
          </cell>
          <cell r="Q223">
            <v>24.396115999999999</v>
          </cell>
          <cell r="R223" t="str">
            <v>&lt;11</v>
          </cell>
          <cell r="S223">
            <v>1135</v>
          </cell>
          <cell r="T223">
            <v>2.6431718000000002</v>
          </cell>
          <cell r="U223">
            <v>137</v>
          </cell>
          <cell r="V223">
            <v>9715</v>
          </cell>
          <cell r="W223">
            <v>14.101903999999999</v>
          </cell>
          <cell r="X223">
            <v>145</v>
          </cell>
          <cell r="Y223">
            <v>5900</v>
          </cell>
          <cell r="Z223">
            <v>24.576270999999998</v>
          </cell>
          <cell r="AA223">
            <v>97</v>
          </cell>
          <cell r="AB223">
            <v>9370</v>
          </cell>
          <cell r="AC223">
            <v>10.352188</v>
          </cell>
        </row>
        <row r="224">
          <cell r="A224">
            <v>20913</v>
          </cell>
          <cell r="B224" t="str">
            <v>Montgomery</v>
          </cell>
          <cell r="C224" t="str">
            <v>&lt;11</v>
          </cell>
          <cell r="D224">
            <v>0</v>
          </cell>
          <cell r="E224" t="str">
            <v xml:space="preserve"> </v>
          </cell>
          <cell r="F224" t="str">
            <v>&lt;11</v>
          </cell>
          <cell r="G224">
            <v>0</v>
          </cell>
          <cell r="H224" t="str">
            <v xml:space="preserve"> </v>
          </cell>
          <cell r="I224" t="str">
            <v>&lt;11</v>
          </cell>
          <cell r="J224">
            <v>0</v>
          </cell>
          <cell r="K224" t="str">
            <v xml:space="preserve"> </v>
          </cell>
          <cell r="L224" t="str">
            <v>&lt;11</v>
          </cell>
          <cell r="M224">
            <v>0</v>
          </cell>
          <cell r="N224" t="str">
            <v xml:space="preserve"> </v>
          </cell>
          <cell r="O224" t="str">
            <v>&lt;11</v>
          </cell>
          <cell r="P224">
            <v>0</v>
          </cell>
          <cell r="Q224" t="str">
            <v xml:space="preserve"> </v>
          </cell>
          <cell r="R224" t="str">
            <v>&lt;11</v>
          </cell>
          <cell r="S224">
            <v>0</v>
          </cell>
          <cell r="T224" t="str">
            <v xml:space="preserve"> </v>
          </cell>
          <cell r="U224" t="str">
            <v>&lt;11</v>
          </cell>
          <cell r="V224">
            <v>0</v>
          </cell>
          <cell r="W224" t="str">
            <v xml:space="preserve"> </v>
          </cell>
          <cell r="X224" t="str">
            <v>&lt;11</v>
          </cell>
          <cell r="Y224">
            <v>0</v>
          </cell>
          <cell r="Z224" t="str">
            <v xml:space="preserve"> </v>
          </cell>
          <cell r="AA224" t="str">
            <v>&lt;11</v>
          </cell>
          <cell r="AB224">
            <v>0</v>
          </cell>
          <cell r="AC224" t="str">
            <v xml:space="preserve"> </v>
          </cell>
        </row>
        <row r="225">
          <cell r="A225">
            <v>20914</v>
          </cell>
          <cell r="B225" t="str">
            <v>Montgomery</v>
          </cell>
          <cell r="C225" t="str">
            <v>&lt;11</v>
          </cell>
          <cell r="D225">
            <v>0</v>
          </cell>
          <cell r="E225" t="str">
            <v xml:space="preserve"> </v>
          </cell>
          <cell r="F225" t="str">
            <v>&lt;11</v>
          </cell>
          <cell r="G225">
            <v>0</v>
          </cell>
          <cell r="H225" t="str">
            <v xml:space="preserve"> </v>
          </cell>
          <cell r="I225" t="str">
            <v>&lt;11</v>
          </cell>
          <cell r="J225">
            <v>0</v>
          </cell>
          <cell r="K225" t="str">
            <v xml:space="preserve"> </v>
          </cell>
          <cell r="L225" t="str">
            <v>&lt;11</v>
          </cell>
          <cell r="M225">
            <v>0</v>
          </cell>
          <cell r="N225" t="str">
            <v xml:space="preserve"> </v>
          </cell>
          <cell r="O225" t="str">
            <v>&lt;11</v>
          </cell>
          <cell r="P225">
            <v>0</v>
          </cell>
          <cell r="Q225" t="str">
            <v xml:space="preserve"> </v>
          </cell>
          <cell r="R225" t="str">
            <v>&lt;11</v>
          </cell>
          <cell r="S225">
            <v>0</v>
          </cell>
          <cell r="T225" t="str">
            <v xml:space="preserve"> </v>
          </cell>
          <cell r="U225" t="str">
            <v>&lt;11</v>
          </cell>
          <cell r="V225">
            <v>0</v>
          </cell>
          <cell r="W225" t="str">
            <v xml:space="preserve"> </v>
          </cell>
          <cell r="X225" t="str">
            <v>&lt;11</v>
          </cell>
          <cell r="Y225">
            <v>0</v>
          </cell>
          <cell r="Z225" t="str">
            <v xml:space="preserve"> </v>
          </cell>
          <cell r="AA225" t="str">
            <v>&lt;11</v>
          </cell>
          <cell r="AB225">
            <v>0</v>
          </cell>
          <cell r="AC225" t="str">
            <v xml:space="preserve"> </v>
          </cell>
        </row>
        <row r="226">
          <cell r="A226">
            <v>20915</v>
          </cell>
          <cell r="B226" t="str">
            <v>Montgomery</v>
          </cell>
          <cell r="C226" t="str">
            <v>&lt;11</v>
          </cell>
          <cell r="D226">
            <v>0</v>
          </cell>
          <cell r="E226" t="str">
            <v xml:space="preserve"> </v>
          </cell>
          <cell r="F226" t="str">
            <v>&lt;11</v>
          </cell>
          <cell r="G226">
            <v>0</v>
          </cell>
          <cell r="H226" t="str">
            <v xml:space="preserve"> </v>
          </cell>
          <cell r="I226" t="str">
            <v>&lt;11</v>
          </cell>
          <cell r="J226">
            <v>0</v>
          </cell>
          <cell r="K226" t="str">
            <v xml:space="preserve"> </v>
          </cell>
          <cell r="L226" t="str">
            <v>&lt;11</v>
          </cell>
          <cell r="M226">
            <v>0</v>
          </cell>
          <cell r="N226" t="str">
            <v xml:space="preserve"> </v>
          </cell>
          <cell r="O226" t="str">
            <v>&lt;11</v>
          </cell>
          <cell r="P226">
            <v>0</v>
          </cell>
          <cell r="Q226" t="str">
            <v xml:space="preserve"> </v>
          </cell>
          <cell r="R226" t="str">
            <v>&lt;11</v>
          </cell>
          <cell r="S226">
            <v>0</v>
          </cell>
          <cell r="T226" t="str">
            <v xml:space="preserve"> </v>
          </cell>
          <cell r="U226" t="str">
            <v>&lt;11</v>
          </cell>
          <cell r="V226">
            <v>0</v>
          </cell>
          <cell r="W226" t="str">
            <v xml:space="preserve"> </v>
          </cell>
          <cell r="X226" t="str">
            <v>&lt;11</v>
          </cell>
          <cell r="Y226">
            <v>0</v>
          </cell>
          <cell r="Z226" t="str">
            <v xml:space="preserve"> </v>
          </cell>
          <cell r="AA226" t="str">
            <v>&lt;11</v>
          </cell>
          <cell r="AB226">
            <v>0</v>
          </cell>
          <cell r="AC226" t="str">
            <v xml:space="preserve"> </v>
          </cell>
        </row>
        <row r="227">
          <cell r="A227">
            <v>20916</v>
          </cell>
          <cell r="B227" t="str">
            <v>Montgomery</v>
          </cell>
          <cell r="C227" t="str">
            <v>&lt;11</v>
          </cell>
          <cell r="D227">
            <v>0</v>
          </cell>
          <cell r="E227" t="str">
            <v xml:space="preserve"> </v>
          </cell>
          <cell r="F227" t="str">
            <v>&lt;11</v>
          </cell>
          <cell r="G227">
            <v>0</v>
          </cell>
          <cell r="H227" t="str">
            <v xml:space="preserve"> </v>
          </cell>
          <cell r="I227" t="str">
            <v>&lt;11</v>
          </cell>
          <cell r="J227">
            <v>0</v>
          </cell>
          <cell r="K227" t="str">
            <v xml:space="preserve"> </v>
          </cell>
          <cell r="L227" t="str">
            <v>&lt;11</v>
          </cell>
          <cell r="M227">
            <v>0</v>
          </cell>
          <cell r="N227" t="str">
            <v xml:space="preserve"> </v>
          </cell>
          <cell r="O227" t="str">
            <v>&lt;11</v>
          </cell>
          <cell r="P227">
            <v>0</v>
          </cell>
          <cell r="Q227" t="str">
            <v xml:space="preserve"> </v>
          </cell>
          <cell r="R227" t="str">
            <v>&lt;11</v>
          </cell>
          <cell r="S227">
            <v>0</v>
          </cell>
          <cell r="T227" t="str">
            <v xml:space="preserve"> </v>
          </cell>
          <cell r="U227" t="str">
            <v>&lt;11</v>
          </cell>
          <cell r="V227">
            <v>0</v>
          </cell>
          <cell r="W227" t="str">
            <v xml:space="preserve"> </v>
          </cell>
          <cell r="X227" t="str">
            <v>&lt;11</v>
          </cell>
          <cell r="Y227">
            <v>0</v>
          </cell>
          <cell r="Z227" t="str">
            <v xml:space="preserve"> </v>
          </cell>
          <cell r="AA227" t="str">
            <v>&lt;11</v>
          </cell>
          <cell r="AB227">
            <v>0</v>
          </cell>
          <cell r="AC227" t="str">
            <v xml:space="preserve"> </v>
          </cell>
        </row>
        <row r="228">
          <cell r="A228">
            <v>20918</v>
          </cell>
          <cell r="B228" t="str">
            <v>Montgomery</v>
          </cell>
          <cell r="C228" t="str">
            <v>&lt;11</v>
          </cell>
          <cell r="D228">
            <v>0</v>
          </cell>
          <cell r="E228" t="str">
            <v xml:space="preserve"> </v>
          </cell>
          <cell r="F228" t="str">
            <v>&lt;11</v>
          </cell>
          <cell r="G228">
            <v>0</v>
          </cell>
          <cell r="H228" t="str">
            <v xml:space="preserve"> </v>
          </cell>
          <cell r="I228" t="str">
            <v>&lt;11</v>
          </cell>
          <cell r="J228">
            <v>0</v>
          </cell>
          <cell r="K228" t="str">
            <v xml:space="preserve"> </v>
          </cell>
          <cell r="L228" t="str">
            <v>&lt;11</v>
          </cell>
          <cell r="M228">
            <v>0</v>
          </cell>
          <cell r="N228" t="str">
            <v xml:space="preserve"> </v>
          </cell>
          <cell r="O228" t="str">
            <v>&lt;11</v>
          </cell>
          <cell r="P228">
            <v>0</v>
          </cell>
          <cell r="Q228" t="str">
            <v xml:space="preserve"> </v>
          </cell>
          <cell r="R228" t="str">
            <v>&lt;11</v>
          </cell>
          <cell r="S228">
            <v>0</v>
          </cell>
          <cell r="T228" t="str">
            <v xml:space="preserve"> </v>
          </cell>
          <cell r="U228" t="str">
            <v>&lt;11</v>
          </cell>
          <cell r="V228">
            <v>0</v>
          </cell>
          <cell r="W228" t="str">
            <v xml:space="preserve"> </v>
          </cell>
          <cell r="X228" t="str">
            <v>&lt;11</v>
          </cell>
          <cell r="Y228">
            <v>0</v>
          </cell>
          <cell r="Z228" t="str">
            <v xml:space="preserve"> </v>
          </cell>
          <cell r="AA228" t="str">
            <v>&lt;11</v>
          </cell>
          <cell r="AB228">
            <v>0</v>
          </cell>
          <cell r="AC228" t="str">
            <v xml:space="preserve"> </v>
          </cell>
        </row>
        <row r="229">
          <cell r="A229">
            <v>20993</v>
          </cell>
          <cell r="B229" t="str">
            <v>Montgomery</v>
          </cell>
          <cell r="C229" t="str">
            <v>&lt;11</v>
          </cell>
          <cell r="D229">
            <v>0</v>
          </cell>
          <cell r="E229" t="str">
            <v xml:space="preserve"> </v>
          </cell>
          <cell r="F229" t="str">
            <v>&lt;11</v>
          </cell>
          <cell r="G229">
            <v>0</v>
          </cell>
          <cell r="H229" t="str">
            <v xml:space="preserve"> </v>
          </cell>
          <cell r="I229" t="str">
            <v>&lt;11</v>
          </cell>
          <cell r="J229">
            <v>0</v>
          </cell>
          <cell r="K229" t="str">
            <v xml:space="preserve"> </v>
          </cell>
          <cell r="L229" t="str">
            <v>&lt;11</v>
          </cell>
          <cell r="M229">
            <v>0</v>
          </cell>
          <cell r="N229" t="str">
            <v xml:space="preserve"> </v>
          </cell>
          <cell r="O229" t="str">
            <v>&lt;11</v>
          </cell>
          <cell r="P229">
            <v>0</v>
          </cell>
          <cell r="Q229" t="str">
            <v xml:space="preserve"> </v>
          </cell>
          <cell r="R229" t="str">
            <v>&lt;11</v>
          </cell>
          <cell r="S229">
            <v>0</v>
          </cell>
          <cell r="T229" t="str">
            <v xml:space="preserve"> </v>
          </cell>
          <cell r="U229" t="str">
            <v>&lt;11</v>
          </cell>
          <cell r="V229">
            <v>0</v>
          </cell>
          <cell r="W229" t="str">
            <v xml:space="preserve"> </v>
          </cell>
          <cell r="X229" t="str">
            <v>&lt;11</v>
          </cell>
          <cell r="Y229">
            <v>0</v>
          </cell>
          <cell r="Z229" t="str">
            <v xml:space="preserve"> </v>
          </cell>
          <cell r="AA229" t="str">
            <v>&lt;11</v>
          </cell>
          <cell r="AB229">
            <v>0</v>
          </cell>
          <cell r="AC229" t="str">
            <v xml:space="preserve"> </v>
          </cell>
        </row>
        <row r="230">
          <cell r="A230">
            <v>20997</v>
          </cell>
          <cell r="B230" t="str">
            <v>Montgomery</v>
          </cell>
          <cell r="C230" t="str">
            <v>&lt;11</v>
          </cell>
          <cell r="D230">
            <v>0</v>
          </cell>
          <cell r="E230" t="str">
            <v xml:space="preserve"> </v>
          </cell>
          <cell r="F230" t="str">
            <v>&lt;11</v>
          </cell>
          <cell r="G230">
            <v>0</v>
          </cell>
          <cell r="H230" t="str">
            <v xml:space="preserve"> </v>
          </cell>
          <cell r="I230" t="str">
            <v>&lt;11</v>
          </cell>
          <cell r="J230">
            <v>0</v>
          </cell>
          <cell r="K230" t="str">
            <v xml:space="preserve"> </v>
          </cell>
          <cell r="L230" t="str">
            <v>&lt;11</v>
          </cell>
          <cell r="M230">
            <v>0</v>
          </cell>
          <cell r="N230" t="str">
            <v xml:space="preserve"> </v>
          </cell>
          <cell r="O230" t="str">
            <v>&lt;11</v>
          </cell>
          <cell r="P230">
            <v>0</v>
          </cell>
          <cell r="Q230" t="str">
            <v xml:space="preserve"> </v>
          </cell>
          <cell r="R230" t="str">
            <v>&lt;11</v>
          </cell>
          <cell r="S230">
            <v>0</v>
          </cell>
          <cell r="T230" t="str">
            <v xml:space="preserve"> </v>
          </cell>
          <cell r="U230" t="str">
            <v>&lt;11</v>
          </cell>
          <cell r="V230">
            <v>0</v>
          </cell>
          <cell r="W230" t="str">
            <v xml:space="preserve"> </v>
          </cell>
          <cell r="X230" t="str">
            <v>&lt;11</v>
          </cell>
          <cell r="Y230">
            <v>0</v>
          </cell>
          <cell r="Z230" t="str">
            <v xml:space="preserve"> </v>
          </cell>
          <cell r="AA230" t="str">
            <v>&lt;11</v>
          </cell>
          <cell r="AB230">
            <v>0</v>
          </cell>
          <cell r="AC230" t="str">
            <v xml:space="preserve"> </v>
          </cell>
        </row>
        <row r="231">
          <cell r="A231">
            <v>21001</v>
          </cell>
          <cell r="B231" t="str">
            <v>Harford</v>
          </cell>
          <cell r="C231">
            <v>832</v>
          </cell>
          <cell r="D231">
            <v>25708</v>
          </cell>
          <cell r="E231">
            <v>32.363467</v>
          </cell>
          <cell r="F231">
            <v>23</v>
          </cell>
          <cell r="G231">
            <v>2072</v>
          </cell>
          <cell r="H231">
            <v>11.100386</v>
          </cell>
          <cell r="I231">
            <v>809</v>
          </cell>
          <cell r="J231">
            <v>23636</v>
          </cell>
          <cell r="K231">
            <v>34.227449999999997</v>
          </cell>
          <cell r="L231">
            <v>324</v>
          </cell>
          <cell r="M231">
            <v>13351</v>
          </cell>
          <cell r="N231">
            <v>24.267845000000001</v>
          </cell>
          <cell r="O231">
            <v>508</v>
          </cell>
          <cell r="P231">
            <v>12357</v>
          </cell>
          <cell r="Q231">
            <v>41.110301999999997</v>
          </cell>
          <cell r="R231" t="str">
            <v>&lt;11</v>
          </cell>
          <cell r="S231">
            <v>893</v>
          </cell>
          <cell r="T231">
            <v>3.3594624999999998</v>
          </cell>
          <cell r="U231">
            <v>254</v>
          </cell>
          <cell r="V231">
            <v>6534</v>
          </cell>
          <cell r="W231">
            <v>38.873584000000001</v>
          </cell>
          <cell r="X231">
            <v>45</v>
          </cell>
          <cell r="Y231">
            <v>2737</v>
          </cell>
          <cell r="Z231">
            <v>16.441358999999999</v>
          </cell>
          <cell r="AA231">
            <v>530</v>
          </cell>
          <cell r="AB231">
            <v>15544</v>
          </cell>
          <cell r="AC231">
            <v>34.096758000000001</v>
          </cell>
        </row>
        <row r="232">
          <cell r="A232">
            <v>21005</v>
          </cell>
          <cell r="B232" t="str">
            <v>Harford</v>
          </cell>
          <cell r="C232">
            <v>14</v>
          </cell>
          <cell r="D232">
            <v>2862</v>
          </cell>
          <cell r="E232">
            <v>4.8916841</v>
          </cell>
          <cell r="F232" t="str">
            <v>&lt;11</v>
          </cell>
          <cell r="G232">
            <v>303</v>
          </cell>
          <cell r="H232">
            <v>13.201320000000001</v>
          </cell>
          <cell r="I232" t="str">
            <v>&lt;11</v>
          </cell>
          <cell r="J232">
            <v>2559</v>
          </cell>
          <cell r="K232">
            <v>3.9077765000000002</v>
          </cell>
          <cell r="L232" t="str">
            <v>&lt;11</v>
          </cell>
          <cell r="M232">
            <v>1403</v>
          </cell>
          <cell r="N232">
            <v>4.9893086000000002</v>
          </cell>
          <cell r="O232" t="str">
            <v>&lt;11</v>
          </cell>
          <cell r="P232">
            <v>1459</v>
          </cell>
          <cell r="Q232">
            <v>4.7978066999999998</v>
          </cell>
          <cell r="R232" t="str">
            <v>&lt;11</v>
          </cell>
          <cell r="S232">
            <v>45</v>
          </cell>
          <cell r="T232" t="str">
            <v xml:space="preserve"> </v>
          </cell>
          <cell r="U232" t="str">
            <v>&lt;11</v>
          </cell>
          <cell r="V232">
            <v>1156</v>
          </cell>
          <cell r="W232">
            <v>1.7301038</v>
          </cell>
          <cell r="X232" t="str">
            <v>&lt;11</v>
          </cell>
          <cell r="Y232">
            <v>333</v>
          </cell>
          <cell r="Z232">
            <v>9.0090090000000007</v>
          </cell>
          <cell r="AA232" t="str">
            <v>&lt;11</v>
          </cell>
          <cell r="AB232">
            <v>1328</v>
          </cell>
          <cell r="AC232">
            <v>6.7771084000000004</v>
          </cell>
        </row>
        <row r="233">
          <cell r="A233">
            <v>21009</v>
          </cell>
          <cell r="B233" t="str">
            <v>Harford</v>
          </cell>
          <cell r="C233">
            <v>460</v>
          </cell>
          <cell r="D233">
            <v>31964</v>
          </cell>
          <cell r="E233">
            <v>14.39119</v>
          </cell>
          <cell r="F233">
            <v>15</v>
          </cell>
          <cell r="G233">
            <v>1682</v>
          </cell>
          <cell r="H233">
            <v>8.9179548000000004</v>
          </cell>
          <cell r="I233">
            <v>445</v>
          </cell>
          <cell r="J233">
            <v>30282</v>
          </cell>
          <cell r="K233">
            <v>14.695198</v>
          </cell>
          <cell r="L233">
            <v>236</v>
          </cell>
          <cell r="M233">
            <v>16079</v>
          </cell>
          <cell r="N233">
            <v>14.677530000000001</v>
          </cell>
          <cell r="O233">
            <v>224</v>
          </cell>
          <cell r="P233">
            <v>15885</v>
          </cell>
          <cell r="Q233">
            <v>14.101353</v>
          </cell>
          <cell r="R233" t="str">
            <v>&lt;11</v>
          </cell>
          <cell r="S233">
            <v>1597</v>
          </cell>
          <cell r="T233" t="str">
            <v xml:space="preserve"> </v>
          </cell>
          <cell r="U233">
            <v>116</v>
          </cell>
          <cell r="V233">
            <v>5047</v>
          </cell>
          <cell r="W233">
            <v>22.983951000000001</v>
          </cell>
          <cell r="X233">
            <v>21</v>
          </cell>
          <cell r="Y233">
            <v>1657</v>
          </cell>
          <cell r="Z233">
            <v>12.673506</v>
          </cell>
          <cell r="AA233">
            <v>323</v>
          </cell>
          <cell r="AB233">
            <v>23663</v>
          </cell>
          <cell r="AC233">
            <v>13.650002000000001</v>
          </cell>
        </row>
        <row r="234">
          <cell r="A234">
            <v>21010</v>
          </cell>
          <cell r="B234" t="str">
            <v>Harford</v>
          </cell>
          <cell r="C234" t="str">
            <v>&lt;11</v>
          </cell>
          <cell r="D234">
            <v>272</v>
          </cell>
          <cell r="E234">
            <v>3.6764706</v>
          </cell>
          <cell r="F234" t="str">
            <v>&lt;11</v>
          </cell>
          <cell r="G234">
            <v>38</v>
          </cell>
          <cell r="H234" t="str">
            <v xml:space="preserve"> </v>
          </cell>
          <cell r="I234" t="str">
            <v>&lt;11</v>
          </cell>
          <cell r="J234">
            <v>234</v>
          </cell>
          <cell r="K234">
            <v>4.2735042999999999</v>
          </cell>
          <cell r="L234" t="str">
            <v>&lt;11</v>
          </cell>
          <cell r="M234">
            <v>90</v>
          </cell>
          <cell r="N234">
            <v>11.111110999999999</v>
          </cell>
          <cell r="O234" t="str">
            <v>&lt;11</v>
          </cell>
          <cell r="P234">
            <v>182</v>
          </cell>
          <cell r="Q234" t="str">
            <v xml:space="preserve"> </v>
          </cell>
          <cell r="R234" t="str">
            <v>&lt;11</v>
          </cell>
          <cell r="S234">
            <v>0</v>
          </cell>
          <cell r="T234" t="str">
            <v xml:space="preserve"> </v>
          </cell>
          <cell r="U234" t="str">
            <v>&lt;11</v>
          </cell>
          <cell r="V234">
            <v>51</v>
          </cell>
          <cell r="W234" t="str">
            <v xml:space="preserve"> </v>
          </cell>
          <cell r="X234" t="str">
            <v>&lt;11</v>
          </cell>
          <cell r="Y234">
            <v>15</v>
          </cell>
          <cell r="Z234" t="str">
            <v xml:space="preserve"> </v>
          </cell>
          <cell r="AA234" t="str">
            <v>&lt;11</v>
          </cell>
          <cell r="AB234">
            <v>206</v>
          </cell>
          <cell r="AC234">
            <v>4.8543688999999999</v>
          </cell>
        </row>
        <row r="235">
          <cell r="A235">
            <v>21012</v>
          </cell>
          <cell r="B235" t="str">
            <v>Anne Arundel</v>
          </cell>
          <cell r="C235">
            <v>282</v>
          </cell>
          <cell r="D235">
            <v>23536</v>
          </cell>
          <cell r="E235">
            <v>11.981645</v>
          </cell>
          <cell r="F235" t="str">
            <v>&lt;11</v>
          </cell>
          <cell r="G235">
            <v>2029</v>
          </cell>
          <cell r="H235">
            <v>3.4499754</v>
          </cell>
          <cell r="I235">
            <v>271</v>
          </cell>
          <cell r="J235">
            <v>21507</v>
          </cell>
          <cell r="K235">
            <v>12.600549000000001</v>
          </cell>
          <cell r="L235">
            <v>107</v>
          </cell>
          <cell r="M235">
            <v>11987</v>
          </cell>
          <cell r="N235">
            <v>8.9263369000000008</v>
          </cell>
          <cell r="O235">
            <v>175</v>
          </cell>
          <cell r="P235">
            <v>11549</v>
          </cell>
          <cell r="Q235">
            <v>15.152827</v>
          </cell>
          <cell r="R235" t="str">
            <v>&lt;11</v>
          </cell>
          <cell r="S235">
            <v>824</v>
          </cell>
          <cell r="T235">
            <v>3.6407767</v>
          </cell>
          <cell r="U235">
            <v>21</v>
          </cell>
          <cell r="V235">
            <v>1211</v>
          </cell>
          <cell r="W235">
            <v>17.34104</v>
          </cell>
          <cell r="X235">
            <v>19</v>
          </cell>
          <cell r="Y235">
            <v>1908</v>
          </cell>
          <cell r="Z235">
            <v>9.9580713000000003</v>
          </cell>
          <cell r="AA235">
            <v>239</v>
          </cell>
          <cell r="AB235">
            <v>19593</v>
          </cell>
          <cell r="AC235">
            <v>12.198233999999999</v>
          </cell>
        </row>
        <row r="236">
          <cell r="A236">
            <v>21013</v>
          </cell>
          <cell r="B236" t="str">
            <v>Baltimore</v>
          </cell>
          <cell r="C236">
            <v>47</v>
          </cell>
          <cell r="D236">
            <v>5297</v>
          </cell>
          <cell r="E236">
            <v>8.8729469999999999</v>
          </cell>
          <cell r="F236" t="str">
            <v>&lt;11</v>
          </cell>
          <cell r="G236">
            <v>119</v>
          </cell>
          <cell r="H236" t="str">
            <v xml:space="preserve"> </v>
          </cell>
          <cell r="I236">
            <v>46</v>
          </cell>
          <cell r="J236">
            <v>5178</v>
          </cell>
          <cell r="K236">
            <v>8.8837389000000009</v>
          </cell>
          <cell r="L236">
            <v>18</v>
          </cell>
          <cell r="M236">
            <v>2509</v>
          </cell>
          <cell r="N236">
            <v>7.1741729999999997</v>
          </cell>
          <cell r="O236">
            <v>29</v>
          </cell>
          <cell r="P236">
            <v>2788</v>
          </cell>
          <cell r="Q236">
            <v>10.401721999999999</v>
          </cell>
          <cell r="R236" t="str">
            <v>&lt;11</v>
          </cell>
          <cell r="S236">
            <v>42</v>
          </cell>
          <cell r="T236" t="str">
            <v xml:space="preserve"> </v>
          </cell>
          <cell r="U236" t="str">
            <v>&lt;11</v>
          </cell>
          <cell r="V236">
            <v>108</v>
          </cell>
          <cell r="W236">
            <v>18.518519000000001</v>
          </cell>
          <cell r="X236" t="str">
            <v>&lt;11</v>
          </cell>
          <cell r="Y236">
            <v>202</v>
          </cell>
          <cell r="Z236">
            <v>4.9504950000000001</v>
          </cell>
          <cell r="AA236">
            <v>44</v>
          </cell>
          <cell r="AB236">
            <v>4945</v>
          </cell>
          <cell r="AC236">
            <v>8.8978766</v>
          </cell>
        </row>
        <row r="237">
          <cell r="A237">
            <v>21014</v>
          </cell>
          <cell r="B237" t="str">
            <v>Harford</v>
          </cell>
          <cell r="C237">
            <v>504</v>
          </cell>
          <cell r="D237">
            <v>36247</v>
          </cell>
          <cell r="E237">
            <v>13.904598999999999</v>
          </cell>
          <cell r="F237">
            <v>16</v>
          </cell>
          <cell r="G237">
            <v>1600</v>
          </cell>
          <cell r="H237">
            <v>10</v>
          </cell>
          <cell r="I237">
            <v>485</v>
          </cell>
          <cell r="J237">
            <v>34647</v>
          </cell>
          <cell r="K237">
            <v>13.998326</v>
          </cell>
          <cell r="L237">
            <v>184</v>
          </cell>
          <cell r="M237">
            <v>18023</v>
          </cell>
          <cell r="N237">
            <v>10.209177</v>
          </cell>
          <cell r="O237">
            <v>320</v>
          </cell>
          <cell r="P237">
            <v>18224</v>
          </cell>
          <cell r="Q237">
            <v>17.559263000000001</v>
          </cell>
          <cell r="R237" t="str">
            <v>&lt;11</v>
          </cell>
          <cell r="S237">
            <v>1064</v>
          </cell>
          <cell r="T237">
            <v>1.8796991999999999</v>
          </cell>
          <cell r="U237">
            <v>40</v>
          </cell>
          <cell r="V237">
            <v>1946</v>
          </cell>
          <cell r="W237">
            <v>20.554984999999999</v>
          </cell>
          <cell r="X237">
            <v>19</v>
          </cell>
          <cell r="Y237">
            <v>2827</v>
          </cell>
          <cell r="Z237">
            <v>6.7209056</v>
          </cell>
          <cell r="AA237">
            <v>443</v>
          </cell>
          <cell r="AB237">
            <v>30410</v>
          </cell>
          <cell r="AC237">
            <v>14.567576000000001</v>
          </cell>
        </row>
        <row r="238">
          <cell r="A238">
            <v>21015</v>
          </cell>
          <cell r="B238" t="str">
            <v>Harford</v>
          </cell>
          <cell r="C238">
            <v>344</v>
          </cell>
          <cell r="D238">
            <v>30781</v>
          </cell>
          <cell r="E238">
            <v>11.175725</v>
          </cell>
          <cell r="F238" t="str">
            <v>&lt;11</v>
          </cell>
          <cell r="G238">
            <v>1546</v>
          </cell>
          <cell r="H238">
            <v>3.8809832000000002</v>
          </cell>
          <cell r="I238">
            <v>337</v>
          </cell>
          <cell r="J238">
            <v>29235</v>
          </cell>
          <cell r="K238">
            <v>11.527279</v>
          </cell>
          <cell r="L238">
            <v>145</v>
          </cell>
          <cell r="M238">
            <v>15815</v>
          </cell>
          <cell r="N238">
            <v>9.1685108999999994</v>
          </cell>
          <cell r="O238">
            <v>199</v>
          </cell>
          <cell r="P238">
            <v>14966</v>
          </cell>
          <cell r="Q238">
            <v>13.296806</v>
          </cell>
          <cell r="R238" t="str">
            <v>&lt;11</v>
          </cell>
          <cell r="S238">
            <v>1199</v>
          </cell>
          <cell r="T238">
            <v>3.3361133999999999</v>
          </cell>
          <cell r="U238">
            <v>23</v>
          </cell>
          <cell r="V238">
            <v>2407</v>
          </cell>
          <cell r="W238">
            <v>9.5554632000000002</v>
          </cell>
          <cell r="X238">
            <v>18</v>
          </cell>
          <cell r="Y238">
            <v>1353</v>
          </cell>
          <cell r="Z238">
            <v>13.303769000000001</v>
          </cell>
          <cell r="AA238">
            <v>299</v>
          </cell>
          <cell r="AB238">
            <v>25822</v>
          </cell>
          <cell r="AC238">
            <v>11.579273000000001</v>
          </cell>
        </row>
        <row r="239">
          <cell r="A239">
            <v>21017</v>
          </cell>
          <cell r="B239" t="str">
            <v>Harford</v>
          </cell>
          <cell r="C239">
            <v>126</v>
          </cell>
          <cell r="D239">
            <v>5816</v>
          </cell>
          <cell r="E239">
            <v>21.664373999999999</v>
          </cell>
          <cell r="F239" t="str">
            <v>&lt;11</v>
          </cell>
          <cell r="G239">
            <v>309</v>
          </cell>
          <cell r="H239">
            <v>9.7087378999999991</v>
          </cell>
          <cell r="I239">
            <v>123</v>
          </cell>
          <cell r="J239">
            <v>5507</v>
          </cell>
          <cell r="K239">
            <v>22.33521</v>
          </cell>
          <cell r="L239">
            <v>51</v>
          </cell>
          <cell r="M239">
            <v>3084</v>
          </cell>
          <cell r="N239">
            <v>16.536964999999999</v>
          </cell>
          <cell r="O239">
            <v>75</v>
          </cell>
          <cell r="P239">
            <v>2732</v>
          </cell>
          <cell r="Q239">
            <v>27.452415999999999</v>
          </cell>
          <cell r="R239" t="str">
            <v>&lt;11</v>
          </cell>
          <cell r="S239">
            <v>119</v>
          </cell>
          <cell r="T239" t="str">
            <v xml:space="preserve"> </v>
          </cell>
          <cell r="U239">
            <v>28</v>
          </cell>
          <cell r="V239">
            <v>1302</v>
          </cell>
          <cell r="W239">
            <v>21.505375999999998</v>
          </cell>
          <cell r="X239" t="str">
            <v>&lt;11</v>
          </cell>
          <cell r="Y239">
            <v>456</v>
          </cell>
          <cell r="Z239">
            <v>13.157895</v>
          </cell>
          <cell r="AA239">
            <v>92</v>
          </cell>
          <cell r="AB239">
            <v>3939</v>
          </cell>
          <cell r="AC239">
            <v>23.356182</v>
          </cell>
        </row>
        <row r="240">
          <cell r="A240">
            <v>21018</v>
          </cell>
          <cell r="B240" t="str">
            <v>Harford</v>
          </cell>
          <cell r="C240" t="str">
            <v>&lt;11</v>
          </cell>
          <cell r="D240">
            <v>0</v>
          </cell>
          <cell r="E240" t="str">
            <v xml:space="preserve"> </v>
          </cell>
          <cell r="F240" t="str">
            <v>&lt;11</v>
          </cell>
          <cell r="G240">
            <v>0</v>
          </cell>
          <cell r="H240" t="str">
            <v xml:space="preserve"> </v>
          </cell>
          <cell r="I240" t="str">
            <v>&lt;11</v>
          </cell>
          <cell r="J240">
            <v>0</v>
          </cell>
          <cell r="K240" t="str">
            <v xml:space="preserve"> </v>
          </cell>
          <cell r="L240" t="str">
            <v>&lt;11</v>
          </cell>
          <cell r="M240">
            <v>0</v>
          </cell>
          <cell r="N240" t="str">
            <v xml:space="preserve"> </v>
          </cell>
          <cell r="O240" t="str">
            <v>&lt;11</v>
          </cell>
          <cell r="P240">
            <v>0</v>
          </cell>
          <cell r="Q240" t="str">
            <v xml:space="preserve"> </v>
          </cell>
          <cell r="R240" t="str">
            <v>&lt;11</v>
          </cell>
          <cell r="S240">
            <v>0</v>
          </cell>
          <cell r="T240" t="str">
            <v xml:space="preserve"> </v>
          </cell>
          <cell r="U240" t="str">
            <v>&lt;11</v>
          </cell>
          <cell r="V240">
            <v>0</v>
          </cell>
          <cell r="W240" t="str">
            <v xml:space="preserve"> </v>
          </cell>
          <cell r="X240" t="str">
            <v>&lt;11</v>
          </cell>
          <cell r="Y240">
            <v>0</v>
          </cell>
          <cell r="Z240" t="str">
            <v xml:space="preserve"> </v>
          </cell>
          <cell r="AA240" t="str">
            <v>&lt;11</v>
          </cell>
          <cell r="AB240">
            <v>0</v>
          </cell>
          <cell r="AC240" t="str">
            <v xml:space="preserve"> </v>
          </cell>
        </row>
        <row r="241">
          <cell r="A241">
            <v>21020</v>
          </cell>
          <cell r="B241" t="str">
            <v>Baltimore</v>
          </cell>
          <cell r="C241" t="str">
            <v>&lt;11</v>
          </cell>
          <cell r="D241">
            <v>0</v>
          </cell>
          <cell r="E241" t="str">
            <v xml:space="preserve"> </v>
          </cell>
          <cell r="F241" t="str">
            <v>&lt;11</v>
          </cell>
          <cell r="G241">
            <v>0</v>
          </cell>
          <cell r="H241" t="str">
            <v xml:space="preserve"> </v>
          </cell>
          <cell r="I241" t="str">
            <v>&lt;11</v>
          </cell>
          <cell r="J241">
            <v>0</v>
          </cell>
          <cell r="K241" t="str">
            <v xml:space="preserve"> </v>
          </cell>
          <cell r="L241" t="str">
            <v>&lt;11</v>
          </cell>
          <cell r="M241">
            <v>0</v>
          </cell>
          <cell r="N241" t="str">
            <v xml:space="preserve"> </v>
          </cell>
          <cell r="O241" t="str">
            <v>&lt;11</v>
          </cell>
          <cell r="P241">
            <v>0</v>
          </cell>
          <cell r="Q241" t="str">
            <v xml:space="preserve"> </v>
          </cell>
          <cell r="R241" t="str">
            <v>&lt;11</v>
          </cell>
          <cell r="S241">
            <v>0</v>
          </cell>
          <cell r="T241" t="str">
            <v xml:space="preserve"> </v>
          </cell>
          <cell r="U241" t="str">
            <v>&lt;11</v>
          </cell>
          <cell r="V241">
            <v>0</v>
          </cell>
          <cell r="W241" t="str">
            <v xml:space="preserve"> </v>
          </cell>
          <cell r="X241" t="str">
            <v>&lt;11</v>
          </cell>
          <cell r="Y241">
            <v>0</v>
          </cell>
          <cell r="Z241" t="str">
            <v xml:space="preserve"> </v>
          </cell>
          <cell r="AA241" t="str">
            <v>&lt;11</v>
          </cell>
          <cell r="AB241">
            <v>0</v>
          </cell>
          <cell r="AC241" t="str">
            <v xml:space="preserve"> </v>
          </cell>
        </row>
        <row r="242">
          <cell r="A242">
            <v>21022</v>
          </cell>
          <cell r="B242" t="str">
            <v>Baltimore</v>
          </cell>
          <cell r="C242" t="str">
            <v>&lt;11</v>
          </cell>
          <cell r="D242">
            <v>0</v>
          </cell>
          <cell r="E242" t="str">
            <v xml:space="preserve"> </v>
          </cell>
          <cell r="F242" t="str">
            <v>&lt;11</v>
          </cell>
          <cell r="G242">
            <v>0</v>
          </cell>
          <cell r="H242" t="str">
            <v xml:space="preserve"> </v>
          </cell>
          <cell r="I242" t="str">
            <v>&lt;11</v>
          </cell>
          <cell r="J242">
            <v>0</v>
          </cell>
          <cell r="K242" t="str">
            <v xml:space="preserve"> </v>
          </cell>
          <cell r="L242" t="str">
            <v>&lt;11</v>
          </cell>
          <cell r="M242">
            <v>0</v>
          </cell>
          <cell r="N242" t="str">
            <v xml:space="preserve"> </v>
          </cell>
          <cell r="O242" t="str">
            <v>&lt;11</v>
          </cell>
          <cell r="P242">
            <v>0</v>
          </cell>
          <cell r="Q242" t="str">
            <v xml:space="preserve"> </v>
          </cell>
          <cell r="R242" t="str">
            <v>&lt;11</v>
          </cell>
          <cell r="S242">
            <v>0</v>
          </cell>
          <cell r="T242" t="str">
            <v xml:space="preserve"> </v>
          </cell>
          <cell r="U242" t="str">
            <v>&lt;11</v>
          </cell>
          <cell r="V242">
            <v>0</v>
          </cell>
          <cell r="W242" t="str">
            <v xml:space="preserve"> </v>
          </cell>
          <cell r="X242" t="str">
            <v>&lt;11</v>
          </cell>
          <cell r="Y242">
            <v>0</v>
          </cell>
          <cell r="Z242" t="str">
            <v xml:space="preserve"> </v>
          </cell>
          <cell r="AA242" t="str">
            <v>&lt;11</v>
          </cell>
          <cell r="AB242">
            <v>0</v>
          </cell>
          <cell r="AC242" t="str">
            <v xml:space="preserve"> </v>
          </cell>
        </row>
        <row r="243">
          <cell r="A243">
            <v>21023</v>
          </cell>
          <cell r="B243" t="str">
            <v>Baltimore</v>
          </cell>
          <cell r="C243" t="str">
            <v>&lt;11</v>
          </cell>
          <cell r="D243">
            <v>58</v>
          </cell>
          <cell r="E243" t="str">
            <v xml:space="preserve"> </v>
          </cell>
          <cell r="F243" t="str">
            <v>&lt;11</v>
          </cell>
          <cell r="G243">
            <v>0</v>
          </cell>
          <cell r="H243" t="str">
            <v xml:space="preserve"> </v>
          </cell>
          <cell r="I243" t="str">
            <v>&lt;11</v>
          </cell>
          <cell r="J243">
            <v>58</v>
          </cell>
          <cell r="K243" t="str">
            <v xml:space="preserve"> </v>
          </cell>
          <cell r="L243" t="str">
            <v>&lt;11</v>
          </cell>
          <cell r="M243">
            <v>28</v>
          </cell>
          <cell r="N243" t="str">
            <v xml:space="preserve"> </v>
          </cell>
          <cell r="O243" t="str">
            <v>&lt;11</v>
          </cell>
          <cell r="P243">
            <v>30</v>
          </cell>
          <cell r="Q243" t="str">
            <v xml:space="preserve"> </v>
          </cell>
          <cell r="R243" t="str">
            <v>&lt;11</v>
          </cell>
          <cell r="S243">
            <v>0</v>
          </cell>
          <cell r="T243" t="str">
            <v xml:space="preserve"> </v>
          </cell>
          <cell r="U243" t="str">
            <v>&lt;11</v>
          </cell>
          <cell r="V243">
            <v>0</v>
          </cell>
          <cell r="W243" t="str">
            <v xml:space="preserve"> </v>
          </cell>
          <cell r="X243" t="str">
            <v>&lt;11</v>
          </cell>
          <cell r="Y243">
            <v>0</v>
          </cell>
          <cell r="Z243" t="str">
            <v xml:space="preserve"> </v>
          </cell>
          <cell r="AA243" t="str">
            <v>&lt;11</v>
          </cell>
          <cell r="AB243">
            <v>58</v>
          </cell>
          <cell r="AC243" t="str">
            <v xml:space="preserve"> </v>
          </cell>
        </row>
        <row r="244">
          <cell r="A244">
            <v>21027</v>
          </cell>
          <cell r="B244" t="str">
            <v>Baltimore</v>
          </cell>
          <cell r="C244" t="str">
            <v>&lt;11</v>
          </cell>
          <cell r="D244">
            <v>0</v>
          </cell>
          <cell r="E244" t="str">
            <v xml:space="preserve"> </v>
          </cell>
          <cell r="F244" t="str">
            <v>&lt;11</v>
          </cell>
          <cell r="G244">
            <v>0</v>
          </cell>
          <cell r="H244" t="str">
            <v xml:space="preserve"> </v>
          </cell>
          <cell r="I244" t="str">
            <v>&lt;11</v>
          </cell>
          <cell r="J244">
            <v>0</v>
          </cell>
          <cell r="K244" t="str">
            <v xml:space="preserve"> </v>
          </cell>
          <cell r="L244" t="str">
            <v>&lt;11</v>
          </cell>
          <cell r="M244">
            <v>0</v>
          </cell>
          <cell r="N244" t="str">
            <v xml:space="preserve"> </v>
          </cell>
          <cell r="O244" t="str">
            <v>&lt;11</v>
          </cell>
          <cell r="P244">
            <v>0</v>
          </cell>
          <cell r="Q244" t="str">
            <v xml:space="preserve"> </v>
          </cell>
          <cell r="R244" t="str">
            <v>&lt;11</v>
          </cell>
          <cell r="S244">
            <v>0</v>
          </cell>
          <cell r="T244" t="str">
            <v xml:space="preserve"> </v>
          </cell>
          <cell r="U244" t="str">
            <v>&lt;11</v>
          </cell>
          <cell r="V244">
            <v>0</v>
          </cell>
          <cell r="W244" t="str">
            <v xml:space="preserve"> </v>
          </cell>
          <cell r="X244" t="str">
            <v>&lt;11</v>
          </cell>
          <cell r="Y244">
            <v>0</v>
          </cell>
          <cell r="Z244" t="str">
            <v xml:space="preserve"> </v>
          </cell>
          <cell r="AA244" t="str">
            <v>&lt;11</v>
          </cell>
          <cell r="AB244">
            <v>0</v>
          </cell>
          <cell r="AC244" t="str">
            <v xml:space="preserve"> </v>
          </cell>
        </row>
        <row r="245">
          <cell r="A245">
            <v>21028</v>
          </cell>
          <cell r="B245" t="str">
            <v>Harford</v>
          </cell>
          <cell r="C245">
            <v>46</v>
          </cell>
          <cell r="D245">
            <v>2562</v>
          </cell>
          <cell r="E245">
            <v>17.954723000000001</v>
          </cell>
          <cell r="F245" t="str">
            <v>&lt;11</v>
          </cell>
          <cell r="G245">
            <v>142</v>
          </cell>
          <cell r="H245">
            <v>14.084507</v>
          </cell>
          <cell r="I245">
            <v>44</v>
          </cell>
          <cell r="J245">
            <v>2420</v>
          </cell>
          <cell r="K245">
            <v>18.181818</v>
          </cell>
          <cell r="L245">
            <v>11</v>
          </cell>
          <cell r="M245">
            <v>1313</v>
          </cell>
          <cell r="N245">
            <v>8.3777609000000002</v>
          </cell>
          <cell r="O245">
            <v>35</v>
          </cell>
          <cell r="P245">
            <v>1249</v>
          </cell>
          <cell r="Q245">
            <v>28.022417999999998</v>
          </cell>
          <cell r="R245" t="str">
            <v>&lt;11</v>
          </cell>
          <cell r="S245">
            <v>76</v>
          </cell>
          <cell r="T245" t="str">
            <v xml:space="preserve"> </v>
          </cell>
          <cell r="U245" t="str">
            <v>&lt;11</v>
          </cell>
          <cell r="V245">
            <v>30</v>
          </cell>
          <cell r="W245">
            <v>66.666667000000004</v>
          </cell>
          <cell r="X245" t="str">
            <v>&lt;11</v>
          </cell>
          <cell r="Y245">
            <v>119</v>
          </cell>
          <cell r="Z245">
            <v>25.210083999999998</v>
          </cell>
          <cell r="AA245">
            <v>41</v>
          </cell>
          <cell r="AB245">
            <v>2337</v>
          </cell>
          <cell r="AC245">
            <v>17.543859999999999</v>
          </cell>
        </row>
        <row r="246">
          <cell r="A246">
            <v>21029</v>
          </cell>
          <cell r="B246" t="str">
            <v>Howard</v>
          </cell>
          <cell r="C246">
            <v>51</v>
          </cell>
          <cell r="D246">
            <v>13507</v>
          </cell>
          <cell r="E246">
            <v>3.7758199000000001</v>
          </cell>
          <cell r="F246" t="str">
            <v>&lt;11</v>
          </cell>
          <cell r="G246">
            <v>298</v>
          </cell>
          <cell r="H246">
            <v>3.3557047</v>
          </cell>
          <cell r="I246">
            <v>50</v>
          </cell>
          <cell r="J246">
            <v>13209</v>
          </cell>
          <cell r="K246">
            <v>3.7852979000000002</v>
          </cell>
          <cell r="L246">
            <v>13</v>
          </cell>
          <cell r="M246">
            <v>6738</v>
          </cell>
          <cell r="N246">
            <v>1.9293559</v>
          </cell>
          <cell r="O246">
            <v>38</v>
          </cell>
          <cell r="P246">
            <v>6769</v>
          </cell>
          <cell r="Q246">
            <v>5.6138276999999999</v>
          </cell>
          <cell r="R246">
            <v>11</v>
          </cell>
          <cell r="S246">
            <v>5624</v>
          </cell>
          <cell r="T246">
            <v>1.9559032999999999</v>
          </cell>
          <cell r="U246" t="str">
            <v>&lt;11</v>
          </cell>
          <cell r="V246">
            <v>1195</v>
          </cell>
          <cell r="W246">
            <v>2.5104603000000001</v>
          </cell>
          <cell r="X246" t="str">
            <v>&lt;11</v>
          </cell>
          <cell r="Y246">
            <v>822</v>
          </cell>
          <cell r="Z246">
            <v>6.0827251000000002</v>
          </cell>
          <cell r="AA246">
            <v>32</v>
          </cell>
          <cell r="AB246">
            <v>5866</v>
          </cell>
          <cell r="AC246">
            <v>5.4551654000000003</v>
          </cell>
        </row>
        <row r="247">
          <cell r="A247">
            <v>21030</v>
          </cell>
          <cell r="B247" t="str">
            <v>Baltimore</v>
          </cell>
          <cell r="C247">
            <v>352</v>
          </cell>
          <cell r="D247">
            <v>25900</v>
          </cell>
          <cell r="E247">
            <v>13.590733999999999</v>
          </cell>
          <cell r="F247">
            <v>40</v>
          </cell>
          <cell r="G247">
            <v>2831</v>
          </cell>
          <cell r="H247">
            <v>14.129282999999999</v>
          </cell>
          <cell r="I247">
            <v>311</v>
          </cell>
          <cell r="J247">
            <v>23069</v>
          </cell>
          <cell r="K247">
            <v>13.481294999999999</v>
          </cell>
          <cell r="L247">
            <v>137</v>
          </cell>
          <cell r="M247">
            <v>12843</v>
          </cell>
          <cell r="N247">
            <v>10.667289999999999</v>
          </cell>
          <cell r="O247">
            <v>215</v>
          </cell>
          <cell r="P247">
            <v>13057</v>
          </cell>
          <cell r="Q247">
            <v>16.466263000000001</v>
          </cell>
          <cell r="R247" t="str">
            <v>&lt;11</v>
          </cell>
          <cell r="S247">
            <v>2549</v>
          </cell>
          <cell r="T247">
            <v>2.746175</v>
          </cell>
          <cell r="U247">
            <v>108</v>
          </cell>
          <cell r="V247">
            <v>3950</v>
          </cell>
          <cell r="W247">
            <v>27.341771999999999</v>
          </cell>
          <cell r="X247">
            <v>42</v>
          </cell>
          <cell r="Y247">
            <v>2930</v>
          </cell>
          <cell r="Z247">
            <v>14.334471000000001</v>
          </cell>
          <cell r="AA247">
            <v>195</v>
          </cell>
          <cell r="AB247">
            <v>16471</v>
          </cell>
          <cell r="AC247">
            <v>11.838990000000001</v>
          </cell>
        </row>
        <row r="248">
          <cell r="A248">
            <v>21031</v>
          </cell>
          <cell r="B248" t="str">
            <v>Baltimore</v>
          </cell>
          <cell r="C248" t="str">
            <v>&lt;11</v>
          </cell>
          <cell r="D248">
            <v>26</v>
          </cell>
          <cell r="E248" t="str">
            <v xml:space="preserve"> </v>
          </cell>
          <cell r="F248" t="str">
            <v>&lt;11</v>
          </cell>
          <cell r="G248">
            <v>0</v>
          </cell>
          <cell r="H248" t="str">
            <v xml:space="preserve"> </v>
          </cell>
          <cell r="I248" t="str">
            <v>&lt;11</v>
          </cell>
          <cell r="J248">
            <v>26</v>
          </cell>
          <cell r="K248" t="str">
            <v xml:space="preserve"> </v>
          </cell>
          <cell r="L248" t="str">
            <v>&lt;11</v>
          </cell>
          <cell r="M248">
            <v>26</v>
          </cell>
          <cell r="N248" t="str">
            <v xml:space="preserve"> </v>
          </cell>
          <cell r="O248" t="str">
            <v>&lt;11</v>
          </cell>
          <cell r="P248">
            <v>0</v>
          </cell>
          <cell r="Q248" t="str">
            <v xml:space="preserve"> </v>
          </cell>
          <cell r="R248" t="str">
            <v>&lt;11</v>
          </cell>
          <cell r="S248">
            <v>0</v>
          </cell>
          <cell r="T248" t="str">
            <v xml:space="preserve"> </v>
          </cell>
          <cell r="U248" t="str">
            <v>&lt;11</v>
          </cell>
          <cell r="V248">
            <v>26</v>
          </cell>
          <cell r="W248" t="str">
            <v xml:space="preserve"> </v>
          </cell>
          <cell r="X248" t="str">
            <v>&lt;11</v>
          </cell>
          <cell r="Y248">
            <v>0</v>
          </cell>
          <cell r="Z248" t="str">
            <v xml:space="preserve"> </v>
          </cell>
          <cell r="AA248" t="str">
            <v>&lt;11</v>
          </cell>
          <cell r="AB248">
            <v>0</v>
          </cell>
          <cell r="AC248" t="str">
            <v xml:space="preserve"> </v>
          </cell>
        </row>
        <row r="249">
          <cell r="A249">
            <v>21032</v>
          </cell>
          <cell r="B249" t="str">
            <v>Anne Arundel</v>
          </cell>
          <cell r="C249">
            <v>255</v>
          </cell>
          <cell r="D249">
            <v>7594</v>
          </cell>
          <cell r="E249">
            <v>33.579141</v>
          </cell>
          <cell r="F249">
            <v>11</v>
          </cell>
          <cell r="G249">
            <v>152</v>
          </cell>
          <cell r="H249">
            <v>72.368420999999998</v>
          </cell>
          <cell r="I249">
            <v>239</v>
          </cell>
          <cell r="J249">
            <v>7442</v>
          </cell>
          <cell r="K249">
            <v>32.115023000000001</v>
          </cell>
          <cell r="L249">
            <v>104</v>
          </cell>
          <cell r="M249">
            <v>3698</v>
          </cell>
          <cell r="N249">
            <v>28.12331</v>
          </cell>
          <cell r="O249">
            <v>151</v>
          </cell>
          <cell r="P249">
            <v>3896</v>
          </cell>
          <cell r="Q249">
            <v>38.7577</v>
          </cell>
          <cell r="R249" t="str">
            <v>&lt;11</v>
          </cell>
          <cell r="S249">
            <v>79</v>
          </cell>
          <cell r="T249" t="str">
            <v xml:space="preserve"> </v>
          </cell>
          <cell r="U249">
            <v>30</v>
          </cell>
          <cell r="V249">
            <v>538</v>
          </cell>
          <cell r="W249">
            <v>55.762081999999999</v>
          </cell>
          <cell r="X249">
            <v>14</v>
          </cell>
          <cell r="Y249">
            <v>207</v>
          </cell>
          <cell r="Z249">
            <v>67.632850000000005</v>
          </cell>
          <cell r="AA249">
            <v>211</v>
          </cell>
          <cell r="AB249">
            <v>6770</v>
          </cell>
          <cell r="AC249">
            <v>31.166913000000001</v>
          </cell>
        </row>
        <row r="250">
          <cell r="A250">
            <v>21034</v>
          </cell>
          <cell r="B250" t="str">
            <v>Harford</v>
          </cell>
          <cell r="C250">
            <v>61</v>
          </cell>
          <cell r="D250">
            <v>2988</v>
          </cell>
          <cell r="E250">
            <v>20.414992999999999</v>
          </cell>
          <cell r="F250" t="str">
            <v>&lt;11</v>
          </cell>
          <cell r="G250">
            <v>28</v>
          </cell>
          <cell r="H250">
            <v>35.714286000000001</v>
          </cell>
          <cell r="I250">
            <v>60</v>
          </cell>
          <cell r="J250">
            <v>2960</v>
          </cell>
          <cell r="K250">
            <v>20.27027</v>
          </cell>
          <cell r="L250">
            <v>24</v>
          </cell>
          <cell r="M250">
            <v>1383</v>
          </cell>
          <cell r="N250">
            <v>17.353579</v>
          </cell>
          <cell r="O250">
            <v>37</v>
          </cell>
          <cell r="P250">
            <v>1605</v>
          </cell>
          <cell r="Q250">
            <v>23.052959999999999</v>
          </cell>
          <cell r="R250" t="str">
            <v>&lt;11</v>
          </cell>
          <cell r="S250">
            <v>4</v>
          </cell>
          <cell r="T250" t="str">
            <v xml:space="preserve"> </v>
          </cell>
          <cell r="U250">
            <v>12</v>
          </cell>
          <cell r="V250">
            <v>21</v>
          </cell>
          <cell r="W250">
            <v>571.42857000000004</v>
          </cell>
          <cell r="X250" t="str">
            <v>&lt;11</v>
          </cell>
          <cell r="Y250">
            <v>109</v>
          </cell>
          <cell r="Z250" t="str">
            <v xml:space="preserve"> </v>
          </cell>
          <cell r="AA250">
            <v>49</v>
          </cell>
          <cell r="AB250">
            <v>2854</v>
          </cell>
          <cell r="AC250">
            <v>17.168886000000001</v>
          </cell>
        </row>
        <row r="251">
          <cell r="A251">
            <v>21035</v>
          </cell>
          <cell r="B251" t="str">
            <v>Anne Arundel</v>
          </cell>
          <cell r="C251">
            <v>72</v>
          </cell>
          <cell r="D251">
            <v>8404</v>
          </cell>
          <cell r="E251">
            <v>8.5673489000000007</v>
          </cell>
          <cell r="F251" t="str">
            <v>&lt;11</v>
          </cell>
          <cell r="G251">
            <v>112</v>
          </cell>
          <cell r="H251">
            <v>8.9285713999999992</v>
          </cell>
          <cell r="I251">
            <v>70</v>
          </cell>
          <cell r="J251">
            <v>8292</v>
          </cell>
          <cell r="K251">
            <v>8.4418717000000001</v>
          </cell>
          <cell r="L251">
            <v>32</v>
          </cell>
          <cell r="M251">
            <v>4267</v>
          </cell>
          <cell r="N251">
            <v>7.4994141000000001</v>
          </cell>
          <cell r="O251">
            <v>40</v>
          </cell>
          <cell r="P251">
            <v>4137</v>
          </cell>
          <cell r="Q251">
            <v>9.6688422000000003</v>
          </cell>
          <cell r="R251" t="str">
            <v>&lt;11</v>
          </cell>
          <cell r="S251">
            <v>52</v>
          </cell>
          <cell r="T251" t="str">
            <v xml:space="preserve"> </v>
          </cell>
          <cell r="U251" t="str">
            <v>&lt;11</v>
          </cell>
          <cell r="V251">
            <v>168</v>
          </cell>
          <cell r="W251">
            <v>5.9523809999999999</v>
          </cell>
          <cell r="X251" t="str">
            <v>&lt;11</v>
          </cell>
          <cell r="Y251">
            <v>281</v>
          </cell>
          <cell r="Z251">
            <v>10.676157</v>
          </cell>
          <cell r="AA251">
            <v>68</v>
          </cell>
          <cell r="AB251">
            <v>7903</v>
          </cell>
          <cell r="AC251">
            <v>8.6043275000000001</v>
          </cell>
        </row>
        <row r="252">
          <cell r="A252">
            <v>21036</v>
          </cell>
          <cell r="B252" t="str">
            <v>Howard</v>
          </cell>
          <cell r="C252" t="str">
            <v>&lt;11</v>
          </cell>
          <cell r="D252">
            <v>1995</v>
          </cell>
          <cell r="E252">
            <v>4.0100251</v>
          </cell>
          <cell r="F252" t="str">
            <v>&lt;11</v>
          </cell>
          <cell r="G252">
            <v>169</v>
          </cell>
          <cell r="H252">
            <v>5.9171598000000003</v>
          </cell>
          <cell r="I252" t="str">
            <v>&lt;11</v>
          </cell>
          <cell r="J252">
            <v>1826</v>
          </cell>
          <cell r="K252">
            <v>3.2858708000000001</v>
          </cell>
          <cell r="L252" t="str">
            <v>&lt;11</v>
          </cell>
          <cell r="M252">
            <v>881</v>
          </cell>
          <cell r="N252">
            <v>3.4052213</v>
          </cell>
          <cell r="O252" t="str">
            <v>&lt;11</v>
          </cell>
          <cell r="P252">
            <v>1114</v>
          </cell>
          <cell r="Q252">
            <v>4.4883303000000003</v>
          </cell>
          <cell r="R252" t="str">
            <v>&lt;11</v>
          </cell>
          <cell r="S252">
            <v>165</v>
          </cell>
          <cell r="T252" t="str">
            <v xml:space="preserve"> </v>
          </cell>
          <cell r="U252" t="str">
            <v>&lt;11</v>
          </cell>
          <cell r="V252">
            <v>70</v>
          </cell>
          <cell r="W252">
            <v>14.285714</v>
          </cell>
          <cell r="X252" t="str">
            <v>&lt;11</v>
          </cell>
          <cell r="Y252">
            <v>124</v>
          </cell>
          <cell r="Z252">
            <v>16.129031999999999</v>
          </cell>
          <cell r="AA252" t="str">
            <v>&lt;11</v>
          </cell>
          <cell r="AB252">
            <v>1636</v>
          </cell>
          <cell r="AC252">
            <v>3.0562347000000001</v>
          </cell>
        </row>
        <row r="253">
          <cell r="A253">
            <v>21037</v>
          </cell>
          <cell r="B253" t="str">
            <v>Anne Arundel</v>
          </cell>
          <cell r="C253">
            <v>344</v>
          </cell>
          <cell r="D253">
            <v>21420</v>
          </cell>
          <cell r="E253">
            <v>16.059757000000001</v>
          </cell>
          <cell r="F253">
            <v>16</v>
          </cell>
          <cell r="G253">
            <v>924</v>
          </cell>
          <cell r="H253">
            <v>17.316016999999999</v>
          </cell>
          <cell r="I253">
            <v>323</v>
          </cell>
          <cell r="J253">
            <v>20496</v>
          </cell>
          <cell r="K253">
            <v>15.759173000000001</v>
          </cell>
          <cell r="L253">
            <v>122</v>
          </cell>
          <cell r="M253">
            <v>10542</v>
          </cell>
          <cell r="N253">
            <v>11.572756999999999</v>
          </cell>
          <cell r="O253">
            <v>222</v>
          </cell>
          <cell r="P253">
            <v>10878</v>
          </cell>
          <cell r="Q253">
            <v>20.408162999999998</v>
          </cell>
          <cell r="R253" t="str">
            <v>&lt;11</v>
          </cell>
          <cell r="S253">
            <v>214</v>
          </cell>
          <cell r="T253" t="str">
            <v xml:space="preserve"> </v>
          </cell>
          <cell r="U253">
            <v>16</v>
          </cell>
          <cell r="V253">
            <v>1199</v>
          </cell>
          <cell r="W253">
            <v>13.344454000000001</v>
          </cell>
          <cell r="X253">
            <v>16</v>
          </cell>
          <cell r="Y253">
            <v>535</v>
          </cell>
          <cell r="Z253">
            <v>29.906542000000002</v>
          </cell>
          <cell r="AA253">
            <v>312</v>
          </cell>
          <cell r="AB253">
            <v>19472</v>
          </cell>
          <cell r="AC253">
            <v>16.023007</v>
          </cell>
        </row>
        <row r="254">
          <cell r="A254">
            <v>21040</v>
          </cell>
          <cell r="B254" t="str">
            <v>Harford</v>
          </cell>
          <cell r="C254">
            <v>732</v>
          </cell>
          <cell r="D254">
            <v>24811</v>
          </cell>
          <cell r="E254">
            <v>29.503043000000002</v>
          </cell>
          <cell r="F254">
            <v>20</v>
          </cell>
          <cell r="G254">
            <v>1576</v>
          </cell>
          <cell r="H254">
            <v>12.690355</v>
          </cell>
          <cell r="I254">
            <v>709</v>
          </cell>
          <cell r="J254">
            <v>23235</v>
          </cell>
          <cell r="K254">
            <v>30.514309999999998</v>
          </cell>
          <cell r="L254">
            <v>309</v>
          </cell>
          <cell r="M254">
            <v>12629</v>
          </cell>
          <cell r="N254">
            <v>24.467495</v>
          </cell>
          <cell r="O254">
            <v>423</v>
          </cell>
          <cell r="P254">
            <v>12182</v>
          </cell>
          <cell r="Q254">
            <v>34.723362000000002</v>
          </cell>
          <cell r="R254" t="str">
            <v>&lt;11</v>
          </cell>
          <cell r="S254">
            <v>575</v>
          </cell>
          <cell r="T254">
            <v>1.7391304000000001</v>
          </cell>
          <cell r="U254">
            <v>306</v>
          </cell>
          <cell r="V254">
            <v>11737</v>
          </cell>
          <cell r="W254">
            <v>26.071397999999999</v>
          </cell>
          <cell r="X254">
            <v>34</v>
          </cell>
          <cell r="Y254">
            <v>2599</v>
          </cell>
          <cell r="Z254">
            <v>13.081955000000001</v>
          </cell>
          <cell r="AA254">
            <v>391</v>
          </cell>
          <cell r="AB254">
            <v>9900</v>
          </cell>
          <cell r="AC254">
            <v>39.494948999999998</v>
          </cell>
        </row>
        <row r="255">
          <cell r="A255">
            <v>21041</v>
          </cell>
          <cell r="B255" t="str">
            <v>Howard</v>
          </cell>
          <cell r="C255" t="str">
            <v>&lt;11</v>
          </cell>
          <cell r="D255">
            <v>0</v>
          </cell>
          <cell r="E255" t="str">
            <v xml:space="preserve"> </v>
          </cell>
          <cell r="F255" t="str">
            <v>&lt;11</v>
          </cell>
          <cell r="G255">
            <v>0</v>
          </cell>
          <cell r="H255" t="str">
            <v xml:space="preserve"> </v>
          </cell>
          <cell r="I255" t="str">
            <v>&lt;11</v>
          </cell>
          <cell r="J255">
            <v>0</v>
          </cell>
          <cell r="K255" t="str">
            <v xml:space="preserve"> </v>
          </cell>
          <cell r="L255" t="str">
            <v>&lt;11</v>
          </cell>
          <cell r="M255">
            <v>0</v>
          </cell>
          <cell r="N255" t="str">
            <v xml:space="preserve"> </v>
          </cell>
          <cell r="O255" t="str">
            <v>&lt;11</v>
          </cell>
          <cell r="P255">
            <v>0</v>
          </cell>
          <cell r="Q255" t="str">
            <v xml:space="preserve"> </v>
          </cell>
          <cell r="R255" t="str">
            <v>&lt;11</v>
          </cell>
          <cell r="S255">
            <v>0</v>
          </cell>
          <cell r="T255" t="str">
            <v xml:space="preserve"> </v>
          </cell>
          <cell r="U255" t="str">
            <v>&lt;11</v>
          </cell>
          <cell r="V255">
            <v>0</v>
          </cell>
          <cell r="W255" t="str">
            <v xml:space="preserve"> </v>
          </cell>
          <cell r="X255" t="str">
            <v>&lt;11</v>
          </cell>
          <cell r="Y255">
            <v>0</v>
          </cell>
          <cell r="Z255" t="str">
            <v xml:space="preserve"> </v>
          </cell>
          <cell r="AA255" t="str">
            <v>&lt;11</v>
          </cell>
          <cell r="AB255">
            <v>0</v>
          </cell>
          <cell r="AC255" t="str">
            <v xml:space="preserve"> </v>
          </cell>
        </row>
        <row r="256">
          <cell r="A256">
            <v>21042</v>
          </cell>
          <cell r="B256" t="str">
            <v>Howard</v>
          </cell>
          <cell r="C256">
            <v>195</v>
          </cell>
          <cell r="D256">
            <v>42952</v>
          </cell>
          <cell r="E256">
            <v>4.5399516000000002</v>
          </cell>
          <cell r="F256" t="str">
            <v>&lt;11</v>
          </cell>
          <cell r="G256">
            <v>1500</v>
          </cell>
          <cell r="H256">
            <v>3.3333333000000001</v>
          </cell>
          <cell r="I256">
            <v>188</v>
          </cell>
          <cell r="J256">
            <v>41452</v>
          </cell>
          <cell r="K256">
            <v>4.5353662000000003</v>
          </cell>
          <cell r="L256">
            <v>52</v>
          </cell>
          <cell r="M256">
            <v>21650</v>
          </cell>
          <cell r="N256">
            <v>2.4018476</v>
          </cell>
          <cell r="O256">
            <v>143</v>
          </cell>
          <cell r="P256">
            <v>21302</v>
          </cell>
          <cell r="Q256">
            <v>6.7129846999999998</v>
          </cell>
          <cell r="R256">
            <v>11</v>
          </cell>
          <cell r="S256">
            <v>12705</v>
          </cell>
          <cell r="T256">
            <v>0.86580089999999998</v>
          </cell>
          <cell r="U256">
            <v>19</v>
          </cell>
          <cell r="V256">
            <v>2202</v>
          </cell>
          <cell r="W256">
            <v>8.6285194999999995</v>
          </cell>
          <cell r="X256">
            <v>20</v>
          </cell>
          <cell r="Y256">
            <v>2793</v>
          </cell>
          <cell r="Z256">
            <v>7.1607589999999997</v>
          </cell>
          <cell r="AA256">
            <v>145</v>
          </cell>
          <cell r="AB256">
            <v>25252</v>
          </cell>
          <cell r="AC256">
            <v>5.7421194</v>
          </cell>
        </row>
        <row r="257">
          <cell r="A257">
            <v>21043</v>
          </cell>
          <cell r="B257" t="str">
            <v>Howard</v>
          </cell>
          <cell r="C257">
            <v>361</v>
          </cell>
          <cell r="D257">
            <v>47358</v>
          </cell>
          <cell r="E257">
            <v>7.6227881000000002</v>
          </cell>
          <cell r="F257">
            <v>17</v>
          </cell>
          <cell r="G257">
            <v>2627</v>
          </cell>
          <cell r="H257">
            <v>6.47126</v>
          </cell>
          <cell r="I257">
            <v>341</v>
          </cell>
          <cell r="J257">
            <v>44731</v>
          </cell>
          <cell r="K257">
            <v>7.6233484999999996</v>
          </cell>
          <cell r="L257">
            <v>152</v>
          </cell>
          <cell r="M257">
            <v>24068</v>
          </cell>
          <cell r="N257">
            <v>6.3154396000000004</v>
          </cell>
          <cell r="O257">
            <v>208</v>
          </cell>
          <cell r="P257">
            <v>23290</v>
          </cell>
          <cell r="Q257">
            <v>8.9308715999999997</v>
          </cell>
          <cell r="R257">
            <v>48</v>
          </cell>
          <cell r="S257">
            <v>11786</v>
          </cell>
          <cell r="T257">
            <v>4.0726285000000004</v>
          </cell>
          <cell r="U257">
            <v>96</v>
          </cell>
          <cell r="V257">
            <v>4938</v>
          </cell>
          <cell r="W257">
            <v>19.441068999999999</v>
          </cell>
          <cell r="X257">
            <v>30</v>
          </cell>
          <cell r="Y257">
            <v>4811</v>
          </cell>
          <cell r="Z257">
            <v>6.2357098000000004</v>
          </cell>
          <cell r="AA257">
            <v>187</v>
          </cell>
          <cell r="AB257">
            <v>25823</v>
          </cell>
          <cell r="AC257">
            <v>7.2416062999999999</v>
          </cell>
        </row>
        <row r="258">
          <cell r="A258">
            <v>21044</v>
          </cell>
          <cell r="B258" t="str">
            <v>Howard</v>
          </cell>
          <cell r="C258">
            <v>545</v>
          </cell>
          <cell r="D258">
            <v>44662</v>
          </cell>
          <cell r="E258">
            <v>12.202767</v>
          </cell>
          <cell r="F258">
            <v>30</v>
          </cell>
          <cell r="G258">
            <v>4002</v>
          </cell>
          <cell r="H258">
            <v>7.4962518999999999</v>
          </cell>
          <cell r="I258">
            <v>511</v>
          </cell>
          <cell r="J258">
            <v>40660</v>
          </cell>
          <cell r="K258">
            <v>12.567634</v>
          </cell>
          <cell r="L258">
            <v>216</v>
          </cell>
          <cell r="M258">
            <v>23331</v>
          </cell>
          <cell r="N258">
            <v>9.2580687000000008</v>
          </cell>
          <cell r="O258">
            <v>329</v>
          </cell>
          <cell r="P258">
            <v>21331</v>
          </cell>
          <cell r="Q258">
            <v>15.423562</v>
          </cell>
          <cell r="R258">
            <v>23</v>
          </cell>
          <cell r="S258">
            <v>5432</v>
          </cell>
          <cell r="T258">
            <v>4.2341679000000001</v>
          </cell>
          <cell r="U258">
            <v>222</v>
          </cell>
          <cell r="V258">
            <v>12593</v>
          </cell>
          <cell r="W258">
            <v>17.628841000000001</v>
          </cell>
          <cell r="X258">
            <v>51</v>
          </cell>
          <cell r="Y258">
            <v>4999</v>
          </cell>
          <cell r="Z258">
            <v>10.20204</v>
          </cell>
          <cell r="AA258">
            <v>249</v>
          </cell>
          <cell r="AB258">
            <v>21638</v>
          </cell>
          <cell r="AC258">
            <v>11.507533</v>
          </cell>
        </row>
        <row r="259">
          <cell r="A259">
            <v>21045</v>
          </cell>
          <cell r="B259" t="str">
            <v>Howard</v>
          </cell>
          <cell r="C259">
            <v>361</v>
          </cell>
          <cell r="D259">
            <v>40522</v>
          </cell>
          <cell r="E259">
            <v>8.9087408999999997</v>
          </cell>
          <cell r="F259">
            <v>35</v>
          </cell>
          <cell r="G259">
            <v>4301</v>
          </cell>
          <cell r="H259">
            <v>8.1376424000000007</v>
          </cell>
          <cell r="I259">
            <v>324</v>
          </cell>
          <cell r="J259">
            <v>36221</v>
          </cell>
          <cell r="K259">
            <v>8.9450871000000003</v>
          </cell>
          <cell r="L259">
            <v>137</v>
          </cell>
          <cell r="M259">
            <v>20635</v>
          </cell>
          <cell r="N259">
            <v>6.6392052000000001</v>
          </cell>
          <cell r="O259">
            <v>224</v>
          </cell>
          <cell r="P259">
            <v>19887</v>
          </cell>
          <cell r="Q259">
            <v>11.263640000000001</v>
          </cell>
          <cell r="R259" t="str">
            <v>&lt;11</v>
          </cell>
          <cell r="S259">
            <v>5038</v>
          </cell>
          <cell r="T259">
            <v>1.7864232</v>
          </cell>
          <cell r="U259">
            <v>171</v>
          </cell>
          <cell r="V259">
            <v>12051</v>
          </cell>
          <cell r="W259">
            <v>14.189693999999999</v>
          </cell>
          <cell r="X259">
            <v>49</v>
          </cell>
          <cell r="Y259">
            <v>4160</v>
          </cell>
          <cell r="Z259">
            <v>11.778846</v>
          </cell>
          <cell r="AA259">
            <v>132</v>
          </cell>
          <cell r="AB259">
            <v>19273</v>
          </cell>
          <cell r="AC259">
            <v>6.8489597</v>
          </cell>
        </row>
        <row r="260">
          <cell r="A260">
            <v>21046</v>
          </cell>
          <cell r="B260" t="str">
            <v>Howard</v>
          </cell>
          <cell r="C260">
            <v>178</v>
          </cell>
          <cell r="D260">
            <v>15484</v>
          </cell>
          <cell r="E260">
            <v>11.495737999999999</v>
          </cell>
          <cell r="F260">
            <v>11</v>
          </cell>
          <cell r="G260">
            <v>942</v>
          </cell>
          <cell r="H260">
            <v>11.677282</v>
          </cell>
          <cell r="I260">
            <v>166</v>
          </cell>
          <cell r="J260">
            <v>14542</v>
          </cell>
          <cell r="K260">
            <v>11.415210999999999</v>
          </cell>
          <cell r="L260">
            <v>75</v>
          </cell>
          <cell r="M260">
            <v>8406</v>
          </cell>
          <cell r="N260">
            <v>8.9221983999999992</v>
          </cell>
          <cell r="O260">
            <v>103</v>
          </cell>
          <cell r="P260">
            <v>7078</v>
          </cell>
          <cell r="Q260">
            <v>14.552133</v>
          </cell>
          <cell r="R260" t="str">
            <v>&lt;11</v>
          </cell>
          <cell r="S260">
            <v>1124</v>
          </cell>
          <cell r="T260">
            <v>0.88967969999999996</v>
          </cell>
          <cell r="U260">
            <v>92</v>
          </cell>
          <cell r="V260">
            <v>4652</v>
          </cell>
          <cell r="W260">
            <v>19.776440000000001</v>
          </cell>
          <cell r="X260">
            <v>13</v>
          </cell>
          <cell r="Y260">
            <v>1016</v>
          </cell>
          <cell r="Z260">
            <v>12.795275999999999</v>
          </cell>
          <cell r="AA260">
            <v>72</v>
          </cell>
          <cell r="AB260">
            <v>8692</v>
          </cell>
          <cell r="AC260">
            <v>8.2834790999999992</v>
          </cell>
        </row>
        <row r="261">
          <cell r="A261">
            <v>21047</v>
          </cell>
          <cell r="B261" t="str">
            <v>Harford</v>
          </cell>
          <cell r="C261">
            <v>119</v>
          </cell>
          <cell r="D261">
            <v>13279</v>
          </cell>
          <cell r="E261">
            <v>8.9615182000000004</v>
          </cell>
          <cell r="F261" t="str">
            <v>&lt;11</v>
          </cell>
          <cell r="G261">
            <v>754</v>
          </cell>
          <cell r="H261">
            <v>1.3262598999999999</v>
          </cell>
          <cell r="I261">
            <v>118</v>
          </cell>
          <cell r="J261">
            <v>12525</v>
          </cell>
          <cell r="K261">
            <v>9.4211577000000002</v>
          </cell>
          <cell r="L261">
            <v>50</v>
          </cell>
          <cell r="M261">
            <v>7126</v>
          </cell>
          <cell r="N261">
            <v>7.0165591000000003</v>
          </cell>
          <cell r="O261">
            <v>69</v>
          </cell>
          <cell r="P261">
            <v>6153</v>
          </cell>
          <cell r="Q261">
            <v>11.214041999999999</v>
          </cell>
          <cell r="R261" t="str">
            <v>&lt;11</v>
          </cell>
          <cell r="S261">
            <v>678</v>
          </cell>
          <cell r="T261" t="str">
            <v xml:space="preserve"> </v>
          </cell>
          <cell r="U261" t="str">
            <v>&lt;11</v>
          </cell>
          <cell r="V261">
            <v>261</v>
          </cell>
          <cell r="W261">
            <v>26.819922999999999</v>
          </cell>
          <cell r="X261" t="str">
            <v>&lt;11</v>
          </cell>
          <cell r="Y261">
            <v>757</v>
          </cell>
          <cell r="Z261">
            <v>1.3210040000000001</v>
          </cell>
          <cell r="AA261">
            <v>111</v>
          </cell>
          <cell r="AB261">
            <v>11583</v>
          </cell>
          <cell r="AC261">
            <v>9.5830096000000005</v>
          </cell>
        </row>
        <row r="262">
          <cell r="A262">
            <v>21048</v>
          </cell>
          <cell r="B262" t="str">
            <v>Carroll</v>
          </cell>
          <cell r="C262">
            <v>171</v>
          </cell>
          <cell r="D262">
            <v>10084</v>
          </cell>
          <cell r="E262">
            <v>16.957557000000001</v>
          </cell>
          <cell r="F262" t="str">
            <v>&lt;11</v>
          </cell>
          <cell r="G262">
            <v>360</v>
          </cell>
          <cell r="H262">
            <v>2.7777778</v>
          </cell>
          <cell r="I262">
            <v>169</v>
          </cell>
          <cell r="J262">
            <v>9724</v>
          </cell>
          <cell r="K262">
            <v>17.379678999999999</v>
          </cell>
          <cell r="L262">
            <v>64</v>
          </cell>
          <cell r="M262">
            <v>4784</v>
          </cell>
          <cell r="N262">
            <v>13.377926</v>
          </cell>
          <cell r="O262">
            <v>107</v>
          </cell>
          <cell r="P262">
            <v>5300</v>
          </cell>
          <cell r="Q262">
            <v>20.188679</v>
          </cell>
          <cell r="R262" t="str">
            <v>&lt;11</v>
          </cell>
          <cell r="S262">
            <v>392</v>
          </cell>
          <cell r="T262" t="str">
            <v xml:space="preserve"> </v>
          </cell>
          <cell r="U262" t="str">
            <v>&lt;11</v>
          </cell>
          <cell r="V262">
            <v>308</v>
          </cell>
          <cell r="W262">
            <v>22.727273</v>
          </cell>
          <cell r="X262" t="str">
            <v>&lt;11</v>
          </cell>
          <cell r="Y262">
            <v>359</v>
          </cell>
          <cell r="Z262">
            <v>2.7855153000000001</v>
          </cell>
          <cell r="AA262">
            <v>163</v>
          </cell>
          <cell r="AB262">
            <v>9025</v>
          </cell>
          <cell r="AC262">
            <v>18.060942000000001</v>
          </cell>
        </row>
        <row r="263">
          <cell r="A263">
            <v>21050</v>
          </cell>
          <cell r="B263" t="str">
            <v>Harford</v>
          </cell>
          <cell r="C263">
            <v>189</v>
          </cell>
          <cell r="D263">
            <v>18193</v>
          </cell>
          <cell r="E263">
            <v>10.388610999999999</v>
          </cell>
          <cell r="F263" t="str">
            <v>&lt;11</v>
          </cell>
          <cell r="G263">
            <v>344</v>
          </cell>
          <cell r="H263">
            <v>5.8139535000000002</v>
          </cell>
          <cell r="I263">
            <v>184</v>
          </cell>
          <cell r="J263">
            <v>17849</v>
          </cell>
          <cell r="K263">
            <v>10.308700999999999</v>
          </cell>
          <cell r="L263">
            <v>63</v>
          </cell>
          <cell r="M263">
            <v>8817</v>
          </cell>
          <cell r="N263">
            <v>7.1452875000000002</v>
          </cell>
          <cell r="O263">
            <v>126</v>
          </cell>
          <cell r="P263">
            <v>9376</v>
          </cell>
          <cell r="Q263">
            <v>13.438567000000001</v>
          </cell>
          <cell r="R263" t="str">
            <v>&lt;11</v>
          </cell>
          <cell r="S263">
            <v>234</v>
          </cell>
          <cell r="T263" t="str">
            <v xml:space="preserve"> </v>
          </cell>
          <cell r="U263" t="str">
            <v>&lt;11</v>
          </cell>
          <cell r="V263">
            <v>299</v>
          </cell>
          <cell r="W263">
            <v>26.755852999999998</v>
          </cell>
          <cell r="X263" t="str">
            <v>&lt;11</v>
          </cell>
          <cell r="Y263">
            <v>507</v>
          </cell>
          <cell r="Z263">
            <v>3.9447732000000002</v>
          </cell>
          <cell r="AA263">
            <v>179</v>
          </cell>
          <cell r="AB263">
            <v>17153</v>
          </cell>
          <cell r="AC263">
            <v>10.435492</v>
          </cell>
        </row>
        <row r="264">
          <cell r="A264">
            <v>21051</v>
          </cell>
          <cell r="B264" t="str">
            <v>Baltimore</v>
          </cell>
          <cell r="C264" t="str">
            <v>&lt;11</v>
          </cell>
          <cell r="D264">
            <v>149</v>
          </cell>
          <cell r="E264">
            <v>33.557046999999997</v>
          </cell>
          <cell r="F264" t="str">
            <v>&lt;11</v>
          </cell>
          <cell r="G264">
            <v>0</v>
          </cell>
          <cell r="H264" t="str">
            <v xml:space="preserve"> </v>
          </cell>
          <cell r="I264" t="str">
            <v>&lt;11</v>
          </cell>
          <cell r="J264">
            <v>149</v>
          </cell>
          <cell r="K264">
            <v>33.557046999999997</v>
          </cell>
          <cell r="L264" t="str">
            <v>&lt;11</v>
          </cell>
          <cell r="M264">
            <v>81</v>
          </cell>
          <cell r="N264">
            <v>12.345679000000001</v>
          </cell>
          <cell r="O264" t="str">
            <v>&lt;11</v>
          </cell>
          <cell r="P264">
            <v>68</v>
          </cell>
          <cell r="Q264">
            <v>58.823529000000001</v>
          </cell>
          <cell r="R264" t="str">
            <v>&lt;11</v>
          </cell>
          <cell r="S264">
            <v>0</v>
          </cell>
          <cell r="T264" t="str">
            <v xml:space="preserve"> </v>
          </cell>
          <cell r="U264" t="str">
            <v>&lt;11</v>
          </cell>
          <cell r="V264">
            <v>0</v>
          </cell>
          <cell r="W264" t="str">
            <v xml:space="preserve"> </v>
          </cell>
          <cell r="X264" t="str">
            <v>&lt;11</v>
          </cell>
          <cell r="Y264">
            <v>0</v>
          </cell>
          <cell r="Z264" t="str">
            <v xml:space="preserve"> </v>
          </cell>
          <cell r="AA264" t="str">
            <v>&lt;11</v>
          </cell>
          <cell r="AB264">
            <v>149</v>
          </cell>
          <cell r="AC264">
            <v>33.557046999999997</v>
          </cell>
        </row>
        <row r="265">
          <cell r="A265">
            <v>21052</v>
          </cell>
          <cell r="B265" t="str">
            <v>Baltimore</v>
          </cell>
          <cell r="C265">
            <v>18</v>
          </cell>
          <cell r="D265">
            <v>670</v>
          </cell>
          <cell r="E265">
            <v>26.865672</v>
          </cell>
          <cell r="F265" t="str">
            <v>&lt;11</v>
          </cell>
          <cell r="G265">
            <v>0</v>
          </cell>
          <cell r="H265" t="str">
            <v xml:space="preserve"> </v>
          </cell>
          <cell r="I265">
            <v>17</v>
          </cell>
          <cell r="J265">
            <v>670</v>
          </cell>
          <cell r="K265">
            <v>25.373134</v>
          </cell>
          <cell r="L265" t="str">
            <v>&lt;11</v>
          </cell>
          <cell r="M265">
            <v>438</v>
          </cell>
          <cell r="N265">
            <v>22.831050000000001</v>
          </cell>
          <cell r="O265" t="str">
            <v>&lt;11</v>
          </cell>
          <cell r="P265">
            <v>232</v>
          </cell>
          <cell r="Q265">
            <v>34.482759000000001</v>
          </cell>
          <cell r="R265" t="str">
            <v>&lt;11</v>
          </cell>
          <cell r="S265">
            <v>16</v>
          </cell>
          <cell r="T265" t="str">
            <v xml:space="preserve"> </v>
          </cell>
          <cell r="U265" t="str">
            <v>&lt;11</v>
          </cell>
          <cell r="V265">
            <v>0</v>
          </cell>
          <cell r="W265" t="str">
            <v xml:space="preserve"> </v>
          </cell>
          <cell r="X265" t="str">
            <v>&lt;11</v>
          </cell>
          <cell r="Y265">
            <v>0</v>
          </cell>
          <cell r="Z265" t="str">
            <v xml:space="preserve"> </v>
          </cell>
          <cell r="AA265">
            <v>18</v>
          </cell>
          <cell r="AB265">
            <v>654</v>
          </cell>
          <cell r="AC265">
            <v>27.522936000000001</v>
          </cell>
        </row>
        <row r="266">
          <cell r="A266">
            <v>21053</v>
          </cell>
          <cell r="B266" t="str">
            <v>Baltimore</v>
          </cell>
          <cell r="C266">
            <v>19</v>
          </cell>
          <cell r="D266">
            <v>3126</v>
          </cell>
          <cell r="E266">
            <v>6.078055</v>
          </cell>
          <cell r="F266" t="str">
            <v>&lt;11</v>
          </cell>
          <cell r="G266">
            <v>218</v>
          </cell>
          <cell r="H266" t="str">
            <v xml:space="preserve"> </v>
          </cell>
          <cell r="I266">
            <v>19</v>
          </cell>
          <cell r="J266">
            <v>2908</v>
          </cell>
          <cell r="K266">
            <v>6.5337000999999999</v>
          </cell>
          <cell r="L266" t="str">
            <v>&lt;11</v>
          </cell>
          <cell r="M266">
            <v>1590</v>
          </cell>
          <cell r="N266">
            <v>3.7735848999999999</v>
          </cell>
          <cell r="O266">
            <v>13</v>
          </cell>
          <cell r="P266">
            <v>1536</v>
          </cell>
          <cell r="Q266">
            <v>8.4635417000000004</v>
          </cell>
          <cell r="R266" t="str">
            <v>&lt;11</v>
          </cell>
          <cell r="S266">
            <v>0</v>
          </cell>
          <cell r="T266" t="str">
            <v xml:space="preserve"> </v>
          </cell>
          <cell r="U266" t="str">
            <v>&lt;11</v>
          </cell>
          <cell r="V266">
            <v>79</v>
          </cell>
          <cell r="W266">
            <v>12.658227999999999</v>
          </cell>
          <cell r="X266" t="str">
            <v>&lt;11</v>
          </cell>
          <cell r="Y266">
            <v>218</v>
          </cell>
          <cell r="Z266" t="str">
            <v xml:space="preserve"> </v>
          </cell>
          <cell r="AA266">
            <v>18</v>
          </cell>
          <cell r="AB266">
            <v>2829</v>
          </cell>
          <cell r="AC266">
            <v>6.3626722999999998</v>
          </cell>
        </row>
        <row r="267">
          <cell r="A267">
            <v>21054</v>
          </cell>
          <cell r="B267" t="str">
            <v>Anne Arundel</v>
          </cell>
          <cell r="C267">
            <v>139</v>
          </cell>
          <cell r="D267">
            <v>14479</v>
          </cell>
          <cell r="E267">
            <v>9.6001104999999995</v>
          </cell>
          <cell r="F267" t="str">
            <v>&lt;11</v>
          </cell>
          <cell r="G267">
            <v>805</v>
          </cell>
          <cell r="H267">
            <v>2.4844719999999998</v>
          </cell>
          <cell r="I267">
            <v>136</v>
          </cell>
          <cell r="J267">
            <v>13674</v>
          </cell>
          <cell r="K267">
            <v>9.9458827000000003</v>
          </cell>
          <cell r="L267">
            <v>39</v>
          </cell>
          <cell r="M267">
            <v>7331</v>
          </cell>
          <cell r="N267">
            <v>5.3198745000000001</v>
          </cell>
          <cell r="O267">
            <v>100</v>
          </cell>
          <cell r="P267">
            <v>7148</v>
          </cell>
          <cell r="Q267">
            <v>13.989927</v>
          </cell>
          <cell r="R267" t="str">
            <v>&lt;11</v>
          </cell>
          <cell r="S267">
            <v>1083</v>
          </cell>
          <cell r="T267">
            <v>0.92336099999999999</v>
          </cell>
          <cell r="U267">
            <v>14</v>
          </cell>
          <cell r="V267">
            <v>1699</v>
          </cell>
          <cell r="W267">
            <v>8.2401412999999994</v>
          </cell>
          <cell r="X267" t="str">
            <v>&lt;11</v>
          </cell>
          <cell r="Y267">
            <v>2003</v>
          </cell>
          <cell r="Z267">
            <v>2.9955067</v>
          </cell>
          <cell r="AA267">
            <v>118</v>
          </cell>
          <cell r="AB267">
            <v>9694</v>
          </cell>
          <cell r="AC267">
            <v>12.172478</v>
          </cell>
        </row>
        <row r="268">
          <cell r="A268">
            <v>21056</v>
          </cell>
          <cell r="B268" t="str">
            <v>Anne Arundel</v>
          </cell>
          <cell r="C268" t="str">
            <v>&lt;11</v>
          </cell>
          <cell r="D268">
            <v>274</v>
          </cell>
          <cell r="E268">
            <v>3.649635</v>
          </cell>
          <cell r="F268" t="str">
            <v>&lt;11</v>
          </cell>
          <cell r="G268">
            <v>0</v>
          </cell>
          <cell r="H268" t="str">
            <v xml:space="preserve"> </v>
          </cell>
          <cell r="I268" t="str">
            <v>&lt;11</v>
          </cell>
          <cell r="J268">
            <v>274</v>
          </cell>
          <cell r="K268">
            <v>3.649635</v>
          </cell>
          <cell r="L268" t="str">
            <v>&lt;11</v>
          </cell>
          <cell r="M268">
            <v>139</v>
          </cell>
          <cell r="N268" t="str">
            <v xml:space="preserve"> </v>
          </cell>
          <cell r="O268" t="str">
            <v>&lt;11</v>
          </cell>
          <cell r="P268">
            <v>135</v>
          </cell>
          <cell r="Q268">
            <v>7.4074074000000003</v>
          </cell>
          <cell r="R268" t="str">
            <v>&lt;11</v>
          </cell>
          <cell r="S268">
            <v>0</v>
          </cell>
          <cell r="T268" t="str">
            <v xml:space="preserve"> </v>
          </cell>
          <cell r="U268" t="str">
            <v>&lt;11</v>
          </cell>
          <cell r="V268">
            <v>0</v>
          </cell>
          <cell r="W268" t="str">
            <v xml:space="preserve"> </v>
          </cell>
          <cell r="X268" t="str">
            <v>&lt;11</v>
          </cell>
          <cell r="Y268">
            <v>0</v>
          </cell>
          <cell r="Z268" t="str">
            <v xml:space="preserve"> </v>
          </cell>
          <cell r="AA268" t="str">
            <v>&lt;11</v>
          </cell>
          <cell r="AB268">
            <v>274</v>
          </cell>
          <cell r="AC268">
            <v>3.649635</v>
          </cell>
        </row>
        <row r="269">
          <cell r="A269">
            <v>21057</v>
          </cell>
          <cell r="B269" t="str">
            <v>Baltimore</v>
          </cell>
          <cell r="C269">
            <v>45</v>
          </cell>
          <cell r="D269">
            <v>4485</v>
          </cell>
          <cell r="E269">
            <v>10.033445</v>
          </cell>
          <cell r="F269" t="str">
            <v>&lt;11</v>
          </cell>
          <cell r="G269">
            <v>243</v>
          </cell>
          <cell r="H269" t="str">
            <v xml:space="preserve"> </v>
          </cell>
          <cell r="I269">
            <v>44</v>
          </cell>
          <cell r="J269">
            <v>4242</v>
          </cell>
          <cell r="K269">
            <v>10.372465999999999</v>
          </cell>
          <cell r="L269">
            <v>18</v>
          </cell>
          <cell r="M269">
            <v>2230</v>
          </cell>
          <cell r="N269">
            <v>8.0717488999999993</v>
          </cell>
          <cell r="O269">
            <v>27</v>
          </cell>
          <cell r="P269">
            <v>2255</v>
          </cell>
          <cell r="Q269">
            <v>11.973392</v>
          </cell>
          <cell r="R269" t="str">
            <v>&lt;11</v>
          </cell>
          <cell r="S269">
            <v>35</v>
          </cell>
          <cell r="T269" t="str">
            <v xml:space="preserve"> </v>
          </cell>
          <cell r="U269" t="str">
            <v>&lt;11</v>
          </cell>
          <cell r="V269">
            <v>123</v>
          </cell>
          <cell r="W269">
            <v>8.1300813000000005</v>
          </cell>
          <cell r="X269" t="str">
            <v>&lt;11</v>
          </cell>
          <cell r="Y269">
            <v>69</v>
          </cell>
          <cell r="Z269" t="str">
            <v xml:space="preserve"> </v>
          </cell>
          <cell r="AA269">
            <v>44</v>
          </cell>
          <cell r="AB269">
            <v>4258</v>
          </cell>
          <cell r="AC269">
            <v>10.333489999999999</v>
          </cell>
        </row>
        <row r="270">
          <cell r="A270">
            <v>21060</v>
          </cell>
          <cell r="B270" t="str">
            <v>Anne Arundel</v>
          </cell>
          <cell r="C270">
            <v>1055</v>
          </cell>
          <cell r="D270">
            <v>37038</v>
          </cell>
          <cell r="E270">
            <v>28.484259000000002</v>
          </cell>
          <cell r="F270">
            <v>29</v>
          </cell>
          <cell r="G270">
            <v>3717</v>
          </cell>
          <cell r="H270">
            <v>7.8019908999999998</v>
          </cell>
          <cell r="I270">
            <v>1022</v>
          </cell>
          <cell r="J270">
            <v>33321</v>
          </cell>
          <cell r="K270">
            <v>30.671347999999998</v>
          </cell>
          <cell r="L270">
            <v>357</v>
          </cell>
          <cell r="M270">
            <v>18659</v>
          </cell>
          <cell r="N270">
            <v>19.132857999999999</v>
          </cell>
          <cell r="O270">
            <v>698</v>
          </cell>
          <cell r="P270">
            <v>18379</v>
          </cell>
          <cell r="Q270">
            <v>37.978127000000001</v>
          </cell>
          <cell r="R270" t="str">
            <v>&lt;11</v>
          </cell>
          <cell r="S270">
            <v>1470</v>
          </cell>
          <cell r="T270">
            <v>6.8027211000000003</v>
          </cell>
          <cell r="U270">
            <v>204</v>
          </cell>
          <cell r="V270">
            <v>7996</v>
          </cell>
          <cell r="W270">
            <v>25.512756</v>
          </cell>
          <cell r="X270">
            <v>45</v>
          </cell>
          <cell r="Y270">
            <v>3910</v>
          </cell>
          <cell r="Z270">
            <v>11.508951</v>
          </cell>
          <cell r="AA270">
            <v>796</v>
          </cell>
          <cell r="AB270">
            <v>23662</v>
          </cell>
          <cell r="AC270">
            <v>33.640436000000001</v>
          </cell>
        </row>
        <row r="271">
          <cell r="A271">
            <v>21061</v>
          </cell>
          <cell r="B271" t="str">
            <v>Anne Arundel</v>
          </cell>
          <cell r="C271">
            <v>1596</v>
          </cell>
          <cell r="D271">
            <v>55960</v>
          </cell>
          <cell r="E271">
            <v>28.520371999999998</v>
          </cell>
          <cell r="F271">
            <v>75</v>
          </cell>
          <cell r="G271">
            <v>4301</v>
          </cell>
          <cell r="H271">
            <v>17.437805000000001</v>
          </cell>
          <cell r="I271">
            <v>1513</v>
          </cell>
          <cell r="J271">
            <v>51659</v>
          </cell>
          <cell r="K271">
            <v>29.288217</v>
          </cell>
          <cell r="L271">
            <v>543</v>
          </cell>
          <cell r="M271">
            <v>29588</v>
          </cell>
          <cell r="N271">
            <v>18.352035000000001</v>
          </cell>
          <cell r="O271">
            <v>1053</v>
          </cell>
          <cell r="P271">
            <v>26372</v>
          </cell>
          <cell r="Q271">
            <v>39.928711999999997</v>
          </cell>
          <cell r="R271" t="str">
            <v>&lt;11</v>
          </cell>
          <cell r="S271">
            <v>2684</v>
          </cell>
          <cell r="T271">
            <v>3.3532042</v>
          </cell>
          <cell r="U271">
            <v>430</v>
          </cell>
          <cell r="V271">
            <v>15217</v>
          </cell>
          <cell r="W271">
            <v>28.257868999999999</v>
          </cell>
          <cell r="X271">
            <v>101</v>
          </cell>
          <cell r="Y271">
            <v>6136</v>
          </cell>
          <cell r="Z271">
            <v>16.460235000000001</v>
          </cell>
          <cell r="AA271">
            <v>1056</v>
          </cell>
          <cell r="AB271">
            <v>31923</v>
          </cell>
          <cell r="AC271">
            <v>33.079597999999997</v>
          </cell>
        </row>
        <row r="272">
          <cell r="A272">
            <v>21062</v>
          </cell>
          <cell r="B272" t="str">
            <v>Anne Arundel</v>
          </cell>
          <cell r="C272" t="str">
            <v>&lt;11</v>
          </cell>
          <cell r="D272">
            <v>0</v>
          </cell>
          <cell r="E272" t="str">
            <v xml:space="preserve"> </v>
          </cell>
          <cell r="F272" t="str">
            <v>&lt;11</v>
          </cell>
          <cell r="G272">
            <v>0</v>
          </cell>
          <cell r="H272" t="str">
            <v xml:space="preserve"> </v>
          </cell>
          <cell r="I272" t="str">
            <v>&lt;11</v>
          </cell>
          <cell r="J272">
            <v>0</v>
          </cell>
          <cell r="K272" t="str">
            <v xml:space="preserve"> </v>
          </cell>
          <cell r="L272" t="str">
            <v>&lt;11</v>
          </cell>
          <cell r="M272">
            <v>0</v>
          </cell>
          <cell r="N272" t="str">
            <v xml:space="preserve"> </v>
          </cell>
          <cell r="O272" t="str">
            <v>&lt;11</v>
          </cell>
          <cell r="P272">
            <v>0</v>
          </cell>
          <cell r="Q272" t="str">
            <v xml:space="preserve"> </v>
          </cell>
          <cell r="R272" t="str">
            <v>&lt;11</v>
          </cell>
          <cell r="S272">
            <v>0</v>
          </cell>
          <cell r="T272" t="str">
            <v xml:space="preserve"> </v>
          </cell>
          <cell r="U272" t="str">
            <v>&lt;11</v>
          </cell>
          <cell r="V272">
            <v>0</v>
          </cell>
          <cell r="W272" t="str">
            <v xml:space="preserve"> </v>
          </cell>
          <cell r="X272" t="str">
            <v>&lt;11</v>
          </cell>
          <cell r="Y272">
            <v>0</v>
          </cell>
          <cell r="Z272" t="str">
            <v xml:space="preserve"> </v>
          </cell>
          <cell r="AA272" t="str">
            <v>&lt;11</v>
          </cell>
          <cell r="AB272">
            <v>0</v>
          </cell>
          <cell r="AC272" t="str">
            <v xml:space="preserve"> </v>
          </cell>
        </row>
        <row r="273">
          <cell r="A273">
            <v>21065</v>
          </cell>
          <cell r="B273" t="str">
            <v>Baltimore</v>
          </cell>
          <cell r="C273" t="str">
            <v>&lt;11</v>
          </cell>
          <cell r="D273">
            <v>0</v>
          </cell>
          <cell r="E273" t="str">
            <v xml:space="preserve"> </v>
          </cell>
          <cell r="F273" t="str">
            <v>&lt;11</v>
          </cell>
          <cell r="G273">
            <v>0</v>
          </cell>
          <cell r="H273" t="str">
            <v xml:space="preserve"> </v>
          </cell>
          <cell r="I273" t="str">
            <v>&lt;11</v>
          </cell>
          <cell r="J273">
            <v>0</v>
          </cell>
          <cell r="K273" t="str">
            <v xml:space="preserve"> </v>
          </cell>
          <cell r="L273" t="str">
            <v>&lt;11</v>
          </cell>
          <cell r="M273">
            <v>0</v>
          </cell>
          <cell r="N273" t="str">
            <v xml:space="preserve"> </v>
          </cell>
          <cell r="O273" t="str">
            <v>&lt;11</v>
          </cell>
          <cell r="P273">
            <v>0</v>
          </cell>
          <cell r="Q273" t="str">
            <v xml:space="preserve"> </v>
          </cell>
          <cell r="R273" t="str">
            <v>&lt;11</v>
          </cell>
          <cell r="S273">
            <v>0</v>
          </cell>
          <cell r="T273" t="str">
            <v xml:space="preserve"> </v>
          </cell>
          <cell r="U273" t="str">
            <v>&lt;11</v>
          </cell>
          <cell r="V273">
            <v>0</v>
          </cell>
          <cell r="W273" t="str">
            <v xml:space="preserve"> </v>
          </cell>
          <cell r="X273" t="str">
            <v>&lt;11</v>
          </cell>
          <cell r="Y273">
            <v>0</v>
          </cell>
          <cell r="Z273" t="str">
            <v xml:space="preserve"> </v>
          </cell>
          <cell r="AA273" t="str">
            <v>&lt;11</v>
          </cell>
          <cell r="AB273">
            <v>0</v>
          </cell>
          <cell r="AC273" t="str">
            <v xml:space="preserve"> </v>
          </cell>
        </row>
        <row r="274">
          <cell r="A274">
            <v>21071</v>
          </cell>
          <cell r="B274" t="str">
            <v>Baltimore</v>
          </cell>
          <cell r="C274" t="str">
            <v>&lt;11</v>
          </cell>
          <cell r="D274">
            <v>463</v>
          </cell>
          <cell r="E274">
            <v>4.3196544000000001</v>
          </cell>
          <cell r="F274" t="str">
            <v>&lt;11</v>
          </cell>
          <cell r="G274">
            <v>0</v>
          </cell>
          <cell r="H274" t="str">
            <v xml:space="preserve"> </v>
          </cell>
          <cell r="I274" t="str">
            <v>&lt;11</v>
          </cell>
          <cell r="J274">
            <v>463</v>
          </cell>
          <cell r="K274">
            <v>2.1598272000000001</v>
          </cell>
          <cell r="L274" t="str">
            <v>&lt;11</v>
          </cell>
          <cell r="M274">
            <v>224</v>
          </cell>
          <cell r="N274">
            <v>4.4642856999999996</v>
          </cell>
          <cell r="O274" t="str">
            <v>&lt;11</v>
          </cell>
          <cell r="P274">
            <v>239</v>
          </cell>
          <cell r="Q274">
            <v>4.1841004000000002</v>
          </cell>
          <cell r="R274" t="str">
            <v>&lt;11</v>
          </cell>
          <cell r="S274">
            <v>0</v>
          </cell>
          <cell r="T274" t="str">
            <v xml:space="preserve"> </v>
          </cell>
          <cell r="U274" t="str">
            <v>&lt;11</v>
          </cell>
          <cell r="V274">
            <v>0</v>
          </cell>
          <cell r="W274" t="str">
            <v xml:space="preserve"> </v>
          </cell>
          <cell r="X274" t="str">
            <v>&lt;11</v>
          </cell>
          <cell r="Y274">
            <v>66</v>
          </cell>
          <cell r="Z274">
            <v>15.151515</v>
          </cell>
          <cell r="AA274" t="str">
            <v>&lt;11</v>
          </cell>
          <cell r="AB274">
            <v>397</v>
          </cell>
          <cell r="AC274">
            <v>2.5188917000000002</v>
          </cell>
        </row>
        <row r="275">
          <cell r="A275">
            <v>21074</v>
          </cell>
          <cell r="B275" t="str">
            <v>Carroll</v>
          </cell>
          <cell r="C275">
            <v>213</v>
          </cell>
          <cell r="D275">
            <v>14887</v>
          </cell>
          <cell r="E275">
            <v>14.307785000000001</v>
          </cell>
          <cell r="F275" t="str">
            <v>&lt;11</v>
          </cell>
          <cell r="G275">
            <v>311</v>
          </cell>
          <cell r="H275">
            <v>9.6463023000000003</v>
          </cell>
          <cell r="I275">
            <v>209</v>
          </cell>
          <cell r="J275">
            <v>14576</v>
          </cell>
          <cell r="K275">
            <v>14.338639000000001</v>
          </cell>
          <cell r="L275">
            <v>74</v>
          </cell>
          <cell r="M275">
            <v>7760</v>
          </cell>
          <cell r="N275">
            <v>9.5360824999999991</v>
          </cell>
          <cell r="O275">
            <v>139</v>
          </cell>
          <cell r="P275">
            <v>7127</v>
          </cell>
          <cell r="Q275">
            <v>19.503297</v>
          </cell>
          <cell r="R275" t="str">
            <v>&lt;11</v>
          </cell>
          <cell r="S275">
            <v>442</v>
          </cell>
          <cell r="T275">
            <v>4.5248869000000003</v>
          </cell>
          <cell r="U275" t="str">
            <v>&lt;11</v>
          </cell>
          <cell r="V275">
            <v>412</v>
          </cell>
          <cell r="W275">
            <v>9.7087378999999991</v>
          </cell>
          <cell r="X275" t="str">
            <v>&lt;11</v>
          </cell>
          <cell r="Y275">
            <v>495</v>
          </cell>
          <cell r="Z275">
            <v>4.0404039999999997</v>
          </cell>
          <cell r="AA275">
            <v>205</v>
          </cell>
          <cell r="AB275">
            <v>13538</v>
          </cell>
          <cell r="AC275">
            <v>15.142562</v>
          </cell>
        </row>
        <row r="276">
          <cell r="A276">
            <v>21075</v>
          </cell>
          <cell r="B276" t="str">
            <v>Howard</v>
          </cell>
          <cell r="C276">
            <v>368</v>
          </cell>
          <cell r="D276">
            <v>35516</v>
          </cell>
          <cell r="E276">
            <v>10.361527000000001</v>
          </cell>
          <cell r="F276">
            <v>56</v>
          </cell>
          <cell r="G276">
            <v>3973</v>
          </cell>
          <cell r="H276">
            <v>14.095141999999999</v>
          </cell>
          <cell r="I276">
            <v>301</v>
          </cell>
          <cell r="J276">
            <v>31543</v>
          </cell>
          <cell r="K276">
            <v>9.5425292000000006</v>
          </cell>
          <cell r="L276">
            <v>118</v>
          </cell>
          <cell r="M276">
            <v>18535</v>
          </cell>
          <cell r="N276">
            <v>6.3663340000000002</v>
          </cell>
          <cell r="O276">
            <v>250</v>
          </cell>
          <cell r="P276">
            <v>16981</v>
          </cell>
          <cell r="Q276">
            <v>14.722337</v>
          </cell>
          <cell r="R276">
            <v>19</v>
          </cell>
          <cell r="S276">
            <v>7029</v>
          </cell>
          <cell r="T276">
            <v>2.7030872000000001</v>
          </cell>
          <cell r="U276">
            <v>108</v>
          </cell>
          <cell r="V276">
            <v>9091</v>
          </cell>
          <cell r="W276">
            <v>11.879880999999999</v>
          </cell>
          <cell r="X276">
            <v>50</v>
          </cell>
          <cell r="Y276">
            <v>2996</v>
          </cell>
          <cell r="Z276">
            <v>16.688918999999999</v>
          </cell>
          <cell r="AA276">
            <v>191</v>
          </cell>
          <cell r="AB276">
            <v>16400</v>
          </cell>
          <cell r="AC276">
            <v>11.646341</v>
          </cell>
        </row>
        <row r="277">
          <cell r="A277">
            <v>21076</v>
          </cell>
          <cell r="B277" t="str">
            <v>Howard</v>
          </cell>
          <cell r="C277">
            <v>206</v>
          </cell>
          <cell r="D277">
            <v>19684</v>
          </cell>
          <cell r="E277">
            <v>10.465353</v>
          </cell>
          <cell r="F277">
            <v>23</v>
          </cell>
          <cell r="G277">
            <v>1343</v>
          </cell>
          <cell r="H277">
            <v>17.125838000000002</v>
          </cell>
          <cell r="I277">
            <v>180</v>
          </cell>
          <cell r="J277">
            <v>18341</v>
          </cell>
          <cell r="K277">
            <v>9.8140777000000003</v>
          </cell>
          <cell r="L277">
            <v>78</v>
          </cell>
          <cell r="M277">
            <v>9820</v>
          </cell>
          <cell r="N277">
            <v>7.9429734999999999</v>
          </cell>
          <cell r="O277">
            <v>128</v>
          </cell>
          <cell r="P277">
            <v>9864</v>
          </cell>
          <cell r="Q277">
            <v>12.97648</v>
          </cell>
          <cell r="R277" t="str">
            <v>&lt;11</v>
          </cell>
          <cell r="S277">
            <v>2205</v>
          </cell>
          <cell r="T277">
            <v>3.1746032</v>
          </cell>
          <cell r="U277">
            <v>54</v>
          </cell>
          <cell r="V277">
            <v>5409</v>
          </cell>
          <cell r="W277">
            <v>9.9833610999999998</v>
          </cell>
          <cell r="X277">
            <v>36</v>
          </cell>
          <cell r="Y277">
            <v>2165</v>
          </cell>
          <cell r="Z277">
            <v>16.628176</v>
          </cell>
          <cell r="AA277">
            <v>109</v>
          </cell>
          <cell r="AB277">
            <v>9905</v>
          </cell>
          <cell r="AC277">
            <v>11.004543</v>
          </cell>
        </row>
        <row r="278">
          <cell r="A278">
            <v>21077</v>
          </cell>
          <cell r="B278" t="str">
            <v>Anne Arundel</v>
          </cell>
          <cell r="C278" t="str">
            <v>&lt;11</v>
          </cell>
          <cell r="D278">
            <v>76</v>
          </cell>
          <cell r="E278" t="str">
            <v xml:space="preserve"> </v>
          </cell>
          <cell r="F278" t="str">
            <v>&lt;11</v>
          </cell>
          <cell r="G278">
            <v>0</v>
          </cell>
          <cell r="H278" t="str">
            <v xml:space="preserve"> </v>
          </cell>
          <cell r="I278" t="str">
            <v>&lt;11</v>
          </cell>
          <cell r="J278">
            <v>76</v>
          </cell>
          <cell r="K278" t="str">
            <v xml:space="preserve"> </v>
          </cell>
          <cell r="L278" t="str">
            <v>&lt;11</v>
          </cell>
          <cell r="M278">
            <v>42</v>
          </cell>
          <cell r="N278" t="str">
            <v xml:space="preserve"> </v>
          </cell>
          <cell r="O278" t="str">
            <v>&lt;11</v>
          </cell>
          <cell r="P278">
            <v>34</v>
          </cell>
          <cell r="Q278" t="str">
            <v xml:space="preserve"> </v>
          </cell>
          <cell r="R278" t="str">
            <v>&lt;11</v>
          </cell>
          <cell r="S278">
            <v>0</v>
          </cell>
          <cell r="T278" t="str">
            <v xml:space="preserve"> </v>
          </cell>
          <cell r="U278" t="str">
            <v>&lt;11</v>
          </cell>
          <cell r="V278">
            <v>12</v>
          </cell>
          <cell r="W278" t="str">
            <v xml:space="preserve"> </v>
          </cell>
          <cell r="X278" t="str">
            <v>&lt;11</v>
          </cell>
          <cell r="Y278">
            <v>0</v>
          </cell>
          <cell r="Z278" t="str">
            <v xml:space="preserve"> </v>
          </cell>
          <cell r="AA278" t="str">
            <v>&lt;11</v>
          </cell>
          <cell r="AB278">
            <v>64</v>
          </cell>
          <cell r="AC278" t="str">
            <v xml:space="preserve"> </v>
          </cell>
        </row>
        <row r="279">
          <cell r="A279">
            <v>21078</v>
          </cell>
          <cell r="B279" t="str">
            <v>Harford</v>
          </cell>
          <cell r="C279">
            <v>432</v>
          </cell>
          <cell r="D279">
            <v>19760</v>
          </cell>
          <cell r="E279">
            <v>21.862348000000001</v>
          </cell>
          <cell r="F279" t="str">
            <v>&lt;11</v>
          </cell>
          <cell r="G279">
            <v>1063</v>
          </cell>
          <cell r="H279">
            <v>6.5851363999999997</v>
          </cell>
          <cell r="I279">
            <v>425</v>
          </cell>
          <cell r="J279">
            <v>18697</v>
          </cell>
          <cell r="K279">
            <v>22.730919</v>
          </cell>
          <cell r="L279">
            <v>168</v>
          </cell>
          <cell r="M279">
            <v>10595</v>
          </cell>
          <cell r="N279">
            <v>15.856536</v>
          </cell>
          <cell r="O279">
            <v>264</v>
          </cell>
          <cell r="P279">
            <v>9165</v>
          </cell>
          <cell r="Q279">
            <v>28.805237000000002</v>
          </cell>
          <cell r="R279" t="str">
            <v>&lt;11</v>
          </cell>
          <cell r="S279">
            <v>472</v>
          </cell>
          <cell r="T279" t="str">
            <v xml:space="preserve"> </v>
          </cell>
          <cell r="U279">
            <v>86</v>
          </cell>
          <cell r="V279">
            <v>2807</v>
          </cell>
          <cell r="W279">
            <v>30.637691</v>
          </cell>
          <cell r="X279" t="str">
            <v>&lt;11</v>
          </cell>
          <cell r="Y279">
            <v>1852</v>
          </cell>
          <cell r="Z279">
            <v>3.2397407999999999</v>
          </cell>
          <cell r="AA279">
            <v>340</v>
          </cell>
          <cell r="AB279">
            <v>14629</v>
          </cell>
          <cell r="AC279">
            <v>23.241506999999999</v>
          </cell>
        </row>
        <row r="280">
          <cell r="A280">
            <v>21082</v>
          </cell>
          <cell r="B280" t="str">
            <v>Baltimore</v>
          </cell>
          <cell r="C280" t="str">
            <v>&lt;11</v>
          </cell>
          <cell r="D280">
            <v>740</v>
          </cell>
          <cell r="E280">
            <v>12.162162</v>
          </cell>
          <cell r="F280" t="str">
            <v>&lt;11</v>
          </cell>
          <cell r="G280">
            <v>0</v>
          </cell>
          <cell r="H280" t="str">
            <v xml:space="preserve"> </v>
          </cell>
          <cell r="I280" t="str">
            <v>&lt;11</v>
          </cell>
          <cell r="J280">
            <v>740</v>
          </cell>
          <cell r="K280">
            <v>12.162162</v>
          </cell>
          <cell r="L280" t="str">
            <v>&lt;11</v>
          </cell>
          <cell r="M280">
            <v>383</v>
          </cell>
          <cell r="N280">
            <v>5.2219321000000001</v>
          </cell>
          <cell r="O280" t="str">
            <v>&lt;11</v>
          </cell>
          <cell r="P280">
            <v>357</v>
          </cell>
          <cell r="Q280">
            <v>19.607842999999999</v>
          </cell>
          <cell r="R280" t="str">
            <v>&lt;11</v>
          </cell>
          <cell r="S280">
            <v>11</v>
          </cell>
          <cell r="T280" t="str">
            <v xml:space="preserve"> </v>
          </cell>
          <cell r="U280" t="str">
            <v>&lt;11</v>
          </cell>
          <cell r="V280">
            <v>0</v>
          </cell>
          <cell r="W280" t="str">
            <v xml:space="preserve"> </v>
          </cell>
          <cell r="X280" t="str">
            <v>&lt;11</v>
          </cell>
          <cell r="Y280">
            <v>30</v>
          </cell>
          <cell r="Z280" t="str">
            <v xml:space="preserve"> </v>
          </cell>
          <cell r="AA280" t="str">
            <v>&lt;11</v>
          </cell>
          <cell r="AB280">
            <v>699</v>
          </cell>
          <cell r="AC280">
            <v>12.875536</v>
          </cell>
        </row>
        <row r="281">
          <cell r="A281">
            <v>21084</v>
          </cell>
          <cell r="B281" t="str">
            <v>Harford</v>
          </cell>
          <cell r="C281">
            <v>102</v>
          </cell>
          <cell r="D281">
            <v>7254</v>
          </cell>
          <cell r="E281">
            <v>14.061208000000001</v>
          </cell>
          <cell r="F281" t="str">
            <v>&lt;11</v>
          </cell>
          <cell r="G281">
            <v>156</v>
          </cell>
          <cell r="H281">
            <v>12.820513</v>
          </cell>
          <cell r="I281">
            <v>100</v>
          </cell>
          <cell r="J281">
            <v>7098</v>
          </cell>
          <cell r="K281">
            <v>14.088476</v>
          </cell>
          <cell r="L281">
            <v>38</v>
          </cell>
          <cell r="M281">
            <v>3397</v>
          </cell>
          <cell r="N281">
            <v>11.186341000000001</v>
          </cell>
          <cell r="O281">
            <v>64</v>
          </cell>
          <cell r="P281">
            <v>3857</v>
          </cell>
          <cell r="Q281">
            <v>16.593207</v>
          </cell>
          <cell r="R281" t="str">
            <v>&lt;11</v>
          </cell>
          <cell r="S281">
            <v>228</v>
          </cell>
          <cell r="T281" t="str">
            <v xml:space="preserve"> </v>
          </cell>
          <cell r="U281" t="str">
            <v>&lt;11</v>
          </cell>
          <cell r="V281">
            <v>168</v>
          </cell>
          <cell r="W281">
            <v>5.9523809999999999</v>
          </cell>
          <cell r="X281" t="str">
            <v>&lt;11</v>
          </cell>
          <cell r="Y281">
            <v>231</v>
          </cell>
          <cell r="Z281">
            <v>8.6580086999999999</v>
          </cell>
          <cell r="AA281">
            <v>99</v>
          </cell>
          <cell r="AB281">
            <v>6627</v>
          </cell>
          <cell r="AC281">
            <v>14.938886</v>
          </cell>
        </row>
        <row r="282">
          <cell r="A282">
            <v>21085</v>
          </cell>
          <cell r="B282" t="str">
            <v>Harford</v>
          </cell>
          <cell r="C282">
            <v>324</v>
          </cell>
          <cell r="D282">
            <v>16350</v>
          </cell>
          <cell r="E282">
            <v>19.816514000000002</v>
          </cell>
          <cell r="F282" t="str">
            <v>&lt;11</v>
          </cell>
          <cell r="G282">
            <v>628</v>
          </cell>
          <cell r="H282">
            <v>12.738854</v>
          </cell>
          <cell r="I282">
            <v>316</v>
          </cell>
          <cell r="J282">
            <v>15722</v>
          </cell>
          <cell r="K282">
            <v>20.099224</v>
          </cell>
          <cell r="L282">
            <v>118</v>
          </cell>
          <cell r="M282">
            <v>8441</v>
          </cell>
          <cell r="N282">
            <v>13.979386</v>
          </cell>
          <cell r="O282">
            <v>206</v>
          </cell>
          <cell r="P282">
            <v>7909</v>
          </cell>
          <cell r="Q282">
            <v>26.046275999999999</v>
          </cell>
          <cell r="R282" t="str">
            <v>&lt;11</v>
          </cell>
          <cell r="S282">
            <v>249</v>
          </cell>
          <cell r="T282">
            <v>4.0160643</v>
          </cell>
          <cell r="U282">
            <v>44</v>
          </cell>
          <cell r="V282">
            <v>2171</v>
          </cell>
          <cell r="W282">
            <v>20.267157999999998</v>
          </cell>
          <cell r="X282">
            <v>14</v>
          </cell>
          <cell r="Y282">
            <v>781</v>
          </cell>
          <cell r="Z282">
            <v>17.925736000000001</v>
          </cell>
          <cell r="AA282">
            <v>265</v>
          </cell>
          <cell r="AB282">
            <v>13149</v>
          </cell>
          <cell r="AC282">
            <v>20.153624000000001</v>
          </cell>
        </row>
        <row r="283">
          <cell r="A283">
            <v>21087</v>
          </cell>
          <cell r="B283" t="str">
            <v>Baltimore</v>
          </cell>
          <cell r="C283">
            <v>68</v>
          </cell>
          <cell r="D283">
            <v>5740</v>
          </cell>
          <cell r="E283">
            <v>11.846690000000001</v>
          </cell>
          <cell r="F283" t="str">
            <v>&lt;11</v>
          </cell>
          <cell r="G283">
            <v>16</v>
          </cell>
          <cell r="H283" t="str">
            <v xml:space="preserve"> </v>
          </cell>
          <cell r="I283">
            <v>68</v>
          </cell>
          <cell r="J283">
            <v>5724</v>
          </cell>
          <cell r="K283">
            <v>11.879804</v>
          </cell>
          <cell r="L283">
            <v>21</v>
          </cell>
          <cell r="M283">
            <v>2840</v>
          </cell>
          <cell r="N283">
            <v>7.3943662000000003</v>
          </cell>
          <cell r="O283">
            <v>47</v>
          </cell>
          <cell r="P283">
            <v>2900</v>
          </cell>
          <cell r="Q283">
            <v>16.206897000000001</v>
          </cell>
          <cell r="R283" t="str">
            <v>&lt;11</v>
          </cell>
          <cell r="S283">
            <v>29</v>
          </cell>
          <cell r="T283" t="str">
            <v xml:space="preserve"> </v>
          </cell>
          <cell r="U283" t="str">
            <v>&lt;11</v>
          </cell>
          <cell r="V283">
            <v>60</v>
          </cell>
          <cell r="W283">
            <v>16.666667</v>
          </cell>
          <cell r="X283" t="str">
            <v>&lt;11</v>
          </cell>
          <cell r="Y283">
            <v>109</v>
          </cell>
          <cell r="Z283">
            <v>64.220183000000006</v>
          </cell>
          <cell r="AA283">
            <v>60</v>
          </cell>
          <cell r="AB283">
            <v>5542</v>
          </cell>
          <cell r="AC283">
            <v>10.826416</v>
          </cell>
        </row>
        <row r="284">
          <cell r="A284">
            <v>21088</v>
          </cell>
          <cell r="B284" t="str">
            <v>Carroll</v>
          </cell>
          <cell r="C284" t="str">
            <v>&lt;11</v>
          </cell>
          <cell r="D284">
            <v>0</v>
          </cell>
          <cell r="E284" t="str">
            <v xml:space="preserve"> </v>
          </cell>
          <cell r="F284" t="str">
            <v>&lt;11</v>
          </cell>
          <cell r="G284">
            <v>0</v>
          </cell>
          <cell r="H284" t="str">
            <v xml:space="preserve"> </v>
          </cell>
          <cell r="I284" t="str">
            <v>&lt;11</v>
          </cell>
          <cell r="J284">
            <v>0</v>
          </cell>
          <cell r="K284" t="str">
            <v xml:space="preserve"> </v>
          </cell>
          <cell r="L284" t="str">
            <v>&lt;11</v>
          </cell>
          <cell r="M284">
            <v>0</v>
          </cell>
          <cell r="N284" t="str">
            <v xml:space="preserve"> </v>
          </cell>
          <cell r="O284" t="str">
            <v>&lt;11</v>
          </cell>
          <cell r="P284">
            <v>0</v>
          </cell>
          <cell r="Q284" t="str">
            <v xml:space="preserve"> </v>
          </cell>
          <cell r="R284" t="str">
            <v>&lt;11</v>
          </cell>
          <cell r="S284">
            <v>0</v>
          </cell>
          <cell r="T284" t="str">
            <v xml:space="preserve"> </v>
          </cell>
          <cell r="U284" t="str">
            <v>&lt;11</v>
          </cell>
          <cell r="V284">
            <v>0</v>
          </cell>
          <cell r="W284" t="str">
            <v xml:space="preserve"> </v>
          </cell>
          <cell r="X284" t="str">
            <v>&lt;11</v>
          </cell>
          <cell r="Y284">
            <v>0</v>
          </cell>
          <cell r="Z284" t="str">
            <v xml:space="preserve"> </v>
          </cell>
          <cell r="AA284" t="str">
            <v>&lt;11</v>
          </cell>
          <cell r="AB284">
            <v>0</v>
          </cell>
          <cell r="AC284" t="str">
            <v xml:space="preserve"> </v>
          </cell>
        </row>
        <row r="285">
          <cell r="A285">
            <v>21090</v>
          </cell>
          <cell r="B285" t="str">
            <v>Anne Arundel</v>
          </cell>
          <cell r="C285">
            <v>190</v>
          </cell>
          <cell r="D285">
            <v>9921</v>
          </cell>
          <cell r="E285">
            <v>19.151295000000001</v>
          </cell>
          <cell r="F285" t="str">
            <v>&lt;11</v>
          </cell>
          <cell r="G285">
            <v>246</v>
          </cell>
          <cell r="H285">
            <v>24.390243999999999</v>
          </cell>
          <cell r="I285">
            <v>181</v>
          </cell>
          <cell r="J285">
            <v>9675</v>
          </cell>
          <cell r="K285">
            <v>18.708010000000002</v>
          </cell>
          <cell r="L285">
            <v>57</v>
          </cell>
          <cell r="M285">
            <v>5132</v>
          </cell>
          <cell r="N285">
            <v>11.106781</v>
          </cell>
          <cell r="O285">
            <v>133</v>
          </cell>
          <cell r="P285">
            <v>4789</v>
          </cell>
          <cell r="Q285">
            <v>27.771977</v>
          </cell>
          <cell r="R285" t="str">
            <v>&lt;11</v>
          </cell>
          <cell r="S285">
            <v>189</v>
          </cell>
          <cell r="T285">
            <v>5.2910053000000001</v>
          </cell>
          <cell r="U285">
            <v>21</v>
          </cell>
          <cell r="V285">
            <v>423</v>
          </cell>
          <cell r="W285">
            <v>49.645389999999999</v>
          </cell>
          <cell r="X285">
            <v>18</v>
          </cell>
          <cell r="Y285">
            <v>342</v>
          </cell>
          <cell r="Z285">
            <v>52.631579000000002</v>
          </cell>
          <cell r="AA285">
            <v>150</v>
          </cell>
          <cell r="AB285">
            <v>8967</v>
          </cell>
          <cell r="AC285">
            <v>16.728003000000001</v>
          </cell>
        </row>
        <row r="286">
          <cell r="A286">
            <v>21092</v>
          </cell>
          <cell r="B286" t="str">
            <v>Baltimore</v>
          </cell>
          <cell r="C286" t="str">
            <v>&lt;11</v>
          </cell>
          <cell r="D286">
            <v>0</v>
          </cell>
          <cell r="E286" t="str">
            <v xml:space="preserve"> </v>
          </cell>
          <cell r="F286" t="str">
            <v>&lt;11</v>
          </cell>
          <cell r="G286">
            <v>0</v>
          </cell>
          <cell r="H286" t="str">
            <v xml:space="preserve"> </v>
          </cell>
          <cell r="I286" t="str">
            <v>&lt;11</v>
          </cell>
          <cell r="J286">
            <v>0</v>
          </cell>
          <cell r="K286" t="str">
            <v xml:space="preserve"> </v>
          </cell>
          <cell r="L286" t="str">
            <v>&lt;11</v>
          </cell>
          <cell r="M286">
            <v>0</v>
          </cell>
          <cell r="N286" t="str">
            <v xml:space="preserve"> </v>
          </cell>
          <cell r="O286" t="str">
            <v>&lt;11</v>
          </cell>
          <cell r="P286">
            <v>0</v>
          </cell>
          <cell r="Q286" t="str">
            <v xml:space="preserve"> </v>
          </cell>
          <cell r="R286" t="str">
            <v>&lt;11</v>
          </cell>
          <cell r="S286">
            <v>0</v>
          </cell>
          <cell r="T286" t="str">
            <v xml:space="preserve"> </v>
          </cell>
          <cell r="U286" t="str">
            <v>&lt;11</v>
          </cell>
          <cell r="V286">
            <v>0</v>
          </cell>
          <cell r="W286" t="str">
            <v xml:space="preserve"> </v>
          </cell>
          <cell r="X286" t="str">
            <v>&lt;11</v>
          </cell>
          <cell r="Y286">
            <v>0</v>
          </cell>
          <cell r="Z286" t="str">
            <v xml:space="preserve"> </v>
          </cell>
          <cell r="AA286" t="str">
            <v>&lt;11</v>
          </cell>
          <cell r="AB286">
            <v>0</v>
          </cell>
          <cell r="AC286" t="str">
            <v xml:space="preserve"> </v>
          </cell>
        </row>
        <row r="287">
          <cell r="A287">
            <v>21093</v>
          </cell>
          <cell r="B287" t="str">
            <v>Baltimore</v>
          </cell>
          <cell r="C287">
            <v>384</v>
          </cell>
          <cell r="D287">
            <v>39817</v>
          </cell>
          <cell r="E287">
            <v>9.6441219</v>
          </cell>
          <cell r="F287">
            <v>11</v>
          </cell>
          <cell r="G287">
            <v>1250</v>
          </cell>
          <cell r="H287">
            <v>8.8000000000000007</v>
          </cell>
          <cell r="I287">
            <v>373</v>
          </cell>
          <cell r="J287">
            <v>38567</v>
          </cell>
          <cell r="K287">
            <v>9.6714807999999994</v>
          </cell>
          <cell r="L287">
            <v>170</v>
          </cell>
          <cell r="M287">
            <v>20151</v>
          </cell>
          <cell r="N287">
            <v>8.4363059000000007</v>
          </cell>
          <cell r="O287">
            <v>214</v>
          </cell>
          <cell r="P287">
            <v>19666</v>
          </cell>
          <cell r="Q287">
            <v>10.881724999999999</v>
          </cell>
          <cell r="R287" t="str">
            <v>&lt;11</v>
          </cell>
          <cell r="S287">
            <v>3968</v>
          </cell>
          <cell r="T287">
            <v>1.7641129</v>
          </cell>
          <cell r="U287">
            <v>64</v>
          </cell>
          <cell r="V287">
            <v>1895</v>
          </cell>
          <cell r="W287">
            <v>33.773086999999997</v>
          </cell>
          <cell r="X287">
            <v>11</v>
          </cell>
          <cell r="Y287">
            <v>1846</v>
          </cell>
          <cell r="Z287">
            <v>5.9588298999999996</v>
          </cell>
          <cell r="AA287">
            <v>302</v>
          </cell>
          <cell r="AB287">
            <v>32108</v>
          </cell>
          <cell r="AC287">
            <v>9.4057556000000009</v>
          </cell>
        </row>
        <row r="288">
          <cell r="A288">
            <v>21094</v>
          </cell>
          <cell r="B288" t="str">
            <v>Baltimore</v>
          </cell>
          <cell r="C288" t="str">
            <v>&lt;11</v>
          </cell>
          <cell r="D288">
            <v>0</v>
          </cell>
          <cell r="E288" t="str">
            <v xml:space="preserve"> </v>
          </cell>
          <cell r="F288" t="str">
            <v>&lt;11</v>
          </cell>
          <cell r="G288">
            <v>0</v>
          </cell>
          <cell r="H288" t="str">
            <v xml:space="preserve"> </v>
          </cell>
          <cell r="I288" t="str">
            <v>&lt;11</v>
          </cell>
          <cell r="J288">
            <v>0</v>
          </cell>
          <cell r="K288" t="str">
            <v xml:space="preserve"> </v>
          </cell>
          <cell r="L288" t="str">
            <v>&lt;11</v>
          </cell>
          <cell r="M288">
            <v>0</v>
          </cell>
          <cell r="N288" t="str">
            <v xml:space="preserve"> </v>
          </cell>
          <cell r="O288" t="str">
            <v>&lt;11</v>
          </cell>
          <cell r="P288">
            <v>0</v>
          </cell>
          <cell r="Q288" t="str">
            <v xml:space="preserve"> </v>
          </cell>
          <cell r="R288" t="str">
            <v>&lt;11</v>
          </cell>
          <cell r="S288">
            <v>0</v>
          </cell>
          <cell r="T288" t="str">
            <v xml:space="preserve"> </v>
          </cell>
          <cell r="U288" t="str">
            <v>&lt;11</v>
          </cell>
          <cell r="V288">
            <v>0</v>
          </cell>
          <cell r="W288" t="str">
            <v xml:space="preserve"> </v>
          </cell>
          <cell r="X288" t="str">
            <v>&lt;11</v>
          </cell>
          <cell r="Y288">
            <v>0</v>
          </cell>
          <cell r="Z288" t="str">
            <v xml:space="preserve"> </v>
          </cell>
          <cell r="AA288" t="str">
            <v>&lt;11</v>
          </cell>
          <cell r="AB288">
            <v>0</v>
          </cell>
          <cell r="AC288" t="str">
            <v xml:space="preserve"> </v>
          </cell>
        </row>
        <row r="289">
          <cell r="A289">
            <v>21102</v>
          </cell>
          <cell r="B289" t="str">
            <v>Carroll</v>
          </cell>
          <cell r="C289">
            <v>156</v>
          </cell>
          <cell r="D289">
            <v>12193</v>
          </cell>
          <cell r="E289">
            <v>12.794226</v>
          </cell>
          <cell r="F289" t="str">
            <v>&lt;11</v>
          </cell>
          <cell r="G289">
            <v>245</v>
          </cell>
          <cell r="H289">
            <v>8.1632653000000008</v>
          </cell>
          <cell r="I289">
            <v>151</v>
          </cell>
          <cell r="J289">
            <v>11948</v>
          </cell>
          <cell r="K289">
            <v>12.638097999999999</v>
          </cell>
          <cell r="L289">
            <v>49</v>
          </cell>
          <cell r="M289">
            <v>6032</v>
          </cell>
          <cell r="N289">
            <v>8.1233421999999997</v>
          </cell>
          <cell r="O289">
            <v>107</v>
          </cell>
          <cell r="P289">
            <v>6161</v>
          </cell>
          <cell r="Q289">
            <v>17.367311000000001</v>
          </cell>
          <cell r="R289" t="str">
            <v>&lt;11</v>
          </cell>
          <cell r="S289">
            <v>87</v>
          </cell>
          <cell r="T289" t="str">
            <v xml:space="preserve"> </v>
          </cell>
          <cell r="U289" t="str">
            <v>&lt;11</v>
          </cell>
          <cell r="V289">
            <v>234</v>
          </cell>
          <cell r="W289">
            <v>12.820513</v>
          </cell>
          <cell r="X289" t="str">
            <v>&lt;11</v>
          </cell>
          <cell r="Y289">
            <v>450</v>
          </cell>
          <cell r="Z289">
            <v>2.2222222</v>
          </cell>
          <cell r="AA289">
            <v>152</v>
          </cell>
          <cell r="AB289">
            <v>11422</v>
          </cell>
          <cell r="AC289">
            <v>13.307651999999999</v>
          </cell>
        </row>
        <row r="290">
          <cell r="A290">
            <v>21104</v>
          </cell>
          <cell r="B290" t="str">
            <v>Carroll</v>
          </cell>
          <cell r="C290">
            <v>54</v>
          </cell>
          <cell r="D290">
            <v>6212</v>
          </cell>
          <cell r="E290">
            <v>8.6928525000000008</v>
          </cell>
          <cell r="F290" t="str">
            <v>&lt;11</v>
          </cell>
          <cell r="G290">
            <v>215</v>
          </cell>
          <cell r="H290">
            <v>4.6511627999999998</v>
          </cell>
          <cell r="I290">
            <v>53</v>
          </cell>
          <cell r="J290">
            <v>5997</v>
          </cell>
          <cell r="K290">
            <v>8.8377522000000006</v>
          </cell>
          <cell r="L290">
            <v>30</v>
          </cell>
          <cell r="M290">
            <v>3145</v>
          </cell>
          <cell r="N290">
            <v>9.5389506999999991</v>
          </cell>
          <cell r="O290">
            <v>24</v>
          </cell>
          <cell r="P290">
            <v>3067</v>
          </cell>
          <cell r="Q290">
            <v>7.8252363999999996</v>
          </cell>
          <cell r="R290" t="str">
            <v>&lt;11</v>
          </cell>
          <cell r="S290">
            <v>713</v>
          </cell>
          <cell r="T290" t="str">
            <v xml:space="preserve"> </v>
          </cell>
          <cell r="U290" t="str">
            <v>&lt;11</v>
          </cell>
          <cell r="V290">
            <v>221</v>
          </cell>
          <cell r="W290">
            <v>13.574661000000001</v>
          </cell>
          <cell r="X290" t="str">
            <v>&lt;11</v>
          </cell>
          <cell r="Y290">
            <v>419</v>
          </cell>
          <cell r="Z290">
            <v>2.3866347999999999</v>
          </cell>
          <cell r="AA290">
            <v>50</v>
          </cell>
          <cell r="AB290">
            <v>4859</v>
          </cell>
          <cell r="AC290">
            <v>10.290183000000001</v>
          </cell>
        </row>
        <row r="291">
          <cell r="A291">
            <v>21105</v>
          </cell>
          <cell r="B291" t="str">
            <v>Baltimore</v>
          </cell>
          <cell r="C291" t="str">
            <v>&lt;11</v>
          </cell>
          <cell r="D291">
            <v>0</v>
          </cell>
          <cell r="E291" t="str">
            <v xml:space="preserve"> </v>
          </cell>
          <cell r="F291" t="str">
            <v>&lt;11</v>
          </cell>
          <cell r="G291">
            <v>0</v>
          </cell>
          <cell r="H291" t="str">
            <v xml:space="preserve"> </v>
          </cell>
          <cell r="I291" t="str">
            <v>&lt;11</v>
          </cell>
          <cell r="J291">
            <v>0</v>
          </cell>
          <cell r="K291" t="str">
            <v xml:space="preserve"> </v>
          </cell>
          <cell r="L291" t="str">
            <v>&lt;11</v>
          </cell>
          <cell r="M291">
            <v>0</v>
          </cell>
          <cell r="N291" t="str">
            <v xml:space="preserve"> </v>
          </cell>
          <cell r="O291" t="str">
            <v>&lt;11</v>
          </cell>
          <cell r="P291">
            <v>0</v>
          </cell>
          <cell r="Q291" t="str">
            <v xml:space="preserve"> </v>
          </cell>
          <cell r="R291" t="str">
            <v>&lt;11</v>
          </cell>
          <cell r="S291">
            <v>0</v>
          </cell>
          <cell r="T291" t="str">
            <v xml:space="preserve"> </v>
          </cell>
          <cell r="U291" t="str">
            <v>&lt;11</v>
          </cell>
          <cell r="V291">
            <v>0</v>
          </cell>
          <cell r="W291" t="str">
            <v xml:space="preserve"> </v>
          </cell>
          <cell r="X291" t="str">
            <v>&lt;11</v>
          </cell>
          <cell r="Y291">
            <v>0</v>
          </cell>
          <cell r="Z291" t="str">
            <v xml:space="preserve"> </v>
          </cell>
          <cell r="AA291" t="str">
            <v>&lt;11</v>
          </cell>
          <cell r="AB291">
            <v>0</v>
          </cell>
          <cell r="AC291" t="str">
            <v xml:space="preserve"> </v>
          </cell>
        </row>
        <row r="292">
          <cell r="A292">
            <v>21106</v>
          </cell>
          <cell r="B292" t="str">
            <v>Anne Arundel</v>
          </cell>
          <cell r="C292" t="str">
            <v>&lt;11</v>
          </cell>
          <cell r="D292">
            <v>0</v>
          </cell>
          <cell r="E292" t="str">
            <v xml:space="preserve"> </v>
          </cell>
          <cell r="F292" t="str">
            <v>&lt;11</v>
          </cell>
          <cell r="G292">
            <v>0</v>
          </cell>
          <cell r="H292" t="str">
            <v xml:space="preserve"> </v>
          </cell>
          <cell r="I292" t="str">
            <v>&lt;11</v>
          </cell>
          <cell r="J292">
            <v>0</v>
          </cell>
          <cell r="K292" t="str">
            <v xml:space="preserve"> </v>
          </cell>
          <cell r="L292" t="str">
            <v>&lt;11</v>
          </cell>
          <cell r="M292">
            <v>0</v>
          </cell>
          <cell r="N292" t="str">
            <v xml:space="preserve"> </v>
          </cell>
          <cell r="O292" t="str">
            <v>&lt;11</v>
          </cell>
          <cell r="P292">
            <v>0</v>
          </cell>
          <cell r="Q292" t="str">
            <v xml:space="preserve"> </v>
          </cell>
          <cell r="R292" t="str">
            <v>&lt;11</v>
          </cell>
          <cell r="S292">
            <v>0</v>
          </cell>
          <cell r="T292" t="str">
            <v xml:space="preserve"> </v>
          </cell>
          <cell r="U292" t="str">
            <v>&lt;11</v>
          </cell>
          <cell r="V292">
            <v>0</v>
          </cell>
          <cell r="W292" t="str">
            <v xml:space="preserve"> </v>
          </cell>
          <cell r="X292" t="str">
            <v>&lt;11</v>
          </cell>
          <cell r="Y292">
            <v>0</v>
          </cell>
          <cell r="Z292" t="str">
            <v xml:space="preserve"> </v>
          </cell>
          <cell r="AA292" t="str">
            <v>&lt;11</v>
          </cell>
          <cell r="AB292">
            <v>0</v>
          </cell>
          <cell r="AC292" t="str">
            <v xml:space="preserve"> </v>
          </cell>
        </row>
        <row r="293">
          <cell r="A293">
            <v>21108</v>
          </cell>
          <cell r="B293" t="str">
            <v>Anne Arundel</v>
          </cell>
          <cell r="C293">
            <v>192</v>
          </cell>
          <cell r="D293">
            <v>17133</v>
          </cell>
          <cell r="E293">
            <v>11.206443999999999</v>
          </cell>
          <cell r="F293" t="str">
            <v>&lt;11</v>
          </cell>
          <cell r="G293">
            <v>809</v>
          </cell>
          <cell r="H293">
            <v>4.9443758000000004</v>
          </cell>
          <cell r="I293">
            <v>186</v>
          </cell>
          <cell r="J293">
            <v>16324</v>
          </cell>
          <cell r="K293">
            <v>11.394266</v>
          </cell>
          <cell r="L293">
            <v>76</v>
          </cell>
          <cell r="M293">
            <v>8812</v>
          </cell>
          <cell r="N293">
            <v>8.6246027999999999</v>
          </cell>
          <cell r="O293">
            <v>116</v>
          </cell>
          <cell r="P293">
            <v>8321</v>
          </cell>
          <cell r="Q293">
            <v>13.940632000000001</v>
          </cell>
          <cell r="R293" t="str">
            <v>&lt;11</v>
          </cell>
          <cell r="S293">
            <v>835</v>
          </cell>
          <cell r="T293" t="str">
            <v xml:space="preserve"> </v>
          </cell>
          <cell r="U293">
            <v>29</v>
          </cell>
          <cell r="V293">
            <v>909</v>
          </cell>
          <cell r="W293">
            <v>31.903189999999999</v>
          </cell>
          <cell r="X293">
            <v>11</v>
          </cell>
          <cell r="Y293">
            <v>1518</v>
          </cell>
          <cell r="Z293">
            <v>7.2463768000000002</v>
          </cell>
          <cell r="AA293">
            <v>152</v>
          </cell>
          <cell r="AB293">
            <v>13871</v>
          </cell>
          <cell r="AC293">
            <v>10.958114</v>
          </cell>
        </row>
        <row r="294">
          <cell r="A294">
            <v>21111</v>
          </cell>
          <cell r="B294" t="str">
            <v>Baltimore</v>
          </cell>
          <cell r="C294">
            <v>49</v>
          </cell>
          <cell r="D294">
            <v>5155</v>
          </cell>
          <cell r="E294">
            <v>9.5053345999999994</v>
          </cell>
          <cell r="F294" t="str">
            <v>&lt;11</v>
          </cell>
          <cell r="G294">
            <v>108</v>
          </cell>
          <cell r="H294">
            <v>9.2592593000000001</v>
          </cell>
          <cell r="I294">
            <v>48</v>
          </cell>
          <cell r="J294">
            <v>5047</v>
          </cell>
          <cell r="K294">
            <v>9.5106003999999995</v>
          </cell>
          <cell r="L294">
            <v>22</v>
          </cell>
          <cell r="M294">
            <v>2506</v>
          </cell>
          <cell r="N294">
            <v>8.7789306000000007</v>
          </cell>
          <cell r="O294">
            <v>27</v>
          </cell>
          <cell r="P294">
            <v>2649</v>
          </cell>
          <cell r="Q294">
            <v>10.192525</v>
          </cell>
          <cell r="R294" t="str">
            <v>&lt;11</v>
          </cell>
          <cell r="S294">
            <v>2</v>
          </cell>
          <cell r="T294" t="str">
            <v xml:space="preserve"> </v>
          </cell>
          <cell r="U294" t="str">
            <v>&lt;11</v>
          </cell>
          <cell r="V294">
            <v>40</v>
          </cell>
          <cell r="W294">
            <v>50</v>
          </cell>
          <cell r="X294" t="str">
            <v>&lt;11</v>
          </cell>
          <cell r="Y294">
            <v>63</v>
          </cell>
          <cell r="Z294">
            <v>15.873016</v>
          </cell>
          <cell r="AA294">
            <v>46</v>
          </cell>
          <cell r="AB294">
            <v>5050</v>
          </cell>
          <cell r="AC294">
            <v>9.1089108999999997</v>
          </cell>
        </row>
        <row r="295">
          <cell r="A295">
            <v>21113</v>
          </cell>
          <cell r="B295" t="str">
            <v>Anne Arundel</v>
          </cell>
          <cell r="C295">
            <v>376</v>
          </cell>
          <cell r="D295">
            <v>35242</v>
          </cell>
          <cell r="E295">
            <v>10.669088</v>
          </cell>
          <cell r="F295">
            <v>16</v>
          </cell>
          <cell r="G295">
            <v>3726</v>
          </cell>
          <cell r="H295">
            <v>4.2941491999999997</v>
          </cell>
          <cell r="I295">
            <v>351</v>
          </cell>
          <cell r="J295">
            <v>31516</v>
          </cell>
          <cell r="K295">
            <v>11.1372</v>
          </cell>
          <cell r="L295">
            <v>122</v>
          </cell>
          <cell r="M295">
            <v>19070</v>
          </cell>
          <cell r="N295">
            <v>6.3974830000000003</v>
          </cell>
          <cell r="O295">
            <v>254</v>
          </cell>
          <cell r="P295">
            <v>16172</v>
          </cell>
          <cell r="Q295">
            <v>15.706159</v>
          </cell>
          <cell r="R295" t="str">
            <v>&lt;11</v>
          </cell>
          <cell r="S295">
            <v>2108</v>
          </cell>
          <cell r="T295">
            <v>0.47438330000000001</v>
          </cell>
          <cell r="U295">
            <v>118</v>
          </cell>
          <cell r="V295">
            <v>9440</v>
          </cell>
          <cell r="W295">
            <v>12.5</v>
          </cell>
          <cell r="X295">
            <v>28</v>
          </cell>
          <cell r="Y295">
            <v>4406</v>
          </cell>
          <cell r="Z295">
            <v>6.3549705000000003</v>
          </cell>
          <cell r="AA295">
            <v>229</v>
          </cell>
          <cell r="AB295">
            <v>19288</v>
          </cell>
          <cell r="AC295">
            <v>11.872667</v>
          </cell>
        </row>
        <row r="296">
          <cell r="A296">
            <v>21114</v>
          </cell>
          <cell r="B296" t="str">
            <v>Anne Arundel</v>
          </cell>
          <cell r="C296">
            <v>226</v>
          </cell>
          <cell r="D296">
            <v>25955</v>
          </cell>
          <cell r="E296">
            <v>8.7073782000000008</v>
          </cell>
          <cell r="F296">
            <v>16</v>
          </cell>
          <cell r="G296">
            <v>2058</v>
          </cell>
          <cell r="H296">
            <v>7.7745384</v>
          </cell>
          <cell r="I296">
            <v>209</v>
          </cell>
          <cell r="J296">
            <v>23897</v>
          </cell>
          <cell r="K296">
            <v>8.7458676999999998</v>
          </cell>
          <cell r="L296">
            <v>86</v>
          </cell>
          <cell r="M296">
            <v>12841</v>
          </cell>
          <cell r="N296">
            <v>6.6972977</v>
          </cell>
          <cell r="O296">
            <v>140</v>
          </cell>
          <cell r="P296">
            <v>13114</v>
          </cell>
          <cell r="Q296">
            <v>10.675613999999999</v>
          </cell>
          <cell r="R296" t="str">
            <v>&lt;11</v>
          </cell>
          <cell r="S296">
            <v>1843</v>
          </cell>
          <cell r="T296">
            <v>0.54259360000000001</v>
          </cell>
          <cell r="U296">
            <v>31</v>
          </cell>
          <cell r="V296">
            <v>3967</v>
          </cell>
          <cell r="W296">
            <v>7.8144694000000001</v>
          </cell>
          <cell r="X296">
            <v>19</v>
          </cell>
          <cell r="Y296">
            <v>2278</v>
          </cell>
          <cell r="Z296">
            <v>8.3406497000000002</v>
          </cell>
          <cell r="AA296">
            <v>175</v>
          </cell>
          <cell r="AB296">
            <v>17867</v>
          </cell>
          <cell r="AC296">
            <v>9.7945934000000001</v>
          </cell>
        </row>
        <row r="297">
          <cell r="A297">
            <v>21117</v>
          </cell>
          <cell r="B297" t="str">
            <v>Baltimore</v>
          </cell>
          <cell r="C297">
            <v>508</v>
          </cell>
          <cell r="D297">
            <v>59321</v>
          </cell>
          <cell r="E297">
            <v>8.5635777999999991</v>
          </cell>
          <cell r="F297">
            <v>37</v>
          </cell>
          <cell r="G297">
            <v>3914</v>
          </cell>
          <cell r="H297">
            <v>9.4532448000000002</v>
          </cell>
          <cell r="I297">
            <v>463</v>
          </cell>
          <cell r="J297">
            <v>55407</v>
          </cell>
          <cell r="K297">
            <v>8.3563448999999999</v>
          </cell>
          <cell r="L297">
            <v>207</v>
          </cell>
          <cell r="M297">
            <v>32304</v>
          </cell>
          <cell r="N297">
            <v>6.4078752000000003</v>
          </cell>
          <cell r="O297">
            <v>301</v>
          </cell>
          <cell r="P297">
            <v>27017</v>
          </cell>
          <cell r="Q297">
            <v>11.141133</v>
          </cell>
          <cell r="R297">
            <v>13</v>
          </cell>
          <cell r="S297">
            <v>3818</v>
          </cell>
          <cell r="T297">
            <v>3.4049239999999998</v>
          </cell>
          <cell r="U297">
            <v>282</v>
          </cell>
          <cell r="V297">
            <v>30190</v>
          </cell>
          <cell r="W297">
            <v>9.3408412999999992</v>
          </cell>
          <cell r="X297">
            <v>36</v>
          </cell>
          <cell r="Y297">
            <v>4675</v>
          </cell>
          <cell r="Z297">
            <v>7.7005347999999998</v>
          </cell>
          <cell r="AA297">
            <v>177</v>
          </cell>
          <cell r="AB297">
            <v>20638</v>
          </cell>
          <cell r="AC297">
            <v>8.5764124000000006</v>
          </cell>
        </row>
        <row r="298">
          <cell r="A298">
            <v>21120</v>
          </cell>
          <cell r="B298" t="str">
            <v>Baltimore</v>
          </cell>
          <cell r="C298">
            <v>48</v>
          </cell>
          <cell r="D298">
            <v>7243</v>
          </cell>
          <cell r="E298">
            <v>6.6270882000000002</v>
          </cell>
          <cell r="F298" t="str">
            <v>&lt;11</v>
          </cell>
          <cell r="G298">
            <v>271</v>
          </cell>
          <cell r="H298" t="str">
            <v xml:space="preserve"> </v>
          </cell>
          <cell r="I298">
            <v>48</v>
          </cell>
          <cell r="J298">
            <v>6972</v>
          </cell>
          <cell r="K298">
            <v>6.8846816000000004</v>
          </cell>
          <cell r="L298">
            <v>24</v>
          </cell>
          <cell r="M298">
            <v>3515</v>
          </cell>
          <cell r="N298">
            <v>6.8278805</v>
          </cell>
          <cell r="O298">
            <v>24</v>
          </cell>
          <cell r="P298">
            <v>3728</v>
          </cell>
          <cell r="Q298">
            <v>6.4377681999999998</v>
          </cell>
          <cell r="R298" t="str">
            <v>&lt;11</v>
          </cell>
          <cell r="S298">
            <v>230</v>
          </cell>
          <cell r="T298" t="str">
            <v xml:space="preserve"> </v>
          </cell>
          <cell r="U298" t="str">
            <v>&lt;11</v>
          </cell>
          <cell r="V298">
            <v>187</v>
          </cell>
          <cell r="W298" t="str">
            <v xml:space="preserve"> </v>
          </cell>
          <cell r="X298" t="str">
            <v>&lt;11</v>
          </cell>
          <cell r="Y298">
            <v>425</v>
          </cell>
          <cell r="Z298">
            <v>2.3529412000000001</v>
          </cell>
          <cell r="AA298">
            <v>47</v>
          </cell>
          <cell r="AB298">
            <v>6401</v>
          </cell>
          <cell r="AC298">
            <v>7.3426026999999996</v>
          </cell>
        </row>
        <row r="299">
          <cell r="A299">
            <v>21122</v>
          </cell>
          <cell r="B299" t="str">
            <v>Anne Arundel</v>
          </cell>
          <cell r="C299">
            <v>1416</v>
          </cell>
          <cell r="D299">
            <v>61212</v>
          </cell>
          <cell r="E299">
            <v>23.132719000000002</v>
          </cell>
          <cell r="F299">
            <v>21</v>
          </cell>
          <cell r="G299">
            <v>3117</v>
          </cell>
          <cell r="H299">
            <v>6.7372474000000002</v>
          </cell>
          <cell r="I299">
            <v>1382</v>
          </cell>
          <cell r="J299">
            <v>58095</v>
          </cell>
          <cell r="K299">
            <v>23.788622</v>
          </cell>
          <cell r="L299">
            <v>494</v>
          </cell>
          <cell r="M299">
            <v>31230</v>
          </cell>
          <cell r="N299">
            <v>15.818123999999999</v>
          </cell>
          <cell r="O299">
            <v>922</v>
          </cell>
          <cell r="P299">
            <v>29982</v>
          </cell>
          <cell r="Q299">
            <v>30.751784000000001</v>
          </cell>
          <cell r="R299" t="str">
            <v>&lt;11</v>
          </cell>
          <cell r="S299">
            <v>1421</v>
          </cell>
          <cell r="T299">
            <v>4.2223785999999999</v>
          </cell>
          <cell r="U299">
            <v>163</v>
          </cell>
          <cell r="V299">
            <v>3952</v>
          </cell>
          <cell r="W299">
            <v>41.244939000000002</v>
          </cell>
          <cell r="X299">
            <v>40</v>
          </cell>
          <cell r="Y299">
            <v>4893</v>
          </cell>
          <cell r="Z299">
            <v>8.1749437999999994</v>
          </cell>
          <cell r="AA299">
            <v>1207</v>
          </cell>
          <cell r="AB299">
            <v>50946</v>
          </cell>
          <cell r="AC299">
            <v>23.691752000000001</v>
          </cell>
        </row>
        <row r="300">
          <cell r="A300">
            <v>21123</v>
          </cell>
          <cell r="B300" t="str">
            <v>Anne Arundel</v>
          </cell>
          <cell r="C300" t="str">
            <v>&lt;11</v>
          </cell>
          <cell r="D300">
            <v>0</v>
          </cell>
          <cell r="E300" t="str">
            <v xml:space="preserve"> </v>
          </cell>
          <cell r="F300" t="str">
            <v>&lt;11</v>
          </cell>
          <cell r="G300">
            <v>0</v>
          </cell>
          <cell r="H300" t="str">
            <v xml:space="preserve"> </v>
          </cell>
          <cell r="I300" t="str">
            <v>&lt;11</v>
          </cell>
          <cell r="J300">
            <v>0</v>
          </cell>
          <cell r="K300" t="str">
            <v xml:space="preserve"> </v>
          </cell>
          <cell r="L300" t="str">
            <v>&lt;11</v>
          </cell>
          <cell r="M300">
            <v>0</v>
          </cell>
          <cell r="N300" t="str">
            <v xml:space="preserve"> </v>
          </cell>
          <cell r="O300" t="str">
            <v>&lt;11</v>
          </cell>
          <cell r="P300">
            <v>0</v>
          </cell>
          <cell r="Q300" t="str">
            <v xml:space="preserve"> </v>
          </cell>
          <cell r="R300" t="str">
            <v>&lt;11</v>
          </cell>
          <cell r="S300">
            <v>0</v>
          </cell>
          <cell r="T300" t="str">
            <v xml:space="preserve"> </v>
          </cell>
          <cell r="U300" t="str">
            <v>&lt;11</v>
          </cell>
          <cell r="V300">
            <v>0</v>
          </cell>
          <cell r="W300" t="str">
            <v xml:space="preserve"> </v>
          </cell>
          <cell r="X300" t="str">
            <v>&lt;11</v>
          </cell>
          <cell r="Y300">
            <v>0</v>
          </cell>
          <cell r="Z300" t="str">
            <v xml:space="preserve"> </v>
          </cell>
          <cell r="AA300" t="str">
            <v>&lt;11</v>
          </cell>
          <cell r="AB300">
            <v>0</v>
          </cell>
          <cell r="AC300" t="str">
            <v xml:space="preserve"> </v>
          </cell>
        </row>
        <row r="301">
          <cell r="A301">
            <v>21128</v>
          </cell>
          <cell r="B301" t="str">
            <v>Baltimore</v>
          </cell>
          <cell r="C301">
            <v>244</v>
          </cell>
          <cell r="D301">
            <v>14987</v>
          </cell>
          <cell r="E301">
            <v>16.280777</v>
          </cell>
          <cell r="F301" t="str">
            <v>&lt;11</v>
          </cell>
          <cell r="G301">
            <v>455</v>
          </cell>
          <cell r="H301">
            <v>10.989011</v>
          </cell>
          <cell r="I301">
            <v>237</v>
          </cell>
          <cell r="J301">
            <v>14532</v>
          </cell>
          <cell r="K301">
            <v>16.308835999999999</v>
          </cell>
          <cell r="L301">
            <v>87</v>
          </cell>
          <cell r="M301">
            <v>7457</v>
          </cell>
          <cell r="N301">
            <v>11.66689</v>
          </cell>
          <cell r="O301">
            <v>157</v>
          </cell>
          <cell r="P301">
            <v>7530</v>
          </cell>
          <cell r="Q301">
            <v>20.849934000000001</v>
          </cell>
          <cell r="R301" t="str">
            <v>&lt;11</v>
          </cell>
          <cell r="S301">
            <v>2151</v>
          </cell>
          <cell r="T301">
            <v>0.92980010000000002</v>
          </cell>
          <cell r="U301">
            <v>29</v>
          </cell>
          <cell r="V301">
            <v>1810</v>
          </cell>
          <cell r="W301">
            <v>16.022099000000001</v>
          </cell>
          <cell r="X301">
            <v>17</v>
          </cell>
          <cell r="Y301">
            <v>757</v>
          </cell>
          <cell r="Z301">
            <v>22.457066999999999</v>
          </cell>
          <cell r="AA301">
            <v>196</v>
          </cell>
          <cell r="AB301">
            <v>10269</v>
          </cell>
          <cell r="AC301">
            <v>19.086570999999999</v>
          </cell>
        </row>
        <row r="302">
          <cell r="A302">
            <v>21130</v>
          </cell>
          <cell r="B302" t="str">
            <v>Harford</v>
          </cell>
          <cell r="C302" t="str">
            <v>&lt;11</v>
          </cell>
          <cell r="D302">
            <v>66</v>
          </cell>
          <cell r="E302">
            <v>60.606060999999997</v>
          </cell>
          <cell r="F302" t="str">
            <v>&lt;11</v>
          </cell>
          <cell r="G302">
            <v>0</v>
          </cell>
          <cell r="H302" t="str">
            <v xml:space="preserve"> </v>
          </cell>
          <cell r="I302" t="str">
            <v>&lt;11</v>
          </cell>
          <cell r="J302">
            <v>66</v>
          </cell>
          <cell r="K302">
            <v>60.606060999999997</v>
          </cell>
          <cell r="L302" t="str">
            <v>&lt;11</v>
          </cell>
          <cell r="M302">
            <v>22</v>
          </cell>
          <cell r="N302" t="str">
            <v xml:space="preserve"> </v>
          </cell>
          <cell r="O302" t="str">
            <v>&lt;11</v>
          </cell>
          <cell r="P302">
            <v>44</v>
          </cell>
          <cell r="Q302">
            <v>90.909091000000004</v>
          </cell>
          <cell r="R302" t="str">
            <v>&lt;11</v>
          </cell>
          <cell r="S302">
            <v>0</v>
          </cell>
          <cell r="T302" t="str">
            <v xml:space="preserve"> </v>
          </cell>
          <cell r="U302" t="str">
            <v>&lt;11</v>
          </cell>
          <cell r="V302">
            <v>0</v>
          </cell>
          <cell r="W302" t="str">
            <v xml:space="preserve"> </v>
          </cell>
          <cell r="X302" t="str">
            <v>&lt;11</v>
          </cell>
          <cell r="Y302">
            <v>0</v>
          </cell>
          <cell r="Z302" t="str">
            <v xml:space="preserve"> </v>
          </cell>
          <cell r="AA302" t="str">
            <v>&lt;11</v>
          </cell>
          <cell r="AB302">
            <v>66</v>
          </cell>
          <cell r="AC302">
            <v>60.606060999999997</v>
          </cell>
        </row>
        <row r="303">
          <cell r="A303">
            <v>21131</v>
          </cell>
          <cell r="B303" t="str">
            <v>Baltimore</v>
          </cell>
          <cell r="C303">
            <v>65</v>
          </cell>
          <cell r="D303">
            <v>7678</v>
          </cell>
          <cell r="E303">
            <v>8.4657462999999993</v>
          </cell>
          <cell r="F303" t="str">
            <v>&lt;11</v>
          </cell>
          <cell r="G303">
            <v>259</v>
          </cell>
          <cell r="H303">
            <v>11.583012</v>
          </cell>
          <cell r="I303">
            <v>62</v>
          </cell>
          <cell r="J303">
            <v>7419</v>
          </cell>
          <cell r="K303">
            <v>8.3569213999999992</v>
          </cell>
          <cell r="L303">
            <v>37</v>
          </cell>
          <cell r="M303">
            <v>3599</v>
          </cell>
          <cell r="N303">
            <v>10.280633999999999</v>
          </cell>
          <cell r="O303">
            <v>28</v>
          </cell>
          <cell r="P303">
            <v>4079</v>
          </cell>
          <cell r="Q303">
            <v>6.8644276</v>
          </cell>
          <cell r="R303" t="str">
            <v>&lt;11</v>
          </cell>
          <cell r="S303">
            <v>128</v>
          </cell>
          <cell r="T303" t="str">
            <v xml:space="preserve"> </v>
          </cell>
          <cell r="U303" t="str">
            <v>&lt;11</v>
          </cell>
          <cell r="V303">
            <v>23</v>
          </cell>
          <cell r="W303">
            <v>43.478261000000003</v>
          </cell>
          <cell r="X303" t="str">
            <v>&lt;11</v>
          </cell>
          <cell r="Y303">
            <v>390</v>
          </cell>
          <cell r="Z303">
            <v>10.256410000000001</v>
          </cell>
          <cell r="AA303">
            <v>60</v>
          </cell>
          <cell r="AB303">
            <v>7137</v>
          </cell>
          <cell r="AC303">
            <v>8.4068936999999995</v>
          </cell>
        </row>
        <row r="304">
          <cell r="A304">
            <v>21132</v>
          </cell>
          <cell r="B304" t="str">
            <v>Harford</v>
          </cell>
          <cell r="C304">
            <v>45</v>
          </cell>
          <cell r="D304">
            <v>3115</v>
          </cell>
          <cell r="E304">
            <v>14.446228</v>
          </cell>
          <cell r="F304" t="str">
            <v>&lt;11</v>
          </cell>
          <cell r="G304">
            <v>0</v>
          </cell>
          <cell r="H304" t="str">
            <v xml:space="preserve"> </v>
          </cell>
          <cell r="I304">
            <v>43</v>
          </cell>
          <cell r="J304">
            <v>3115</v>
          </cell>
          <cell r="K304">
            <v>13.804173</v>
          </cell>
          <cell r="L304">
            <v>14</v>
          </cell>
          <cell r="M304">
            <v>1547</v>
          </cell>
          <cell r="N304">
            <v>9.0497738000000005</v>
          </cell>
          <cell r="O304">
            <v>31</v>
          </cell>
          <cell r="P304">
            <v>1568</v>
          </cell>
          <cell r="Q304">
            <v>19.770408</v>
          </cell>
          <cell r="R304" t="str">
            <v>&lt;11</v>
          </cell>
          <cell r="S304">
            <v>0</v>
          </cell>
          <cell r="T304" t="str">
            <v xml:space="preserve"> </v>
          </cell>
          <cell r="U304" t="str">
            <v>&lt;11</v>
          </cell>
          <cell r="V304">
            <v>0</v>
          </cell>
          <cell r="W304" t="str">
            <v xml:space="preserve"> </v>
          </cell>
          <cell r="X304" t="str">
            <v>&lt;11</v>
          </cell>
          <cell r="Y304">
            <v>6</v>
          </cell>
          <cell r="Z304" t="str">
            <v xml:space="preserve"> </v>
          </cell>
          <cell r="AA304">
            <v>44</v>
          </cell>
          <cell r="AB304">
            <v>3109</v>
          </cell>
          <cell r="AC304">
            <v>14.152461000000001</v>
          </cell>
        </row>
        <row r="305">
          <cell r="A305">
            <v>21133</v>
          </cell>
          <cell r="B305" t="str">
            <v>Baltimore</v>
          </cell>
          <cell r="C305">
            <v>484</v>
          </cell>
          <cell r="D305">
            <v>31383</v>
          </cell>
          <cell r="E305">
            <v>15.422362</v>
          </cell>
          <cell r="F305">
            <v>14</v>
          </cell>
          <cell r="G305">
            <v>1587</v>
          </cell>
          <cell r="H305">
            <v>8.8216760999999995</v>
          </cell>
          <cell r="I305">
            <v>465</v>
          </cell>
          <cell r="J305">
            <v>29796</v>
          </cell>
          <cell r="K305">
            <v>15.606121999999999</v>
          </cell>
          <cell r="L305">
            <v>145</v>
          </cell>
          <cell r="M305">
            <v>17417</v>
          </cell>
          <cell r="N305">
            <v>8.3251995000000001</v>
          </cell>
          <cell r="O305">
            <v>336</v>
          </cell>
          <cell r="P305">
            <v>13966</v>
          </cell>
          <cell r="Q305">
            <v>24.058427999999999</v>
          </cell>
          <cell r="R305" t="str">
            <v>&lt;11</v>
          </cell>
          <cell r="S305">
            <v>508</v>
          </cell>
          <cell r="T305">
            <v>3.9370078999999998</v>
          </cell>
          <cell r="U305">
            <v>416</v>
          </cell>
          <cell r="V305">
            <v>24958</v>
          </cell>
          <cell r="W305">
            <v>16.668002000000001</v>
          </cell>
          <cell r="X305">
            <v>12</v>
          </cell>
          <cell r="Y305">
            <v>2399</v>
          </cell>
          <cell r="Z305">
            <v>5.0020841999999996</v>
          </cell>
          <cell r="AA305">
            <v>54</v>
          </cell>
          <cell r="AB305">
            <v>3518</v>
          </cell>
          <cell r="AC305">
            <v>15.349629999999999</v>
          </cell>
        </row>
        <row r="306">
          <cell r="A306">
            <v>21136</v>
          </cell>
          <cell r="B306" t="str">
            <v>Baltimore</v>
          </cell>
          <cell r="C306">
            <v>414</v>
          </cell>
          <cell r="D306">
            <v>35306</v>
          </cell>
          <cell r="E306">
            <v>11.726051999999999</v>
          </cell>
          <cell r="F306">
            <v>16</v>
          </cell>
          <cell r="G306">
            <v>2132</v>
          </cell>
          <cell r="H306">
            <v>7.5046904000000003</v>
          </cell>
          <cell r="I306">
            <v>391</v>
          </cell>
          <cell r="J306">
            <v>33174</v>
          </cell>
          <cell r="K306">
            <v>11.786339</v>
          </cell>
          <cell r="L306">
            <v>195</v>
          </cell>
          <cell r="M306">
            <v>18488</v>
          </cell>
          <cell r="N306">
            <v>10.547382000000001</v>
          </cell>
          <cell r="O306">
            <v>219</v>
          </cell>
          <cell r="P306">
            <v>16818</v>
          </cell>
          <cell r="Q306">
            <v>13.021762000000001</v>
          </cell>
          <cell r="R306" t="str">
            <v>&lt;11</v>
          </cell>
          <cell r="S306">
            <v>2881</v>
          </cell>
          <cell r="T306">
            <v>2.4297119</v>
          </cell>
          <cell r="U306">
            <v>138</v>
          </cell>
          <cell r="V306">
            <v>8751</v>
          </cell>
          <cell r="W306">
            <v>15.769626000000001</v>
          </cell>
          <cell r="X306">
            <v>26</v>
          </cell>
          <cell r="Y306">
            <v>2730</v>
          </cell>
          <cell r="Z306">
            <v>9.5238095000000005</v>
          </cell>
          <cell r="AA306">
            <v>243</v>
          </cell>
          <cell r="AB306">
            <v>20944</v>
          </cell>
          <cell r="AC306">
            <v>11.602368</v>
          </cell>
        </row>
        <row r="307">
          <cell r="A307">
            <v>21139</v>
          </cell>
          <cell r="B307" t="str">
            <v>Baltimore</v>
          </cell>
          <cell r="C307" t="str">
            <v>&lt;11</v>
          </cell>
          <cell r="D307">
            <v>0</v>
          </cell>
          <cell r="E307" t="str">
            <v xml:space="preserve"> </v>
          </cell>
          <cell r="F307" t="str">
            <v>&lt;11</v>
          </cell>
          <cell r="G307">
            <v>0</v>
          </cell>
          <cell r="H307" t="str">
            <v xml:space="preserve"> </v>
          </cell>
          <cell r="I307" t="str">
            <v>&lt;11</v>
          </cell>
          <cell r="J307">
            <v>0</v>
          </cell>
          <cell r="K307" t="str">
            <v xml:space="preserve"> </v>
          </cell>
          <cell r="L307" t="str">
            <v>&lt;11</v>
          </cell>
          <cell r="M307">
            <v>0</v>
          </cell>
          <cell r="N307" t="str">
            <v xml:space="preserve"> </v>
          </cell>
          <cell r="O307" t="str">
            <v>&lt;11</v>
          </cell>
          <cell r="P307">
            <v>0</v>
          </cell>
          <cell r="Q307" t="str">
            <v xml:space="preserve"> </v>
          </cell>
          <cell r="R307" t="str">
            <v>&lt;11</v>
          </cell>
          <cell r="S307">
            <v>0</v>
          </cell>
          <cell r="T307" t="str">
            <v xml:space="preserve"> </v>
          </cell>
          <cell r="U307" t="str">
            <v>&lt;11</v>
          </cell>
          <cell r="V307">
            <v>0</v>
          </cell>
          <cell r="W307" t="str">
            <v xml:space="preserve"> </v>
          </cell>
          <cell r="X307" t="str">
            <v>&lt;11</v>
          </cell>
          <cell r="Y307">
            <v>0</v>
          </cell>
          <cell r="Z307" t="str">
            <v xml:space="preserve"> </v>
          </cell>
          <cell r="AA307" t="str">
            <v>&lt;11</v>
          </cell>
          <cell r="AB307">
            <v>0</v>
          </cell>
          <cell r="AC307" t="str">
            <v xml:space="preserve"> </v>
          </cell>
        </row>
        <row r="308">
          <cell r="A308">
            <v>21140</v>
          </cell>
          <cell r="B308" t="str">
            <v>Anne Arundel</v>
          </cell>
          <cell r="C308">
            <v>61</v>
          </cell>
          <cell r="D308">
            <v>4063</v>
          </cell>
          <cell r="E308">
            <v>15.013536999999999</v>
          </cell>
          <cell r="F308" t="str">
            <v>&lt;11</v>
          </cell>
          <cell r="G308">
            <v>241</v>
          </cell>
          <cell r="H308">
            <v>4.1493776000000002</v>
          </cell>
          <cell r="I308">
            <v>59</v>
          </cell>
          <cell r="J308">
            <v>3822</v>
          </cell>
          <cell r="K308">
            <v>15.436944</v>
          </cell>
          <cell r="L308">
            <v>26</v>
          </cell>
          <cell r="M308">
            <v>1956</v>
          </cell>
          <cell r="N308">
            <v>13.292434</v>
          </cell>
          <cell r="O308">
            <v>35</v>
          </cell>
          <cell r="P308">
            <v>2107</v>
          </cell>
          <cell r="Q308">
            <v>16.611295999999999</v>
          </cell>
          <cell r="R308" t="str">
            <v>&lt;11</v>
          </cell>
          <cell r="S308">
            <v>9</v>
          </cell>
          <cell r="T308">
            <v>333.33332999999999</v>
          </cell>
          <cell r="U308" t="str">
            <v>&lt;11</v>
          </cell>
          <cell r="V308">
            <v>10</v>
          </cell>
          <cell r="W308" t="str">
            <v xml:space="preserve"> </v>
          </cell>
          <cell r="X308" t="str">
            <v>&lt;11</v>
          </cell>
          <cell r="Y308">
            <v>110</v>
          </cell>
          <cell r="Z308">
            <v>36.363636</v>
          </cell>
          <cell r="AA308">
            <v>54</v>
          </cell>
          <cell r="AB308">
            <v>3934</v>
          </cell>
          <cell r="AC308">
            <v>13.726487000000001</v>
          </cell>
        </row>
        <row r="309">
          <cell r="A309">
            <v>21144</v>
          </cell>
          <cell r="B309" t="str">
            <v>Anne Arundel</v>
          </cell>
          <cell r="C309">
            <v>575</v>
          </cell>
          <cell r="D309">
            <v>36625</v>
          </cell>
          <cell r="E309">
            <v>15.699659</v>
          </cell>
          <cell r="F309">
            <v>37</v>
          </cell>
          <cell r="G309">
            <v>2777</v>
          </cell>
          <cell r="H309">
            <v>13.323731</v>
          </cell>
          <cell r="I309">
            <v>535</v>
          </cell>
          <cell r="J309">
            <v>33848</v>
          </cell>
          <cell r="K309">
            <v>15.805956</v>
          </cell>
          <cell r="L309">
            <v>223</v>
          </cell>
          <cell r="M309">
            <v>18140</v>
          </cell>
          <cell r="N309">
            <v>12.293275</v>
          </cell>
          <cell r="O309">
            <v>352</v>
          </cell>
          <cell r="P309">
            <v>18485</v>
          </cell>
          <cell r="Q309">
            <v>19.042466999999998</v>
          </cell>
          <cell r="R309" t="str">
            <v>&lt;11</v>
          </cell>
          <cell r="S309">
            <v>2837</v>
          </cell>
          <cell r="T309">
            <v>1.0574551000000001</v>
          </cell>
          <cell r="U309">
            <v>218</v>
          </cell>
          <cell r="V309">
            <v>11531</v>
          </cell>
          <cell r="W309">
            <v>18.905559</v>
          </cell>
          <cell r="X309">
            <v>48</v>
          </cell>
          <cell r="Y309">
            <v>3987</v>
          </cell>
          <cell r="Z309">
            <v>12.039127000000001</v>
          </cell>
          <cell r="AA309">
            <v>306</v>
          </cell>
          <cell r="AB309">
            <v>18270</v>
          </cell>
          <cell r="AC309">
            <v>16.748767999999998</v>
          </cell>
        </row>
        <row r="310">
          <cell r="A310">
            <v>21146</v>
          </cell>
          <cell r="B310" t="str">
            <v>Anne Arundel</v>
          </cell>
          <cell r="C310">
            <v>241</v>
          </cell>
          <cell r="D310">
            <v>28410</v>
          </cell>
          <cell r="E310">
            <v>8.4829284999999999</v>
          </cell>
          <cell r="F310" t="str">
            <v>&lt;11</v>
          </cell>
          <cell r="G310">
            <v>881</v>
          </cell>
          <cell r="H310">
            <v>7.9455165000000001</v>
          </cell>
          <cell r="I310">
            <v>232</v>
          </cell>
          <cell r="J310">
            <v>27529</v>
          </cell>
          <cell r="K310">
            <v>8.4274764999999991</v>
          </cell>
          <cell r="L310">
            <v>90</v>
          </cell>
          <cell r="M310">
            <v>13782</v>
          </cell>
          <cell r="N310">
            <v>6.5302569000000004</v>
          </cell>
          <cell r="O310">
            <v>151</v>
          </cell>
          <cell r="P310">
            <v>14628</v>
          </cell>
          <cell r="Q310">
            <v>10.322668999999999</v>
          </cell>
          <cell r="R310" t="str">
            <v>&lt;11</v>
          </cell>
          <cell r="S310">
            <v>682</v>
          </cell>
          <cell r="T310">
            <v>5.8651026000000002</v>
          </cell>
          <cell r="U310">
            <v>32</v>
          </cell>
          <cell r="V310">
            <v>745</v>
          </cell>
          <cell r="W310">
            <v>42.953020000000002</v>
          </cell>
          <cell r="X310">
            <v>12</v>
          </cell>
          <cell r="Y310">
            <v>1667</v>
          </cell>
          <cell r="Z310">
            <v>7.1985602999999996</v>
          </cell>
          <cell r="AA310">
            <v>193</v>
          </cell>
          <cell r="AB310">
            <v>25316</v>
          </cell>
          <cell r="AC310">
            <v>7.6236372000000001</v>
          </cell>
        </row>
        <row r="311">
          <cell r="A311">
            <v>21150</v>
          </cell>
          <cell r="B311" t="str">
            <v>Howard</v>
          </cell>
          <cell r="C311" t="str">
            <v>&lt;11</v>
          </cell>
          <cell r="D311">
            <v>0</v>
          </cell>
          <cell r="E311" t="str">
            <v xml:space="preserve"> </v>
          </cell>
          <cell r="F311" t="str">
            <v>&lt;11</v>
          </cell>
          <cell r="G311">
            <v>0</v>
          </cell>
          <cell r="H311" t="str">
            <v xml:space="preserve"> </v>
          </cell>
          <cell r="I311" t="str">
            <v>&lt;11</v>
          </cell>
          <cell r="J311">
            <v>0</v>
          </cell>
          <cell r="K311" t="str">
            <v xml:space="preserve"> </v>
          </cell>
          <cell r="L311" t="str">
            <v>&lt;11</v>
          </cell>
          <cell r="M311">
            <v>0</v>
          </cell>
          <cell r="N311" t="str">
            <v xml:space="preserve"> </v>
          </cell>
          <cell r="O311" t="str">
            <v>&lt;11</v>
          </cell>
          <cell r="P311">
            <v>0</v>
          </cell>
          <cell r="Q311" t="str">
            <v xml:space="preserve"> </v>
          </cell>
          <cell r="R311" t="str">
            <v>&lt;11</v>
          </cell>
          <cell r="S311">
            <v>0</v>
          </cell>
          <cell r="T311" t="str">
            <v xml:space="preserve"> </v>
          </cell>
          <cell r="U311" t="str">
            <v>&lt;11</v>
          </cell>
          <cell r="V311">
            <v>0</v>
          </cell>
          <cell r="W311" t="str">
            <v xml:space="preserve"> </v>
          </cell>
          <cell r="X311" t="str">
            <v>&lt;11</v>
          </cell>
          <cell r="Y311">
            <v>0</v>
          </cell>
          <cell r="Z311" t="str">
            <v xml:space="preserve"> </v>
          </cell>
          <cell r="AA311" t="str">
            <v>&lt;11</v>
          </cell>
          <cell r="AB311">
            <v>0</v>
          </cell>
          <cell r="AC311" t="str">
            <v xml:space="preserve"> </v>
          </cell>
        </row>
        <row r="312">
          <cell r="A312">
            <v>21152</v>
          </cell>
          <cell r="B312" t="str">
            <v>Baltimore</v>
          </cell>
          <cell r="C312">
            <v>74</v>
          </cell>
          <cell r="D312">
            <v>6420</v>
          </cell>
          <cell r="E312">
            <v>11.526479999999999</v>
          </cell>
          <cell r="F312" t="str">
            <v>&lt;11</v>
          </cell>
          <cell r="G312">
            <v>123</v>
          </cell>
          <cell r="H312">
            <v>8.1300813000000005</v>
          </cell>
          <cell r="I312">
            <v>72</v>
          </cell>
          <cell r="J312">
            <v>6297</v>
          </cell>
          <cell r="K312">
            <v>11.434016</v>
          </cell>
          <cell r="L312">
            <v>35</v>
          </cell>
          <cell r="M312">
            <v>3637</v>
          </cell>
          <cell r="N312">
            <v>9.6233158999999997</v>
          </cell>
          <cell r="O312">
            <v>39</v>
          </cell>
          <cell r="P312">
            <v>2783</v>
          </cell>
          <cell r="Q312">
            <v>14.013654000000001</v>
          </cell>
          <cell r="R312" t="str">
            <v>&lt;11</v>
          </cell>
          <cell r="S312">
            <v>252</v>
          </cell>
          <cell r="T312" t="str">
            <v xml:space="preserve"> </v>
          </cell>
          <cell r="U312" t="str">
            <v>&lt;11</v>
          </cell>
          <cell r="V312">
            <v>168</v>
          </cell>
          <cell r="W312">
            <v>5.9523809999999999</v>
          </cell>
          <cell r="X312" t="str">
            <v>&lt;11</v>
          </cell>
          <cell r="Y312">
            <v>244</v>
          </cell>
          <cell r="Z312">
            <v>8.1967213000000001</v>
          </cell>
          <cell r="AA312">
            <v>71</v>
          </cell>
          <cell r="AB312">
            <v>5756</v>
          </cell>
          <cell r="AC312">
            <v>12.334955000000001</v>
          </cell>
        </row>
        <row r="313">
          <cell r="A313">
            <v>21153</v>
          </cell>
          <cell r="B313" t="str">
            <v>Baltimore</v>
          </cell>
          <cell r="C313" t="str">
            <v>&lt;11</v>
          </cell>
          <cell r="D313">
            <v>684</v>
          </cell>
          <cell r="E313">
            <v>10.233917999999999</v>
          </cell>
          <cell r="F313" t="str">
            <v>&lt;11</v>
          </cell>
          <cell r="G313">
            <v>26</v>
          </cell>
          <cell r="H313">
            <v>38.461537999999997</v>
          </cell>
          <cell r="I313" t="str">
            <v>&lt;11</v>
          </cell>
          <cell r="J313">
            <v>658</v>
          </cell>
          <cell r="K313">
            <v>9.1185410000000005</v>
          </cell>
          <cell r="L313" t="str">
            <v>&lt;11</v>
          </cell>
          <cell r="M313">
            <v>432</v>
          </cell>
          <cell r="N313">
            <v>13.888889000000001</v>
          </cell>
          <cell r="O313" t="str">
            <v>&lt;11</v>
          </cell>
          <cell r="P313">
            <v>252</v>
          </cell>
          <cell r="Q313">
            <v>3.9682539999999999</v>
          </cell>
          <cell r="R313" t="str">
            <v>&lt;11</v>
          </cell>
          <cell r="S313">
            <v>23</v>
          </cell>
          <cell r="T313" t="str">
            <v xml:space="preserve"> </v>
          </cell>
          <cell r="U313" t="str">
            <v>&lt;11</v>
          </cell>
          <cell r="V313">
            <v>8</v>
          </cell>
          <cell r="W313" t="str">
            <v xml:space="preserve"> </v>
          </cell>
          <cell r="X313" t="str">
            <v>&lt;11</v>
          </cell>
          <cell r="Y313">
            <v>0</v>
          </cell>
          <cell r="Z313" t="str">
            <v xml:space="preserve"> </v>
          </cell>
          <cell r="AA313" t="str">
            <v>&lt;11</v>
          </cell>
          <cell r="AB313">
            <v>653</v>
          </cell>
          <cell r="AC313">
            <v>9.1883613999999998</v>
          </cell>
        </row>
        <row r="314">
          <cell r="A314">
            <v>21154</v>
          </cell>
          <cell r="B314" t="str">
            <v>Harford</v>
          </cell>
          <cell r="C314">
            <v>114</v>
          </cell>
          <cell r="D314">
            <v>7002</v>
          </cell>
          <cell r="E314">
            <v>16.281063</v>
          </cell>
          <cell r="F314" t="str">
            <v>&lt;11</v>
          </cell>
          <cell r="G314">
            <v>26</v>
          </cell>
          <cell r="H314" t="str">
            <v xml:space="preserve"> </v>
          </cell>
          <cell r="I314">
            <v>114</v>
          </cell>
          <cell r="J314">
            <v>6976</v>
          </cell>
          <cell r="K314">
            <v>16.341743000000001</v>
          </cell>
          <cell r="L314">
            <v>37</v>
          </cell>
          <cell r="M314">
            <v>3281</v>
          </cell>
          <cell r="N314">
            <v>11.277049999999999</v>
          </cell>
          <cell r="O314">
            <v>77</v>
          </cell>
          <cell r="P314">
            <v>3721</v>
          </cell>
          <cell r="Q314">
            <v>20.693362</v>
          </cell>
          <cell r="R314" t="str">
            <v>&lt;11</v>
          </cell>
          <cell r="S314">
            <v>43</v>
          </cell>
          <cell r="T314" t="str">
            <v xml:space="preserve"> </v>
          </cell>
          <cell r="U314" t="str">
            <v>&lt;11</v>
          </cell>
          <cell r="V314">
            <v>252</v>
          </cell>
          <cell r="W314">
            <v>31.746032</v>
          </cell>
          <cell r="X314" t="str">
            <v>&lt;11</v>
          </cell>
          <cell r="Y314">
            <v>105</v>
          </cell>
          <cell r="Z314" t="str">
            <v xml:space="preserve"> </v>
          </cell>
          <cell r="AA314">
            <v>106</v>
          </cell>
          <cell r="AB314">
            <v>6602</v>
          </cell>
          <cell r="AC314">
            <v>16.055741000000001</v>
          </cell>
        </row>
        <row r="315">
          <cell r="A315">
            <v>21155</v>
          </cell>
          <cell r="B315" t="str">
            <v>Baltimore</v>
          </cell>
          <cell r="C315">
            <v>32</v>
          </cell>
          <cell r="D315">
            <v>2803</v>
          </cell>
          <cell r="E315">
            <v>11.41634</v>
          </cell>
          <cell r="F315" t="str">
            <v>&lt;11</v>
          </cell>
          <cell r="G315">
            <v>0</v>
          </cell>
          <cell r="H315" t="str">
            <v xml:space="preserve"> </v>
          </cell>
          <cell r="I315">
            <v>32</v>
          </cell>
          <cell r="J315">
            <v>2803</v>
          </cell>
          <cell r="K315">
            <v>11.41634</v>
          </cell>
          <cell r="L315" t="str">
            <v>&lt;11</v>
          </cell>
          <cell r="M315">
            <v>1436</v>
          </cell>
          <cell r="N315">
            <v>4.8746517999999996</v>
          </cell>
          <cell r="O315">
            <v>25</v>
          </cell>
          <cell r="P315">
            <v>1367</v>
          </cell>
          <cell r="Q315">
            <v>18.288222000000001</v>
          </cell>
          <cell r="R315" t="str">
            <v>&lt;11</v>
          </cell>
          <cell r="S315">
            <v>40</v>
          </cell>
          <cell r="T315" t="str">
            <v xml:space="preserve"> </v>
          </cell>
          <cell r="U315" t="str">
            <v>&lt;11</v>
          </cell>
          <cell r="V315">
            <v>49</v>
          </cell>
          <cell r="W315" t="str">
            <v xml:space="preserve"> </v>
          </cell>
          <cell r="X315" t="str">
            <v>&lt;11</v>
          </cell>
          <cell r="Y315">
            <v>86</v>
          </cell>
          <cell r="Z315" t="str">
            <v xml:space="preserve"> </v>
          </cell>
          <cell r="AA315">
            <v>32</v>
          </cell>
          <cell r="AB315">
            <v>2628</v>
          </cell>
          <cell r="AC315">
            <v>12.17656</v>
          </cell>
        </row>
        <row r="316">
          <cell r="A316">
            <v>21156</v>
          </cell>
          <cell r="B316" t="str">
            <v>Baltimore</v>
          </cell>
          <cell r="C316" t="str">
            <v>&lt;11</v>
          </cell>
          <cell r="D316">
            <v>381</v>
          </cell>
          <cell r="E316">
            <v>23.622046999999998</v>
          </cell>
          <cell r="F316" t="str">
            <v>&lt;11</v>
          </cell>
          <cell r="G316">
            <v>0</v>
          </cell>
          <cell r="H316" t="str">
            <v xml:space="preserve"> </v>
          </cell>
          <cell r="I316" t="str">
            <v>&lt;11</v>
          </cell>
          <cell r="J316">
            <v>381</v>
          </cell>
          <cell r="K316">
            <v>23.622046999999998</v>
          </cell>
          <cell r="L316" t="str">
            <v>&lt;11</v>
          </cell>
          <cell r="M316">
            <v>258</v>
          </cell>
          <cell r="N316" t="str">
            <v xml:space="preserve"> </v>
          </cell>
          <cell r="O316" t="str">
            <v>&lt;11</v>
          </cell>
          <cell r="P316">
            <v>123</v>
          </cell>
          <cell r="Q316">
            <v>73.170732000000001</v>
          </cell>
          <cell r="R316" t="str">
            <v>&lt;11</v>
          </cell>
          <cell r="S316">
            <v>10</v>
          </cell>
          <cell r="T316" t="str">
            <v xml:space="preserve"> </v>
          </cell>
          <cell r="U316" t="str">
            <v>&lt;11</v>
          </cell>
          <cell r="V316">
            <v>0</v>
          </cell>
          <cell r="W316" t="str">
            <v xml:space="preserve"> </v>
          </cell>
          <cell r="X316" t="str">
            <v>&lt;11</v>
          </cell>
          <cell r="Y316">
            <v>25</v>
          </cell>
          <cell r="Z316" t="str">
            <v xml:space="preserve"> </v>
          </cell>
          <cell r="AA316" t="str">
            <v>&lt;11</v>
          </cell>
          <cell r="AB316">
            <v>346</v>
          </cell>
          <cell r="AC316">
            <v>26.011561</v>
          </cell>
        </row>
        <row r="317">
          <cell r="A317">
            <v>21157</v>
          </cell>
          <cell r="B317" t="str">
            <v>Carroll</v>
          </cell>
          <cell r="C317">
            <v>828</v>
          </cell>
          <cell r="D317">
            <v>39978</v>
          </cell>
          <cell r="E317">
            <v>20.711390999999999</v>
          </cell>
          <cell r="F317">
            <v>20</v>
          </cell>
          <cell r="G317">
            <v>1725</v>
          </cell>
          <cell r="H317">
            <v>11.594203</v>
          </cell>
          <cell r="I317">
            <v>802</v>
          </cell>
          <cell r="J317">
            <v>38253</v>
          </cell>
          <cell r="K317">
            <v>20.965675999999998</v>
          </cell>
          <cell r="L317">
            <v>285</v>
          </cell>
          <cell r="M317">
            <v>20231</v>
          </cell>
          <cell r="N317">
            <v>14.087292</v>
          </cell>
          <cell r="O317">
            <v>543</v>
          </cell>
          <cell r="P317">
            <v>19747</v>
          </cell>
          <cell r="Q317">
            <v>27.497848000000001</v>
          </cell>
          <cell r="R317" t="str">
            <v>&lt;11</v>
          </cell>
          <cell r="S317">
            <v>309</v>
          </cell>
          <cell r="T317">
            <v>3.236246</v>
          </cell>
          <cell r="U317">
            <v>62</v>
          </cell>
          <cell r="V317">
            <v>1551</v>
          </cell>
          <cell r="W317">
            <v>39.974209999999999</v>
          </cell>
          <cell r="X317">
            <v>14</v>
          </cell>
          <cell r="Y317">
            <v>1804</v>
          </cell>
          <cell r="Z317">
            <v>7.7605322000000001</v>
          </cell>
          <cell r="AA317">
            <v>751</v>
          </cell>
          <cell r="AB317">
            <v>36314</v>
          </cell>
          <cell r="AC317">
            <v>20.680728999999999</v>
          </cell>
        </row>
        <row r="318">
          <cell r="A318">
            <v>21158</v>
          </cell>
          <cell r="B318" t="str">
            <v>Carroll</v>
          </cell>
          <cell r="C318">
            <v>244</v>
          </cell>
          <cell r="D318">
            <v>22221</v>
          </cell>
          <cell r="E318">
            <v>10.980604</v>
          </cell>
          <cell r="F318" t="str">
            <v>&lt;11</v>
          </cell>
          <cell r="G318">
            <v>839</v>
          </cell>
          <cell r="H318">
            <v>9.5351608999999993</v>
          </cell>
          <cell r="I318">
            <v>231</v>
          </cell>
          <cell r="J318">
            <v>21382</v>
          </cell>
          <cell r="K318">
            <v>10.80348</v>
          </cell>
          <cell r="L318">
            <v>92</v>
          </cell>
          <cell r="M318">
            <v>11000</v>
          </cell>
          <cell r="N318">
            <v>8.3636364000000007</v>
          </cell>
          <cell r="O318">
            <v>152</v>
          </cell>
          <cell r="P318">
            <v>11221</v>
          </cell>
          <cell r="Q318">
            <v>13.54603</v>
          </cell>
          <cell r="R318" t="str">
            <v>&lt;11</v>
          </cell>
          <cell r="S318">
            <v>544</v>
          </cell>
          <cell r="T318">
            <v>5.5147059</v>
          </cell>
          <cell r="U318">
            <v>17</v>
          </cell>
          <cell r="V318">
            <v>624</v>
          </cell>
          <cell r="W318">
            <v>27.243590000000001</v>
          </cell>
          <cell r="X318" t="str">
            <v>&lt;11</v>
          </cell>
          <cell r="Y318">
            <v>1368</v>
          </cell>
          <cell r="Z318">
            <v>4.3859649000000003</v>
          </cell>
          <cell r="AA318">
            <v>218</v>
          </cell>
          <cell r="AB318">
            <v>19685</v>
          </cell>
          <cell r="AC318">
            <v>11.074422</v>
          </cell>
        </row>
        <row r="319">
          <cell r="A319">
            <v>21160</v>
          </cell>
          <cell r="B319" t="str">
            <v>Harford</v>
          </cell>
          <cell r="C319">
            <v>40</v>
          </cell>
          <cell r="D319">
            <v>2809</v>
          </cell>
          <cell r="E319">
            <v>14.239943</v>
          </cell>
          <cell r="F319" t="str">
            <v>&lt;11</v>
          </cell>
          <cell r="G319">
            <v>25</v>
          </cell>
          <cell r="H319" t="str">
            <v xml:space="preserve"> </v>
          </cell>
          <cell r="I319">
            <v>40</v>
          </cell>
          <cell r="J319">
            <v>2784</v>
          </cell>
          <cell r="K319">
            <v>14.367815999999999</v>
          </cell>
          <cell r="L319">
            <v>12</v>
          </cell>
          <cell r="M319">
            <v>1477</v>
          </cell>
          <cell r="N319">
            <v>8.1245767999999998</v>
          </cell>
          <cell r="O319">
            <v>28</v>
          </cell>
          <cell r="P319">
            <v>1332</v>
          </cell>
          <cell r="Q319">
            <v>21.021021000000001</v>
          </cell>
          <cell r="R319" t="str">
            <v>&lt;11</v>
          </cell>
          <cell r="S319">
            <v>89</v>
          </cell>
          <cell r="T319" t="str">
            <v xml:space="preserve"> </v>
          </cell>
          <cell r="U319" t="str">
            <v>&lt;11</v>
          </cell>
          <cell r="V319">
            <v>38</v>
          </cell>
          <cell r="W319">
            <v>26.315788999999999</v>
          </cell>
          <cell r="X319" t="str">
            <v>&lt;11</v>
          </cell>
          <cell r="Y319">
            <v>12</v>
          </cell>
          <cell r="Z319" t="str">
            <v xml:space="preserve"> </v>
          </cell>
          <cell r="AA319">
            <v>39</v>
          </cell>
          <cell r="AB319">
            <v>2670</v>
          </cell>
          <cell r="AC319">
            <v>14.606742000000001</v>
          </cell>
        </row>
        <row r="320">
          <cell r="A320">
            <v>21161</v>
          </cell>
          <cell r="B320" t="str">
            <v>Harford</v>
          </cell>
          <cell r="C320">
            <v>78</v>
          </cell>
          <cell r="D320">
            <v>5965</v>
          </cell>
          <cell r="E320">
            <v>13.076278</v>
          </cell>
          <cell r="F320" t="str">
            <v>&lt;11</v>
          </cell>
          <cell r="G320">
            <v>30</v>
          </cell>
          <cell r="H320" t="str">
            <v xml:space="preserve"> </v>
          </cell>
          <cell r="I320">
            <v>78</v>
          </cell>
          <cell r="J320">
            <v>5935</v>
          </cell>
          <cell r="K320">
            <v>13.142376000000001</v>
          </cell>
          <cell r="L320">
            <v>21</v>
          </cell>
          <cell r="M320">
            <v>3164</v>
          </cell>
          <cell r="N320">
            <v>6.6371681000000002</v>
          </cell>
          <cell r="O320">
            <v>57</v>
          </cell>
          <cell r="P320">
            <v>2801</v>
          </cell>
          <cell r="Q320">
            <v>20.349875000000001</v>
          </cell>
          <cell r="R320" t="str">
            <v>&lt;11</v>
          </cell>
          <cell r="S320">
            <v>17</v>
          </cell>
          <cell r="T320" t="str">
            <v xml:space="preserve"> </v>
          </cell>
          <cell r="U320" t="str">
            <v>&lt;11</v>
          </cell>
          <cell r="V320">
            <v>14</v>
          </cell>
          <cell r="W320">
            <v>71.428571000000005</v>
          </cell>
          <cell r="X320" t="str">
            <v>&lt;11</v>
          </cell>
          <cell r="Y320">
            <v>91</v>
          </cell>
          <cell r="Z320" t="str">
            <v xml:space="preserve"> </v>
          </cell>
          <cell r="AA320">
            <v>77</v>
          </cell>
          <cell r="AB320">
            <v>5843</v>
          </cell>
          <cell r="AC320">
            <v>13.178162</v>
          </cell>
        </row>
        <row r="321">
          <cell r="A321">
            <v>21162</v>
          </cell>
          <cell r="B321" t="str">
            <v>Baltimore</v>
          </cell>
          <cell r="C321">
            <v>71</v>
          </cell>
          <cell r="D321">
            <v>4640</v>
          </cell>
          <cell r="E321">
            <v>15.301724</v>
          </cell>
          <cell r="F321" t="str">
            <v>&lt;11</v>
          </cell>
          <cell r="G321">
            <v>214</v>
          </cell>
          <cell r="H321">
            <v>4.6728972000000004</v>
          </cell>
          <cell r="I321">
            <v>70</v>
          </cell>
          <cell r="J321">
            <v>4426</v>
          </cell>
          <cell r="K321">
            <v>15.815635</v>
          </cell>
          <cell r="L321">
            <v>28</v>
          </cell>
          <cell r="M321">
            <v>2205</v>
          </cell>
          <cell r="N321">
            <v>12.698413</v>
          </cell>
          <cell r="O321">
            <v>43</v>
          </cell>
          <cell r="P321">
            <v>2435</v>
          </cell>
          <cell r="Q321">
            <v>17.659137999999999</v>
          </cell>
          <cell r="R321" t="str">
            <v>&lt;11</v>
          </cell>
          <cell r="S321">
            <v>82</v>
          </cell>
          <cell r="T321" t="str">
            <v xml:space="preserve"> </v>
          </cell>
          <cell r="U321" t="str">
            <v>&lt;11</v>
          </cell>
          <cell r="V321">
            <v>702</v>
          </cell>
          <cell r="W321">
            <v>11.396011</v>
          </cell>
          <cell r="X321" t="str">
            <v>&lt;11</v>
          </cell>
          <cell r="Y321">
            <v>268</v>
          </cell>
          <cell r="Z321">
            <v>3.7313432999999998</v>
          </cell>
          <cell r="AA321">
            <v>62</v>
          </cell>
          <cell r="AB321">
            <v>3588</v>
          </cell>
          <cell r="AC321">
            <v>17.279821999999999</v>
          </cell>
        </row>
        <row r="322">
          <cell r="A322">
            <v>21163</v>
          </cell>
          <cell r="B322" t="str">
            <v>Howard</v>
          </cell>
          <cell r="C322">
            <v>43</v>
          </cell>
          <cell r="D322">
            <v>6891</v>
          </cell>
          <cell r="E322">
            <v>6.2400232000000004</v>
          </cell>
          <cell r="F322" t="str">
            <v>&lt;11</v>
          </cell>
          <cell r="G322">
            <v>388</v>
          </cell>
          <cell r="H322">
            <v>2.5773196</v>
          </cell>
          <cell r="I322">
            <v>42</v>
          </cell>
          <cell r="J322">
            <v>6503</v>
          </cell>
          <cell r="K322">
            <v>6.4585575999999998</v>
          </cell>
          <cell r="L322">
            <v>23</v>
          </cell>
          <cell r="M322">
            <v>3573</v>
          </cell>
          <cell r="N322">
            <v>6.4371676000000004</v>
          </cell>
          <cell r="O322">
            <v>20</v>
          </cell>
          <cell r="P322">
            <v>3318</v>
          </cell>
          <cell r="Q322">
            <v>6.0277275000000001</v>
          </cell>
          <cell r="R322" t="str">
            <v>&lt;11</v>
          </cell>
          <cell r="S322">
            <v>1530</v>
          </cell>
          <cell r="T322">
            <v>0.65359480000000003</v>
          </cell>
          <cell r="U322">
            <v>13</v>
          </cell>
          <cell r="V322">
            <v>1578</v>
          </cell>
          <cell r="W322">
            <v>8.2382763000000008</v>
          </cell>
          <cell r="X322" t="str">
            <v>&lt;11</v>
          </cell>
          <cell r="Y322">
            <v>564</v>
          </cell>
          <cell r="Z322">
            <v>1.7730496</v>
          </cell>
          <cell r="AA322">
            <v>28</v>
          </cell>
          <cell r="AB322">
            <v>3219</v>
          </cell>
          <cell r="AC322">
            <v>8.6983534999999996</v>
          </cell>
        </row>
        <row r="323">
          <cell r="A323">
            <v>21201</v>
          </cell>
          <cell r="B323" t="str">
            <v>Baltimore City</v>
          </cell>
          <cell r="C323">
            <v>1535</v>
          </cell>
          <cell r="D323">
            <v>17773</v>
          </cell>
          <cell r="E323">
            <v>86.366961000000003</v>
          </cell>
          <cell r="F323">
            <v>24</v>
          </cell>
          <cell r="G323">
            <v>725</v>
          </cell>
          <cell r="H323">
            <v>33.103448</v>
          </cell>
          <cell r="I323">
            <v>1506</v>
          </cell>
          <cell r="J323">
            <v>17048</v>
          </cell>
          <cell r="K323">
            <v>88.338808</v>
          </cell>
          <cell r="L323">
            <v>595</v>
          </cell>
          <cell r="M323">
            <v>9159</v>
          </cell>
          <cell r="N323">
            <v>64.963424000000003</v>
          </cell>
          <cell r="O323">
            <v>940</v>
          </cell>
          <cell r="P323">
            <v>8614</v>
          </cell>
          <cell r="Q323">
            <v>109.12468</v>
          </cell>
          <cell r="R323" t="str">
            <v>&lt;11</v>
          </cell>
          <cell r="S323">
            <v>964</v>
          </cell>
          <cell r="T323">
            <v>8.2987552000000004</v>
          </cell>
          <cell r="U323">
            <v>1200</v>
          </cell>
          <cell r="V323">
            <v>9509</v>
          </cell>
          <cell r="W323">
            <v>126.19624</v>
          </cell>
          <cell r="X323">
            <v>39</v>
          </cell>
          <cell r="Y323">
            <v>1466</v>
          </cell>
          <cell r="Z323">
            <v>26.603000999999999</v>
          </cell>
          <cell r="AA323">
            <v>288</v>
          </cell>
          <cell r="AB323">
            <v>5834</v>
          </cell>
          <cell r="AC323">
            <v>49.365786999999997</v>
          </cell>
        </row>
        <row r="324">
          <cell r="A324">
            <v>21202</v>
          </cell>
          <cell r="B324" t="str">
            <v>Baltimore City</v>
          </cell>
          <cell r="C324">
            <v>2118</v>
          </cell>
          <cell r="D324">
            <v>21314</v>
          </cell>
          <cell r="E324">
            <v>99.371305000000007</v>
          </cell>
          <cell r="F324">
            <v>69</v>
          </cell>
          <cell r="G324">
            <v>1157</v>
          </cell>
          <cell r="H324">
            <v>59.636991999999999</v>
          </cell>
          <cell r="I324">
            <v>2035</v>
          </cell>
          <cell r="J324">
            <v>20157</v>
          </cell>
          <cell r="K324">
            <v>100.95748</v>
          </cell>
          <cell r="L324">
            <v>724</v>
          </cell>
          <cell r="M324">
            <v>9281</v>
          </cell>
          <cell r="N324">
            <v>78.008835000000005</v>
          </cell>
          <cell r="O324">
            <v>1394</v>
          </cell>
          <cell r="P324">
            <v>12033</v>
          </cell>
          <cell r="Q324">
            <v>115.84808</v>
          </cell>
          <cell r="R324" t="str">
            <v>&lt;11</v>
          </cell>
          <cell r="S324">
            <v>942</v>
          </cell>
          <cell r="T324">
            <v>7.4309979000000004</v>
          </cell>
          <cell r="U324">
            <v>1501</v>
          </cell>
          <cell r="V324">
            <v>11807</v>
          </cell>
          <cell r="W324">
            <v>127.12797</v>
          </cell>
          <cell r="X324">
            <v>116</v>
          </cell>
          <cell r="Y324">
            <v>1080</v>
          </cell>
          <cell r="Z324">
            <v>107.40741</v>
          </cell>
          <cell r="AA324">
            <v>494</v>
          </cell>
          <cell r="AB324">
            <v>7485</v>
          </cell>
          <cell r="AC324">
            <v>65.998664000000005</v>
          </cell>
        </row>
        <row r="325">
          <cell r="A325">
            <v>21203</v>
          </cell>
          <cell r="B325" t="str">
            <v>Baltimore City</v>
          </cell>
          <cell r="C325">
            <v>34</v>
          </cell>
          <cell r="D325">
            <v>0</v>
          </cell>
          <cell r="E325" t="str">
            <v xml:space="preserve"> </v>
          </cell>
          <cell r="F325" t="str">
            <v>&lt;11</v>
          </cell>
          <cell r="G325">
            <v>0</v>
          </cell>
          <cell r="H325" t="str">
            <v xml:space="preserve"> </v>
          </cell>
          <cell r="I325">
            <v>34</v>
          </cell>
          <cell r="J325">
            <v>0</v>
          </cell>
          <cell r="K325" t="str">
            <v xml:space="preserve"> </v>
          </cell>
          <cell r="L325" t="str">
            <v>&lt;11</v>
          </cell>
          <cell r="M325">
            <v>0</v>
          </cell>
          <cell r="N325" t="str">
            <v xml:space="preserve"> </v>
          </cell>
          <cell r="O325">
            <v>28</v>
          </cell>
          <cell r="P325">
            <v>0</v>
          </cell>
          <cell r="Q325" t="str">
            <v xml:space="preserve"> </v>
          </cell>
          <cell r="R325" t="str">
            <v>&lt;11</v>
          </cell>
          <cell r="S325">
            <v>0</v>
          </cell>
          <cell r="T325" t="str">
            <v xml:space="preserve"> </v>
          </cell>
          <cell r="U325">
            <v>29</v>
          </cell>
          <cell r="V325">
            <v>0</v>
          </cell>
          <cell r="W325" t="str">
            <v xml:space="preserve"> </v>
          </cell>
          <cell r="X325" t="str">
            <v>&lt;11</v>
          </cell>
          <cell r="Y325">
            <v>0</v>
          </cell>
          <cell r="Z325" t="str">
            <v xml:space="preserve"> </v>
          </cell>
          <cell r="AA325" t="str">
            <v>&lt;11</v>
          </cell>
          <cell r="AB325">
            <v>0</v>
          </cell>
          <cell r="AC325" t="str">
            <v xml:space="preserve"> </v>
          </cell>
        </row>
        <row r="326">
          <cell r="A326">
            <v>21204</v>
          </cell>
          <cell r="B326" t="str">
            <v>Baltimore</v>
          </cell>
          <cell r="C326">
            <v>357</v>
          </cell>
          <cell r="D326">
            <v>21378</v>
          </cell>
          <cell r="E326">
            <v>16.699411000000001</v>
          </cell>
          <cell r="F326">
            <v>16</v>
          </cell>
          <cell r="G326">
            <v>758</v>
          </cell>
          <cell r="H326">
            <v>21.108179</v>
          </cell>
          <cell r="I326">
            <v>338</v>
          </cell>
          <cell r="J326">
            <v>20620</v>
          </cell>
          <cell r="K326">
            <v>16.391853000000001</v>
          </cell>
          <cell r="L326">
            <v>117</v>
          </cell>
          <cell r="M326">
            <v>11414</v>
          </cell>
          <cell r="N326">
            <v>10.250569</v>
          </cell>
          <cell r="O326">
            <v>240</v>
          </cell>
          <cell r="P326">
            <v>9964</v>
          </cell>
          <cell r="Q326">
            <v>24.086711999999999</v>
          </cell>
          <cell r="R326" t="str">
            <v>&lt;11</v>
          </cell>
          <cell r="S326">
            <v>1295</v>
          </cell>
          <cell r="T326">
            <v>3.0888030999999998</v>
          </cell>
          <cell r="U326">
            <v>102</v>
          </cell>
          <cell r="V326">
            <v>3845</v>
          </cell>
          <cell r="W326">
            <v>26.527958000000002</v>
          </cell>
          <cell r="X326">
            <v>20</v>
          </cell>
          <cell r="Y326">
            <v>1139</v>
          </cell>
          <cell r="Z326">
            <v>17.559263000000001</v>
          </cell>
          <cell r="AA326">
            <v>231</v>
          </cell>
          <cell r="AB326">
            <v>15099</v>
          </cell>
          <cell r="AC326">
            <v>15.299026</v>
          </cell>
        </row>
        <row r="327">
          <cell r="A327">
            <v>21205</v>
          </cell>
          <cell r="B327" t="str">
            <v>Baltimore City</v>
          </cell>
          <cell r="C327">
            <v>1063</v>
          </cell>
          <cell r="D327">
            <v>15319</v>
          </cell>
          <cell r="E327">
            <v>69.390951999999999</v>
          </cell>
          <cell r="F327">
            <v>37</v>
          </cell>
          <cell r="G327">
            <v>2307</v>
          </cell>
          <cell r="H327">
            <v>16.038145</v>
          </cell>
          <cell r="I327">
            <v>1020</v>
          </cell>
          <cell r="J327">
            <v>13012</v>
          </cell>
          <cell r="K327">
            <v>78.389178999999999</v>
          </cell>
          <cell r="L327">
            <v>388</v>
          </cell>
          <cell r="M327">
            <v>8028</v>
          </cell>
          <cell r="N327">
            <v>48.330841999999997</v>
          </cell>
          <cell r="O327">
            <v>675</v>
          </cell>
          <cell r="P327">
            <v>7291</v>
          </cell>
          <cell r="Q327">
            <v>92.579892999999998</v>
          </cell>
          <cell r="R327" t="str">
            <v>&lt;11</v>
          </cell>
          <cell r="S327">
            <v>492</v>
          </cell>
          <cell r="T327">
            <v>12.195122</v>
          </cell>
          <cell r="U327">
            <v>772</v>
          </cell>
          <cell r="V327">
            <v>10101</v>
          </cell>
          <cell r="W327">
            <v>76.428076000000004</v>
          </cell>
          <cell r="X327">
            <v>52</v>
          </cell>
          <cell r="Y327">
            <v>2188</v>
          </cell>
          <cell r="Z327">
            <v>23.765996000000001</v>
          </cell>
          <cell r="AA327">
            <v>233</v>
          </cell>
          <cell r="AB327">
            <v>2538</v>
          </cell>
          <cell r="AC327">
            <v>91.804570999999996</v>
          </cell>
        </row>
        <row r="328">
          <cell r="A328">
            <v>21206</v>
          </cell>
          <cell r="B328" t="str">
            <v>Baltimore City</v>
          </cell>
          <cell r="C328">
            <v>2103</v>
          </cell>
          <cell r="D328">
            <v>51643</v>
          </cell>
          <cell r="E328">
            <v>40.721879000000001</v>
          </cell>
          <cell r="F328">
            <v>17</v>
          </cell>
          <cell r="G328">
            <v>1851</v>
          </cell>
          <cell r="H328">
            <v>9.1842246999999997</v>
          </cell>
          <cell r="I328">
            <v>2072</v>
          </cell>
          <cell r="J328">
            <v>49792</v>
          </cell>
          <cell r="K328">
            <v>41.613111000000004</v>
          </cell>
          <cell r="L328">
            <v>762</v>
          </cell>
          <cell r="M328">
            <v>28048</v>
          </cell>
          <cell r="N328">
            <v>27.167712000000002</v>
          </cell>
          <cell r="O328">
            <v>1340</v>
          </cell>
          <cell r="P328">
            <v>23595</v>
          </cell>
          <cell r="Q328">
            <v>56.791693000000002</v>
          </cell>
          <cell r="R328" t="str">
            <v>&lt;11</v>
          </cell>
          <cell r="S328">
            <v>775</v>
          </cell>
          <cell r="T328">
            <v>5.1612903000000001</v>
          </cell>
          <cell r="U328">
            <v>1479</v>
          </cell>
          <cell r="V328">
            <v>37915</v>
          </cell>
          <cell r="W328">
            <v>39.008308</v>
          </cell>
          <cell r="X328">
            <v>54</v>
          </cell>
          <cell r="Y328">
            <v>2044</v>
          </cell>
          <cell r="Z328">
            <v>26.418786999999998</v>
          </cell>
          <cell r="AA328">
            <v>566</v>
          </cell>
          <cell r="AB328">
            <v>10909</v>
          </cell>
          <cell r="AC328">
            <v>51.883766000000001</v>
          </cell>
        </row>
        <row r="329">
          <cell r="A329">
            <v>21207</v>
          </cell>
          <cell r="B329" t="str">
            <v>Baltimore</v>
          </cell>
          <cell r="C329">
            <v>1098</v>
          </cell>
          <cell r="D329">
            <v>51927</v>
          </cell>
          <cell r="E329">
            <v>21.145068999999999</v>
          </cell>
          <cell r="F329">
            <v>21</v>
          </cell>
          <cell r="G329">
            <v>2327</v>
          </cell>
          <cell r="H329">
            <v>9.0244950999999993</v>
          </cell>
          <cell r="I329">
            <v>1062</v>
          </cell>
          <cell r="J329">
            <v>49600</v>
          </cell>
          <cell r="K329">
            <v>21.411290000000001</v>
          </cell>
          <cell r="L329">
            <v>373</v>
          </cell>
          <cell r="M329">
            <v>27405</v>
          </cell>
          <cell r="N329">
            <v>13.610655</v>
          </cell>
          <cell r="O329">
            <v>725</v>
          </cell>
          <cell r="P329">
            <v>24522</v>
          </cell>
          <cell r="Q329">
            <v>29.565287999999999</v>
          </cell>
          <cell r="R329" t="str">
            <v>&lt;11</v>
          </cell>
          <cell r="S329">
            <v>1092</v>
          </cell>
          <cell r="T329">
            <v>5.4945054999999998</v>
          </cell>
          <cell r="U329">
            <v>914</v>
          </cell>
          <cell r="V329">
            <v>43077</v>
          </cell>
          <cell r="W329">
            <v>21.217818999999999</v>
          </cell>
          <cell r="X329">
            <v>36</v>
          </cell>
          <cell r="Y329">
            <v>2909</v>
          </cell>
          <cell r="Z329">
            <v>12.375387</v>
          </cell>
          <cell r="AA329">
            <v>142</v>
          </cell>
          <cell r="AB329">
            <v>4849</v>
          </cell>
          <cell r="AC329">
            <v>29.284389000000001</v>
          </cell>
        </row>
        <row r="330">
          <cell r="A330">
            <v>21208</v>
          </cell>
          <cell r="B330" t="str">
            <v>Baltimore</v>
          </cell>
          <cell r="C330">
            <v>425</v>
          </cell>
          <cell r="D330">
            <v>36447</v>
          </cell>
          <cell r="E330">
            <v>11.660767999999999</v>
          </cell>
          <cell r="F330">
            <v>17</v>
          </cell>
          <cell r="G330">
            <v>1191</v>
          </cell>
          <cell r="H330">
            <v>14.273720000000001</v>
          </cell>
          <cell r="I330">
            <v>400</v>
          </cell>
          <cell r="J330">
            <v>35256</v>
          </cell>
          <cell r="K330">
            <v>11.345587</v>
          </cell>
          <cell r="L330">
            <v>137</v>
          </cell>
          <cell r="M330">
            <v>20153</v>
          </cell>
          <cell r="N330">
            <v>6.7979953000000002</v>
          </cell>
          <cell r="O330">
            <v>288</v>
          </cell>
          <cell r="P330">
            <v>16294</v>
          </cell>
          <cell r="Q330">
            <v>17.675218000000001</v>
          </cell>
          <cell r="R330" t="str">
            <v>&lt;11</v>
          </cell>
          <cell r="S330">
            <v>716</v>
          </cell>
          <cell r="T330">
            <v>1.3966479999999999</v>
          </cell>
          <cell r="U330">
            <v>290</v>
          </cell>
          <cell r="V330">
            <v>15675</v>
          </cell>
          <cell r="W330">
            <v>18.500796999999999</v>
          </cell>
          <cell r="X330">
            <v>17</v>
          </cell>
          <cell r="Y330">
            <v>1544</v>
          </cell>
          <cell r="Z330">
            <v>11.010363</v>
          </cell>
          <cell r="AA330">
            <v>117</v>
          </cell>
          <cell r="AB330">
            <v>18512</v>
          </cell>
          <cell r="AC330">
            <v>6.3202246999999998</v>
          </cell>
        </row>
        <row r="331">
          <cell r="A331">
            <v>21209</v>
          </cell>
          <cell r="B331" t="str">
            <v>Baltimore City</v>
          </cell>
          <cell r="C331">
            <v>267</v>
          </cell>
          <cell r="D331">
            <v>30146</v>
          </cell>
          <cell r="E331">
            <v>8.8568964000000001</v>
          </cell>
          <cell r="F331" t="str">
            <v>&lt;11</v>
          </cell>
          <cell r="G331">
            <v>753</v>
          </cell>
          <cell r="H331">
            <v>2.6560424999999999</v>
          </cell>
          <cell r="I331">
            <v>261</v>
          </cell>
          <cell r="J331">
            <v>29393</v>
          </cell>
          <cell r="K331">
            <v>8.8796651999999998</v>
          </cell>
          <cell r="L331">
            <v>108</v>
          </cell>
          <cell r="M331">
            <v>15815</v>
          </cell>
          <cell r="N331">
            <v>6.8289597999999998</v>
          </cell>
          <cell r="O331">
            <v>159</v>
          </cell>
          <cell r="P331">
            <v>14331</v>
          </cell>
          <cell r="Q331">
            <v>11.094829000000001</v>
          </cell>
          <cell r="R331" t="str">
            <v>&lt;11</v>
          </cell>
          <cell r="S331">
            <v>1835</v>
          </cell>
          <cell r="T331" t="str">
            <v xml:space="preserve"> </v>
          </cell>
          <cell r="U331">
            <v>122</v>
          </cell>
          <cell r="V331">
            <v>6348</v>
          </cell>
          <cell r="W331">
            <v>19.218651999999999</v>
          </cell>
          <cell r="X331">
            <v>13</v>
          </cell>
          <cell r="Y331">
            <v>1177</v>
          </cell>
          <cell r="Z331">
            <v>11.045030000000001</v>
          </cell>
          <cell r="AA331">
            <v>132</v>
          </cell>
          <cell r="AB331">
            <v>20786</v>
          </cell>
          <cell r="AC331">
            <v>6.3504281999999996</v>
          </cell>
        </row>
        <row r="332">
          <cell r="A332">
            <v>21210</v>
          </cell>
          <cell r="B332" t="str">
            <v>Baltimore City</v>
          </cell>
          <cell r="C332">
            <v>138</v>
          </cell>
          <cell r="D332">
            <v>15942</v>
          </cell>
          <cell r="E332">
            <v>8.6563794000000005</v>
          </cell>
          <cell r="F332" t="str">
            <v>&lt;11</v>
          </cell>
          <cell r="G332">
            <v>1735</v>
          </cell>
          <cell r="H332">
            <v>0.57636889999999996</v>
          </cell>
          <cell r="I332">
            <v>132</v>
          </cell>
          <cell r="J332">
            <v>14207</v>
          </cell>
          <cell r="K332">
            <v>9.2911944999999996</v>
          </cell>
          <cell r="L332">
            <v>56</v>
          </cell>
          <cell r="M332">
            <v>8710</v>
          </cell>
          <cell r="N332">
            <v>6.4293915000000004</v>
          </cell>
          <cell r="O332">
            <v>82</v>
          </cell>
          <cell r="P332">
            <v>7232</v>
          </cell>
          <cell r="Q332">
            <v>11.338495999999999</v>
          </cell>
          <cell r="R332" t="str">
            <v>&lt;11</v>
          </cell>
          <cell r="S332">
            <v>1470</v>
          </cell>
          <cell r="T332">
            <v>2.7210884000000002</v>
          </cell>
          <cell r="U332">
            <v>32</v>
          </cell>
          <cell r="V332">
            <v>2435</v>
          </cell>
          <cell r="W332">
            <v>13.141684</v>
          </cell>
          <cell r="X332" t="str">
            <v>&lt;11</v>
          </cell>
          <cell r="Y332">
            <v>1591</v>
          </cell>
          <cell r="Z332">
            <v>6.2853551000000003</v>
          </cell>
          <cell r="AA332">
            <v>92</v>
          </cell>
          <cell r="AB332">
            <v>10446</v>
          </cell>
          <cell r="AC332">
            <v>8.8071988999999995</v>
          </cell>
        </row>
        <row r="333">
          <cell r="A333">
            <v>21211</v>
          </cell>
          <cell r="B333" t="str">
            <v>Baltimore City</v>
          </cell>
          <cell r="C333">
            <v>644</v>
          </cell>
          <cell r="D333">
            <v>16420</v>
          </cell>
          <cell r="E333">
            <v>39.220463000000002</v>
          </cell>
          <cell r="F333">
            <v>16</v>
          </cell>
          <cell r="G333">
            <v>751</v>
          </cell>
          <cell r="H333">
            <v>21.304926999999999</v>
          </cell>
          <cell r="I333">
            <v>623</v>
          </cell>
          <cell r="J333">
            <v>15669</v>
          </cell>
          <cell r="K333">
            <v>39.760035999999999</v>
          </cell>
          <cell r="L333">
            <v>210</v>
          </cell>
          <cell r="M333">
            <v>8434</v>
          </cell>
          <cell r="N333">
            <v>24.899217</v>
          </cell>
          <cell r="O333">
            <v>433</v>
          </cell>
          <cell r="P333">
            <v>7986</v>
          </cell>
          <cell r="Q333">
            <v>54.219884999999998</v>
          </cell>
          <cell r="R333" t="str">
            <v>&lt;11</v>
          </cell>
          <cell r="S333">
            <v>875</v>
          </cell>
          <cell r="T333">
            <v>8</v>
          </cell>
          <cell r="U333">
            <v>203</v>
          </cell>
          <cell r="V333">
            <v>1726</v>
          </cell>
          <cell r="W333">
            <v>117.61297999999999</v>
          </cell>
          <cell r="X333">
            <v>18</v>
          </cell>
          <cell r="Y333">
            <v>876</v>
          </cell>
          <cell r="Z333">
            <v>20.547944999999999</v>
          </cell>
          <cell r="AA333">
            <v>416</v>
          </cell>
          <cell r="AB333">
            <v>12943</v>
          </cell>
          <cell r="AC333">
            <v>32.140926</v>
          </cell>
        </row>
        <row r="334">
          <cell r="A334">
            <v>21212</v>
          </cell>
          <cell r="B334" t="str">
            <v>Baltimore City</v>
          </cell>
          <cell r="C334">
            <v>1090</v>
          </cell>
          <cell r="D334">
            <v>34525</v>
          </cell>
          <cell r="E334">
            <v>31.571325000000002</v>
          </cell>
          <cell r="F334">
            <v>22</v>
          </cell>
          <cell r="G334">
            <v>1661</v>
          </cell>
          <cell r="H334">
            <v>13.245032999999999</v>
          </cell>
          <cell r="I334">
            <v>1062</v>
          </cell>
          <cell r="J334">
            <v>32864</v>
          </cell>
          <cell r="K334">
            <v>32.314995000000003</v>
          </cell>
          <cell r="L334">
            <v>432</v>
          </cell>
          <cell r="M334">
            <v>17976</v>
          </cell>
          <cell r="N334">
            <v>24.032043000000002</v>
          </cell>
          <cell r="O334">
            <v>658</v>
          </cell>
          <cell r="P334">
            <v>16549</v>
          </cell>
          <cell r="Q334">
            <v>39.760711000000001</v>
          </cell>
          <cell r="R334" t="str">
            <v>&lt;11</v>
          </cell>
          <cell r="S334">
            <v>1277</v>
          </cell>
          <cell r="T334">
            <v>5.4815975000000003</v>
          </cell>
          <cell r="U334">
            <v>782</v>
          </cell>
          <cell r="V334">
            <v>13151</v>
          </cell>
          <cell r="W334">
            <v>59.463158999999997</v>
          </cell>
          <cell r="X334">
            <v>42</v>
          </cell>
          <cell r="Y334">
            <v>2496</v>
          </cell>
          <cell r="Z334">
            <v>16.826923000000001</v>
          </cell>
          <cell r="AA334">
            <v>259</v>
          </cell>
          <cell r="AB334">
            <v>17601</v>
          </cell>
          <cell r="AC334">
            <v>14.715073</v>
          </cell>
        </row>
        <row r="335">
          <cell r="A335">
            <v>21213</v>
          </cell>
          <cell r="B335" t="str">
            <v>Baltimore City</v>
          </cell>
          <cell r="C335">
            <v>2421</v>
          </cell>
          <cell r="D335">
            <v>29579</v>
          </cell>
          <cell r="E335">
            <v>81.848608999999996</v>
          </cell>
          <cell r="F335">
            <v>24</v>
          </cell>
          <cell r="G335">
            <v>718</v>
          </cell>
          <cell r="H335">
            <v>33.426183999999999</v>
          </cell>
          <cell r="I335">
            <v>2380</v>
          </cell>
          <cell r="J335">
            <v>28861</v>
          </cell>
          <cell r="K335">
            <v>82.464224999999999</v>
          </cell>
          <cell r="L335">
            <v>866</v>
          </cell>
          <cell r="M335">
            <v>16534</v>
          </cell>
          <cell r="N335">
            <v>52.376919999999998</v>
          </cell>
          <cell r="O335">
            <v>1555</v>
          </cell>
          <cell r="P335">
            <v>13045</v>
          </cell>
          <cell r="Q335">
            <v>119.20276</v>
          </cell>
          <cell r="R335" t="str">
            <v>&lt;11</v>
          </cell>
          <cell r="S335">
            <v>23</v>
          </cell>
          <cell r="T335">
            <v>86.956522000000007</v>
          </cell>
          <cell r="U335">
            <v>2166</v>
          </cell>
          <cell r="V335">
            <v>26288</v>
          </cell>
          <cell r="W335">
            <v>82.395009000000002</v>
          </cell>
          <cell r="X335">
            <v>41</v>
          </cell>
          <cell r="Y335">
            <v>1088</v>
          </cell>
          <cell r="Z335">
            <v>37.683824000000001</v>
          </cell>
          <cell r="AA335">
            <v>212</v>
          </cell>
          <cell r="AB335">
            <v>2180</v>
          </cell>
          <cell r="AC335">
            <v>97.247705999999994</v>
          </cell>
        </row>
        <row r="336">
          <cell r="A336">
            <v>21214</v>
          </cell>
          <cell r="B336" t="str">
            <v>Baltimore City</v>
          </cell>
          <cell r="C336">
            <v>673</v>
          </cell>
          <cell r="D336">
            <v>21924</v>
          </cell>
          <cell r="E336">
            <v>30.696953000000001</v>
          </cell>
          <cell r="F336">
            <v>15</v>
          </cell>
          <cell r="G336">
            <v>623</v>
          </cell>
          <cell r="H336">
            <v>24.077047</v>
          </cell>
          <cell r="I336">
            <v>655</v>
          </cell>
          <cell r="J336">
            <v>21301</v>
          </cell>
          <cell r="K336">
            <v>30.74973</v>
          </cell>
          <cell r="L336">
            <v>232</v>
          </cell>
          <cell r="M336">
            <v>12028</v>
          </cell>
          <cell r="N336">
            <v>19.288326999999999</v>
          </cell>
          <cell r="O336">
            <v>441</v>
          </cell>
          <cell r="P336">
            <v>9896</v>
          </cell>
          <cell r="Q336">
            <v>44.563459999999999</v>
          </cell>
          <cell r="R336" t="str">
            <v>&lt;11</v>
          </cell>
          <cell r="S336">
            <v>134</v>
          </cell>
          <cell r="T336">
            <v>22.388059999999999</v>
          </cell>
          <cell r="U336">
            <v>410</v>
          </cell>
          <cell r="V336">
            <v>12667</v>
          </cell>
          <cell r="W336">
            <v>32.367569000000003</v>
          </cell>
          <cell r="X336">
            <v>22</v>
          </cell>
          <cell r="Y336">
            <v>1206</v>
          </cell>
          <cell r="Z336">
            <v>18.242122999999999</v>
          </cell>
          <cell r="AA336">
            <v>238</v>
          </cell>
          <cell r="AB336">
            <v>7917</v>
          </cell>
          <cell r="AC336">
            <v>30.061892</v>
          </cell>
        </row>
        <row r="337">
          <cell r="A337">
            <v>21215</v>
          </cell>
          <cell r="B337" t="str">
            <v>Baltimore City</v>
          </cell>
          <cell r="C337">
            <v>2775</v>
          </cell>
          <cell r="D337">
            <v>52550</v>
          </cell>
          <cell r="E337">
            <v>52.806851000000002</v>
          </cell>
          <cell r="F337">
            <v>59</v>
          </cell>
          <cell r="G337">
            <v>1482</v>
          </cell>
          <cell r="H337">
            <v>39.811065999999997</v>
          </cell>
          <cell r="I337">
            <v>2675</v>
          </cell>
          <cell r="J337">
            <v>51068</v>
          </cell>
          <cell r="K337">
            <v>52.381138999999997</v>
          </cell>
          <cell r="L337">
            <v>990</v>
          </cell>
          <cell r="M337">
            <v>29808</v>
          </cell>
          <cell r="N337">
            <v>33.212560000000003</v>
          </cell>
          <cell r="O337">
            <v>1785</v>
          </cell>
          <cell r="P337">
            <v>22742</v>
          </cell>
          <cell r="Q337">
            <v>78.489138999999994</v>
          </cell>
          <cell r="R337" t="str">
            <v>&lt;11</v>
          </cell>
          <cell r="S337">
            <v>670</v>
          </cell>
          <cell r="T337">
            <v>5.9701493000000001</v>
          </cell>
          <cell r="U337">
            <v>2350</v>
          </cell>
          <cell r="V337">
            <v>40534</v>
          </cell>
          <cell r="W337">
            <v>57.976019999999998</v>
          </cell>
          <cell r="X337">
            <v>74</v>
          </cell>
          <cell r="Y337">
            <v>2329</v>
          </cell>
          <cell r="Z337">
            <v>31.773292999999999</v>
          </cell>
          <cell r="AA337">
            <v>347</v>
          </cell>
          <cell r="AB337">
            <v>9017</v>
          </cell>
          <cell r="AC337">
            <v>38.482866000000001</v>
          </cell>
        </row>
        <row r="338">
          <cell r="A338">
            <v>21216</v>
          </cell>
          <cell r="B338" t="str">
            <v>Baltimore City</v>
          </cell>
          <cell r="C338">
            <v>1613</v>
          </cell>
          <cell r="D338">
            <v>27643</v>
          </cell>
          <cell r="E338">
            <v>58.351120000000002</v>
          </cell>
          <cell r="F338">
            <v>15</v>
          </cell>
          <cell r="G338">
            <v>325</v>
          </cell>
          <cell r="H338">
            <v>46.153846000000001</v>
          </cell>
          <cell r="I338">
            <v>1569</v>
          </cell>
          <cell r="J338">
            <v>27318</v>
          </cell>
          <cell r="K338">
            <v>57.434657999999999</v>
          </cell>
          <cell r="L338">
            <v>591</v>
          </cell>
          <cell r="M338">
            <v>15111</v>
          </cell>
          <cell r="N338">
            <v>39.110582000000001</v>
          </cell>
          <cell r="O338">
            <v>1021</v>
          </cell>
          <cell r="P338">
            <v>12532</v>
          </cell>
          <cell r="Q338">
            <v>81.471433000000005</v>
          </cell>
          <cell r="R338" t="str">
            <v>&lt;11</v>
          </cell>
          <cell r="S338">
            <v>91</v>
          </cell>
          <cell r="T338">
            <v>87.912087999999997</v>
          </cell>
          <cell r="U338">
            <v>1416</v>
          </cell>
          <cell r="V338">
            <v>26366</v>
          </cell>
          <cell r="W338">
            <v>53.705530000000003</v>
          </cell>
          <cell r="X338">
            <v>27</v>
          </cell>
          <cell r="Y338">
            <v>798</v>
          </cell>
          <cell r="Z338">
            <v>33.834586000000002</v>
          </cell>
          <cell r="AA338">
            <v>162</v>
          </cell>
          <cell r="AB338">
            <v>388</v>
          </cell>
          <cell r="AC338">
            <v>417.52577000000002</v>
          </cell>
        </row>
        <row r="339">
          <cell r="A339">
            <v>21217</v>
          </cell>
          <cell r="B339" t="str">
            <v>Baltimore City</v>
          </cell>
          <cell r="C339">
            <v>2699</v>
          </cell>
          <cell r="D339">
            <v>31694</v>
          </cell>
          <cell r="E339">
            <v>85.158073999999999</v>
          </cell>
          <cell r="F339">
            <v>44</v>
          </cell>
          <cell r="G339">
            <v>418</v>
          </cell>
          <cell r="H339">
            <v>105.26316</v>
          </cell>
          <cell r="I339">
            <v>2638</v>
          </cell>
          <cell r="J339">
            <v>31276</v>
          </cell>
          <cell r="K339">
            <v>84.345823999999993</v>
          </cell>
          <cell r="L339">
            <v>1049</v>
          </cell>
          <cell r="M339">
            <v>15389</v>
          </cell>
          <cell r="N339">
            <v>68.165572999999995</v>
          </cell>
          <cell r="O339">
            <v>1650</v>
          </cell>
          <cell r="P339">
            <v>16305</v>
          </cell>
          <cell r="Q339">
            <v>101.19595</v>
          </cell>
          <cell r="R339" t="str">
            <v>&lt;11</v>
          </cell>
          <cell r="S339">
            <v>357</v>
          </cell>
          <cell r="T339">
            <v>28.011203999999999</v>
          </cell>
          <cell r="U339">
            <v>2379</v>
          </cell>
          <cell r="V339">
            <v>26457</v>
          </cell>
          <cell r="W339">
            <v>89.919492000000005</v>
          </cell>
          <cell r="X339">
            <v>30</v>
          </cell>
          <cell r="Y339">
            <v>825</v>
          </cell>
          <cell r="Z339">
            <v>36.363636</v>
          </cell>
          <cell r="AA339">
            <v>280</v>
          </cell>
          <cell r="AB339">
            <v>4055</v>
          </cell>
          <cell r="AC339">
            <v>69.050555000000003</v>
          </cell>
        </row>
        <row r="340">
          <cell r="A340">
            <v>21218</v>
          </cell>
          <cell r="B340" t="str">
            <v>Baltimore City</v>
          </cell>
          <cell r="C340">
            <v>3239</v>
          </cell>
          <cell r="D340">
            <v>47081</v>
          </cell>
          <cell r="E340">
            <v>68.796329999999998</v>
          </cell>
          <cell r="F340">
            <v>63</v>
          </cell>
          <cell r="G340">
            <v>1962</v>
          </cell>
          <cell r="H340">
            <v>32.110092000000002</v>
          </cell>
          <cell r="I340">
            <v>3154</v>
          </cell>
          <cell r="J340">
            <v>45119</v>
          </cell>
          <cell r="K340">
            <v>69.904032000000001</v>
          </cell>
          <cell r="L340">
            <v>1013</v>
          </cell>
          <cell r="M340">
            <v>23433</v>
          </cell>
          <cell r="N340">
            <v>43.229633</v>
          </cell>
          <cell r="O340">
            <v>2224</v>
          </cell>
          <cell r="P340">
            <v>23648</v>
          </cell>
          <cell r="Q340">
            <v>94.046008</v>
          </cell>
          <cell r="R340">
            <v>17</v>
          </cell>
          <cell r="S340">
            <v>2135</v>
          </cell>
          <cell r="T340">
            <v>7.9625292999999999</v>
          </cell>
          <cell r="U340">
            <v>2580</v>
          </cell>
          <cell r="V340">
            <v>28317</v>
          </cell>
          <cell r="W340">
            <v>91.111346999999995</v>
          </cell>
          <cell r="X340">
            <v>106</v>
          </cell>
          <cell r="Y340">
            <v>2806</v>
          </cell>
          <cell r="Z340">
            <v>37.776193999999997</v>
          </cell>
          <cell r="AA340">
            <v>536</v>
          </cell>
          <cell r="AB340">
            <v>13823</v>
          </cell>
          <cell r="AC340">
            <v>38.775953000000001</v>
          </cell>
        </row>
        <row r="341">
          <cell r="A341">
            <v>21219</v>
          </cell>
          <cell r="B341" t="str">
            <v>Baltimore</v>
          </cell>
          <cell r="C341">
            <v>276</v>
          </cell>
          <cell r="D341">
            <v>9278</v>
          </cell>
          <cell r="E341">
            <v>29.747789999999998</v>
          </cell>
          <cell r="F341" t="str">
            <v>&lt;11</v>
          </cell>
          <cell r="G341">
            <v>101</v>
          </cell>
          <cell r="H341">
            <v>49.504950000000001</v>
          </cell>
          <cell r="I341">
            <v>271</v>
          </cell>
          <cell r="J341">
            <v>9177</v>
          </cell>
          <cell r="K341">
            <v>29.530348</v>
          </cell>
          <cell r="L341">
            <v>103</v>
          </cell>
          <cell r="M341">
            <v>4528</v>
          </cell>
          <cell r="N341">
            <v>22.747350000000001</v>
          </cell>
          <cell r="O341">
            <v>173</v>
          </cell>
          <cell r="P341">
            <v>4750</v>
          </cell>
          <cell r="Q341">
            <v>36.421053000000001</v>
          </cell>
          <cell r="R341" t="str">
            <v>&lt;11</v>
          </cell>
          <cell r="S341">
            <v>599</v>
          </cell>
          <cell r="T341" t="str">
            <v xml:space="preserve"> </v>
          </cell>
          <cell r="U341">
            <v>16</v>
          </cell>
          <cell r="V341">
            <v>304</v>
          </cell>
          <cell r="W341">
            <v>52.631579000000002</v>
          </cell>
          <cell r="X341" t="str">
            <v>&lt;11</v>
          </cell>
          <cell r="Y341">
            <v>232</v>
          </cell>
          <cell r="Z341">
            <v>34.482759000000001</v>
          </cell>
          <cell r="AA341">
            <v>252</v>
          </cell>
          <cell r="AB341">
            <v>8143</v>
          </cell>
          <cell r="AC341">
            <v>30.946825</v>
          </cell>
        </row>
        <row r="342">
          <cell r="A342">
            <v>21220</v>
          </cell>
          <cell r="B342" t="str">
            <v>Baltimore</v>
          </cell>
          <cell r="C342">
            <v>1587</v>
          </cell>
          <cell r="D342">
            <v>41627</v>
          </cell>
          <cell r="E342">
            <v>38.124293999999999</v>
          </cell>
          <cell r="F342">
            <v>47</v>
          </cell>
          <cell r="G342">
            <v>2643</v>
          </cell>
          <cell r="H342">
            <v>17.782823</v>
          </cell>
          <cell r="I342">
            <v>1518</v>
          </cell>
          <cell r="J342">
            <v>38984</v>
          </cell>
          <cell r="K342">
            <v>38.939051999999997</v>
          </cell>
          <cell r="L342">
            <v>604</v>
          </cell>
          <cell r="M342">
            <v>21967</v>
          </cell>
          <cell r="N342">
            <v>27.495788999999998</v>
          </cell>
          <cell r="O342">
            <v>982</v>
          </cell>
          <cell r="P342">
            <v>19660</v>
          </cell>
          <cell r="Q342">
            <v>49.949134999999998</v>
          </cell>
          <cell r="R342" t="str">
            <v>&lt;11</v>
          </cell>
          <cell r="S342">
            <v>1973</v>
          </cell>
          <cell r="T342">
            <v>1.5205271</v>
          </cell>
          <cell r="U342">
            <v>477</v>
          </cell>
          <cell r="V342">
            <v>11222</v>
          </cell>
          <cell r="W342">
            <v>42.505792</v>
          </cell>
          <cell r="X342">
            <v>82</v>
          </cell>
          <cell r="Y342">
            <v>3367</v>
          </cell>
          <cell r="Z342">
            <v>24.354023999999999</v>
          </cell>
          <cell r="AA342">
            <v>1025</v>
          </cell>
          <cell r="AB342">
            <v>25065</v>
          </cell>
          <cell r="AC342">
            <v>40.893675999999999</v>
          </cell>
        </row>
        <row r="343">
          <cell r="A343">
            <v>21221</v>
          </cell>
          <cell r="B343" t="str">
            <v>Baltimore</v>
          </cell>
          <cell r="C343">
            <v>1566</v>
          </cell>
          <cell r="D343">
            <v>43576</v>
          </cell>
          <cell r="E343">
            <v>35.937213</v>
          </cell>
          <cell r="F343">
            <v>37</v>
          </cell>
          <cell r="G343">
            <v>2751</v>
          </cell>
          <cell r="H343">
            <v>13.449655</v>
          </cell>
          <cell r="I343">
            <v>1500</v>
          </cell>
          <cell r="J343">
            <v>40825</v>
          </cell>
          <cell r="K343">
            <v>36.742192000000003</v>
          </cell>
          <cell r="L343">
            <v>576</v>
          </cell>
          <cell r="M343">
            <v>23248</v>
          </cell>
          <cell r="N343">
            <v>24.776325</v>
          </cell>
          <cell r="O343">
            <v>990</v>
          </cell>
          <cell r="P343">
            <v>20328</v>
          </cell>
          <cell r="Q343">
            <v>48.701298999999999</v>
          </cell>
          <cell r="R343" t="str">
            <v>&lt;11</v>
          </cell>
          <cell r="S343">
            <v>730</v>
          </cell>
          <cell r="T343">
            <v>6.8493151000000001</v>
          </cell>
          <cell r="U343">
            <v>460</v>
          </cell>
          <cell r="V343">
            <v>12771</v>
          </cell>
          <cell r="W343">
            <v>36.019106000000001</v>
          </cell>
          <cell r="X343">
            <v>72</v>
          </cell>
          <cell r="Y343">
            <v>3312</v>
          </cell>
          <cell r="Z343">
            <v>21.739129999999999</v>
          </cell>
          <cell r="AA343">
            <v>1029</v>
          </cell>
          <cell r="AB343">
            <v>26763</v>
          </cell>
          <cell r="AC343">
            <v>38.448604000000003</v>
          </cell>
        </row>
        <row r="344">
          <cell r="A344">
            <v>21222</v>
          </cell>
          <cell r="B344" t="str">
            <v>Baltimore</v>
          </cell>
          <cell r="C344">
            <v>2519</v>
          </cell>
          <cell r="D344">
            <v>59622</v>
          </cell>
          <cell r="E344">
            <v>42.249504999999999</v>
          </cell>
          <cell r="F344">
            <v>110</v>
          </cell>
          <cell r="G344">
            <v>7011</v>
          </cell>
          <cell r="H344">
            <v>15.689631</v>
          </cell>
          <cell r="I344">
            <v>2383</v>
          </cell>
          <cell r="J344">
            <v>52611</v>
          </cell>
          <cell r="K344">
            <v>45.294710000000002</v>
          </cell>
          <cell r="L344">
            <v>1068</v>
          </cell>
          <cell r="M344">
            <v>31124</v>
          </cell>
          <cell r="N344">
            <v>34.314354999999999</v>
          </cell>
          <cell r="O344">
            <v>1449</v>
          </cell>
          <cell r="P344">
            <v>28498</v>
          </cell>
          <cell r="Q344">
            <v>50.845672999999998</v>
          </cell>
          <cell r="R344" t="str">
            <v>&lt;11</v>
          </cell>
          <cell r="S344">
            <v>1501</v>
          </cell>
          <cell r="T344">
            <v>5.3297800999999998</v>
          </cell>
          <cell r="U344">
            <v>474</v>
          </cell>
          <cell r="V344">
            <v>9944</v>
          </cell>
          <cell r="W344">
            <v>47.666935000000002</v>
          </cell>
          <cell r="X344">
            <v>179</v>
          </cell>
          <cell r="Y344">
            <v>6269</v>
          </cell>
          <cell r="Z344">
            <v>28.553197999999998</v>
          </cell>
          <cell r="AA344">
            <v>1858</v>
          </cell>
          <cell r="AB344">
            <v>41908</v>
          </cell>
          <cell r="AC344">
            <v>44.335209999999996</v>
          </cell>
        </row>
        <row r="345">
          <cell r="A345">
            <v>21223</v>
          </cell>
          <cell r="B345" t="str">
            <v>Baltimore City</v>
          </cell>
          <cell r="C345">
            <v>1841</v>
          </cell>
          <cell r="D345">
            <v>20531</v>
          </cell>
          <cell r="E345">
            <v>89.669280999999998</v>
          </cell>
          <cell r="F345">
            <v>23</v>
          </cell>
          <cell r="G345">
            <v>865</v>
          </cell>
          <cell r="H345">
            <v>26.589594999999999</v>
          </cell>
          <cell r="I345">
            <v>1801</v>
          </cell>
          <cell r="J345">
            <v>19666</v>
          </cell>
          <cell r="K345">
            <v>91.579375999999996</v>
          </cell>
          <cell r="L345">
            <v>663</v>
          </cell>
          <cell r="M345">
            <v>10748</v>
          </cell>
          <cell r="N345">
            <v>61.685895000000002</v>
          </cell>
          <cell r="O345">
            <v>1178</v>
          </cell>
          <cell r="P345">
            <v>9783</v>
          </cell>
          <cell r="Q345">
            <v>120.41296</v>
          </cell>
          <cell r="R345" t="str">
            <v>&lt;11</v>
          </cell>
          <cell r="S345">
            <v>311</v>
          </cell>
          <cell r="T345">
            <v>32.154341000000002</v>
          </cell>
          <cell r="U345">
            <v>1314</v>
          </cell>
          <cell r="V345">
            <v>15059</v>
          </cell>
          <cell r="W345">
            <v>87.256789999999995</v>
          </cell>
          <cell r="X345">
            <v>46</v>
          </cell>
          <cell r="Y345">
            <v>1501</v>
          </cell>
          <cell r="Z345">
            <v>30.646235999999998</v>
          </cell>
          <cell r="AA345">
            <v>471</v>
          </cell>
          <cell r="AB345">
            <v>3660</v>
          </cell>
          <cell r="AC345">
            <v>128.68852000000001</v>
          </cell>
        </row>
        <row r="346">
          <cell r="A346">
            <v>21224</v>
          </cell>
          <cell r="B346" t="str">
            <v>Baltimore City</v>
          </cell>
          <cell r="C346">
            <v>1744</v>
          </cell>
          <cell r="D346">
            <v>46110</v>
          </cell>
          <cell r="E346">
            <v>37.822597999999999</v>
          </cell>
          <cell r="F346">
            <v>307</v>
          </cell>
          <cell r="G346">
            <v>7253</v>
          </cell>
          <cell r="H346">
            <v>42.327312999999997</v>
          </cell>
          <cell r="I346">
            <v>1425</v>
          </cell>
          <cell r="J346">
            <v>38857</v>
          </cell>
          <cell r="K346">
            <v>36.672929000000003</v>
          </cell>
          <cell r="L346">
            <v>566</v>
          </cell>
          <cell r="M346">
            <v>23803</v>
          </cell>
          <cell r="N346">
            <v>23.778514999999999</v>
          </cell>
          <cell r="O346">
            <v>1178</v>
          </cell>
          <cell r="P346">
            <v>22307</v>
          </cell>
          <cell r="Q346">
            <v>52.808534999999999</v>
          </cell>
          <cell r="R346" t="str">
            <v>&lt;11</v>
          </cell>
          <cell r="S346">
            <v>1620</v>
          </cell>
          <cell r="T346">
            <v>1.8518519</v>
          </cell>
          <cell r="U346">
            <v>528</v>
          </cell>
          <cell r="V346">
            <v>6953</v>
          </cell>
          <cell r="W346">
            <v>75.938444000000004</v>
          </cell>
          <cell r="X346">
            <v>354</v>
          </cell>
          <cell r="Y346">
            <v>6405</v>
          </cell>
          <cell r="Z346">
            <v>55.269320999999998</v>
          </cell>
          <cell r="AA346">
            <v>859</v>
          </cell>
          <cell r="AB346">
            <v>31132</v>
          </cell>
          <cell r="AC346">
            <v>27.592188</v>
          </cell>
        </row>
        <row r="347">
          <cell r="A347">
            <v>21225</v>
          </cell>
          <cell r="B347" t="str">
            <v>Baltimore City</v>
          </cell>
          <cell r="C347">
            <v>1940</v>
          </cell>
          <cell r="D347">
            <v>34362</v>
          </cell>
          <cell r="E347">
            <v>56.457715</v>
          </cell>
          <cell r="F347">
            <v>68</v>
          </cell>
          <cell r="G347">
            <v>5470</v>
          </cell>
          <cell r="H347">
            <v>12.431444000000001</v>
          </cell>
          <cell r="I347">
            <v>1856</v>
          </cell>
          <cell r="J347">
            <v>28892</v>
          </cell>
          <cell r="K347">
            <v>64.239236000000005</v>
          </cell>
          <cell r="L347">
            <v>805</v>
          </cell>
          <cell r="M347">
            <v>18019</v>
          </cell>
          <cell r="N347">
            <v>44.675064999999996</v>
          </cell>
          <cell r="O347">
            <v>1135</v>
          </cell>
          <cell r="P347">
            <v>16343</v>
          </cell>
          <cell r="Q347">
            <v>69.448694000000003</v>
          </cell>
          <cell r="R347" t="str">
            <v>&lt;11</v>
          </cell>
          <cell r="S347">
            <v>671</v>
          </cell>
          <cell r="T347" t="str">
            <v xml:space="preserve"> </v>
          </cell>
          <cell r="U347">
            <v>909</v>
          </cell>
          <cell r="V347">
            <v>14764</v>
          </cell>
          <cell r="W347">
            <v>61.568680999999998</v>
          </cell>
          <cell r="X347">
            <v>102</v>
          </cell>
          <cell r="Y347">
            <v>5691</v>
          </cell>
          <cell r="Z347">
            <v>17.923036</v>
          </cell>
          <cell r="AA347">
            <v>929</v>
          </cell>
          <cell r="AB347">
            <v>13236</v>
          </cell>
          <cell r="AC347">
            <v>70.187368000000006</v>
          </cell>
        </row>
        <row r="348">
          <cell r="A348">
            <v>21226</v>
          </cell>
          <cell r="B348" t="str">
            <v>Anne Arundel</v>
          </cell>
          <cell r="C348">
            <v>377</v>
          </cell>
          <cell r="D348">
            <v>6210</v>
          </cell>
          <cell r="E348">
            <v>60.708534999999998</v>
          </cell>
          <cell r="F348">
            <v>11</v>
          </cell>
          <cell r="G348">
            <v>267</v>
          </cell>
          <cell r="H348">
            <v>41.198501999999998</v>
          </cell>
          <cell r="I348">
            <v>364</v>
          </cell>
          <cell r="J348">
            <v>5943</v>
          </cell>
          <cell r="K348">
            <v>61.248528</v>
          </cell>
          <cell r="L348">
            <v>149</v>
          </cell>
          <cell r="M348">
            <v>3896</v>
          </cell>
          <cell r="N348">
            <v>38.244352999999997</v>
          </cell>
          <cell r="O348">
            <v>228</v>
          </cell>
          <cell r="P348">
            <v>2314</v>
          </cell>
          <cell r="Q348">
            <v>98.530682999999996</v>
          </cell>
          <cell r="R348" t="str">
            <v>&lt;11</v>
          </cell>
          <cell r="S348">
            <v>342</v>
          </cell>
          <cell r="T348">
            <v>5.8479532000000001</v>
          </cell>
          <cell r="U348">
            <v>92</v>
          </cell>
          <cell r="V348">
            <v>1411</v>
          </cell>
          <cell r="W348">
            <v>65.201983999999996</v>
          </cell>
          <cell r="X348">
            <v>20</v>
          </cell>
          <cell r="Y348">
            <v>756</v>
          </cell>
          <cell r="Z348">
            <v>26.455026</v>
          </cell>
          <cell r="AA348">
            <v>263</v>
          </cell>
          <cell r="AB348">
            <v>3701</v>
          </cell>
          <cell r="AC348">
            <v>71.061875000000001</v>
          </cell>
        </row>
        <row r="349">
          <cell r="A349">
            <v>21227</v>
          </cell>
          <cell r="B349" t="str">
            <v>Baltimore</v>
          </cell>
          <cell r="C349">
            <v>816</v>
          </cell>
          <cell r="D349">
            <v>34471</v>
          </cell>
          <cell r="E349">
            <v>23.672072</v>
          </cell>
          <cell r="F349">
            <v>37</v>
          </cell>
          <cell r="G349">
            <v>2467</v>
          </cell>
          <cell r="H349">
            <v>14.997973</v>
          </cell>
          <cell r="I349">
            <v>762</v>
          </cell>
          <cell r="J349">
            <v>32004</v>
          </cell>
          <cell r="K349">
            <v>23.809524</v>
          </cell>
          <cell r="L349">
            <v>367</v>
          </cell>
          <cell r="M349">
            <v>16937</v>
          </cell>
          <cell r="N349">
            <v>21.668536</v>
          </cell>
          <cell r="O349">
            <v>449</v>
          </cell>
          <cell r="P349">
            <v>17534</v>
          </cell>
          <cell r="Q349">
            <v>25.607391</v>
          </cell>
          <cell r="R349">
            <v>17</v>
          </cell>
          <cell r="S349">
            <v>1400</v>
          </cell>
          <cell r="T349">
            <v>12.142856999999999</v>
          </cell>
          <cell r="U349">
            <v>146</v>
          </cell>
          <cell r="V349">
            <v>5772</v>
          </cell>
          <cell r="W349">
            <v>25.294525</v>
          </cell>
          <cell r="X349">
            <v>44</v>
          </cell>
          <cell r="Y349">
            <v>3398</v>
          </cell>
          <cell r="Z349">
            <v>12.948793</v>
          </cell>
          <cell r="AA349">
            <v>609</v>
          </cell>
          <cell r="AB349">
            <v>23901</v>
          </cell>
          <cell r="AC349">
            <v>25.480104999999998</v>
          </cell>
        </row>
        <row r="350">
          <cell r="A350">
            <v>21228</v>
          </cell>
          <cell r="B350" t="str">
            <v>Baltimore</v>
          </cell>
          <cell r="C350">
            <v>762</v>
          </cell>
          <cell r="D350">
            <v>50781</v>
          </cell>
          <cell r="E350">
            <v>15.005611999999999</v>
          </cell>
          <cell r="F350">
            <v>38</v>
          </cell>
          <cell r="G350">
            <v>2799</v>
          </cell>
          <cell r="H350">
            <v>13.576276999999999</v>
          </cell>
          <cell r="I350">
            <v>714</v>
          </cell>
          <cell r="J350">
            <v>47982</v>
          </cell>
          <cell r="K350">
            <v>14.88058</v>
          </cell>
          <cell r="L350">
            <v>215</v>
          </cell>
          <cell r="M350">
            <v>26072</v>
          </cell>
          <cell r="N350">
            <v>8.2463946000000004</v>
          </cell>
          <cell r="O350">
            <v>547</v>
          </cell>
          <cell r="P350">
            <v>24709</v>
          </cell>
          <cell r="Q350">
            <v>22.137682999999999</v>
          </cell>
          <cell r="R350" t="str">
            <v>&lt;11</v>
          </cell>
          <cell r="S350">
            <v>7046</v>
          </cell>
          <cell r="T350">
            <v>1.4192450000000001</v>
          </cell>
          <cell r="U350">
            <v>225</v>
          </cell>
          <cell r="V350">
            <v>9866</v>
          </cell>
          <cell r="W350">
            <v>22.805595</v>
          </cell>
          <cell r="X350">
            <v>40</v>
          </cell>
          <cell r="Y350">
            <v>3736</v>
          </cell>
          <cell r="Z350">
            <v>10.706638</v>
          </cell>
          <cell r="AA350">
            <v>487</v>
          </cell>
          <cell r="AB350">
            <v>30133</v>
          </cell>
          <cell r="AC350">
            <v>16.161683</v>
          </cell>
        </row>
        <row r="351">
          <cell r="A351">
            <v>21229</v>
          </cell>
          <cell r="B351" t="str">
            <v>Baltimore City</v>
          </cell>
          <cell r="C351">
            <v>1735</v>
          </cell>
          <cell r="D351">
            <v>43933</v>
          </cell>
          <cell r="E351">
            <v>39.491954</v>
          </cell>
          <cell r="F351">
            <v>27</v>
          </cell>
          <cell r="G351">
            <v>1802</v>
          </cell>
          <cell r="H351">
            <v>14.983352</v>
          </cell>
          <cell r="I351">
            <v>1660</v>
          </cell>
          <cell r="J351">
            <v>42131</v>
          </cell>
          <cell r="K351">
            <v>39.400916000000002</v>
          </cell>
          <cell r="L351">
            <v>579</v>
          </cell>
          <cell r="M351">
            <v>23000</v>
          </cell>
          <cell r="N351">
            <v>25.173912999999999</v>
          </cell>
          <cell r="O351">
            <v>1156</v>
          </cell>
          <cell r="P351">
            <v>20933</v>
          </cell>
          <cell r="Q351">
            <v>55.223809000000003</v>
          </cell>
          <cell r="R351">
            <v>16</v>
          </cell>
          <cell r="S351">
            <v>1158</v>
          </cell>
          <cell r="T351">
            <v>13.816926</v>
          </cell>
          <cell r="U351">
            <v>1337</v>
          </cell>
          <cell r="V351">
            <v>33049</v>
          </cell>
          <cell r="W351">
            <v>40.455081999999997</v>
          </cell>
          <cell r="X351">
            <v>67</v>
          </cell>
          <cell r="Y351">
            <v>2207</v>
          </cell>
          <cell r="Z351">
            <v>30.357952000000001</v>
          </cell>
          <cell r="AA351">
            <v>315</v>
          </cell>
          <cell r="AB351">
            <v>7519</v>
          </cell>
          <cell r="AC351">
            <v>41.893869000000002</v>
          </cell>
        </row>
        <row r="352">
          <cell r="A352">
            <v>21230</v>
          </cell>
          <cell r="B352" t="str">
            <v>Baltimore City</v>
          </cell>
          <cell r="C352">
            <v>1227</v>
          </cell>
          <cell r="D352">
            <v>33995</v>
          </cell>
          <cell r="E352">
            <v>36.093542999999997</v>
          </cell>
          <cell r="F352">
            <v>54</v>
          </cell>
          <cell r="G352">
            <v>3286</v>
          </cell>
          <cell r="H352">
            <v>16.433354000000001</v>
          </cell>
          <cell r="I352">
            <v>1159</v>
          </cell>
          <cell r="J352">
            <v>30709</v>
          </cell>
          <cell r="K352">
            <v>37.741379000000002</v>
          </cell>
          <cell r="L352">
            <v>417</v>
          </cell>
          <cell r="M352">
            <v>17449</v>
          </cell>
          <cell r="N352">
            <v>23.898218</v>
          </cell>
          <cell r="O352">
            <v>810</v>
          </cell>
          <cell r="P352">
            <v>16546</v>
          </cell>
          <cell r="Q352">
            <v>48.954430000000002</v>
          </cell>
          <cell r="R352" t="str">
            <v>&lt;11</v>
          </cell>
          <cell r="S352">
            <v>1001</v>
          </cell>
          <cell r="T352">
            <v>8.991009</v>
          </cell>
          <cell r="U352">
            <v>513</v>
          </cell>
          <cell r="V352">
            <v>8782</v>
          </cell>
          <cell r="W352">
            <v>58.414940000000001</v>
          </cell>
          <cell r="X352">
            <v>78</v>
          </cell>
          <cell r="Y352">
            <v>3863</v>
          </cell>
          <cell r="Z352">
            <v>20.191561</v>
          </cell>
          <cell r="AA352">
            <v>627</v>
          </cell>
          <cell r="AB352">
            <v>20349</v>
          </cell>
          <cell r="AC352">
            <v>30.812325000000001</v>
          </cell>
        </row>
        <row r="353">
          <cell r="A353">
            <v>21231</v>
          </cell>
          <cell r="B353" t="str">
            <v>Baltimore City</v>
          </cell>
          <cell r="C353">
            <v>771</v>
          </cell>
          <cell r="D353">
            <v>15746</v>
          </cell>
          <cell r="E353">
            <v>48.964815999999999</v>
          </cell>
          <cell r="F353">
            <v>79</v>
          </cell>
          <cell r="G353">
            <v>1392</v>
          </cell>
          <cell r="H353">
            <v>56.752873999999998</v>
          </cell>
          <cell r="I353">
            <v>687</v>
          </cell>
          <cell r="J353">
            <v>14354</v>
          </cell>
          <cell r="K353">
            <v>47.861223000000003</v>
          </cell>
          <cell r="L353">
            <v>209</v>
          </cell>
          <cell r="M353">
            <v>7860</v>
          </cell>
          <cell r="N353">
            <v>26.590330999999999</v>
          </cell>
          <cell r="O353">
            <v>562</v>
          </cell>
          <cell r="P353">
            <v>7886</v>
          </cell>
          <cell r="Q353">
            <v>71.265534000000002</v>
          </cell>
          <cell r="R353" t="str">
            <v>&lt;11</v>
          </cell>
          <cell r="S353">
            <v>954</v>
          </cell>
          <cell r="T353">
            <v>5.2410901000000001</v>
          </cell>
          <cell r="U353">
            <v>407</v>
          </cell>
          <cell r="V353">
            <v>4485</v>
          </cell>
          <cell r="W353">
            <v>90.746933999999996</v>
          </cell>
          <cell r="X353">
            <v>96</v>
          </cell>
          <cell r="Y353">
            <v>1102</v>
          </cell>
          <cell r="Z353">
            <v>87.114338000000004</v>
          </cell>
          <cell r="AA353">
            <v>263</v>
          </cell>
          <cell r="AB353">
            <v>9205</v>
          </cell>
          <cell r="AC353">
            <v>28.571428999999998</v>
          </cell>
        </row>
        <row r="354">
          <cell r="A354">
            <v>21233</v>
          </cell>
          <cell r="B354" t="str">
            <v>Baltimore City</v>
          </cell>
          <cell r="C354">
            <v>29</v>
          </cell>
          <cell r="D354">
            <v>0</v>
          </cell>
          <cell r="E354" t="str">
            <v xml:space="preserve"> </v>
          </cell>
          <cell r="F354" t="str">
            <v>&lt;11</v>
          </cell>
          <cell r="G354">
            <v>0</v>
          </cell>
          <cell r="H354" t="str">
            <v xml:space="preserve"> </v>
          </cell>
          <cell r="I354">
            <v>29</v>
          </cell>
          <cell r="J354">
            <v>0</v>
          </cell>
          <cell r="K354" t="str">
            <v xml:space="preserve"> </v>
          </cell>
          <cell r="L354" t="str">
            <v>&lt;11</v>
          </cell>
          <cell r="M354">
            <v>0</v>
          </cell>
          <cell r="N354" t="str">
            <v xml:space="preserve"> </v>
          </cell>
          <cell r="O354">
            <v>26</v>
          </cell>
          <cell r="P354">
            <v>0</v>
          </cell>
          <cell r="Q354" t="str">
            <v xml:space="preserve"> </v>
          </cell>
          <cell r="R354" t="str">
            <v>&lt;11</v>
          </cell>
          <cell r="S354">
            <v>0</v>
          </cell>
          <cell r="T354" t="str">
            <v xml:space="preserve"> </v>
          </cell>
          <cell r="U354">
            <v>26</v>
          </cell>
          <cell r="V354">
            <v>0</v>
          </cell>
          <cell r="W354" t="str">
            <v xml:space="preserve"> </v>
          </cell>
          <cell r="X354" t="str">
            <v>&lt;11</v>
          </cell>
          <cell r="Y354">
            <v>0</v>
          </cell>
          <cell r="Z354" t="str">
            <v xml:space="preserve"> </v>
          </cell>
          <cell r="AA354" t="str">
            <v>&lt;11</v>
          </cell>
          <cell r="AB354">
            <v>0</v>
          </cell>
          <cell r="AC354" t="str">
            <v xml:space="preserve"> </v>
          </cell>
        </row>
        <row r="355">
          <cell r="A355">
            <v>21234</v>
          </cell>
          <cell r="B355" t="str">
            <v>Baltimore</v>
          </cell>
          <cell r="C355">
            <v>1681</v>
          </cell>
          <cell r="D355">
            <v>66011</v>
          </cell>
          <cell r="E355">
            <v>25.465453</v>
          </cell>
          <cell r="F355">
            <v>47</v>
          </cell>
          <cell r="G355">
            <v>2674</v>
          </cell>
          <cell r="H355">
            <v>17.576664000000001</v>
          </cell>
          <cell r="I355">
            <v>1620</v>
          </cell>
          <cell r="J355">
            <v>63337</v>
          </cell>
          <cell r="K355">
            <v>25.577466999999999</v>
          </cell>
          <cell r="L355">
            <v>627</v>
          </cell>
          <cell r="M355">
            <v>34872</v>
          </cell>
          <cell r="N355">
            <v>17.980041</v>
          </cell>
          <cell r="O355">
            <v>1054</v>
          </cell>
          <cell r="P355">
            <v>31139</v>
          </cell>
          <cell r="Q355">
            <v>33.848229000000003</v>
          </cell>
          <cell r="R355" t="str">
            <v>&lt;11</v>
          </cell>
          <cell r="S355">
            <v>3493</v>
          </cell>
          <cell r="T355">
            <v>1.7177211999999999</v>
          </cell>
          <cell r="U355">
            <v>648</v>
          </cell>
          <cell r="V355">
            <v>18724</v>
          </cell>
          <cell r="W355">
            <v>34.607990000000001</v>
          </cell>
          <cell r="X355">
            <v>75</v>
          </cell>
          <cell r="Y355">
            <v>3060</v>
          </cell>
          <cell r="Z355">
            <v>24.509803999999999</v>
          </cell>
          <cell r="AA355">
            <v>952</v>
          </cell>
          <cell r="AB355">
            <v>40734</v>
          </cell>
          <cell r="AC355">
            <v>23.37114</v>
          </cell>
        </row>
        <row r="356">
          <cell r="A356">
            <v>21235</v>
          </cell>
          <cell r="B356" t="str">
            <v>Baltimore City</v>
          </cell>
          <cell r="C356" t="str">
            <v>&lt;11</v>
          </cell>
          <cell r="D356">
            <v>0</v>
          </cell>
          <cell r="E356" t="str">
            <v xml:space="preserve"> </v>
          </cell>
          <cell r="F356" t="str">
            <v>&lt;11</v>
          </cell>
          <cell r="G356">
            <v>0</v>
          </cell>
          <cell r="H356" t="str">
            <v xml:space="preserve"> </v>
          </cell>
          <cell r="I356" t="str">
            <v>&lt;11</v>
          </cell>
          <cell r="J356">
            <v>0</v>
          </cell>
          <cell r="K356" t="str">
            <v xml:space="preserve"> </v>
          </cell>
          <cell r="L356" t="str">
            <v>&lt;11</v>
          </cell>
          <cell r="M356">
            <v>0</v>
          </cell>
          <cell r="N356" t="str">
            <v xml:space="preserve"> </v>
          </cell>
          <cell r="O356" t="str">
            <v>&lt;11</v>
          </cell>
          <cell r="P356">
            <v>0</v>
          </cell>
          <cell r="Q356" t="str">
            <v xml:space="preserve"> </v>
          </cell>
          <cell r="R356" t="str">
            <v>&lt;11</v>
          </cell>
          <cell r="S356">
            <v>0</v>
          </cell>
          <cell r="T356" t="str">
            <v xml:space="preserve"> </v>
          </cell>
          <cell r="U356" t="str">
            <v>&lt;11</v>
          </cell>
          <cell r="V356">
            <v>0</v>
          </cell>
          <cell r="W356" t="str">
            <v xml:space="preserve"> </v>
          </cell>
          <cell r="X356" t="str">
            <v>&lt;11</v>
          </cell>
          <cell r="Y356">
            <v>0</v>
          </cell>
          <cell r="Z356" t="str">
            <v xml:space="preserve"> </v>
          </cell>
          <cell r="AA356" t="str">
            <v>&lt;11</v>
          </cell>
          <cell r="AB356">
            <v>0</v>
          </cell>
          <cell r="AC356" t="str">
            <v xml:space="preserve"> </v>
          </cell>
        </row>
        <row r="357">
          <cell r="A357">
            <v>21236</v>
          </cell>
          <cell r="B357" t="str">
            <v>Baltimore</v>
          </cell>
          <cell r="C357">
            <v>660</v>
          </cell>
          <cell r="D357">
            <v>39876</v>
          </cell>
          <cell r="E357">
            <v>16.551309</v>
          </cell>
          <cell r="F357">
            <v>27</v>
          </cell>
          <cell r="G357">
            <v>1611</v>
          </cell>
          <cell r="H357">
            <v>16.759777</v>
          </cell>
          <cell r="I357">
            <v>626</v>
          </cell>
          <cell r="J357">
            <v>38265</v>
          </cell>
          <cell r="K357">
            <v>16.359597999999998</v>
          </cell>
          <cell r="L357">
            <v>235</v>
          </cell>
          <cell r="M357">
            <v>20848</v>
          </cell>
          <cell r="N357">
            <v>11.272064</v>
          </cell>
          <cell r="O357">
            <v>425</v>
          </cell>
          <cell r="P357">
            <v>19028</v>
          </cell>
          <cell r="Q357">
            <v>22.335505999999999</v>
          </cell>
          <cell r="R357" t="str">
            <v>&lt;11</v>
          </cell>
          <cell r="S357">
            <v>5680</v>
          </cell>
          <cell r="T357">
            <v>0.88028169999999994</v>
          </cell>
          <cell r="U357">
            <v>208</v>
          </cell>
          <cell r="V357">
            <v>8087</v>
          </cell>
          <cell r="W357">
            <v>25.720292000000001</v>
          </cell>
          <cell r="X357">
            <v>58</v>
          </cell>
          <cell r="Y357">
            <v>2124</v>
          </cell>
          <cell r="Z357">
            <v>27.306968000000001</v>
          </cell>
          <cell r="AA357">
            <v>389</v>
          </cell>
          <cell r="AB357">
            <v>23985</v>
          </cell>
          <cell r="AC357">
            <v>16.21847</v>
          </cell>
        </row>
        <row r="358">
          <cell r="A358">
            <v>21237</v>
          </cell>
          <cell r="B358" t="str">
            <v>Baltimore</v>
          </cell>
          <cell r="C358">
            <v>937</v>
          </cell>
          <cell r="D358">
            <v>30895</v>
          </cell>
          <cell r="E358">
            <v>30.328531999999999</v>
          </cell>
          <cell r="F358">
            <v>36</v>
          </cell>
          <cell r="G358">
            <v>2262</v>
          </cell>
          <cell r="H358">
            <v>15.915119000000001</v>
          </cell>
          <cell r="I358">
            <v>883</v>
          </cell>
          <cell r="J358">
            <v>28633</v>
          </cell>
          <cell r="K358">
            <v>30.838543000000001</v>
          </cell>
          <cell r="L358">
            <v>318</v>
          </cell>
          <cell r="M358">
            <v>15972</v>
          </cell>
          <cell r="N358">
            <v>19.909842000000001</v>
          </cell>
          <cell r="O358">
            <v>619</v>
          </cell>
          <cell r="P358">
            <v>14923</v>
          </cell>
          <cell r="Q358">
            <v>41.479595000000003</v>
          </cell>
          <cell r="R358" t="str">
            <v>&lt;11</v>
          </cell>
          <cell r="S358">
            <v>2105</v>
          </cell>
          <cell r="T358">
            <v>3.8004750999999999</v>
          </cell>
          <cell r="U358">
            <v>347</v>
          </cell>
          <cell r="V358">
            <v>11277</v>
          </cell>
          <cell r="W358">
            <v>30.770595</v>
          </cell>
          <cell r="X358">
            <v>72</v>
          </cell>
          <cell r="Y358">
            <v>1967</v>
          </cell>
          <cell r="Z358">
            <v>36.603965000000002</v>
          </cell>
          <cell r="AA358">
            <v>510</v>
          </cell>
          <cell r="AB358">
            <v>15546</v>
          </cell>
          <cell r="AC358">
            <v>32.805866000000002</v>
          </cell>
        </row>
        <row r="359">
          <cell r="A359">
            <v>21239</v>
          </cell>
          <cell r="B359" t="str">
            <v>Baltimore City</v>
          </cell>
          <cell r="C359">
            <v>1140</v>
          </cell>
          <cell r="D359">
            <v>29619</v>
          </cell>
          <cell r="E359">
            <v>38.488807999999999</v>
          </cell>
          <cell r="F359">
            <v>31</v>
          </cell>
          <cell r="G359">
            <v>1217</v>
          </cell>
          <cell r="H359">
            <v>25.472473000000001</v>
          </cell>
          <cell r="I359">
            <v>1104</v>
          </cell>
          <cell r="J359">
            <v>28402</v>
          </cell>
          <cell r="K359">
            <v>38.870502000000002</v>
          </cell>
          <cell r="L359">
            <v>399</v>
          </cell>
          <cell r="M359">
            <v>17430</v>
          </cell>
          <cell r="N359">
            <v>22.891566000000001</v>
          </cell>
          <cell r="O359">
            <v>741</v>
          </cell>
          <cell r="P359">
            <v>12189</v>
          </cell>
          <cell r="Q359">
            <v>60.792518000000001</v>
          </cell>
          <cell r="R359" t="str">
            <v>&lt;11</v>
          </cell>
          <cell r="S359">
            <v>727</v>
          </cell>
          <cell r="T359">
            <v>5.5020632999999997</v>
          </cell>
          <cell r="U359">
            <v>983</v>
          </cell>
          <cell r="V359">
            <v>22882</v>
          </cell>
          <cell r="W359">
            <v>42.959532000000003</v>
          </cell>
          <cell r="X359">
            <v>48</v>
          </cell>
          <cell r="Y359">
            <v>2129</v>
          </cell>
          <cell r="Z359">
            <v>22.545795999999999</v>
          </cell>
          <cell r="AA359">
            <v>105</v>
          </cell>
          <cell r="AB359">
            <v>3881</v>
          </cell>
          <cell r="AC359">
            <v>27.054883</v>
          </cell>
        </row>
        <row r="360">
          <cell r="A360">
            <v>21240</v>
          </cell>
          <cell r="B360" t="str">
            <v>Anne Arundel</v>
          </cell>
          <cell r="C360" t="str">
            <v>&lt;11</v>
          </cell>
          <cell r="D360">
            <v>0</v>
          </cell>
          <cell r="E360" t="str">
            <v xml:space="preserve"> </v>
          </cell>
          <cell r="F360" t="str">
            <v>&lt;11</v>
          </cell>
          <cell r="G360">
            <v>0</v>
          </cell>
          <cell r="H360" t="str">
            <v xml:space="preserve"> </v>
          </cell>
          <cell r="I360" t="str">
            <v>&lt;11</v>
          </cell>
          <cell r="J360">
            <v>0</v>
          </cell>
          <cell r="K360" t="str">
            <v xml:space="preserve"> </v>
          </cell>
          <cell r="L360" t="str">
            <v>&lt;11</v>
          </cell>
          <cell r="M360">
            <v>0</v>
          </cell>
          <cell r="N360" t="str">
            <v xml:space="preserve"> </v>
          </cell>
          <cell r="O360" t="str">
            <v>&lt;11</v>
          </cell>
          <cell r="P360">
            <v>0</v>
          </cell>
          <cell r="Q360" t="str">
            <v xml:space="preserve"> </v>
          </cell>
          <cell r="R360" t="str">
            <v>&lt;11</v>
          </cell>
          <cell r="S360">
            <v>0</v>
          </cell>
          <cell r="T360" t="str">
            <v xml:space="preserve"> </v>
          </cell>
          <cell r="U360" t="str">
            <v>&lt;11</v>
          </cell>
          <cell r="V360">
            <v>0</v>
          </cell>
          <cell r="W360" t="str">
            <v xml:space="preserve"> </v>
          </cell>
          <cell r="X360" t="str">
            <v>&lt;11</v>
          </cell>
          <cell r="Y360">
            <v>0</v>
          </cell>
          <cell r="Z360" t="str">
            <v xml:space="preserve"> </v>
          </cell>
          <cell r="AA360" t="str">
            <v>&lt;11</v>
          </cell>
          <cell r="AB360">
            <v>0</v>
          </cell>
          <cell r="AC360" t="str">
            <v xml:space="preserve"> </v>
          </cell>
        </row>
        <row r="361">
          <cell r="A361">
            <v>21241</v>
          </cell>
          <cell r="B361" t="str">
            <v>Baltimore City</v>
          </cell>
          <cell r="C361" t="str">
            <v>&lt;11</v>
          </cell>
          <cell r="D361">
            <v>0</v>
          </cell>
          <cell r="E361" t="str">
            <v xml:space="preserve"> </v>
          </cell>
          <cell r="F361" t="str">
            <v>&lt;11</v>
          </cell>
          <cell r="G361">
            <v>0</v>
          </cell>
          <cell r="H361" t="str">
            <v xml:space="preserve"> </v>
          </cell>
          <cell r="I361" t="str">
            <v>&lt;11</v>
          </cell>
          <cell r="J361">
            <v>0</v>
          </cell>
          <cell r="K361" t="str">
            <v xml:space="preserve"> </v>
          </cell>
          <cell r="L361" t="str">
            <v>&lt;11</v>
          </cell>
          <cell r="M361">
            <v>0</v>
          </cell>
          <cell r="N361" t="str">
            <v xml:space="preserve"> </v>
          </cell>
          <cell r="O361" t="str">
            <v>&lt;11</v>
          </cell>
          <cell r="P361">
            <v>0</v>
          </cell>
          <cell r="Q361" t="str">
            <v xml:space="preserve"> </v>
          </cell>
          <cell r="R361" t="str">
            <v>&lt;11</v>
          </cell>
          <cell r="S361">
            <v>0</v>
          </cell>
          <cell r="T361" t="str">
            <v xml:space="preserve"> </v>
          </cell>
          <cell r="U361" t="str">
            <v>&lt;11</v>
          </cell>
          <cell r="V361">
            <v>0</v>
          </cell>
          <cell r="W361" t="str">
            <v xml:space="preserve"> </v>
          </cell>
          <cell r="X361" t="str">
            <v>&lt;11</v>
          </cell>
          <cell r="Y361">
            <v>0</v>
          </cell>
          <cell r="Z361" t="str">
            <v xml:space="preserve"> </v>
          </cell>
          <cell r="AA361" t="str">
            <v>&lt;11</v>
          </cell>
          <cell r="AB361">
            <v>0</v>
          </cell>
          <cell r="AC361" t="str">
            <v xml:space="preserve"> </v>
          </cell>
        </row>
        <row r="362">
          <cell r="A362">
            <v>21244</v>
          </cell>
          <cell r="B362" t="str">
            <v>Baltimore</v>
          </cell>
          <cell r="C362">
            <v>522</v>
          </cell>
          <cell r="D362">
            <v>38266</v>
          </cell>
          <cell r="E362">
            <v>13.641353000000001</v>
          </cell>
          <cell r="F362">
            <v>17</v>
          </cell>
          <cell r="G362">
            <v>3367</v>
          </cell>
          <cell r="H362">
            <v>5.0490050000000002</v>
          </cell>
          <cell r="I362">
            <v>497</v>
          </cell>
          <cell r="J362">
            <v>34899</v>
          </cell>
          <cell r="K362">
            <v>14.241096000000001</v>
          </cell>
          <cell r="L362">
            <v>214</v>
          </cell>
          <cell r="M362">
            <v>21451</v>
          </cell>
          <cell r="N362">
            <v>9.9762249000000001</v>
          </cell>
          <cell r="O362">
            <v>308</v>
          </cell>
          <cell r="P362">
            <v>16815</v>
          </cell>
          <cell r="Q362">
            <v>18.316979</v>
          </cell>
          <cell r="R362" t="str">
            <v>&lt;11</v>
          </cell>
          <cell r="S362">
            <v>2643</v>
          </cell>
          <cell r="T362">
            <v>2.6485055000000002</v>
          </cell>
          <cell r="U362">
            <v>428</v>
          </cell>
          <cell r="V362">
            <v>28507</v>
          </cell>
          <cell r="W362">
            <v>15.013856000000001</v>
          </cell>
          <cell r="X362">
            <v>14</v>
          </cell>
          <cell r="Y362">
            <v>2775</v>
          </cell>
          <cell r="Z362">
            <v>5.045045</v>
          </cell>
          <cell r="AA362">
            <v>73</v>
          </cell>
          <cell r="AB362">
            <v>4341</v>
          </cell>
          <cell r="AC362">
            <v>16.816402</v>
          </cell>
        </row>
        <row r="363">
          <cell r="A363">
            <v>21250</v>
          </cell>
          <cell r="B363" t="str">
            <v>Baltimore</v>
          </cell>
          <cell r="C363" t="str">
            <v>&lt;11</v>
          </cell>
          <cell r="D363">
            <v>3022</v>
          </cell>
          <cell r="E363">
            <v>0.99272009999999999</v>
          </cell>
          <cell r="F363" t="str">
            <v>&lt;11</v>
          </cell>
          <cell r="G363">
            <v>240</v>
          </cell>
          <cell r="H363" t="str">
            <v xml:space="preserve"> </v>
          </cell>
          <cell r="I363" t="str">
            <v>&lt;11</v>
          </cell>
          <cell r="J363">
            <v>2782</v>
          </cell>
          <cell r="K363">
            <v>1.0783609000000001</v>
          </cell>
          <cell r="L363" t="str">
            <v>&lt;11</v>
          </cell>
          <cell r="M363">
            <v>1665</v>
          </cell>
          <cell r="N363">
            <v>1.2012012000000001</v>
          </cell>
          <cell r="O363" t="str">
            <v>&lt;11</v>
          </cell>
          <cell r="P363">
            <v>1357</v>
          </cell>
          <cell r="Q363">
            <v>0.73691969999999996</v>
          </cell>
          <cell r="R363" t="str">
            <v>&lt;11</v>
          </cell>
          <cell r="S363">
            <v>176</v>
          </cell>
          <cell r="T363" t="str">
            <v xml:space="preserve"> </v>
          </cell>
          <cell r="U363" t="str">
            <v>&lt;11</v>
          </cell>
          <cell r="V363">
            <v>1024</v>
          </cell>
          <cell r="W363">
            <v>0.9765625</v>
          </cell>
          <cell r="X363" t="str">
            <v>&lt;11</v>
          </cell>
          <cell r="Y363">
            <v>306</v>
          </cell>
          <cell r="Z363">
            <v>3.2679738999999999</v>
          </cell>
          <cell r="AA363" t="str">
            <v>&lt;11</v>
          </cell>
          <cell r="AB363">
            <v>1516</v>
          </cell>
          <cell r="AC363">
            <v>0.65963059999999996</v>
          </cell>
        </row>
        <row r="364">
          <cell r="A364">
            <v>21251</v>
          </cell>
          <cell r="B364" t="str">
            <v>Baltimore City</v>
          </cell>
          <cell r="C364" t="str">
            <v>&lt;11</v>
          </cell>
          <cell r="D364">
            <v>354</v>
          </cell>
          <cell r="E364">
            <v>14.124294000000001</v>
          </cell>
          <cell r="F364" t="str">
            <v>&lt;11</v>
          </cell>
          <cell r="G364">
            <v>12</v>
          </cell>
          <cell r="H364" t="str">
            <v xml:space="preserve"> </v>
          </cell>
          <cell r="I364" t="str">
            <v>&lt;11</v>
          </cell>
          <cell r="J364">
            <v>342</v>
          </cell>
          <cell r="K364">
            <v>14.619883</v>
          </cell>
          <cell r="L364" t="str">
            <v>&lt;11</v>
          </cell>
          <cell r="M364">
            <v>92</v>
          </cell>
          <cell r="N364">
            <v>21.739129999999999</v>
          </cell>
          <cell r="O364" t="str">
            <v>&lt;11</v>
          </cell>
          <cell r="P364">
            <v>262</v>
          </cell>
          <cell r="Q364">
            <v>11.450381999999999</v>
          </cell>
          <cell r="R364" t="str">
            <v>&lt;11</v>
          </cell>
          <cell r="S364">
            <v>5</v>
          </cell>
          <cell r="T364" t="str">
            <v xml:space="preserve"> </v>
          </cell>
          <cell r="U364" t="str">
            <v>&lt;11</v>
          </cell>
          <cell r="V364">
            <v>234</v>
          </cell>
          <cell r="W364">
            <v>8.5470085000000005</v>
          </cell>
          <cell r="X364" t="str">
            <v>&lt;11</v>
          </cell>
          <cell r="Y364">
            <v>21</v>
          </cell>
          <cell r="Z364" t="str">
            <v xml:space="preserve"> </v>
          </cell>
          <cell r="AA364" t="str">
            <v>&lt;11</v>
          </cell>
          <cell r="AB364">
            <v>94</v>
          </cell>
          <cell r="AC364">
            <v>31.914894</v>
          </cell>
        </row>
        <row r="365">
          <cell r="A365">
            <v>21252</v>
          </cell>
          <cell r="B365" t="str">
            <v>Baltimore</v>
          </cell>
          <cell r="C365" t="str">
            <v>&lt;11</v>
          </cell>
          <cell r="D365">
            <v>4478</v>
          </cell>
          <cell r="E365">
            <v>0.66994189999999998</v>
          </cell>
          <cell r="F365" t="str">
            <v>&lt;11</v>
          </cell>
          <cell r="G365">
            <v>345</v>
          </cell>
          <cell r="H365" t="str">
            <v xml:space="preserve"> </v>
          </cell>
          <cell r="I365" t="str">
            <v>&lt;11</v>
          </cell>
          <cell r="J365">
            <v>4133</v>
          </cell>
          <cell r="K365">
            <v>0.72586499999999998</v>
          </cell>
          <cell r="L365" t="str">
            <v>&lt;11</v>
          </cell>
          <cell r="M365">
            <v>2615</v>
          </cell>
          <cell r="N365">
            <v>0.76481840000000001</v>
          </cell>
          <cell r="O365" t="str">
            <v>&lt;11</v>
          </cell>
          <cell r="P365">
            <v>1863</v>
          </cell>
          <cell r="Q365">
            <v>0.53676869999999999</v>
          </cell>
          <cell r="R365" t="str">
            <v>&lt;11</v>
          </cell>
          <cell r="S365">
            <v>178</v>
          </cell>
          <cell r="T365" t="str">
            <v xml:space="preserve"> </v>
          </cell>
          <cell r="U365" t="str">
            <v>&lt;11</v>
          </cell>
          <cell r="V365">
            <v>1318</v>
          </cell>
          <cell r="W365">
            <v>1.5174506999999999</v>
          </cell>
          <cell r="X365" t="str">
            <v>&lt;11</v>
          </cell>
          <cell r="Y365">
            <v>343</v>
          </cell>
          <cell r="Z365" t="str">
            <v xml:space="preserve"> </v>
          </cell>
          <cell r="AA365" t="str">
            <v>&lt;11</v>
          </cell>
          <cell r="AB365">
            <v>2639</v>
          </cell>
          <cell r="AC365">
            <v>0.37893139999999997</v>
          </cell>
        </row>
        <row r="366">
          <cell r="A366">
            <v>21263</v>
          </cell>
          <cell r="B366" t="str">
            <v>Baltimore City</v>
          </cell>
          <cell r="C366" t="str">
            <v>&lt;11</v>
          </cell>
          <cell r="D366">
            <v>0</v>
          </cell>
          <cell r="E366" t="str">
            <v xml:space="preserve"> </v>
          </cell>
          <cell r="F366" t="str">
            <v>&lt;11</v>
          </cell>
          <cell r="G366">
            <v>0</v>
          </cell>
          <cell r="H366" t="str">
            <v xml:space="preserve"> </v>
          </cell>
          <cell r="I366" t="str">
            <v>&lt;11</v>
          </cell>
          <cell r="J366">
            <v>0</v>
          </cell>
          <cell r="K366" t="str">
            <v xml:space="preserve"> </v>
          </cell>
          <cell r="L366" t="str">
            <v>&lt;11</v>
          </cell>
          <cell r="M366">
            <v>0</v>
          </cell>
          <cell r="N366" t="str">
            <v xml:space="preserve"> </v>
          </cell>
          <cell r="O366" t="str">
            <v>&lt;11</v>
          </cell>
          <cell r="P366">
            <v>0</v>
          </cell>
          <cell r="Q366" t="str">
            <v xml:space="preserve"> </v>
          </cell>
          <cell r="R366" t="str">
            <v>&lt;11</v>
          </cell>
          <cell r="S366">
            <v>0</v>
          </cell>
          <cell r="T366" t="str">
            <v xml:space="preserve"> </v>
          </cell>
          <cell r="U366" t="str">
            <v>&lt;11</v>
          </cell>
          <cell r="V366">
            <v>0</v>
          </cell>
          <cell r="W366" t="str">
            <v xml:space="preserve"> </v>
          </cell>
          <cell r="X366" t="str">
            <v>&lt;11</v>
          </cell>
          <cell r="Y366">
            <v>0</v>
          </cell>
          <cell r="Z366" t="str">
            <v xml:space="preserve"> </v>
          </cell>
          <cell r="AA366" t="str">
            <v>&lt;11</v>
          </cell>
          <cell r="AB366">
            <v>0</v>
          </cell>
          <cell r="AC366" t="str">
            <v xml:space="preserve"> </v>
          </cell>
        </row>
        <row r="367">
          <cell r="A367">
            <v>21264</v>
          </cell>
          <cell r="B367" t="str">
            <v>Baltimore City</v>
          </cell>
          <cell r="C367" t="str">
            <v>&lt;11</v>
          </cell>
          <cell r="D367">
            <v>0</v>
          </cell>
          <cell r="E367" t="str">
            <v xml:space="preserve"> </v>
          </cell>
          <cell r="F367" t="str">
            <v>&lt;11</v>
          </cell>
          <cell r="G367">
            <v>0</v>
          </cell>
          <cell r="H367" t="str">
            <v xml:space="preserve"> </v>
          </cell>
          <cell r="I367" t="str">
            <v>&lt;11</v>
          </cell>
          <cell r="J367">
            <v>0</v>
          </cell>
          <cell r="K367" t="str">
            <v xml:space="preserve"> </v>
          </cell>
          <cell r="L367" t="str">
            <v>&lt;11</v>
          </cell>
          <cell r="M367">
            <v>0</v>
          </cell>
          <cell r="N367" t="str">
            <v xml:space="preserve"> </v>
          </cell>
          <cell r="O367" t="str">
            <v>&lt;11</v>
          </cell>
          <cell r="P367">
            <v>0</v>
          </cell>
          <cell r="Q367" t="str">
            <v xml:space="preserve"> </v>
          </cell>
          <cell r="R367" t="str">
            <v>&lt;11</v>
          </cell>
          <cell r="S367">
            <v>0</v>
          </cell>
          <cell r="T367" t="str">
            <v xml:space="preserve"> </v>
          </cell>
          <cell r="U367" t="str">
            <v>&lt;11</v>
          </cell>
          <cell r="V367">
            <v>0</v>
          </cell>
          <cell r="W367" t="str">
            <v xml:space="preserve"> </v>
          </cell>
          <cell r="X367" t="str">
            <v>&lt;11</v>
          </cell>
          <cell r="Y367">
            <v>0</v>
          </cell>
          <cell r="Z367" t="str">
            <v xml:space="preserve"> </v>
          </cell>
          <cell r="AA367" t="str">
            <v>&lt;11</v>
          </cell>
          <cell r="AB367">
            <v>0</v>
          </cell>
          <cell r="AC367" t="str">
            <v xml:space="preserve"> </v>
          </cell>
        </row>
        <row r="368">
          <cell r="A368">
            <v>21270</v>
          </cell>
          <cell r="B368" t="str">
            <v>Baltimore City</v>
          </cell>
          <cell r="C368" t="str">
            <v>&lt;11</v>
          </cell>
          <cell r="D368">
            <v>0</v>
          </cell>
          <cell r="E368" t="str">
            <v xml:space="preserve"> </v>
          </cell>
          <cell r="F368" t="str">
            <v>&lt;11</v>
          </cell>
          <cell r="G368">
            <v>0</v>
          </cell>
          <cell r="H368" t="str">
            <v xml:space="preserve"> </v>
          </cell>
          <cell r="I368" t="str">
            <v>&lt;11</v>
          </cell>
          <cell r="J368">
            <v>0</v>
          </cell>
          <cell r="K368" t="str">
            <v xml:space="preserve"> </v>
          </cell>
          <cell r="L368" t="str">
            <v>&lt;11</v>
          </cell>
          <cell r="M368">
            <v>0</v>
          </cell>
          <cell r="N368" t="str">
            <v xml:space="preserve"> </v>
          </cell>
          <cell r="O368" t="str">
            <v>&lt;11</v>
          </cell>
          <cell r="P368">
            <v>0</v>
          </cell>
          <cell r="Q368" t="str">
            <v xml:space="preserve"> </v>
          </cell>
          <cell r="R368" t="str">
            <v>&lt;11</v>
          </cell>
          <cell r="S368">
            <v>0</v>
          </cell>
          <cell r="T368" t="str">
            <v xml:space="preserve"> </v>
          </cell>
          <cell r="U368" t="str">
            <v>&lt;11</v>
          </cell>
          <cell r="V368">
            <v>0</v>
          </cell>
          <cell r="W368" t="str">
            <v xml:space="preserve"> </v>
          </cell>
          <cell r="X368" t="str">
            <v>&lt;11</v>
          </cell>
          <cell r="Y368">
            <v>0</v>
          </cell>
          <cell r="Z368" t="str">
            <v xml:space="preserve"> </v>
          </cell>
          <cell r="AA368" t="str">
            <v>&lt;11</v>
          </cell>
          <cell r="AB368">
            <v>0</v>
          </cell>
          <cell r="AC368" t="str">
            <v xml:space="preserve"> </v>
          </cell>
        </row>
        <row r="369">
          <cell r="A369">
            <v>21273</v>
          </cell>
          <cell r="B369" t="str">
            <v>Baltimore City</v>
          </cell>
          <cell r="C369" t="str">
            <v>&lt;11</v>
          </cell>
          <cell r="D369">
            <v>0</v>
          </cell>
          <cell r="E369" t="str">
            <v xml:space="preserve"> </v>
          </cell>
          <cell r="F369" t="str">
            <v>&lt;11</v>
          </cell>
          <cell r="G369">
            <v>0</v>
          </cell>
          <cell r="H369" t="str">
            <v xml:space="preserve"> </v>
          </cell>
          <cell r="I369" t="str">
            <v>&lt;11</v>
          </cell>
          <cell r="J369">
            <v>0</v>
          </cell>
          <cell r="K369" t="str">
            <v xml:space="preserve"> </v>
          </cell>
          <cell r="L369" t="str">
            <v>&lt;11</v>
          </cell>
          <cell r="M369">
            <v>0</v>
          </cell>
          <cell r="N369" t="str">
            <v xml:space="preserve"> </v>
          </cell>
          <cell r="O369" t="str">
            <v>&lt;11</v>
          </cell>
          <cell r="P369">
            <v>0</v>
          </cell>
          <cell r="Q369" t="str">
            <v xml:space="preserve"> </v>
          </cell>
          <cell r="R369" t="str">
            <v>&lt;11</v>
          </cell>
          <cell r="S369">
            <v>0</v>
          </cell>
          <cell r="T369" t="str">
            <v xml:space="preserve"> </v>
          </cell>
          <cell r="U369" t="str">
            <v>&lt;11</v>
          </cell>
          <cell r="V369">
            <v>0</v>
          </cell>
          <cell r="W369" t="str">
            <v xml:space="preserve"> </v>
          </cell>
          <cell r="X369" t="str">
            <v>&lt;11</v>
          </cell>
          <cell r="Y369">
            <v>0</v>
          </cell>
          <cell r="Z369" t="str">
            <v xml:space="preserve"> </v>
          </cell>
          <cell r="AA369" t="str">
            <v>&lt;11</v>
          </cell>
          <cell r="AB369">
            <v>0</v>
          </cell>
          <cell r="AC369" t="str">
            <v xml:space="preserve"> </v>
          </cell>
        </row>
        <row r="370">
          <cell r="A370">
            <v>21275</v>
          </cell>
          <cell r="B370" t="str">
            <v>Baltimore City</v>
          </cell>
          <cell r="C370" t="str">
            <v>&lt;11</v>
          </cell>
          <cell r="D370">
            <v>0</v>
          </cell>
          <cell r="E370" t="str">
            <v xml:space="preserve"> </v>
          </cell>
          <cell r="F370" t="str">
            <v>&lt;11</v>
          </cell>
          <cell r="G370">
            <v>0</v>
          </cell>
          <cell r="H370" t="str">
            <v xml:space="preserve"> </v>
          </cell>
          <cell r="I370" t="str">
            <v>&lt;11</v>
          </cell>
          <cell r="J370">
            <v>0</v>
          </cell>
          <cell r="K370" t="str">
            <v xml:space="preserve"> </v>
          </cell>
          <cell r="L370" t="str">
            <v>&lt;11</v>
          </cell>
          <cell r="M370">
            <v>0</v>
          </cell>
          <cell r="N370" t="str">
            <v xml:space="preserve"> </v>
          </cell>
          <cell r="O370" t="str">
            <v>&lt;11</v>
          </cell>
          <cell r="P370">
            <v>0</v>
          </cell>
          <cell r="Q370" t="str">
            <v xml:space="preserve"> </v>
          </cell>
          <cell r="R370" t="str">
            <v>&lt;11</v>
          </cell>
          <cell r="S370">
            <v>0</v>
          </cell>
          <cell r="T370" t="str">
            <v xml:space="preserve"> </v>
          </cell>
          <cell r="U370" t="str">
            <v>&lt;11</v>
          </cell>
          <cell r="V370">
            <v>0</v>
          </cell>
          <cell r="W370" t="str">
            <v xml:space="preserve"> </v>
          </cell>
          <cell r="X370" t="str">
            <v>&lt;11</v>
          </cell>
          <cell r="Y370">
            <v>0</v>
          </cell>
          <cell r="Z370" t="str">
            <v xml:space="preserve"> </v>
          </cell>
          <cell r="AA370" t="str">
            <v>&lt;11</v>
          </cell>
          <cell r="AB370">
            <v>0</v>
          </cell>
          <cell r="AC370" t="str">
            <v xml:space="preserve"> </v>
          </cell>
        </row>
        <row r="371">
          <cell r="A371">
            <v>21278</v>
          </cell>
          <cell r="B371" t="str">
            <v>Baltimore City</v>
          </cell>
          <cell r="C371" t="str">
            <v>&lt;11</v>
          </cell>
          <cell r="D371">
            <v>0</v>
          </cell>
          <cell r="E371" t="str">
            <v xml:space="preserve"> </v>
          </cell>
          <cell r="F371" t="str">
            <v>&lt;11</v>
          </cell>
          <cell r="G371">
            <v>0</v>
          </cell>
          <cell r="H371" t="str">
            <v xml:space="preserve"> </v>
          </cell>
          <cell r="I371" t="str">
            <v>&lt;11</v>
          </cell>
          <cell r="J371">
            <v>0</v>
          </cell>
          <cell r="K371" t="str">
            <v xml:space="preserve"> </v>
          </cell>
          <cell r="L371" t="str">
            <v>&lt;11</v>
          </cell>
          <cell r="M371">
            <v>0</v>
          </cell>
          <cell r="N371" t="str">
            <v xml:space="preserve"> </v>
          </cell>
          <cell r="O371" t="str">
            <v>&lt;11</v>
          </cell>
          <cell r="P371">
            <v>0</v>
          </cell>
          <cell r="Q371" t="str">
            <v xml:space="preserve"> </v>
          </cell>
          <cell r="R371" t="str">
            <v>&lt;11</v>
          </cell>
          <cell r="S371">
            <v>0</v>
          </cell>
          <cell r="T371" t="str">
            <v xml:space="preserve"> </v>
          </cell>
          <cell r="U371" t="str">
            <v>&lt;11</v>
          </cell>
          <cell r="V371">
            <v>0</v>
          </cell>
          <cell r="W371" t="str">
            <v xml:space="preserve"> </v>
          </cell>
          <cell r="X371" t="str">
            <v>&lt;11</v>
          </cell>
          <cell r="Y371">
            <v>0</v>
          </cell>
          <cell r="Z371" t="str">
            <v xml:space="preserve"> </v>
          </cell>
          <cell r="AA371" t="str">
            <v>&lt;11</v>
          </cell>
          <cell r="AB371">
            <v>0</v>
          </cell>
          <cell r="AC371" t="str">
            <v xml:space="preserve"> </v>
          </cell>
        </row>
        <row r="372">
          <cell r="A372">
            <v>21279</v>
          </cell>
          <cell r="B372" t="str">
            <v>Baltimore City</v>
          </cell>
          <cell r="C372" t="str">
            <v>&lt;11</v>
          </cell>
          <cell r="D372">
            <v>0</v>
          </cell>
          <cell r="E372" t="str">
            <v xml:space="preserve"> </v>
          </cell>
          <cell r="F372" t="str">
            <v>&lt;11</v>
          </cell>
          <cell r="G372">
            <v>0</v>
          </cell>
          <cell r="H372" t="str">
            <v xml:space="preserve"> </v>
          </cell>
          <cell r="I372" t="str">
            <v>&lt;11</v>
          </cell>
          <cell r="J372">
            <v>0</v>
          </cell>
          <cell r="K372" t="str">
            <v xml:space="preserve"> </v>
          </cell>
          <cell r="L372" t="str">
            <v>&lt;11</v>
          </cell>
          <cell r="M372">
            <v>0</v>
          </cell>
          <cell r="N372" t="str">
            <v xml:space="preserve"> </v>
          </cell>
          <cell r="O372" t="str">
            <v>&lt;11</v>
          </cell>
          <cell r="P372">
            <v>0</v>
          </cell>
          <cell r="Q372" t="str">
            <v xml:space="preserve"> </v>
          </cell>
          <cell r="R372" t="str">
            <v>&lt;11</v>
          </cell>
          <cell r="S372">
            <v>0</v>
          </cell>
          <cell r="T372" t="str">
            <v xml:space="preserve"> </v>
          </cell>
          <cell r="U372" t="str">
            <v>&lt;11</v>
          </cell>
          <cell r="V372">
            <v>0</v>
          </cell>
          <cell r="W372" t="str">
            <v xml:space="preserve"> </v>
          </cell>
          <cell r="X372" t="str">
            <v>&lt;11</v>
          </cell>
          <cell r="Y372">
            <v>0</v>
          </cell>
          <cell r="Z372" t="str">
            <v xml:space="preserve"> </v>
          </cell>
          <cell r="AA372" t="str">
            <v>&lt;11</v>
          </cell>
          <cell r="AB372">
            <v>0</v>
          </cell>
          <cell r="AC372" t="str">
            <v xml:space="preserve"> </v>
          </cell>
        </row>
        <row r="373">
          <cell r="A373">
            <v>21281</v>
          </cell>
          <cell r="B373" t="str">
            <v>Baltimore City</v>
          </cell>
          <cell r="C373" t="str">
            <v>&lt;11</v>
          </cell>
          <cell r="D373">
            <v>0</v>
          </cell>
          <cell r="E373" t="str">
            <v xml:space="preserve"> </v>
          </cell>
          <cell r="F373" t="str">
            <v>&lt;11</v>
          </cell>
          <cell r="G373">
            <v>0</v>
          </cell>
          <cell r="H373" t="str">
            <v xml:space="preserve"> </v>
          </cell>
          <cell r="I373" t="str">
            <v>&lt;11</v>
          </cell>
          <cell r="J373">
            <v>0</v>
          </cell>
          <cell r="K373" t="str">
            <v xml:space="preserve"> </v>
          </cell>
          <cell r="L373" t="str">
            <v>&lt;11</v>
          </cell>
          <cell r="M373">
            <v>0</v>
          </cell>
          <cell r="N373" t="str">
            <v xml:space="preserve"> </v>
          </cell>
          <cell r="O373" t="str">
            <v>&lt;11</v>
          </cell>
          <cell r="P373">
            <v>0</v>
          </cell>
          <cell r="Q373" t="str">
            <v xml:space="preserve"> </v>
          </cell>
          <cell r="R373" t="str">
            <v>&lt;11</v>
          </cell>
          <cell r="S373">
            <v>0</v>
          </cell>
          <cell r="T373" t="str">
            <v xml:space="preserve"> </v>
          </cell>
          <cell r="U373" t="str">
            <v>&lt;11</v>
          </cell>
          <cell r="V373">
            <v>0</v>
          </cell>
          <cell r="W373" t="str">
            <v xml:space="preserve"> </v>
          </cell>
          <cell r="X373" t="str">
            <v>&lt;11</v>
          </cell>
          <cell r="Y373">
            <v>0</v>
          </cell>
          <cell r="Z373" t="str">
            <v xml:space="preserve"> </v>
          </cell>
          <cell r="AA373" t="str">
            <v>&lt;11</v>
          </cell>
          <cell r="AB373">
            <v>0</v>
          </cell>
          <cell r="AC373" t="str">
            <v xml:space="preserve"> </v>
          </cell>
        </row>
        <row r="374">
          <cell r="A374">
            <v>21282</v>
          </cell>
          <cell r="B374" t="str">
            <v>Baltimore</v>
          </cell>
          <cell r="C374" t="str">
            <v>&lt;11</v>
          </cell>
          <cell r="D374">
            <v>0</v>
          </cell>
          <cell r="E374" t="str">
            <v xml:space="preserve"> </v>
          </cell>
          <cell r="F374" t="str">
            <v>&lt;11</v>
          </cell>
          <cell r="G374">
            <v>0</v>
          </cell>
          <cell r="H374" t="str">
            <v xml:space="preserve"> </v>
          </cell>
          <cell r="I374" t="str">
            <v>&lt;11</v>
          </cell>
          <cell r="J374">
            <v>0</v>
          </cell>
          <cell r="K374" t="str">
            <v xml:space="preserve"> </v>
          </cell>
          <cell r="L374" t="str">
            <v>&lt;11</v>
          </cell>
          <cell r="M374">
            <v>0</v>
          </cell>
          <cell r="N374" t="str">
            <v xml:space="preserve"> </v>
          </cell>
          <cell r="O374" t="str">
            <v>&lt;11</v>
          </cell>
          <cell r="P374">
            <v>0</v>
          </cell>
          <cell r="Q374" t="str">
            <v xml:space="preserve"> </v>
          </cell>
          <cell r="R374" t="str">
            <v>&lt;11</v>
          </cell>
          <cell r="S374">
            <v>0</v>
          </cell>
          <cell r="T374" t="str">
            <v xml:space="preserve"> </v>
          </cell>
          <cell r="U374" t="str">
            <v>&lt;11</v>
          </cell>
          <cell r="V374">
            <v>0</v>
          </cell>
          <cell r="W374" t="str">
            <v xml:space="preserve"> </v>
          </cell>
          <cell r="X374" t="str">
            <v>&lt;11</v>
          </cell>
          <cell r="Y374">
            <v>0</v>
          </cell>
          <cell r="Z374" t="str">
            <v xml:space="preserve"> </v>
          </cell>
          <cell r="AA374" t="str">
            <v>&lt;11</v>
          </cell>
          <cell r="AB374">
            <v>0</v>
          </cell>
          <cell r="AC374" t="str">
            <v xml:space="preserve"> </v>
          </cell>
        </row>
        <row r="375">
          <cell r="A375">
            <v>21284</v>
          </cell>
          <cell r="B375" t="str">
            <v>Baltimore</v>
          </cell>
          <cell r="C375" t="str">
            <v>&lt;11</v>
          </cell>
          <cell r="D375">
            <v>0</v>
          </cell>
          <cell r="E375" t="str">
            <v xml:space="preserve"> </v>
          </cell>
          <cell r="F375" t="str">
            <v>&lt;11</v>
          </cell>
          <cell r="G375">
            <v>0</v>
          </cell>
          <cell r="H375" t="str">
            <v xml:space="preserve"> </v>
          </cell>
          <cell r="I375" t="str">
            <v>&lt;11</v>
          </cell>
          <cell r="J375">
            <v>0</v>
          </cell>
          <cell r="K375" t="str">
            <v xml:space="preserve"> </v>
          </cell>
          <cell r="L375" t="str">
            <v>&lt;11</v>
          </cell>
          <cell r="M375">
            <v>0</v>
          </cell>
          <cell r="N375" t="str">
            <v xml:space="preserve"> </v>
          </cell>
          <cell r="O375" t="str">
            <v>&lt;11</v>
          </cell>
          <cell r="P375">
            <v>0</v>
          </cell>
          <cell r="Q375" t="str">
            <v xml:space="preserve"> </v>
          </cell>
          <cell r="R375" t="str">
            <v>&lt;11</v>
          </cell>
          <cell r="S375">
            <v>0</v>
          </cell>
          <cell r="T375" t="str">
            <v xml:space="preserve"> </v>
          </cell>
          <cell r="U375" t="str">
            <v>&lt;11</v>
          </cell>
          <cell r="V375">
            <v>0</v>
          </cell>
          <cell r="W375" t="str">
            <v xml:space="preserve"> </v>
          </cell>
          <cell r="X375" t="str">
            <v>&lt;11</v>
          </cell>
          <cell r="Y375">
            <v>0</v>
          </cell>
          <cell r="Z375" t="str">
            <v xml:space="preserve"> </v>
          </cell>
          <cell r="AA375" t="str">
            <v>&lt;11</v>
          </cell>
          <cell r="AB375">
            <v>0</v>
          </cell>
          <cell r="AC375" t="str">
            <v xml:space="preserve"> </v>
          </cell>
        </row>
        <row r="376">
          <cell r="A376">
            <v>21285</v>
          </cell>
          <cell r="B376" t="str">
            <v>Baltimore</v>
          </cell>
          <cell r="C376" t="str">
            <v>&lt;11</v>
          </cell>
          <cell r="D376">
            <v>12</v>
          </cell>
          <cell r="E376">
            <v>250</v>
          </cell>
          <cell r="F376" t="str">
            <v>&lt;11</v>
          </cell>
          <cell r="G376">
            <v>0</v>
          </cell>
          <cell r="H376" t="str">
            <v xml:space="preserve"> </v>
          </cell>
          <cell r="I376" t="str">
            <v>&lt;11</v>
          </cell>
          <cell r="J376">
            <v>12</v>
          </cell>
          <cell r="K376">
            <v>250</v>
          </cell>
          <cell r="L376" t="str">
            <v>&lt;11</v>
          </cell>
          <cell r="M376">
            <v>0</v>
          </cell>
          <cell r="N376" t="str">
            <v xml:space="preserve"> </v>
          </cell>
          <cell r="O376" t="str">
            <v>&lt;11</v>
          </cell>
          <cell r="P376">
            <v>12</v>
          </cell>
          <cell r="Q376" t="str">
            <v xml:space="preserve"> </v>
          </cell>
          <cell r="R376" t="str">
            <v>&lt;11</v>
          </cell>
          <cell r="S376">
            <v>0</v>
          </cell>
          <cell r="T376" t="str">
            <v xml:space="preserve"> </v>
          </cell>
          <cell r="U376" t="str">
            <v>&lt;11</v>
          </cell>
          <cell r="V376">
            <v>0</v>
          </cell>
          <cell r="W376" t="str">
            <v xml:space="preserve"> </v>
          </cell>
          <cell r="X376" t="str">
            <v>&lt;11</v>
          </cell>
          <cell r="Y376">
            <v>0</v>
          </cell>
          <cell r="Z376" t="str">
            <v xml:space="preserve"> </v>
          </cell>
          <cell r="AA376" t="str">
            <v>&lt;11</v>
          </cell>
          <cell r="AB376">
            <v>12</v>
          </cell>
          <cell r="AC376" t="str">
            <v xml:space="preserve"> </v>
          </cell>
        </row>
        <row r="377">
          <cell r="A377">
            <v>21286</v>
          </cell>
          <cell r="B377" t="str">
            <v>Baltimore</v>
          </cell>
          <cell r="C377">
            <v>422</v>
          </cell>
          <cell r="D377">
            <v>21119</v>
          </cell>
          <cell r="E377">
            <v>19.982006999999999</v>
          </cell>
          <cell r="F377">
            <v>20</v>
          </cell>
          <cell r="G377">
            <v>872</v>
          </cell>
          <cell r="H377">
            <v>22.935780000000001</v>
          </cell>
          <cell r="I377">
            <v>401</v>
          </cell>
          <cell r="J377">
            <v>20247</v>
          </cell>
          <cell r="K377">
            <v>19.805402999999998</v>
          </cell>
          <cell r="L377">
            <v>181</v>
          </cell>
          <cell r="M377">
            <v>11090</v>
          </cell>
          <cell r="N377">
            <v>16.321010000000001</v>
          </cell>
          <cell r="O377">
            <v>241</v>
          </cell>
          <cell r="P377">
            <v>10029</v>
          </cell>
          <cell r="Q377">
            <v>24.030311999999999</v>
          </cell>
          <cell r="R377" t="str">
            <v>&lt;11</v>
          </cell>
          <cell r="S377">
            <v>1109</v>
          </cell>
          <cell r="T377">
            <v>4.5085663</v>
          </cell>
          <cell r="U377">
            <v>117</v>
          </cell>
          <cell r="V377">
            <v>2772</v>
          </cell>
          <cell r="W377">
            <v>42.207791999999998</v>
          </cell>
          <cell r="X377">
            <v>44</v>
          </cell>
          <cell r="Y377">
            <v>1314</v>
          </cell>
          <cell r="Z377">
            <v>33.48554</v>
          </cell>
          <cell r="AA377">
            <v>256</v>
          </cell>
          <cell r="AB377">
            <v>15924</v>
          </cell>
          <cell r="AC377">
            <v>16.076363000000001</v>
          </cell>
        </row>
        <row r="378">
          <cell r="A378">
            <v>21287</v>
          </cell>
          <cell r="B378" t="str">
            <v>Baltimore City</v>
          </cell>
          <cell r="C378" t="str">
            <v>&lt;11</v>
          </cell>
          <cell r="D378">
            <v>0</v>
          </cell>
          <cell r="E378" t="str">
            <v xml:space="preserve"> </v>
          </cell>
          <cell r="F378" t="str">
            <v>&lt;11</v>
          </cell>
          <cell r="G378">
            <v>0</v>
          </cell>
          <cell r="H378" t="str">
            <v xml:space="preserve"> </v>
          </cell>
          <cell r="I378" t="str">
            <v>&lt;11</v>
          </cell>
          <cell r="J378">
            <v>0</v>
          </cell>
          <cell r="K378" t="str">
            <v xml:space="preserve"> </v>
          </cell>
          <cell r="L378" t="str">
            <v>&lt;11</v>
          </cell>
          <cell r="M378">
            <v>0</v>
          </cell>
          <cell r="N378" t="str">
            <v xml:space="preserve"> </v>
          </cell>
          <cell r="O378" t="str">
            <v>&lt;11</v>
          </cell>
          <cell r="P378">
            <v>0</v>
          </cell>
          <cell r="Q378" t="str">
            <v xml:space="preserve"> </v>
          </cell>
          <cell r="R378" t="str">
            <v>&lt;11</v>
          </cell>
          <cell r="S378">
            <v>0</v>
          </cell>
          <cell r="T378" t="str">
            <v xml:space="preserve"> </v>
          </cell>
          <cell r="U378" t="str">
            <v>&lt;11</v>
          </cell>
          <cell r="V378">
            <v>0</v>
          </cell>
          <cell r="W378" t="str">
            <v xml:space="preserve"> </v>
          </cell>
          <cell r="X378" t="str">
            <v>&lt;11</v>
          </cell>
          <cell r="Y378">
            <v>0</v>
          </cell>
          <cell r="Z378" t="str">
            <v xml:space="preserve"> </v>
          </cell>
          <cell r="AA378" t="str">
            <v>&lt;11</v>
          </cell>
          <cell r="AB378">
            <v>0</v>
          </cell>
          <cell r="AC378" t="str">
            <v xml:space="preserve"> </v>
          </cell>
        </row>
        <row r="379">
          <cell r="A379">
            <v>21289</v>
          </cell>
          <cell r="B379" t="str">
            <v>Baltimore City</v>
          </cell>
          <cell r="C379" t="str">
            <v>&lt;11</v>
          </cell>
          <cell r="D379">
            <v>0</v>
          </cell>
          <cell r="E379" t="str">
            <v xml:space="preserve"> </v>
          </cell>
          <cell r="F379" t="str">
            <v>&lt;11</v>
          </cell>
          <cell r="G379">
            <v>0</v>
          </cell>
          <cell r="H379" t="str">
            <v xml:space="preserve"> </v>
          </cell>
          <cell r="I379" t="str">
            <v>&lt;11</v>
          </cell>
          <cell r="J379">
            <v>0</v>
          </cell>
          <cell r="K379" t="str">
            <v xml:space="preserve"> </v>
          </cell>
          <cell r="L379" t="str">
            <v>&lt;11</v>
          </cell>
          <cell r="M379">
            <v>0</v>
          </cell>
          <cell r="N379" t="str">
            <v xml:space="preserve"> </v>
          </cell>
          <cell r="O379" t="str">
            <v>&lt;11</v>
          </cell>
          <cell r="P379">
            <v>0</v>
          </cell>
          <cell r="Q379" t="str">
            <v xml:space="preserve"> </v>
          </cell>
          <cell r="R379" t="str">
            <v>&lt;11</v>
          </cell>
          <cell r="S379">
            <v>0</v>
          </cell>
          <cell r="T379" t="str">
            <v xml:space="preserve"> </v>
          </cell>
          <cell r="U379" t="str">
            <v>&lt;11</v>
          </cell>
          <cell r="V379">
            <v>0</v>
          </cell>
          <cell r="W379" t="str">
            <v xml:space="preserve"> </v>
          </cell>
          <cell r="X379" t="str">
            <v>&lt;11</v>
          </cell>
          <cell r="Y379">
            <v>0</v>
          </cell>
          <cell r="Z379" t="str">
            <v xml:space="preserve"> </v>
          </cell>
          <cell r="AA379" t="str">
            <v>&lt;11</v>
          </cell>
          <cell r="AB379">
            <v>0</v>
          </cell>
          <cell r="AC379" t="str">
            <v xml:space="preserve"> </v>
          </cell>
        </row>
        <row r="380">
          <cell r="A380">
            <v>21290</v>
          </cell>
          <cell r="B380" t="str">
            <v>Baltimore City</v>
          </cell>
          <cell r="C380" t="str">
            <v>&lt;11</v>
          </cell>
          <cell r="D380">
            <v>0</v>
          </cell>
          <cell r="E380" t="str">
            <v xml:space="preserve"> </v>
          </cell>
          <cell r="F380" t="str">
            <v>&lt;11</v>
          </cell>
          <cell r="G380">
            <v>0</v>
          </cell>
          <cell r="H380" t="str">
            <v xml:space="preserve"> </v>
          </cell>
          <cell r="I380" t="str">
            <v>&lt;11</v>
          </cell>
          <cell r="J380">
            <v>0</v>
          </cell>
          <cell r="K380" t="str">
            <v xml:space="preserve"> </v>
          </cell>
          <cell r="L380" t="str">
            <v>&lt;11</v>
          </cell>
          <cell r="M380">
            <v>0</v>
          </cell>
          <cell r="N380" t="str">
            <v xml:space="preserve"> </v>
          </cell>
          <cell r="O380" t="str">
            <v>&lt;11</v>
          </cell>
          <cell r="P380">
            <v>0</v>
          </cell>
          <cell r="Q380" t="str">
            <v xml:space="preserve"> </v>
          </cell>
          <cell r="R380" t="str">
            <v>&lt;11</v>
          </cell>
          <cell r="S380">
            <v>0</v>
          </cell>
          <cell r="T380" t="str">
            <v xml:space="preserve"> </v>
          </cell>
          <cell r="U380" t="str">
            <v>&lt;11</v>
          </cell>
          <cell r="V380">
            <v>0</v>
          </cell>
          <cell r="W380" t="str">
            <v xml:space="preserve"> </v>
          </cell>
          <cell r="X380" t="str">
            <v>&lt;11</v>
          </cell>
          <cell r="Y380">
            <v>0</v>
          </cell>
          <cell r="Z380" t="str">
            <v xml:space="preserve"> </v>
          </cell>
          <cell r="AA380" t="str">
            <v>&lt;11</v>
          </cell>
          <cell r="AB380">
            <v>0</v>
          </cell>
          <cell r="AC380" t="str">
            <v xml:space="preserve"> </v>
          </cell>
        </row>
        <row r="381">
          <cell r="A381">
            <v>21297</v>
          </cell>
          <cell r="B381" t="str">
            <v>Baltimore City</v>
          </cell>
          <cell r="C381" t="str">
            <v>&lt;11</v>
          </cell>
          <cell r="D381">
            <v>0</v>
          </cell>
          <cell r="E381" t="str">
            <v xml:space="preserve"> </v>
          </cell>
          <cell r="F381" t="str">
            <v>&lt;11</v>
          </cell>
          <cell r="G381">
            <v>0</v>
          </cell>
          <cell r="H381" t="str">
            <v xml:space="preserve"> </v>
          </cell>
          <cell r="I381" t="str">
            <v>&lt;11</v>
          </cell>
          <cell r="J381">
            <v>0</v>
          </cell>
          <cell r="K381" t="str">
            <v xml:space="preserve"> </v>
          </cell>
          <cell r="L381" t="str">
            <v>&lt;11</v>
          </cell>
          <cell r="M381">
            <v>0</v>
          </cell>
          <cell r="N381" t="str">
            <v xml:space="preserve"> </v>
          </cell>
          <cell r="O381" t="str">
            <v>&lt;11</v>
          </cell>
          <cell r="P381">
            <v>0</v>
          </cell>
          <cell r="Q381" t="str">
            <v xml:space="preserve"> </v>
          </cell>
          <cell r="R381" t="str">
            <v>&lt;11</v>
          </cell>
          <cell r="S381">
            <v>0</v>
          </cell>
          <cell r="T381" t="str">
            <v xml:space="preserve"> </v>
          </cell>
          <cell r="U381" t="str">
            <v>&lt;11</v>
          </cell>
          <cell r="V381">
            <v>0</v>
          </cell>
          <cell r="W381" t="str">
            <v xml:space="preserve"> </v>
          </cell>
          <cell r="X381" t="str">
            <v>&lt;11</v>
          </cell>
          <cell r="Y381">
            <v>0</v>
          </cell>
          <cell r="Z381" t="str">
            <v xml:space="preserve"> </v>
          </cell>
          <cell r="AA381" t="str">
            <v>&lt;11</v>
          </cell>
          <cell r="AB381">
            <v>0</v>
          </cell>
          <cell r="AC381" t="str">
            <v xml:space="preserve"> </v>
          </cell>
        </row>
        <row r="382">
          <cell r="A382">
            <v>21298</v>
          </cell>
          <cell r="B382" t="str">
            <v>Baltimore City</v>
          </cell>
          <cell r="C382" t="str">
            <v>&lt;11</v>
          </cell>
          <cell r="D382">
            <v>0</v>
          </cell>
          <cell r="E382" t="str">
            <v xml:space="preserve"> </v>
          </cell>
          <cell r="F382" t="str">
            <v>&lt;11</v>
          </cell>
          <cell r="G382">
            <v>0</v>
          </cell>
          <cell r="H382" t="str">
            <v xml:space="preserve"> </v>
          </cell>
          <cell r="I382" t="str">
            <v>&lt;11</v>
          </cell>
          <cell r="J382">
            <v>0</v>
          </cell>
          <cell r="K382" t="str">
            <v xml:space="preserve"> </v>
          </cell>
          <cell r="L382" t="str">
            <v>&lt;11</v>
          </cell>
          <cell r="M382">
            <v>0</v>
          </cell>
          <cell r="N382" t="str">
            <v xml:space="preserve"> </v>
          </cell>
          <cell r="O382" t="str">
            <v>&lt;11</v>
          </cell>
          <cell r="P382">
            <v>0</v>
          </cell>
          <cell r="Q382" t="str">
            <v xml:space="preserve"> </v>
          </cell>
          <cell r="R382" t="str">
            <v>&lt;11</v>
          </cell>
          <cell r="S382">
            <v>0</v>
          </cell>
          <cell r="T382" t="str">
            <v xml:space="preserve"> </v>
          </cell>
          <cell r="U382" t="str">
            <v>&lt;11</v>
          </cell>
          <cell r="V382">
            <v>0</v>
          </cell>
          <cell r="W382" t="str">
            <v xml:space="preserve"> </v>
          </cell>
          <cell r="X382" t="str">
            <v>&lt;11</v>
          </cell>
          <cell r="Y382">
            <v>0</v>
          </cell>
          <cell r="Z382" t="str">
            <v xml:space="preserve"> </v>
          </cell>
          <cell r="AA382" t="str">
            <v>&lt;11</v>
          </cell>
          <cell r="AB382">
            <v>0</v>
          </cell>
          <cell r="AC382" t="str">
            <v xml:space="preserve"> </v>
          </cell>
        </row>
        <row r="383">
          <cell r="A383">
            <v>21401</v>
          </cell>
          <cell r="B383" t="str">
            <v>Anne Arundel</v>
          </cell>
          <cell r="C383">
            <v>1018</v>
          </cell>
          <cell r="D383">
            <v>39517</v>
          </cell>
          <cell r="E383">
            <v>25.761064999999999</v>
          </cell>
          <cell r="F383">
            <v>136</v>
          </cell>
          <cell r="G383">
            <v>3805</v>
          </cell>
          <cell r="H383">
            <v>35.742443999999999</v>
          </cell>
          <cell r="I383">
            <v>878</v>
          </cell>
          <cell r="J383">
            <v>35712</v>
          </cell>
          <cell r="K383">
            <v>24.585573</v>
          </cell>
          <cell r="L383">
            <v>361</v>
          </cell>
          <cell r="M383">
            <v>19783</v>
          </cell>
          <cell r="N383">
            <v>18.247990999999999</v>
          </cell>
          <cell r="O383">
            <v>657</v>
          </cell>
          <cell r="P383">
            <v>19734</v>
          </cell>
          <cell r="Q383">
            <v>33.292794000000001</v>
          </cell>
          <cell r="R383" t="str">
            <v>&lt;11</v>
          </cell>
          <cell r="S383">
            <v>1196</v>
          </cell>
          <cell r="T383">
            <v>2.5083612</v>
          </cell>
          <cell r="U383">
            <v>307</v>
          </cell>
          <cell r="V383">
            <v>6123</v>
          </cell>
          <cell r="W383">
            <v>50.138821</v>
          </cell>
          <cell r="X383">
            <v>61</v>
          </cell>
          <cell r="Y383">
            <v>2787</v>
          </cell>
          <cell r="Z383">
            <v>21.887333999999999</v>
          </cell>
          <cell r="AA383">
            <v>647</v>
          </cell>
          <cell r="AB383">
            <v>29411</v>
          </cell>
          <cell r="AC383">
            <v>21.998571999999999</v>
          </cell>
        </row>
        <row r="384">
          <cell r="A384">
            <v>21402</v>
          </cell>
          <cell r="B384" t="str">
            <v>Anne Arundel</v>
          </cell>
          <cell r="C384" t="str">
            <v>&lt;11</v>
          </cell>
          <cell r="D384">
            <v>5576</v>
          </cell>
          <cell r="E384">
            <v>1.2553802000000001</v>
          </cell>
          <cell r="F384" t="str">
            <v>&lt;11</v>
          </cell>
          <cell r="G384">
            <v>1149</v>
          </cell>
          <cell r="H384" t="str">
            <v xml:space="preserve"> </v>
          </cell>
          <cell r="I384" t="str">
            <v>&lt;11</v>
          </cell>
          <cell r="J384">
            <v>4427</v>
          </cell>
          <cell r="K384">
            <v>1.5812062</v>
          </cell>
          <cell r="L384" t="str">
            <v>&lt;11</v>
          </cell>
          <cell r="M384">
            <v>1538</v>
          </cell>
          <cell r="N384">
            <v>1.3003901</v>
          </cell>
          <cell r="O384" t="str">
            <v>&lt;11</v>
          </cell>
          <cell r="P384">
            <v>4038</v>
          </cell>
          <cell r="Q384">
            <v>1.2382367999999999</v>
          </cell>
          <cell r="R384" t="str">
            <v>&lt;11</v>
          </cell>
          <cell r="S384">
            <v>261</v>
          </cell>
          <cell r="T384" t="str">
            <v xml:space="preserve"> </v>
          </cell>
          <cell r="U384" t="str">
            <v>&lt;11</v>
          </cell>
          <cell r="V384">
            <v>730</v>
          </cell>
          <cell r="W384">
            <v>2.7397260000000001</v>
          </cell>
          <cell r="X384" t="str">
            <v>&lt;11</v>
          </cell>
          <cell r="Y384">
            <v>954</v>
          </cell>
          <cell r="Z384" t="str">
            <v xml:space="preserve"> </v>
          </cell>
          <cell r="AA384" t="str">
            <v>&lt;11</v>
          </cell>
          <cell r="AB384">
            <v>3631</v>
          </cell>
          <cell r="AC384">
            <v>1.3770311</v>
          </cell>
        </row>
        <row r="385">
          <cell r="A385">
            <v>21403</v>
          </cell>
          <cell r="B385" t="str">
            <v>Anne Arundel</v>
          </cell>
          <cell r="C385">
            <v>646</v>
          </cell>
          <cell r="D385">
            <v>32655</v>
          </cell>
          <cell r="E385">
            <v>19.782575000000001</v>
          </cell>
          <cell r="F385">
            <v>83</v>
          </cell>
          <cell r="G385">
            <v>4714</v>
          </cell>
          <cell r="H385">
            <v>17.607127999999999</v>
          </cell>
          <cell r="I385">
            <v>550</v>
          </cell>
          <cell r="J385">
            <v>27941</v>
          </cell>
          <cell r="K385">
            <v>19.684335000000001</v>
          </cell>
          <cell r="L385">
            <v>200</v>
          </cell>
          <cell r="M385">
            <v>16564</v>
          </cell>
          <cell r="N385">
            <v>12.074377999999999</v>
          </cell>
          <cell r="O385">
            <v>446</v>
          </cell>
          <cell r="P385">
            <v>16091</v>
          </cell>
          <cell r="Q385">
            <v>27.717358000000001</v>
          </cell>
          <cell r="R385" t="str">
            <v>&lt;11</v>
          </cell>
          <cell r="S385">
            <v>420</v>
          </cell>
          <cell r="T385">
            <v>9.5238095000000005</v>
          </cell>
          <cell r="U385">
            <v>211</v>
          </cell>
          <cell r="V385">
            <v>5228</v>
          </cell>
          <cell r="W385">
            <v>40.359602000000002</v>
          </cell>
          <cell r="X385">
            <v>52</v>
          </cell>
          <cell r="Y385">
            <v>5276</v>
          </cell>
          <cell r="Z385">
            <v>9.8559514999999998</v>
          </cell>
          <cell r="AA385">
            <v>379</v>
          </cell>
          <cell r="AB385">
            <v>21731</v>
          </cell>
          <cell r="AC385">
            <v>17.440522999999999</v>
          </cell>
        </row>
        <row r="386">
          <cell r="A386">
            <v>21404</v>
          </cell>
          <cell r="B386" t="str">
            <v>Anne Arundel</v>
          </cell>
          <cell r="C386" t="str">
            <v>&lt;11</v>
          </cell>
          <cell r="D386">
            <v>0</v>
          </cell>
          <cell r="E386" t="str">
            <v xml:space="preserve"> </v>
          </cell>
          <cell r="F386" t="str">
            <v>&lt;11</v>
          </cell>
          <cell r="G386">
            <v>0</v>
          </cell>
          <cell r="H386" t="str">
            <v xml:space="preserve"> </v>
          </cell>
          <cell r="I386" t="str">
            <v>&lt;11</v>
          </cell>
          <cell r="J386">
            <v>0</v>
          </cell>
          <cell r="K386" t="str">
            <v xml:space="preserve"> </v>
          </cell>
          <cell r="L386" t="str">
            <v>&lt;11</v>
          </cell>
          <cell r="M386">
            <v>0</v>
          </cell>
          <cell r="N386" t="str">
            <v xml:space="preserve"> </v>
          </cell>
          <cell r="O386" t="str">
            <v>&lt;11</v>
          </cell>
          <cell r="P386">
            <v>0</v>
          </cell>
          <cell r="Q386" t="str">
            <v xml:space="preserve"> </v>
          </cell>
          <cell r="R386" t="str">
            <v>&lt;11</v>
          </cell>
          <cell r="S386">
            <v>0</v>
          </cell>
          <cell r="T386" t="str">
            <v xml:space="preserve"> </v>
          </cell>
          <cell r="U386" t="str">
            <v>&lt;11</v>
          </cell>
          <cell r="V386">
            <v>0</v>
          </cell>
          <cell r="W386" t="str">
            <v xml:space="preserve"> </v>
          </cell>
          <cell r="X386" t="str">
            <v>&lt;11</v>
          </cell>
          <cell r="Y386">
            <v>0</v>
          </cell>
          <cell r="Z386" t="str">
            <v xml:space="preserve"> </v>
          </cell>
          <cell r="AA386" t="str">
            <v>&lt;11</v>
          </cell>
          <cell r="AB386">
            <v>0</v>
          </cell>
          <cell r="AC386" t="str">
            <v xml:space="preserve"> </v>
          </cell>
        </row>
        <row r="387">
          <cell r="A387">
            <v>21405</v>
          </cell>
          <cell r="B387" t="str">
            <v>Anne Arundel</v>
          </cell>
          <cell r="C387" t="str">
            <v>&lt;11</v>
          </cell>
          <cell r="D387">
            <v>450</v>
          </cell>
          <cell r="E387">
            <v>6.6666667000000004</v>
          </cell>
          <cell r="F387" t="str">
            <v>&lt;11</v>
          </cell>
          <cell r="G387">
            <v>0</v>
          </cell>
          <cell r="H387" t="str">
            <v xml:space="preserve"> </v>
          </cell>
          <cell r="I387" t="str">
            <v>&lt;11</v>
          </cell>
          <cell r="J387">
            <v>450</v>
          </cell>
          <cell r="K387">
            <v>6.6666667000000004</v>
          </cell>
          <cell r="L387" t="str">
            <v>&lt;11</v>
          </cell>
          <cell r="M387">
            <v>241</v>
          </cell>
          <cell r="N387">
            <v>4.1493776000000002</v>
          </cell>
          <cell r="O387" t="str">
            <v>&lt;11</v>
          </cell>
          <cell r="P387">
            <v>209</v>
          </cell>
          <cell r="Q387">
            <v>9.5693780000000004</v>
          </cell>
          <cell r="R387" t="str">
            <v>&lt;11</v>
          </cell>
          <cell r="S387">
            <v>0</v>
          </cell>
          <cell r="T387" t="str">
            <v xml:space="preserve"> </v>
          </cell>
          <cell r="U387" t="str">
            <v>&lt;11</v>
          </cell>
          <cell r="V387">
            <v>0</v>
          </cell>
          <cell r="W387" t="str">
            <v xml:space="preserve"> </v>
          </cell>
          <cell r="X387" t="str">
            <v>&lt;11</v>
          </cell>
          <cell r="Y387">
            <v>0</v>
          </cell>
          <cell r="Z387" t="str">
            <v xml:space="preserve"> </v>
          </cell>
          <cell r="AA387" t="str">
            <v>&lt;11</v>
          </cell>
          <cell r="AB387">
            <v>450</v>
          </cell>
          <cell r="AC387">
            <v>6.6666667000000004</v>
          </cell>
        </row>
        <row r="388">
          <cell r="A388">
            <v>21409</v>
          </cell>
          <cell r="B388" t="str">
            <v>Anne Arundel</v>
          </cell>
          <cell r="C388">
            <v>231</v>
          </cell>
          <cell r="D388">
            <v>19878</v>
          </cell>
          <cell r="E388">
            <v>11.620887</v>
          </cell>
          <cell r="F388">
            <v>21</v>
          </cell>
          <cell r="G388">
            <v>1283</v>
          </cell>
          <cell r="H388">
            <v>16.367888000000001</v>
          </cell>
          <cell r="I388">
            <v>207</v>
          </cell>
          <cell r="J388">
            <v>18595</v>
          </cell>
          <cell r="K388">
            <v>11.132025000000001</v>
          </cell>
          <cell r="L388">
            <v>108</v>
          </cell>
          <cell r="M388">
            <v>10105</v>
          </cell>
          <cell r="N388">
            <v>10.687778</v>
          </cell>
          <cell r="O388">
            <v>123</v>
          </cell>
          <cell r="P388">
            <v>9773</v>
          </cell>
          <cell r="Q388">
            <v>12.585694999999999</v>
          </cell>
          <cell r="R388" t="str">
            <v>&lt;11</v>
          </cell>
          <cell r="S388">
            <v>498</v>
          </cell>
          <cell r="T388" t="str">
            <v xml:space="preserve"> </v>
          </cell>
          <cell r="U388">
            <v>29</v>
          </cell>
          <cell r="V388">
            <v>837</v>
          </cell>
          <cell r="W388">
            <v>34.647551</v>
          </cell>
          <cell r="X388">
            <v>12</v>
          </cell>
          <cell r="Y388">
            <v>1422</v>
          </cell>
          <cell r="Z388">
            <v>8.4388185999999994</v>
          </cell>
          <cell r="AA388">
            <v>190</v>
          </cell>
          <cell r="AB388">
            <v>17121</v>
          </cell>
          <cell r="AC388">
            <v>11.097483</v>
          </cell>
        </row>
        <row r="389">
          <cell r="A389">
            <v>21411</v>
          </cell>
          <cell r="B389" t="str">
            <v>Anne Arundel</v>
          </cell>
          <cell r="C389" t="str">
            <v>&lt;11</v>
          </cell>
          <cell r="D389">
            <v>0</v>
          </cell>
          <cell r="E389" t="str">
            <v xml:space="preserve"> </v>
          </cell>
          <cell r="F389" t="str">
            <v>&lt;11</v>
          </cell>
          <cell r="G389">
            <v>0</v>
          </cell>
          <cell r="H389" t="str">
            <v xml:space="preserve"> </v>
          </cell>
          <cell r="I389" t="str">
            <v>&lt;11</v>
          </cell>
          <cell r="J389">
            <v>0</v>
          </cell>
          <cell r="K389" t="str">
            <v xml:space="preserve"> </v>
          </cell>
          <cell r="L389" t="str">
            <v>&lt;11</v>
          </cell>
          <cell r="M389">
            <v>0</v>
          </cell>
          <cell r="N389" t="str">
            <v xml:space="preserve"> </v>
          </cell>
          <cell r="O389" t="str">
            <v>&lt;11</v>
          </cell>
          <cell r="P389">
            <v>0</v>
          </cell>
          <cell r="Q389" t="str">
            <v xml:space="preserve"> </v>
          </cell>
          <cell r="R389" t="str">
            <v>&lt;11</v>
          </cell>
          <cell r="S389">
            <v>0</v>
          </cell>
          <cell r="T389" t="str">
            <v xml:space="preserve"> </v>
          </cell>
          <cell r="U389" t="str">
            <v>&lt;11</v>
          </cell>
          <cell r="V389">
            <v>0</v>
          </cell>
          <cell r="W389" t="str">
            <v xml:space="preserve"> </v>
          </cell>
          <cell r="X389" t="str">
            <v>&lt;11</v>
          </cell>
          <cell r="Y389">
            <v>0</v>
          </cell>
          <cell r="Z389" t="str">
            <v xml:space="preserve"> </v>
          </cell>
          <cell r="AA389" t="str">
            <v>&lt;11</v>
          </cell>
          <cell r="AB389">
            <v>0</v>
          </cell>
          <cell r="AC389" t="str">
            <v xml:space="preserve"> </v>
          </cell>
        </row>
        <row r="390">
          <cell r="A390">
            <v>21412</v>
          </cell>
          <cell r="B390" t="str">
            <v>Anne Arundel</v>
          </cell>
          <cell r="C390" t="str">
            <v>&lt;11</v>
          </cell>
          <cell r="D390">
            <v>0</v>
          </cell>
          <cell r="E390" t="str">
            <v xml:space="preserve"> </v>
          </cell>
          <cell r="F390" t="str">
            <v>&lt;11</v>
          </cell>
          <cell r="G390">
            <v>0</v>
          </cell>
          <cell r="H390" t="str">
            <v xml:space="preserve"> </v>
          </cell>
          <cell r="I390" t="str">
            <v>&lt;11</v>
          </cell>
          <cell r="J390">
            <v>0</v>
          </cell>
          <cell r="K390" t="str">
            <v xml:space="preserve"> </v>
          </cell>
          <cell r="L390" t="str">
            <v>&lt;11</v>
          </cell>
          <cell r="M390">
            <v>0</v>
          </cell>
          <cell r="N390" t="str">
            <v xml:space="preserve"> </v>
          </cell>
          <cell r="O390" t="str">
            <v>&lt;11</v>
          </cell>
          <cell r="P390">
            <v>0</v>
          </cell>
          <cell r="Q390" t="str">
            <v xml:space="preserve"> </v>
          </cell>
          <cell r="R390" t="str">
            <v>&lt;11</v>
          </cell>
          <cell r="S390">
            <v>0</v>
          </cell>
          <cell r="T390" t="str">
            <v xml:space="preserve"> </v>
          </cell>
          <cell r="U390" t="str">
            <v>&lt;11</v>
          </cell>
          <cell r="V390">
            <v>0</v>
          </cell>
          <cell r="W390" t="str">
            <v xml:space="preserve"> </v>
          </cell>
          <cell r="X390" t="str">
            <v>&lt;11</v>
          </cell>
          <cell r="Y390">
            <v>0</v>
          </cell>
          <cell r="Z390" t="str">
            <v xml:space="preserve"> </v>
          </cell>
          <cell r="AA390" t="str">
            <v>&lt;11</v>
          </cell>
          <cell r="AB390">
            <v>0</v>
          </cell>
          <cell r="AC390" t="str">
            <v xml:space="preserve"> </v>
          </cell>
        </row>
        <row r="391">
          <cell r="A391">
            <v>21501</v>
          </cell>
          <cell r="B391" t="str">
            <v>Allegany</v>
          </cell>
          <cell r="C391">
            <v>13</v>
          </cell>
          <cell r="D391">
            <v>0</v>
          </cell>
          <cell r="E391" t="str">
            <v xml:space="preserve"> </v>
          </cell>
          <cell r="F391" t="str">
            <v>&lt;11</v>
          </cell>
          <cell r="G391">
            <v>0</v>
          </cell>
          <cell r="H391" t="str">
            <v xml:space="preserve"> </v>
          </cell>
          <cell r="I391">
            <v>13</v>
          </cell>
          <cell r="J391">
            <v>0</v>
          </cell>
          <cell r="K391" t="str">
            <v xml:space="preserve"> </v>
          </cell>
          <cell r="L391" t="str">
            <v>&lt;11</v>
          </cell>
          <cell r="M391">
            <v>0</v>
          </cell>
          <cell r="N391" t="str">
            <v xml:space="preserve"> </v>
          </cell>
          <cell r="O391" t="str">
            <v>&lt;11</v>
          </cell>
          <cell r="P391">
            <v>0</v>
          </cell>
          <cell r="Q391" t="str">
            <v xml:space="preserve"> </v>
          </cell>
          <cell r="R391" t="str">
            <v>&lt;11</v>
          </cell>
          <cell r="S391">
            <v>0</v>
          </cell>
          <cell r="T391" t="str">
            <v xml:space="preserve"> </v>
          </cell>
          <cell r="U391" t="str">
            <v>&lt;11</v>
          </cell>
          <cell r="V391">
            <v>0</v>
          </cell>
          <cell r="W391" t="str">
            <v xml:space="preserve"> </v>
          </cell>
          <cell r="X391" t="str">
            <v>&lt;11</v>
          </cell>
          <cell r="Y391">
            <v>0</v>
          </cell>
          <cell r="Z391" t="str">
            <v xml:space="preserve"> </v>
          </cell>
          <cell r="AA391" t="str">
            <v>&lt;11</v>
          </cell>
          <cell r="AB391">
            <v>0</v>
          </cell>
          <cell r="AC391" t="str">
            <v xml:space="preserve"> </v>
          </cell>
        </row>
        <row r="392">
          <cell r="A392">
            <v>21502</v>
          </cell>
          <cell r="B392" t="str">
            <v>Allegany</v>
          </cell>
          <cell r="C392">
            <v>1808</v>
          </cell>
          <cell r="D392">
            <v>42049</v>
          </cell>
          <cell r="E392">
            <v>42.997455000000002</v>
          </cell>
          <cell r="F392">
            <v>23</v>
          </cell>
          <cell r="G392">
            <v>850</v>
          </cell>
          <cell r="H392">
            <v>27.058824000000001</v>
          </cell>
          <cell r="I392">
            <v>1779</v>
          </cell>
          <cell r="J392">
            <v>41199</v>
          </cell>
          <cell r="K392">
            <v>43.180660000000003</v>
          </cell>
          <cell r="L392">
            <v>694</v>
          </cell>
          <cell r="M392">
            <v>18727</v>
          </cell>
          <cell r="N392">
            <v>37.058791999999997</v>
          </cell>
          <cell r="O392">
            <v>1114</v>
          </cell>
          <cell r="P392">
            <v>23322</v>
          </cell>
          <cell r="Q392">
            <v>47.766058000000001</v>
          </cell>
          <cell r="R392" t="str">
            <v>&lt;11</v>
          </cell>
          <cell r="S392">
            <v>307</v>
          </cell>
          <cell r="T392" t="str">
            <v xml:space="preserve"> </v>
          </cell>
          <cell r="U392">
            <v>137</v>
          </cell>
          <cell r="V392">
            <v>4632</v>
          </cell>
          <cell r="W392">
            <v>29.576857</v>
          </cell>
          <cell r="X392">
            <v>59</v>
          </cell>
          <cell r="Y392">
            <v>1447</v>
          </cell>
          <cell r="Z392">
            <v>40.774014999999999</v>
          </cell>
          <cell r="AA392">
            <v>1612</v>
          </cell>
          <cell r="AB392">
            <v>35663</v>
          </cell>
          <cell r="AC392">
            <v>45.200909000000003</v>
          </cell>
        </row>
        <row r="393">
          <cell r="A393">
            <v>21503</v>
          </cell>
          <cell r="B393" t="str">
            <v>Allegany</v>
          </cell>
          <cell r="C393" t="str">
            <v>&lt;11</v>
          </cell>
          <cell r="D393">
            <v>0</v>
          </cell>
          <cell r="E393" t="str">
            <v xml:space="preserve"> </v>
          </cell>
          <cell r="F393" t="str">
            <v>&lt;11</v>
          </cell>
          <cell r="G393">
            <v>0</v>
          </cell>
          <cell r="H393" t="str">
            <v xml:space="preserve"> </v>
          </cell>
          <cell r="I393" t="str">
            <v>&lt;11</v>
          </cell>
          <cell r="J393">
            <v>0</v>
          </cell>
          <cell r="K393" t="str">
            <v xml:space="preserve"> </v>
          </cell>
          <cell r="L393" t="str">
            <v>&lt;11</v>
          </cell>
          <cell r="M393">
            <v>0</v>
          </cell>
          <cell r="N393" t="str">
            <v xml:space="preserve"> </v>
          </cell>
          <cell r="O393" t="str">
            <v>&lt;11</v>
          </cell>
          <cell r="P393">
            <v>0</v>
          </cell>
          <cell r="Q393" t="str">
            <v xml:space="preserve"> </v>
          </cell>
          <cell r="R393" t="str">
            <v>&lt;11</v>
          </cell>
          <cell r="S393">
            <v>0</v>
          </cell>
          <cell r="T393" t="str">
            <v xml:space="preserve"> </v>
          </cell>
          <cell r="U393" t="str">
            <v>&lt;11</v>
          </cell>
          <cell r="V393">
            <v>0</v>
          </cell>
          <cell r="W393" t="str">
            <v xml:space="preserve"> </v>
          </cell>
          <cell r="X393" t="str">
            <v>&lt;11</v>
          </cell>
          <cell r="Y393">
            <v>0</v>
          </cell>
          <cell r="Z393" t="str">
            <v xml:space="preserve"> </v>
          </cell>
          <cell r="AA393" t="str">
            <v>&lt;11</v>
          </cell>
          <cell r="AB393">
            <v>0</v>
          </cell>
          <cell r="AC393" t="str">
            <v xml:space="preserve"> </v>
          </cell>
        </row>
        <row r="394">
          <cell r="A394">
            <v>21504</v>
          </cell>
          <cell r="B394" t="str">
            <v>Allegany</v>
          </cell>
          <cell r="C394" t="str">
            <v>&lt;11</v>
          </cell>
          <cell r="D394">
            <v>0</v>
          </cell>
          <cell r="E394" t="str">
            <v xml:space="preserve"> </v>
          </cell>
          <cell r="F394" t="str">
            <v>&lt;11</v>
          </cell>
          <cell r="G394">
            <v>0</v>
          </cell>
          <cell r="H394" t="str">
            <v xml:space="preserve"> </v>
          </cell>
          <cell r="I394" t="str">
            <v>&lt;11</v>
          </cell>
          <cell r="J394">
            <v>0</v>
          </cell>
          <cell r="K394" t="str">
            <v xml:space="preserve"> </v>
          </cell>
          <cell r="L394" t="str">
            <v>&lt;11</v>
          </cell>
          <cell r="M394">
            <v>0</v>
          </cell>
          <cell r="N394" t="str">
            <v xml:space="preserve"> </v>
          </cell>
          <cell r="O394" t="str">
            <v>&lt;11</v>
          </cell>
          <cell r="P394">
            <v>0</v>
          </cell>
          <cell r="Q394" t="str">
            <v xml:space="preserve"> </v>
          </cell>
          <cell r="R394" t="str">
            <v>&lt;11</v>
          </cell>
          <cell r="S394">
            <v>0</v>
          </cell>
          <cell r="T394" t="str">
            <v xml:space="preserve"> </v>
          </cell>
          <cell r="U394" t="str">
            <v>&lt;11</v>
          </cell>
          <cell r="V394">
            <v>0</v>
          </cell>
          <cell r="W394" t="str">
            <v xml:space="preserve"> </v>
          </cell>
          <cell r="X394" t="str">
            <v>&lt;11</v>
          </cell>
          <cell r="Y394">
            <v>0</v>
          </cell>
          <cell r="Z394" t="str">
            <v xml:space="preserve"> </v>
          </cell>
          <cell r="AA394" t="str">
            <v>&lt;11</v>
          </cell>
          <cell r="AB394">
            <v>0</v>
          </cell>
          <cell r="AC394" t="str">
            <v xml:space="preserve"> </v>
          </cell>
        </row>
        <row r="395">
          <cell r="A395">
            <v>21505</v>
          </cell>
          <cell r="B395" t="str">
            <v>Allegany</v>
          </cell>
          <cell r="C395" t="str">
            <v>&lt;11</v>
          </cell>
          <cell r="D395">
            <v>0</v>
          </cell>
          <cell r="E395" t="str">
            <v xml:space="preserve"> </v>
          </cell>
          <cell r="F395" t="str">
            <v>&lt;11</v>
          </cell>
          <cell r="G395">
            <v>0</v>
          </cell>
          <cell r="H395" t="str">
            <v xml:space="preserve"> </v>
          </cell>
          <cell r="I395" t="str">
            <v>&lt;11</v>
          </cell>
          <cell r="J395">
            <v>0</v>
          </cell>
          <cell r="K395" t="str">
            <v xml:space="preserve"> </v>
          </cell>
          <cell r="L395" t="str">
            <v>&lt;11</v>
          </cell>
          <cell r="M395">
            <v>0</v>
          </cell>
          <cell r="N395" t="str">
            <v xml:space="preserve"> </v>
          </cell>
          <cell r="O395" t="str">
            <v>&lt;11</v>
          </cell>
          <cell r="P395">
            <v>0</v>
          </cell>
          <cell r="Q395" t="str">
            <v xml:space="preserve"> </v>
          </cell>
          <cell r="R395" t="str">
            <v>&lt;11</v>
          </cell>
          <cell r="S395">
            <v>0</v>
          </cell>
          <cell r="T395" t="str">
            <v xml:space="preserve"> </v>
          </cell>
          <cell r="U395" t="str">
            <v>&lt;11</v>
          </cell>
          <cell r="V395">
            <v>0</v>
          </cell>
          <cell r="W395" t="str">
            <v xml:space="preserve"> </v>
          </cell>
          <cell r="X395" t="str">
            <v>&lt;11</v>
          </cell>
          <cell r="Y395">
            <v>0</v>
          </cell>
          <cell r="Z395" t="str">
            <v xml:space="preserve"> </v>
          </cell>
          <cell r="AA395" t="str">
            <v>&lt;11</v>
          </cell>
          <cell r="AB395">
            <v>0</v>
          </cell>
          <cell r="AC395" t="str">
            <v xml:space="preserve"> </v>
          </cell>
        </row>
        <row r="396">
          <cell r="A396">
            <v>21520</v>
          </cell>
          <cell r="B396" t="str">
            <v>Garrett</v>
          </cell>
          <cell r="C396">
            <v>26</v>
          </cell>
          <cell r="D396">
            <v>2048</v>
          </cell>
          <cell r="E396">
            <v>12.695313000000001</v>
          </cell>
          <cell r="F396" t="str">
            <v>&lt;11</v>
          </cell>
          <cell r="G396">
            <v>32</v>
          </cell>
          <cell r="H396" t="str">
            <v xml:space="preserve"> </v>
          </cell>
          <cell r="I396">
            <v>26</v>
          </cell>
          <cell r="J396">
            <v>2016</v>
          </cell>
          <cell r="K396">
            <v>12.896825</v>
          </cell>
          <cell r="L396">
            <v>12</v>
          </cell>
          <cell r="M396">
            <v>1066</v>
          </cell>
          <cell r="N396">
            <v>11.257035999999999</v>
          </cell>
          <cell r="O396">
            <v>14</v>
          </cell>
          <cell r="P396">
            <v>982</v>
          </cell>
          <cell r="Q396">
            <v>14.256619000000001</v>
          </cell>
          <cell r="R396" t="str">
            <v>&lt;11</v>
          </cell>
          <cell r="S396">
            <v>1</v>
          </cell>
          <cell r="T396" t="str">
            <v xml:space="preserve"> </v>
          </cell>
          <cell r="U396" t="str">
            <v>&lt;11</v>
          </cell>
          <cell r="V396">
            <v>31</v>
          </cell>
          <cell r="W396" t="str">
            <v xml:space="preserve"> </v>
          </cell>
          <cell r="X396" t="str">
            <v>&lt;11</v>
          </cell>
          <cell r="Y396">
            <v>7</v>
          </cell>
          <cell r="Z396" t="str">
            <v xml:space="preserve"> </v>
          </cell>
          <cell r="AA396">
            <v>26</v>
          </cell>
          <cell r="AB396">
            <v>2009</v>
          </cell>
          <cell r="AC396">
            <v>12.941762000000001</v>
          </cell>
        </row>
        <row r="397">
          <cell r="A397">
            <v>21521</v>
          </cell>
          <cell r="B397" t="str">
            <v>Allegany</v>
          </cell>
          <cell r="C397" t="str">
            <v>&lt;11</v>
          </cell>
          <cell r="D397">
            <v>1449</v>
          </cell>
          <cell r="E397">
            <v>6.2111801</v>
          </cell>
          <cell r="F397" t="str">
            <v>&lt;11</v>
          </cell>
          <cell r="G397">
            <v>0</v>
          </cell>
          <cell r="H397" t="str">
            <v xml:space="preserve"> </v>
          </cell>
          <cell r="I397" t="str">
            <v>&lt;11</v>
          </cell>
          <cell r="J397">
            <v>1449</v>
          </cell>
          <cell r="K397">
            <v>6.2111801</v>
          </cell>
          <cell r="L397" t="str">
            <v>&lt;11</v>
          </cell>
          <cell r="M397">
            <v>802</v>
          </cell>
          <cell r="N397">
            <v>3.7406484</v>
          </cell>
          <cell r="O397" t="str">
            <v>&lt;11</v>
          </cell>
          <cell r="P397">
            <v>647</v>
          </cell>
          <cell r="Q397">
            <v>9.2735702999999994</v>
          </cell>
          <cell r="R397" t="str">
            <v>&lt;11</v>
          </cell>
          <cell r="S397">
            <v>0</v>
          </cell>
          <cell r="T397" t="str">
            <v xml:space="preserve"> </v>
          </cell>
          <cell r="U397" t="str">
            <v>&lt;11</v>
          </cell>
          <cell r="V397">
            <v>0</v>
          </cell>
          <cell r="W397" t="str">
            <v xml:space="preserve"> </v>
          </cell>
          <cell r="X397" t="str">
            <v>&lt;11</v>
          </cell>
          <cell r="Y397">
            <v>5</v>
          </cell>
          <cell r="Z397" t="str">
            <v xml:space="preserve"> </v>
          </cell>
          <cell r="AA397" t="str">
            <v>&lt;11</v>
          </cell>
          <cell r="AB397">
            <v>1444</v>
          </cell>
          <cell r="AC397">
            <v>6.2326870000000003</v>
          </cell>
        </row>
        <row r="398">
          <cell r="A398">
            <v>21522</v>
          </cell>
          <cell r="B398" t="str">
            <v>Garrett</v>
          </cell>
          <cell r="C398" t="str">
            <v>&lt;11</v>
          </cell>
          <cell r="D398">
            <v>0</v>
          </cell>
          <cell r="E398" t="str">
            <v xml:space="preserve"> </v>
          </cell>
          <cell r="F398" t="str">
            <v>&lt;11</v>
          </cell>
          <cell r="G398">
            <v>0</v>
          </cell>
          <cell r="H398" t="str">
            <v xml:space="preserve"> </v>
          </cell>
          <cell r="I398" t="str">
            <v>&lt;11</v>
          </cell>
          <cell r="J398">
            <v>0</v>
          </cell>
          <cell r="K398" t="str">
            <v xml:space="preserve"> </v>
          </cell>
          <cell r="L398" t="str">
            <v>&lt;11</v>
          </cell>
          <cell r="M398">
            <v>0</v>
          </cell>
          <cell r="N398" t="str">
            <v xml:space="preserve"> </v>
          </cell>
          <cell r="O398" t="str">
            <v>&lt;11</v>
          </cell>
          <cell r="P398">
            <v>0</v>
          </cell>
          <cell r="Q398" t="str">
            <v xml:space="preserve"> </v>
          </cell>
          <cell r="R398" t="str">
            <v>&lt;11</v>
          </cell>
          <cell r="S398">
            <v>0</v>
          </cell>
          <cell r="T398" t="str">
            <v xml:space="preserve"> </v>
          </cell>
          <cell r="U398" t="str">
            <v>&lt;11</v>
          </cell>
          <cell r="V398">
            <v>0</v>
          </cell>
          <cell r="W398" t="str">
            <v xml:space="preserve"> </v>
          </cell>
          <cell r="X398" t="str">
            <v>&lt;11</v>
          </cell>
          <cell r="Y398">
            <v>0</v>
          </cell>
          <cell r="Z398" t="str">
            <v xml:space="preserve"> </v>
          </cell>
          <cell r="AA398" t="str">
            <v>&lt;11</v>
          </cell>
          <cell r="AB398">
            <v>0</v>
          </cell>
          <cell r="AC398" t="str">
            <v xml:space="preserve"> </v>
          </cell>
        </row>
        <row r="399">
          <cell r="A399">
            <v>21523</v>
          </cell>
          <cell r="B399" t="str">
            <v>Garrett</v>
          </cell>
          <cell r="C399" t="str">
            <v>&lt;11</v>
          </cell>
          <cell r="D399">
            <v>201</v>
          </cell>
          <cell r="E399">
            <v>14.925373</v>
          </cell>
          <cell r="F399" t="str">
            <v>&lt;11</v>
          </cell>
          <cell r="G399">
            <v>0</v>
          </cell>
          <cell r="H399" t="str">
            <v xml:space="preserve"> </v>
          </cell>
          <cell r="I399" t="str">
            <v>&lt;11</v>
          </cell>
          <cell r="J399">
            <v>201</v>
          </cell>
          <cell r="K399">
            <v>14.925373</v>
          </cell>
          <cell r="L399" t="str">
            <v>&lt;11</v>
          </cell>
          <cell r="M399">
            <v>107</v>
          </cell>
          <cell r="N399">
            <v>9.3457944000000008</v>
          </cell>
          <cell r="O399" t="str">
            <v>&lt;11</v>
          </cell>
          <cell r="P399">
            <v>94</v>
          </cell>
          <cell r="Q399">
            <v>21.276596000000001</v>
          </cell>
          <cell r="R399" t="str">
            <v>&lt;11</v>
          </cell>
          <cell r="S399">
            <v>31</v>
          </cell>
          <cell r="T399" t="str">
            <v xml:space="preserve"> </v>
          </cell>
          <cell r="U399" t="str">
            <v>&lt;11</v>
          </cell>
          <cell r="V399">
            <v>0</v>
          </cell>
          <cell r="W399" t="str">
            <v xml:space="preserve"> </v>
          </cell>
          <cell r="X399" t="str">
            <v>&lt;11</v>
          </cell>
          <cell r="Y399">
            <v>9</v>
          </cell>
          <cell r="Z399" t="str">
            <v xml:space="preserve"> </v>
          </cell>
          <cell r="AA399" t="str">
            <v>&lt;11</v>
          </cell>
          <cell r="AB399">
            <v>161</v>
          </cell>
          <cell r="AC399">
            <v>18.63354</v>
          </cell>
        </row>
        <row r="400">
          <cell r="A400">
            <v>21524</v>
          </cell>
          <cell r="B400" t="str">
            <v>Allegany</v>
          </cell>
          <cell r="C400" t="str">
            <v>&lt;11</v>
          </cell>
          <cell r="D400">
            <v>741</v>
          </cell>
          <cell r="E400">
            <v>4.0485829999999998</v>
          </cell>
          <cell r="F400" t="str">
            <v>&lt;11</v>
          </cell>
          <cell r="G400">
            <v>0</v>
          </cell>
          <cell r="H400" t="str">
            <v xml:space="preserve"> </v>
          </cell>
          <cell r="I400" t="str">
            <v>&lt;11</v>
          </cell>
          <cell r="J400">
            <v>741</v>
          </cell>
          <cell r="K400">
            <v>4.0485829999999998</v>
          </cell>
          <cell r="L400" t="str">
            <v>&lt;11</v>
          </cell>
          <cell r="M400">
            <v>460</v>
          </cell>
          <cell r="N400">
            <v>4.3478260999999998</v>
          </cell>
          <cell r="O400" t="str">
            <v>&lt;11</v>
          </cell>
          <cell r="P400">
            <v>281</v>
          </cell>
          <cell r="Q400">
            <v>3.5587189000000001</v>
          </cell>
          <cell r="R400" t="str">
            <v>&lt;11</v>
          </cell>
          <cell r="S400">
            <v>0</v>
          </cell>
          <cell r="T400" t="str">
            <v xml:space="preserve"> </v>
          </cell>
          <cell r="U400" t="str">
            <v>&lt;11</v>
          </cell>
          <cell r="V400">
            <v>0</v>
          </cell>
          <cell r="W400" t="str">
            <v xml:space="preserve"> </v>
          </cell>
          <cell r="X400" t="str">
            <v>&lt;11</v>
          </cell>
          <cell r="Y400">
            <v>48</v>
          </cell>
          <cell r="Z400" t="str">
            <v xml:space="preserve"> </v>
          </cell>
          <cell r="AA400" t="str">
            <v>&lt;11</v>
          </cell>
          <cell r="AB400">
            <v>693</v>
          </cell>
          <cell r="AC400">
            <v>4.3290043000000002</v>
          </cell>
        </row>
        <row r="401">
          <cell r="A401">
            <v>21528</v>
          </cell>
          <cell r="B401" t="str">
            <v>Allegany</v>
          </cell>
          <cell r="C401" t="str">
            <v>&lt;11</v>
          </cell>
          <cell r="D401">
            <v>0</v>
          </cell>
          <cell r="E401" t="str">
            <v xml:space="preserve"> </v>
          </cell>
          <cell r="F401" t="str">
            <v>&lt;11</v>
          </cell>
          <cell r="G401">
            <v>0</v>
          </cell>
          <cell r="H401" t="str">
            <v xml:space="preserve"> </v>
          </cell>
          <cell r="I401" t="str">
            <v>&lt;11</v>
          </cell>
          <cell r="J401">
            <v>0</v>
          </cell>
          <cell r="K401" t="str">
            <v xml:space="preserve"> </v>
          </cell>
          <cell r="L401" t="str">
            <v>&lt;11</v>
          </cell>
          <cell r="M401">
            <v>0</v>
          </cell>
          <cell r="N401" t="str">
            <v xml:space="preserve"> </v>
          </cell>
          <cell r="O401" t="str">
            <v>&lt;11</v>
          </cell>
          <cell r="P401">
            <v>0</v>
          </cell>
          <cell r="Q401" t="str">
            <v xml:space="preserve"> </v>
          </cell>
          <cell r="R401" t="str">
            <v>&lt;11</v>
          </cell>
          <cell r="S401">
            <v>0</v>
          </cell>
          <cell r="T401" t="str">
            <v xml:space="preserve"> </v>
          </cell>
          <cell r="U401" t="str">
            <v>&lt;11</v>
          </cell>
          <cell r="V401">
            <v>0</v>
          </cell>
          <cell r="W401" t="str">
            <v xml:space="preserve"> </v>
          </cell>
          <cell r="X401" t="str">
            <v>&lt;11</v>
          </cell>
          <cell r="Y401">
            <v>0</v>
          </cell>
          <cell r="Z401" t="str">
            <v xml:space="preserve"> </v>
          </cell>
          <cell r="AA401" t="str">
            <v>&lt;11</v>
          </cell>
          <cell r="AB401">
            <v>0</v>
          </cell>
          <cell r="AC401" t="str">
            <v xml:space="preserve"> </v>
          </cell>
        </row>
        <row r="402">
          <cell r="A402">
            <v>21529</v>
          </cell>
          <cell r="B402" t="str">
            <v>Allegany</v>
          </cell>
          <cell r="C402" t="str">
            <v>&lt;11</v>
          </cell>
          <cell r="D402">
            <v>557</v>
          </cell>
          <cell r="E402">
            <v>12.567325</v>
          </cell>
          <cell r="F402" t="str">
            <v>&lt;11</v>
          </cell>
          <cell r="G402">
            <v>5</v>
          </cell>
          <cell r="H402" t="str">
            <v xml:space="preserve"> </v>
          </cell>
          <cell r="I402" t="str">
            <v>&lt;11</v>
          </cell>
          <cell r="J402">
            <v>552</v>
          </cell>
          <cell r="K402">
            <v>12.681158999999999</v>
          </cell>
          <cell r="L402" t="str">
            <v>&lt;11</v>
          </cell>
          <cell r="M402">
            <v>283</v>
          </cell>
          <cell r="N402">
            <v>7.0671378000000002</v>
          </cell>
          <cell r="O402" t="str">
            <v>&lt;11</v>
          </cell>
          <cell r="P402">
            <v>274</v>
          </cell>
          <cell r="Q402">
            <v>18.248175</v>
          </cell>
          <cell r="R402" t="str">
            <v>&lt;11</v>
          </cell>
          <cell r="S402">
            <v>0</v>
          </cell>
          <cell r="T402" t="str">
            <v xml:space="preserve"> </v>
          </cell>
          <cell r="U402" t="str">
            <v>&lt;11</v>
          </cell>
          <cell r="V402">
            <v>0</v>
          </cell>
          <cell r="W402" t="str">
            <v xml:space="preserve"> </v>
          </cell>
          <cell r="X402" t="str">
            <v>&lt;11</v>
          </cell>
          <cell r="Y402">
            <v>5</v>
          </cell>
          <cell r="Z402" t="str">
            <v xml:space="preserve"> </v>
          </cell>
          <cell r="AA402" t="str">
            <v>&lt;11</v>
          </cell>
          <cell r="AB402">
            <v>552</v>
          </cell>
          <cell r="AC402">
            <v>12.681158999999999</v>
          </cell>
        </row>
        <row r="403">
          <cell r="A403">
            <v>21530</v>
          </cell>
          <cell r="B403" t="str">
            <v>Allegany</v>
          </cell>
          <cell r="C403">
            <v>23</v>
          </cell>
          <cell r="D403">
            <v>1898</v>
          </cell>
          <cell r="E403">
            <v>12.118019</v>
          </cell>
          <cell r="F403" t="str">
            <v>&lt;11</v>
          </cell>
          <cell r="G403">
            <v>42</v>
          </cell>
          <cell r="H403" t="str">
            <v xml:space="preserve"> </v>
          </cell>
          <cell r="I403">
            <v>23</v>
          </cell>
          <cell r="J403">
            <v>1856</v>
          </cell>
          <cell r="K403">
            <v>12.392241</v>
          </cell>
          <cell r="L403">
            <v>12</v>
          </cell>
          <cell r="M403">
            <v>811</v>
          </cell>
          <cell r="N403">
            <v>14.796547</v>
          </cell>
          <cell r="O403">
            <v>11</v>
          </cell>
          <cell r="P403">
            <v>1087</v>
          </cell>
          <cell r="Q403">
            <v>10.119595</v>
          </cell>
          <cell r="R403" t="str">
            <v>&lt;11</v>
          </cell>
          <cell r="S403">
            <v>0</v>
          </cell>
          <cell r="T403" t="str">
            <v xml:space="preserve"> </v>
          </cell>
          <cell r="U403" t="str">
            <v>&lt;11</v>
          </cell>
          <cell r="V403">
            <v>19</v>
          </cell>
          <cell r="W403">
            <v>52.631579000000002</v>
          </cell>
          <cell r="X403" t="str">
            <v>&lt;11</v>
          </cell>
          <cell r="Y403">
            <v>12</v>
          </cell>
          <cell r="Z403">
            <v>83.333332999999996</v>
          </cell>
          <cell r="AA403">
            <v>21</v>
          </cell>
          <cell r="AB403">
            <v>1867</v>
          </cell>
          <cell r="AC403">
            <v>11.247991000000001</v>
          </cell>
        </row>
        <row r="404">
          <cell r="A404">
            <v>21531</v>
          </cell>
          <cell r="B404" t="str">
            <v>Garrett</v>
          </cell>
          <cell r="C404">
            <v>25</v>
          </cell>
          <cell r="D404">
            <v>1880</v>
          </cell>
          <cell r="E404">
            <v>13.297872</v>
          </cell>
          <cell r="F404" t="str">
            <v>&lt;11</v>
          </cell>
          <cell r="G404">
            <v>12</v>
          </cell>
          <cell r="H404" t="str">
            <v xml:space="preserve"> </v>
          </cell>
          <cell r="I404">
            <v>25</v>
          </cell>
          <cell r="J404">
            <v>1868</v>
          </cell>
          <cell r="K404">
            <v>13.383298</v>
          </cell>
          <cell r="L404" t="str">
            <v>&lt;11</v>
          </cell>
          <cell r="M404">
            <v>781</v>
          </cell>
          <cell r="N404">
            <v>11.523688</v>
          </cell>
          <cell r="O404">
            <v>16</v>
          </cell>
          <cell r="P404">
            <v>1099</v>
          </cell>
          <cell r="Q404">
            <v>14.55869</v>
          </cell>
          <cell r="R404" t="str">
            <v>&lt;11</v>
          </cell>
          <cell r="S404">
            <v>1</v>
          </cell>
          <cell r="T404" t="str">
            <v xml:space="preserve"> </v>
          </cell>
          <cell r="U404" t="str">
            <v>&lt;11</v>
          </cell>
          <cell r="V404">
            <v>10</v>
          </cell>
          <cell r="W404" t="str">
            <v xml:space="preserve"> </v>
          </cell>
          <cell r="X404" t="str">
            <v>&lt;11</v>
          </cell>
          <cell r="Y404">
            <v>48</v>
          </cell>
          <cell r="Z404" t="str">
            <v xml:space="preserve"> </v>
          </cell>
          <cell r="AA404">
            <v>25</v>
          </cell>
          <cell r="AB404">
            <v>1821</v>
          </cell>
          <cell r="AC404">
            <v>13.728719999999999</v>
          </cell>
        </row>
        <row r="405">
          <cell r="A405">
            <v>21532</v>
          </cell>
          <cell r="B405" t="str">
            <v>Allegany</v>
          </cell>
          <cell r="C405">
            <v>320</v>
          </cell>
          <cell r="D405">
            <v>13184</v>
          </cell>
          <cell r="E405">
            <v>24.271844999999999</v>
          </cell>
          <cell r="F405" t="str">
            <v>&lt;11</v>
          </cell>
          <cell r="G405">
            <v>392</v>
          </cell>
          <cell r="H405">
            <v>7.6530611999999998</v>
          </cell>
          <cell r="I405">
            <v>315</v>
          </cell>
          <cell r="J405">
            <v>12792</v>
          </cell>
          <cell r="K405">
            <v>24.624765</v>
          </cell>
          <cell r="L405">
            <v>121</v>
          </cell>
          <cell r="M405">
            <v>6660</v>
          </cell>
          <cell r="N405">
            <v>18.168168000000001</v>
          </cell>
          <cell r="O405">
            <v>199</v>
          </cell>
          <cell r="P405">
            <v>6524</v>
          </cell>
          <cell r="Q405">
            <v>30.502759000000001</v>
          </cell>
          <cell r="R405" t="str">
            <v>&lt;11</v>
          </cell>
          <cell r="S405">
            <v>238</v>
          </cell>
          <cell r="T405" t="str">
            <v xml:space="preserve"> </v>
          </cell>
          <cell r="U405" t="str">
            <v>&lt;11</v>
          </cell>
          <cell r="V405">
            <v>1151</v>
          </cell>
          <cell r="W405">
            <v>7.8192876</v>
          </cell>
          <cell r="X405" t="str">
            <v>&lt;11</v>
          </cell>
          <cell r="Y405">
            <v>374</v>
          </cell>
          <cell r="Z405">
            <v>18.716577999999998</v>
          </cell>
          <cell r="AA405">
            <v>304</v>
          </cell>
          <cell r="AB405">
            <v>11421</v>
          </cell>
          <cell r="AC405">
            <v>26.617633999999999</v>
          </cell>
        </row>
        <row r="406">
          <cell r="A406">
            <v>21536</v>
          </cell>
          <cell r="B406" t="str">
            <v>Garrett</v>
          </cell>
          <cell r="C406">
            <v>71</v>
          </cell>
          <cell r="D406">
            <v>3855</v>
          </cell>
          <cell r="E406">
            <v>18.417639000000001</v>
          </cell>
          <cell r="F406" t="str">
            <v>&lt;11</v>
          </cell>
          <cell r="G406">
            <v>2</v>
          </cell>
          <cell r="H406" t="str">
            <v xml:space="preserve"> </v>
          </cell>
          <cell r="I406">
            <v>71</v>
          </cell>
          <cell r="J406">
            <v>3853</v>
          </cell>
          <cell r="K406">
            <v>18.427199999999999</v>
          </cell>
          <cell r="L406">
            <v>24</v>
          </cell>
          <cell r="M406">
            <v>2153</v>
          </cell>
          <cell r="N406">
            <v>11.147235999999999</v>
          </cell>
          <cell r="O406">
            <v>47</v>
          </cell>
          <cell r="P406">
            <v>1702</v>
          </cell>
          <cell r="Q406">
            <v>27.614571000000002</v>
          </cell>
          <cell r="R406" t="str">
            <v>&lt;11</v>
          </cell>
          <cell r="S406">
            <v>18</v>
          </cell>
          <cell r="T406" t="str">
            <v xml:space="preserve"> </v>
          </cell>
          <cell r="U406" t="str">
            <v>&lt;11</v>
          </cell>
          <cell r="V406">
            <v>33</v>
          </cell>
          <cell r="W406" t="str">
            <v xml:space="preserve"> </v>
          </cell>
          <cell r="X406" t="str">
            <v>&lt;11</v>
          </cell>
          <cell r="Y406">
            <v>14</v>
          </cell>
          <cell r="Z406">
            <v>142.85713999999999</v>
          </cell>
          <cell r="AA406">
            <v>69</v>
          </cell>
          <cell r="AB406">
            <v>3790</v>
          </cell>
          <cell r="AC406">
            <v>18.205805000000002</v>
          </cell>
        </row>
        <row r="407">
          <cell r="A407">
            <v>21538</v>
          </cell>
          <cell r="B407" t="str">
            <v>Garrett</v>
          </cell>
          <cell r="C407" t="str">
            <v>&lt;11</v>
          </cell>
          <cell r="D407">
            <v>587</v>
          </cell>
          <cell r="E407">
            <v>10.221465</v>
          </cell>
          <cell r="F407" t="str">
            <v>&lt;11</v>
          </cell>
          <cell r="G407">
            <v>14</v>
          </cell>
          <cell r="H407" t="str">
            <v xml:space="preserve"> </v>
          </cell>
          <cell r="I407" t="str">
            <v>&lt;11</v>
          </cell>
          <cell r="J407">
            <v>573</v>
          </cell>
          <cell r="K407">
            <v>10.471204</v>
          </cell>
          <cell r="L407" t="str">
            <v>&lt;11</v>
          </cell>
          <cell r="M407">
            <v>217</v>
          </cell>
          <cell r="N407">
            <v>9.2165899000000007</v>
          </cell>
          <cell r="O407" t="str">
            <v>&lt;11</v>
          </cell>
          <cell r="P407">
            <v>370</v>
          </cell>
          <cell r="Q407">
            <v>10.810810999999999</v>
          </cell>
          <cell r="R407" t="str">
            <v>&lt;11</v>
          </cell>
          <cell r="S407">
            <v>0</v>
          </cell>
          <cell r="T407" t="str">
            <v xml:space="preserve"> </v>
          </cell>
          <cell r="U407" t="str">
            <v>&lt;11</v>
          </cell>
          <cell r="V407">
            <v>0</v>
          </cell>
          <cell r="W407" t="str">
            <v xml:space="preserve"> </v>
          </cell>
          <cell r="X407" t="str">
            <v>&lt;11</v>
          </cell>
          <cell r="Y407">
            <v>19</v>
          </cell>
          <cell r="Z407" t="str">
            <v xml:space="preserve"> </v>
          </cell>
          <cell r="AA407" t="str">
            <v>&lt;11</v>
          </cell>
          <cell r="AB407">
            <v>568</v>
          </cell>
          <cell r="AC407">
            <v>10.56338</v>
          </cell>
        </row>
        <row r="408">
          <cell r="A408">
            <v>21539</v>
          </cell>
          <cell r="B408" t="str">
            <v>Allegany</v>
          </cell>
          <cell r="C408">
            <v>66</v>
          </cell>
          <cell r="D408">
            <v>2396</v>
          </cell>
          <cell r="E408">
            <v>27.545909999999999</v>
          </cell>
          <cell r="F408" t="str">
            <v>&lt;11</v>
          </cell>
          <cell r="G408">
            <v>50</v>
          </cell>
          <cell r="H408" t="str">
            <v xml:space="preserve"> </v>
          </cell>
          <cell r="I408">
            <v>66</v>
          </cell>
          <cell r="J408">
            <v>2346</v>
          </cell>
          <cell r="K408">
            <v>28.132992000000002</v>
          </cell>
          <cell r="L408">
            <v>24</v>
          </cell>
          <cell r="M408">
            <v>1193</v>
          </cell>
          <cell r="N408">
            <v>20.117350999999999</v>
          </cell>
          <cell r="O408">
            <v>42</v>
          </cell>
          <cell r="P408">
            <v>1203</v>
          </cell>
          <cell r="Q408">
            <v>34.912717999999998</v>
          </cell>
          <cell r="R408" t="str">
            <v>&lt;11</v>
          </cell>
          <cell r="S408">
            <v>59</v>
          </cell>
          <cell r="T408" t="str">
            <v xml:space="preserve"> </v>
          </cell>
          <cell r="U408" t="str">
            <v>&lt;11</v>
          </cell>
          <cell r="V408">
            <v>3</v>
          </cell>
          <cell r="W408" t="str">
            <v xml:space="preserve"> </v>
          </cell>
          <cell r="X408" t="str">
            <v>&lt;11</v>
          </cell>
          <cell r="Y408">
            <v>35</v>
          </cell>
          <cell r="Z408" t="str">
            <v xml:space="preserve"> </v>
          </cell>
          <cell r="AA408">
            <v>66</v>
          </cell>
          <cell r="AB408">
            <v>2299</v>
          </cell>
          <cell r="AC408">
            <v>28.708134000000001</v>
          </cell>
        </row>
        <row r="409">
          <cell r="A409">
            <v>21540</v>
          </cell>
          <cell r="B409" t="str">
            <v>Allegany</v>
          </cell>
          <cell r="C409" t="str">
            <v>&lt;11</v>
          </cell>
          <cell r="D409">
            <v>71</v>
          </cell>
          <cell r="E409">
            <v>14.084507</v>
          </cell>
          <cell r="F409" t="str">
            <v>&lt;11</v>
          </cell>
          <cell r="G409">
            <v>1</v>
          </cell>
          <cell r="H409" t="str">
            <v xml:space="preserve"> </v>
          </cell>
          <cell r="I409" t="str">
            <v>&lt;11</v>
          </cell>
          <cell r="J409">
            <v>70</v>
          </cell>
          <cell r="K409">
            <v>14.285714</v>
          </cell>
          <cell r="L409" t="str">
            <v>&lt;11</v>
          </cell>
          <cell r="M409">
            <v>33</v>
          </cell>
          <cell r="N409" t="str">
            <v xml:space="preserve"> </v>
          </cell>
          <cell r="O409" t="str">
            <v>&lt;11</v>
          </cell>
          <cell r="P409">
            <v>38</v>
          </cell>
          <cell r="Q409">
            <v>26.315788999999999</v>
          </cell>
          <cell r="R409" t="str">
            <v>&lt;11</v>
          </cell>
          <cell r="S409">
            <v>0</v>
          </cell>
          <cell r="T409" t="str">
            <v xml:space="preserve"> </v>
          </cell>
          <cell r="U409" t="str">
            <v>&lt;11</v>
          </cell>
          <cell r="V409">
            <v>1</v>
          </cell>
          <cell r="W409" t="str">
            <v xml:space="preserve"> </v>
          </cell>
          <cell r="X409" t="str">
            <v>&lt;11</v>
          </cell>
          <cell r="Y409">
            <v>1</v>
          </cell>
          <cell r="Z409" t="str">
            <v xml:space="preserve"> </v>
          </cell>
          <cell r="AA409" t="str">
            <v>&lt;11</v>
          </cell>
          <cell r="AB409">
            <v>69</v>
          </cell>
          <cell r="AC409">
            <v>14.492754</v>
          </cell>
        </row>
        <row r="410">
          <cell r="A410">
            <v>21541</v>
          </cell>
          <cell r="B410" t="str">
            <v>Garrett</v>
          </cell>
          <cell r="C410">
            <v>17</v>
          </cell>
          <cell r="D410">
            <v>1500</v>
          </cell>
          <cell r="E410">
            <v>11.333333</v>
          </cell>
          <cell r="F410" t="str">
            <v>&lt;11</v>
          </cell>
          <cell r="G410">
            <v>97</v>
          </cell>
          <cell r="H410" t="str">
            <v xml:space="preserve"> </v>
          </cell>
          <cell r="I410">
            <v>17</v>
          </cell>
          <cell r="J410">
            <v>1403</v>
          </cell>
          <cell r="K410">
            <v>12.116892</v>
          </cell>
          <cell r="L410" t="str">
            <v>&lt;11</v>
          </cell>
          <cell r="M410">
            <v>698</v>
          </cell>
          <cell r="N410">
            <v>5.7306590000000002</v>
          </cell>
          <cell r="O410">
            <v>13</v>
          </cell>
          <cell r="P410">
            <v>802</v>
          </cell>
          <cell r="Q410">
            <v>16.209475999999999</v>
          </cell>
          <cell r="R410" t="str">
            <v>&lt;11</v>
          </cell>
          <cell r="S410">
            <v>3</v>
          </cell>
          <cell r="T410" t="str">
            <v xml:space="preserve"> </v>
          </cell>
          <cell r="U410" t="str">
            <v>&lt;11</v>
          </cell>
          <cell r="V410">
            <v>180</v>
          </cell>
          <cell r="W410" t="str">
            <v xml:space="preserve"> </v>
          </cell>
          <cell r="X410" t="str">
            <v>&lt;11</v>
          </cell>
          <cell r="Y410">
            <v>94</v>
          </cell>
          <cell r="Z410" t="str">
            <v xml:space="preserve"> </v>
          </cell>
          <cell r="AA410">
            <v>17</v>
          </cell>
          <cell r="AB410">
            <v>1223</v>
          </cell>
          <cell r="AC410">
            <v>13.900245</v>
          </cell>
        </row>
        <row r="411">
          <cell r="A411">
            <v>21542</v>
          </cell>
          <cell r="B411" t="str">
            <v>Allegany</v>
          </cell>
          <cell r="C411" t="str">
            <v>&lt;11</v>
          </cell>
          <cell r="D411">
            <v>154</v>
          </cell>
          <cell r="E411" t="str">
            <v xml:space="preserve"> </v>
          </cell>
          <cell r="F411" t="str">
            <v>&lt;11</v>
          </cell>
          <cell r="G411">
            <v>0</v>
          </cell>
          <cell r="H411" t="str">
            <v xml:space="preserve"> </v>
          </cell>
          <cell r="I411" t="str">
            <v>&lt;11</v>
          </cell>
          <cell r="J411">
            <v>154</v>
          </cell>
          <cell r="K411" t="str">
            <v xml:space="preserve"> </v>
          </cell>
          <cell r="L411" t="str">
            <v>&lt;11</v>
          </cell>
          <cell r="M411">
            <v>58</v>
          </cell>
          <cell r="N411" t="str">
            <v xml:space="preserve"> </v>
          </cell>
          <cell r="O411" t="str">
            <v>&lt;11</v>
          </cell>
          <cell r="P411">
            <v>96</v>
          </cell>
          <cell r="Q411" t="str">
            <v xml:space="preserve"> </v>
          </cell>
          <cell r="R411" t="str">
            <v>&lt;11</v>
          </cell>
          <cell r="S411">
            <v>0</v>
          </cell>
          <cell r="T411" t="str">
            <v xml:space="preserve"> </v>
          </cell>
          <cell r="U411" t="str">
            <v>&lt;11</v>
          </cell>
          <cell r="V411">
            <v>0</v>
          </cell>
          <cell r="W411" t="str">
            <v xml:space="preserve"> </v>
          </cell>
          <cell r="X411" t="str">
            <v>&lt;11</v>
          </cell>
          <cell r="Y411">
            <v>12</v>
          </cell>
          <cell r="Z411" t="str">
            <v xml:space="preserve"> </v>
          </cell>
          <cell r="AA411" t="str">
            <v>&lt;11</v>
          </cell>
          <cell r="AB411">
            <v>142</v>
          </cell>
          <cell r="AC411" t="str">
            <v xml:space="preserve"> </v>
          </cell>
        </row>
        <row r="412">
          <cell r="A412">
            <v>21543</v>
          </cell>
          <cell r="B412" t="str">
            <v>Allegany</v>
          </cell>
          <cell r="C412" t="str">
            <v>&lt;11</v>
          </cell>
          <cell r="D412">
            <v>335</v>
          </cell>
          <cell r="E412">
            <v>17.910447999999999</v>
          </cell>
          <cell r="F412" t="str">
            <v>&lt;11</v>
          </cell>
          <cell r="G412">
            <v>0</v>
          </cell>
          <cell r="H412" t="str">
            <v xml:space="preserve"> </v>
          </cell>
          <cell r="I412" t="str">
            <v>&lt;11</v>
          </cell>
          <cell r="J412">
            <v>335</v>
          </cell>
          <cell r="K412">
            <v>17.910447999999999</v>
          </cell>
          <cell r="L412" t="str">
            <v>&lt;11</v>
          </cell>
          <cell r="M412">
            <v>171</v>
          </cell>
          <cell r="N412">
            <v>29.239765999999999</v>
          </cell>
          <cell r="O412" t="str">
            <v>&lt;11</v>
          </cell>
          <cell r="P412">
            <v>164</v>
          </cell>
          <cell r="Q412">
            <v>6.0975609999999998</v>
          </cell>
          <cell r="R412" t="str">
            <v>&lt;11</v>
          </cell>
          <cell r="S412">
            <v>0</v>
          </cell>
          <cell r="T412" t="str">
            <v xml:space="preserve"> </v>
          </cell>
          <cell r="U412" t="str">
            <v>&lt;11</v>
          </cell>
          <cell r="V412">
            <v>6</v>
          </cell>
          <cell r="W412" t="str">
            <v xml:space="preserve"> </v>
          </cell>
          <cell r="X412" t="str">
            <v>&lt;11</v>
          </cell>
          <cell r="Y412">
            <v>0</v>
          </cell>
          <cell r="Z412" t="str">
            <v xml:space="preserve"> </v>
          </cell>
          <cell r="AA412" t="str">
            <v>&lt;11</v>
          </cell>
          <cell r="AB412">
            <v>329</v>
          </cell>
          <cell r="AC412">
            <v>18.237082000000001</v>
          </cell>
        </row>
        <row r="413">
          <cell r="A413">
            <v>21545</v>
          </cell>
          <cell r="B413" t="str">
            <v>Allegany</v>
          </cell>
          <cell r="C413">
            <v>29</v>
          </cell>
          <cell r="D413">
            <v>1625</v>
          </cell>
          <cell r="E413">
            <v>17.846153999999999</v>
          </cell>
          <cell r="F413" t="str">
            <v>&lt;11</v>
          </cell>
          <cell r="G413">
            <v>0</v>
          </cell>
          <cell r="H413" t="str">
            <v xml:space="preserve"> </v>
          </cell>
          <cell r="I413">
            <v>28</v>
          </cell>
          <cell r="J413">
            <v>1625</v>
          </cell>
          <cell r="K413">
            <v>17.230768999999999</v>
          </cell>
          <cell r="L413" t="str">
            <v>&lt;11</v>
          </cell>
          <cell r="M413">
            <v>863</v>
          </cell>
          <cell r="N413">
            <v>8.1112398999999993</v>
          </cell>
          <cell r="O413">
            <v>22</v>
          </cell>
          <cell r="P413">
            <v>762</v>
          </cell>
          <cell r="Q413">
            <v>28.871390999999999</v>
          </cell>
          <cell r="R413" t="str">
            <v>&lt;11</v>
          </cell>
          <cell r="S413">
            <v>0</v>
          </cell>
          <cell r="T413" t="str">
            <v xml:space="preserve"> </v>
          </cell>
          <cell r="U413" t="str">
            <v>&lt;11</v>
          </cell>
          <cell r="V413">
            <v>16</v>
          </cell>
          <cell r="W413" t="str">
            <v xml:space="preserve"> </v>
          </cell>
          <cell r="X413" t="str">
            <v>&lt;11</v>
          </cell>
          <cell r="Y413">
            <v>19</v>
          </cell>
          <cell r="Z413">
            <v>52.631579000000002</v>
          </cell>
          <cell r="AA413">
            <v>28</v>
          </cell>
          <cell r="AB413">
            <v>1590</v>
          </cell>
          <cell r="AC413">
            <v>17.610063</v>
          </cell>
        </row>
        <row r="414">
          <cell r="A414">
            <v>21550</v>
          </cell>
          <cell r="B414" t="str">
            <v>Garrett</v>
          </cell>
          <cell r="C414">
            <v>265</v>
          </cell>
          <cell r="D414">
            <v>14160</v>
          </cell>
          <cell r="E414">
            <v>18.714689</v>
          </cell>
          <cell r="F414" t="str">
            <v>&lt;11</v>
          </cell>
          <cell r="G414">
            <v>146</v>
          </cell>
          <cell r="H414">
            <v>6.8493151000000001</v>
          </cell>
          <cell r="I414">
            <v>261</v>
          </cell>
          <cell r="J414">
            <v>14014</v>
          </cell>
          <cell r="K414">
            <v>18.624233</v>
          </cell>
          <cell r="L414">
            <v>108</v>
          </cell>
          <cell r="M414">
            <v>7273</v>
          </cell>
          <cell r="N414">
            <v>14.849443000000001</v>
          </cell>
          <cell r="O414">
            <v>157</v>
          </cell>
          <cell r="P414">
            <v>6887</v>
          </cell>
          <cell r="Q414">
            <v>22.796572999999999</v>
          </cell>
          <cell r="R414" t="str">
            <v>&lt;11</v>
          </cell>
          <cell r="S414">
            <v>74</v>
          </cell>
          <cell r="T414" t="str">
            <v xml:space="preserve"> </v>
          </cell>
          <cell r="U414" t="str">
            <v>&lt;11</v>
          </cell>
          <cell r="V414">
            <v>77</v>
          </cell>
          <cell r="W414">
            <v>25.974025999999999</v>
          </cell>
          <cell r="X414" t="str">
            <v>&lt;11</v>
          </cell>
          <cell r="Y414">
            <v>264</v>
          </cell>
          <cell r="Z414">
            <v>3.7878788000000001</v>
          </cell>
          <cell r="AA414">
            <v>262</v>
          </cell>
          <cell r="AB414">
            <v>13745</v>
          </cell>
          <cell r="AC414">
            <v>19.061477</v>
          </cell>
        </row>
        <row r="415">
          <cell r="A415">
            <v>21555</v>
          </cell>
          <cell r="B415" t="str">
            <v>Allegany</v>
          </cell>
          <cell r="C415">
            <v>29</v>
          </cell>
          <cell r="D415">
            <v>1455</v>
          </cell>
          <cell r="E415">
            <v>19.931270999999999</v>
          </cell>
          <cell r="F415" t="str">
            <v>&lt;11</v>
          </cell>
          <cell r="G415">
            <v>0</v>
          </cell>
          <cell r="H415" t="str">
            <v xml:space="preserve"> </v>
          </cell>
          <cell r="I415">
            <v>28</v>
          </cell>
          <cell r="J415">
            <v>1455</v>
          </cell>
          <cell r="K415">
            <v>19.243986</v>
          </cell>
          <cell r="L415" t="str">
            <v>&lt;11</v>
          </cell>
          <cell r="M415">
            <v>710</v>
          </cell>
          <cell r="N415">
            <v>7.0422535000000002</v>
          </cell>
          <cell r="O415">
            <v>24</v>
          </cell>
          <cell r="P415">
            <v>745</v>
          </cell>
          <cell r="Q415">
            <v>32.214765</v>
          </cell>
          <cell r="R415" t="str">
            <v>&lt;11</v>
          </cell>
          <cell r="S415">
            <v>0</v>
          </cell>
          <cell r="T415" t="str">
            <v xml:space="preserve"> </v>
          </cell>
          <cell r="U415" t="str">
            <v>&lt;11</v>
          </cell>
          <cell r="V415">
            <v>4</v>
          </cell>
          <cell r="W415">
            <v>250</v>
          </cell>
          <cell r="X415" t="str">
            <v>&lt;11</v>
          </cell>
          <cell r="Y415">
            <v>24</v>
          </cell>
          <cell r="Z415">
            <v>41.666666999999997</v>
          </cell>
          <cell r="AA415">
            <v>27</v>
          </cell>
          <cell r="AB415">
            <v>1427</v>
          </cell>
          <cell r="AC415">
            <v>18.920812999999999</v>
          </cell>
        </row>
        <row r="416">
          <cell r="A416">
            <v>21556</v>
          </cell>
          <cell r="B416" t="str">
            <v>Allegany</v>
          </cell>
          <cell r="C416" t="str">
            <v>&lt;11</v>
          </cell>
          <cell r="D416">
            <v>0</v>
          </cell>
          <cell r="E416" t="str">
            <v xml:space="preserve"> </v>
          </cell>
          <cell r="F416" t="str">
            <v>&lt;11</v>
          </cell>
          <cell r="G416">
            <v>0</v>
          </cell>
          <cell r="H416" t="str">
            <v xml:space="preserve"> </v>
          </cell>
          <cell r="I416" t="str">
            <v>&lt;11</v>
          </cell>
          <cell r="J416">
            <v>0</v>
          </cell>
          <cell r="K416" t="str">
            <v xml:space="preserve"> </v>
          </cell>
          <cell r="L416" t="str">
            <v>&lt;11</v>
          </cell>
          <cell r="M416">
            <v>0</v>
          </cell>
          <cell r="N416" t="str">
            <v xml:space="preserve"> </v>
          </cell>
          <cell r="O416" t="str">
            <v>&lt;11</v>
          </cell>
          <cell r="P416">
            <v>0</v>
          </cell>
          <cell r="Q416" t="str">
            <v xml:space="preserve"> </v>
          </cell>
          <cell r="R416" t="str">
            <v>&lt;11</v>
          </cell>
          <cell r="S416">
            <v>0</v>
          </cell>
          <cell r="T416" t="str">
            <v xml:space="preserve"> </v>
          </cell>
          <cell r="U416" t="str">
            <v>&lt;11</v>
          </cell>
          <cell r="V416">
            <v>0</v>
          </cell>
          <cell r="W416" t="str">
            <v xml:space="preserve"> </v>
          </cell>
          <cell r="X416" t="str">
            <v>&lt;11</v>
          </cell>
          <cell r="Y416">
            <v>0</v>
          </cell>
          <cell r="Z416" t="str">
            <v xml:space="preserve"> </v>
          </cell>
          <cell r="AA416" t="str">
            <v>&lt;11</v>
          </cell>
          <cell r="AB416">
            <v>0</v>
          </cell>
          <cell r="AC416" t="str">
            <v xml:space="preserve"> </v>
          </cell>
        </row>
        <row r="417">
          <cell r="A417">
            <v>21557</v>
          </cell>
          <cell r="B417" t="str">
            <v>Allegany</v>
          </cell>
          <cell r="C417">
            <v>29</v>
          </cell>
          <cell r="D417">
            <v>1516</v>
          </cell>
          <cell r="E417">
            <v>19.129287999999999</v>
          </cell>
          <cell r="F417" t="str">
            <v>&lt;11</v>
          </cell>
          <cell r="G417">
            <v>0</v>
          </cell>
          <cell r="H417" t="str">
            <v xml:space="preserve"> </v>
          </cell>
          <cell r="I417">
            <v>29</v>
          </cell>
          <cell r="J417">
            <v>1516</v>
          </cell>
          <cell r="K417">
            <v>19.129287999999999</v>
          </cell>
          <cell r="L417" t="str">
            <v>&lt;11</v>
          </cell>
          <cell r="M417">
            <v>754</v>
          </cell>
          <cell r="N417">
            <v>10.61008</v>
          </cell>
          <cell r="O417">
            <v>21</v>
          </cell>
          <cell r="P417">
            <v>762</v>
          </cell>
          <cell r="Q417">
            <v>27.559055000000001</v>
          </cell>
          <cell r="R417" t="str">
            <v>&lt;11</v>
          </cell>
          <cell r="S417">
            <v>0</v>
          </cell>
          <cell r="T417" t="str">
            <v xml:space="preserve"> </v>
          </cell>
          <cell r="U417" t="str">
            <v>&lt;11</v>
          </cell>
          <cell r="V417">
            <v>0</v>
          </cell>
          <cell r="W417" t="str">
            <v xml:space="preserve"> </v>
          </cell>
          <cell r="X417" t="str">
            <v>&lt;11</v>
          </cell>
          <cell r="Y417">
            <v>0</v>
          </cell>
          <cell r="Z417" t="str">
            <v xml:space="preserve"> </v>
          </cell>
          <cell r="AA417">
            <v>24</v>
          </cell>
          <cell r="AB417">
            <v>1516</v>
          </cell>
          <cell r="AC417">
            <v>15.831135</v>
          </cell>
        </row>
        <row r="418">
          <cell r="A418">
            <v>21560</v>
          </cell>
          <cell r="B418" t="str">
            <v>Allegany</v>
          </cell>
          <cell r="C418" t="str">
            <v>&lt;11</v>
          </cell>
          <cell r="D418">
            <v>8</v>
          </cell>
          <cell r="E418" t="str">
            <v xml:space="preserve"> </v>
          </cell>
          <cell r="F418" t="str">
            <v>&lt;11</v>
          </cell>
          <cell r="G418">
            <v>0</v>
          </cell>
          <cell r="H418" t="str">
            <v xml:space="preserve"> </v>
          </cell>
          <cell r="I418" t="str">
            <v>&lt;11</v>
          </cell>
          <cell r="J418">
            <v>8</v>
          </cell>
          <cell r="K418" t="str">
            <v xml:space="preserve"> </v>
          </cell>
          <cell r="L418" t="str">
            <v>&lt;11</v>
          </cell>
          <cell r="M418">
            <v>0</v>
          </cell>
          <cell r="N418" t="str">
            <v xml:space="preserve"> </v>
          </cell>
          <cell r="O418" t="str">
            <v>&lt;11</v>
          </cell>
          <cell r="P418">
            <v>8</v>
          </cell>
          <cell r="Q418" t="str">
            <v xml:space="preserve"> </v>
          </cell>
          <cell r="R418" t="str">
            <v>&lt;11</v>
          </cell>
          <cell r="S418">
            <v>0</v>
          </cell>
          <cell r="T418" t="str">
            <v xml:space="preserve"> </v>
          </cell>
          <cell r="U418" t="str">
            <v>&lt;11</v>
          </cell>
          <cell r="V418">
            <v>0</v>
          </cell>
          <cell r="W418" t="str">
            <v xml:space="preserve"> </v>
          </cell>
          <cell r="X418" t="str">
            <v>&lt;11</v>
          </cell>
          <cell r="Y418">
            <v>0</v>
          </cell>
          <cell r="Z418" t="str">
            <v xml:space="preserve"> </v>
          </cell>
          <cell r="AA418" t="str">
            <v>&lt;11</v>
          </cell>
          <cell r="AB418">
            <v>8</v>
          </cell>
          <cell r="AC418" t="str">
            <v xml:space="preserve"> </v>
          </cell>
        </row>
        <row r="419">
          <cell r="A419">
            <v>21561</v>
          </cell>
          <cell r="B419" t="str">
            <v>Garrett</v>
          </cell>
          <cell r="C419">
            <v>27</v>
          </cell>
          <cell r="D419">
            <v>2355</v>
          </cell>
          <cell r="E419">
            <v>11.464968000000001</v>
          </cell>
          <cell r="F419" t="str">
            <v>&lt;11</v>
          </cell>
          <cell r="G419">
            <v>14</v>
          </cell>
          <cell r="H419" t="str">
            <v xml:space="preserve"> </v>
          </cell>
          <cell r="I419">
            <v>27</v>
          </cell>
          <cell r="J419">
            <v>2341</v>
          </cell>
          <cell r="K419">
            <v>11.533533</v>
          </cell>
          <cell r="L419">
            <v>11</v>
          </cell>
          <cell r="M419">
            <v>1165</v>
          </cell>
          <cell r="N419">
            <v>9.4420601000000008</v>
          </cell>
          <cell r="O419">
            <v>16</v>
          </cell>
          <cell r="P419">
            <v>1190</v>
          </cell>
          <cell r="Q419">
            <v>13.445378</v>
          </cell>
          <cell r="R419" t="str">
            <v>&lt;11</v>
          </cell>
          <cell r="S419">
            <v>0</v>
          </cell>
          <cell r="T419" t="str">
            <v xml:space="preserve"> </v>
          </cell>
          <cell r="U419" t="str">
            <v>&lt;11</v>
          </cell>
          <cell r="V419">
            <v>47</v>
          </cell>
          <cell r="W419" t="str">
            <v xml:space="preserve"> </v>
          </cell>
          <cell r="X419" t="str">
            <v>&lt;11</v>
          </cell>
          <cell r="Y419">
            <v>98</v>
          </cell>
          <cell r="Z419" t="str">
            <v xml:space="preserve"> </v>
          </cell>
          <cell r="AA419">
            <v>27</v>
          </cell>
          <cell r="AB419">
            <v>2210</v>
          </cell>
          <cell r="AC419">
            <v>12.217195</v>
          </cell>
        </row>
        <row r="420">
          <cell r="A420">
            <v>21562</v>
          </cell>
          <cell r="B420" t="str">
            <v>Allegany</v>
          </cell>
          <cell r="C420">
            <v>45</v>
          </cell>
          <cell r="D420">
            <v>3093</v>
          </cell>
          <cell r="E420">
            <v>14.548982000000001</v>
          </cell>
          <cell r="F420" t="str">
            <v>&lt;11</v>
          </cell>
          <cell r="G420">
            <v>35</v>
          </cell>
          <cell r="H420" t="str">
            <v xml:space="preserve"> </v>
          </cell>
          <cell r="I420">
            <v>45</v>
          </cell>
          <cell r="J420">
            <v>3058</v>
          </cell>
          <cell r="K420">
            <v>14.7155</v>
          </cell>
          <cell r="L420">
            <v>22</v>
          </cell>
          <cell r="M420">
            <v>1542</v>
          </cell>
          <cell r="N420">
            <v>14.267185</v>
          </cell>
          <cell r="O420">
            <v>23</v>
          </cell>
          <cell r="P420">
            <v>1551</v>
          </cell>
          <cell r="Q420">
            <v>14.829141999999999</v>
          </cell>
          <cell r="R420" t="str">
            <v>&lt;11</v>
          </cell>
          <cell r="S420">
            <v>11</v>
          </cell>
          <cell r="T420" t="str">
            <v xml:space="preserve"> </v>
          </cell>
          <cell r="U420" t="str">
            <v>&lt;11</v>
          </cell>
          <cell r="V420">
            <v>13</v>
          </cell>
          <cell r="W420">
            <v>76.923077000000006</v>
          </cell>
          <cell r="X420" t="str">
            <v>&lt;11</v>
          </cell>
          <cell r="Y420">
            <v>34</v>
          </cell>
          <cell r="Z420">
            <v>29.411764999999999</v>
          </cell>
          <cell r="AA420">
            <v>43</v>
          </cell>
          <cell r="AB420">
            <v>3035</v>
          </cell>
          <cell r="AC420">
            <v>14.16804</v>
          </cell>
        </row>
        <row r="421">
          <cell r="A421">
            <v>21601</v>
          </cell>
          <cell r="B421" t="str">
            <v>Talbot</v>
          </cell>
          <cell r="C421">
            <v>481</v>
          </cell>
          <cell r="D421">
            <v>23373</v>
          </cell>
          <cell r="E421">
            <v>20.579301000000001</v>
          </cell>
          <cell r="F421">
            <v>27</v>
          </cell>
          <cell r="G421">
            <v>1955</v>
          </cell>
          <cell r="H421">
            <v>13.810741999999999</v>
          </cell>
          <cell r="I421">
            <v>451</v>
          </cell>
          <cell r="J421">
            <v>21418</v>
          </cell>
          <cell r="K421">
            <v>21.057054999999998</v>
          </cell>
          <cell r="L421">
            <v>154</v>
          </cell>
          <cell r="M421">
            <v>12443</v>
          </cell>
          <cell r="N421">
            <v>12.376436999999999</v>
          </cell>
          <cell r="O421">
            <v>327</v>
          </cell>
          <cell r="P421">
            <v>10930</v>
          </cell>
          <cell r="Q421">
            <v>29.917657999999999</v>
          </cell>
          <cell r="R421" t="str">
            <v>&lt;11</v>
          </cell>
          <cell r="S421">
            <v>307</v>
          </cell>
          <cell r="T421" t="str">
            <v xml:space="preserve"> </v>
          </cell>
          <cell r="U421">
            <v>74</v>
          </cell>
          <cell r="V421">
            <v>3041</v>
          </cell>
          <cell r="W421">
            <v>24.334101</v>
          </cell>
          <cell r="X421">
            <v>38</v>
          </cell>
          <cell r="Y421">
            <v>1877</v>
          </cell>
          <cell r="Z421">
            <v>20.245072</v>
          </cell>
          <cell r="AA421">
            <v>369</v>
          </cell>
          <cell r="AB421">
            <v>18148</v>
          </cell>
          <cell r="AC421">
            <v>20.332819000000001</v>
          </cell>
        </row>
        <row r="422">
          <cell r="A422">
            <v>21607</v>
          </cell>
          <cell r="B422" t="str">
            <v>Queen Annes</v>
          </cell>
          <cell r="C422" t="str">
            <v>&lt;11</v>
          </cell>
          <cell r="D422">
            <v>640</v>
          </cell>
          <cell r="E422">
            <v>3.125</v>
          </cell>
          <cell r="F422" t="str">
            <v>&lt;11</v>
          </cell>
          <cell r="G422">
            <v>138</v>
          </cell>
          <cell r="H422" t="str">
            <v xml:space="preserve"> </v>
          </cell>
          <cell r="I422" t="str">
            <v>&lt;11</v>
          </cell>
          <cell r="J422">
            <v>502</v>
          </cell>
          <cell r="K422">
            <v>3.9840637000000001</v>
          </cell>
          <cell r="L422" t="str">
            <v>&lt;11</v>
          </cell>
          <cell r="M422">
            <v>281</v>
          </cell>
          <cell r="N422">
            <v>3.5587189000000001</v>
          </cell>
          <cell r="O422" t="str">
            <v>&lt;11</v>
          </cell>
          <cell r="P422">
            <v>359</v>
          </cell>
          <cell r="Q422">
            <v>2.7855153000000001</v>
          </cell>
          <cell r="R422" t="str">
            <v>&lt;11</v>
          </cell>
          <cell r="S422">
            <v>0</v>
          </cell>
          <cell r="T422" t="str">
            <v xml:space="preserve"> </v>
          </cell>
          <cell r="U422" t="str">
            <v>&lt;11</v>
          </cell>
          <cell r="V422">
            <v>20</v>
          </cell>
          <cell r="W422" t="str">
            <v xml:space="preserve"> </v>
          </cell>
          <cell r="X422" t="str">
            <v>&lt;11</v>
          </cell>
          <cell r="Y422">
            <v>167</v>
          </cell>
          <cell r="Z422" t="str">
            <v xml:space="preserve"> </v>
          </cell>
          <cell r="AA422" t="str">
            <v>&lt;11</v>
          </cell>
          <cell r="AB422">
            <v>453</v>
          </cell>
          <cell r="AC422">
            <v>4.4150109999999998</v>
          </cell>
        </row>
        <row r="423">
          <cell r="A423">
            <v>21609</v>
          </cell>
          <cell r="B423" t="str">
            <v>Caroline</v>
          </cell>
          <cell r="C423" t="str">
            <v>&lt;11</v>
          </cell>
          <cell r="D423">
            <v>0</v>
          </cell>
          <cell r="E423" t="str">
            <v xml:space="preserve"> </v>
          </cell>
          <cell r="F423" t="str">
            <v>&lt;11</v>
          </cell>
          <cell r="G423">
            <v>0</v>
          </cell>
          <cell r="H423" t="str">
            <v xml:space="preserve"> </v>
          </cell>
          <cell r="I423" t="str">
            <v>&lt;11</v>
          </cell>
          <cell r="J423">
            <v>0</v>
          </cell>
          <cell r="K423" t="str">
            <v xml:space="preserve"> </v>
          </cell>
          <cell r="L423" t="str">
            <v>&lt;11</v>
          </cell>
          <cell r="M423">
            <v>0</v>
          </cell>
          <cell r="N423" t="str">
            <v xml:space="preserve"> </v>
          </cell>
          <cell r="O423" t="str">
            <v>&lt;11</v>
          </cell>
          <cell r="P423">
            <v>0</v>
          </cell>
          <cell r="Q423" t="str">
            <v xml:space="preserve"> </v>
          </cell>
          <cell r="R423" t="str">
            <v>&lt;11</v>
          </cell>
          <cell r="S423">
            <v>0</v>
          </cell>
          <cell r="T423" t="str">
            <v xml:space="preserve"> </v>
          </cell>
          <cell r="U423" t="str">
            <v>&lt;11</v>
          </cell>
          <cell r="V423">
            <v>0</v>
          </cell>
          <cell r="W423" t="str">
            <v xml:space="preserve"> </v>
          </cell>
          <cell r="X423" t="str">
            <v>&lt;11</v>
          </cell>
          <cell r="Y423">
            <v>0</v>
          </cell>
          <cell r="Z423" t="str">
            <v xml:space="preserve"> </v>
          </cell>
          <cell r="AA423" t="str">
            <v>&lt;11</v>
          </cell>
          <cell r="AB423">
            <v>0</v>
          </cell>
          <cell r="AC423" t="str">
            <v xml:space="preserve"> </v>
          </cell>
        </row>
        <row r="424">
          <cell r="A424">
            <v>21610</v>
          </cell>
          <cell r="B424" t="str">
            <v>Kent</v>
          </cell>
          <cell r="C424" t="str">
            <v>&lt;11</v>
          </cell>
          <cell r="D424">
            <v>410</v>
          </cell>
          <cell r="E424">
            <v>21.951219999999999</v>
          </cell>
          <cell r="F424" t="str">
            <v>&lt;11</v>
          </cell>
          <cell r="G424">
            <v>20</v>
          </cell>
          <cell r="H424" t="str">
            <v xml:space="preserve"> </v>
          </cell>
          <cell r="I424" t="str">
            <v>&lt;11</v>
          </cell>
          <cell r="J424">
            <v>390</v>
          </cell>
          <cell r="K424">
            <v>23.076923000000001</v>
          </cell>
          <cell r="L424" t="str">
            <v>&lt;11</v>
          </cell>
          <cell r="M424">
            <v>238</v>
          </cell>
          <cell r="N424">
            <v>21.008403000000001</v>
          </cell>
          <cell r="O424" t="str">
            <v>&lt;11</v>
          </cell>
          <cell r="P424">
            <v>172</v>
          </cell>
          <cell r="Q424">
            <v>23.255814000000001</v>
          </cell>
          <cell r="R424" t="str">
            <v>&lt;11</v>
          </cell>
          <cell r="S424">
            <v>0</v>
          </cell>
          <cell r="T424" t="str">
            <v xml:space="preserve"> </v>
          </cell>
          <cell r="U424" t="str">
            <v>&lt;11</v>
          </cell>
          <cell r="V424">
            <v>20</v>
          </cell>
          <cell r="W424">
            <v>100</v>
          </cell>
          <cell r="X424" t="str">
            <v>&lt;11</v>
          </cell>
          <cell r="Y424">
            <v>19</v>
          </cell>
          <cell r="Z424" t="str">
            <v xml:space="preserve"> </v>
          </cell>
          <cell r="AA424" t="str">
            <v>&lt;11</v>
          </cell>
          <cell r="AB424">
            <v>371</v>
          </cell>
          <cell r="AC424">
            <v>18.867925</v>
          </cell>
        </row>
        <row r="425">
          <cell r="A425">
            <v>21612</v>
          </cell>
          <cell r="B425" t="str">
            <v>Talbot</v>
          </cell>
          <cell r="C425">
            <v>11</v>
          </cell>
          <cell r="D425">
            <v>716</v>
          </cell>
          <cell r="E425">
            <v>15.363128</v>
          </cell>
          <cell r="F425" t="str">
            <v>&lt;11</v>
          </cell>
          <cell r="G425">
            <v>52</v>
          </cell>
          <cell r="H425" t="str">
            <v xml:space="preserve"> </v>
          </cell>
          <cell r="I425">
            <v>11</v>
          </cell>
          <cell r="J425">
            <v>664</v>
          </cell>
          <cell r="K425">
            <v>16.566265000000001</v>
          </cell>
          <cell r="L425" t="str">
            <v>&lt;11</v>
          </cell>
          <cell r="M425">
            <v>317</v>
          </cell>
          <cell r="N425" t="str">
            <v xml:space="preserve"> </v>
          </cell>
          <cell r="O425">
            <v>11</v>
          </cell>
          <cell r="P425">
            <v>399</v>
          </cell>
          <cell r="Q425">
            <v>27.568922000000001</v>
          </cell>
          <cell r="R425" t="str">
            <v>&lt;11</v>
          </cell>
          <cell r="S425">
            <v>0</v>
          </cell>
          <cell r="T425" t="str">
            <v xml:space="preserve"> </v>
          </cell>
          <cell r="U425" t="str">
            <v>&lt;11</v>
          </cell>
          <cell r="V425">
            <v>0</v>
          </cell>
          <cell r="W425" t="str">
            <v xml:space="preserve"> </v>
          </cell>
          <cell r="X425" t="str">
            <v>&lt;11</v>
          </cell>
          <cell r="Y425">
            <v>58</v>
          </cell>
          <cell r="Z425">
            <v>17.241378999999998</v>
          </cell>
          <cell r="AA425" t="str">
            <v>&lt;11</v>
          </cell>
          <cell r="AB425">
            <v>658</v>
          </cell>
          <cell r="AC425">
            <v>15.197568</v>
          </cell>
        </row>
        <row r="426">
          <cell r="A426">
            <v>21613</v>
          </cell>
          <cell r="B426" t="str">
            <v>Dorchester</v>
          </cell>
          <cell r="C426">
            <v>847</v>
          </cell>
          <cell r="D426">
            <v>17688</v>
          </cell>
          <cell r="E426">
            <v>47.885572000000003</v>
          </cell>
          <cell r="F426">
            <v>32</v>
          </cell>
          <cell r="G426">
            <v>1119</v>
          </cell>
          <cell r="H426">
            <v>28.596962000000001</v>
          </cell>
          <cell r="I426">
            <v>809</v>
          </cell>
          <cell r="J426">
            <v>16569</v>
          </cell>
          <cell r="K426">
            <v>48.826121000000001</v>
          </cell>
          <cell r="L426">
            <v>363</v>
          </cell>
          <cell r="M426">
            <v>9041</v>
          </cell>
          <cell r="N426">
            <v>40.150426000000003</v>
          </cell>
          <cell r="O426">
            <v>484</v>
          </cell>
          <cell r="P426">
            <v>8647</v>
          </cell>
          <cell r="Q426">
            <v>55.973170000000003</v>
          </cell>
          <cell r="R426" t="str">
            <v>&lt;11</v>
          </cell>
          <cell r="S426">
            <v>322</v>
          </cell>
          <cell r="T426" t="str">
            <v xml:space="preserve"> </v>
          </cell>
          <cell r="U426">
            <v>402</v>
          </cell>
          <cell r="V426">
            <v>5826</v>
          </cell>
          <cell r="W426">
            <v>69.00103</v>
          </cell>
          <cell r="X426">
            <v>43</v>
          </cell>
          <cell r="Y426">
            <v>2059</v>
          </cell>
          <cell r="Z426">
            <v>20.883924</v>
          </cell>
          <cell r="AA426">
            <v>402</v>
          </cell>
          <cell r="AB426">
            <v>9481</v>
          </cell>
          <cell r="AC426">
            <v>42.400590999999999</v>
          </cell>
        </row>
        <row r="427">
          <cell r="A427">
            <v>21617</v>
          </cell>
          <cell r="B427" t="str">
            <v>Queen Annes</v>
          </cell>
          <cell r="C427">
            <v>136</v>
          </cell>
          <cell r="D427">
            <v>10270</v>
          </cell>
          <cell r="E427">
            <v>13.242454</v>
          </cell>
          <cell r="F427" t="str">
            <v>&lt;11</v>
          </cell>
          <cell r="G427">
            <v>141</v>
          </cell>
          <cell r="H427">
            <v>14.184397000000001</v>
          </cell>
          <cell r="I427">
            <v>132</v>
          </cell>
          <cell r="J427">
            <v>10129</v>
          </cell>
          <cell r="K427">
            <v>13.031889</v>
          </cell>
          <cell r="L427">
            <v>61</v>
          </cell>
          <cell r="M427">
            <v>5277</v>
          </cell>
          <cell r="N427">
            <v>11.559597999999999</v>
          </cell>
          <cell r="O427">
            <v>75</v>
          </cell>
          <cell r="P427">
            <v>4993</v>
          </cell>
          <cell r="Q427">
            <v>15.021029</v>
          </cell>
          <cell r="R427" t="str">
            <v>&lt;11</v>
          </cell>
          <cell r="S427">
            <v>140</v>
          </cell>
          <cell r="T427">
            <v>7.1428570999999996</v>
          </cell>
          <cell r="U427">
            <v>34</v>
          </cell>
          <cell r="V427">
            <v>834</v>
          </cell>
          <cell r="W427">
            <v>40.767386000000002</v>
          </cell>
          <cell r="X427" t="str">
            <v>&lt;11</v>
          </cell>
          <cell r="Y427">
            <v>238</v>
          </cell>
          <cell r="Z427">
            <v>37.815125999999999</v>
          </cell>
          <cell r="AA427">
            <v>92</v>
          </cell>
          <cell r="AB427">
            <v>9058</v>
          </cell>
          <cell r="AC427">
            <v>10.156767</v>
          </cell>
        </row>
        <row r="428">
          <cell r="A428">
            <v>21619</v>
          </cell>
          <cell r="B428" t="str">
            <v>Queen Annes</v>
          </cell>
          <cell r="C428">
            <v>112</v>
          </cell>
          <cell r="D428">
            <v>5765</v>
          </cell>
          <cell r="E428">
            <v>19.427579999999999</v>
          </cell>
          <cell r="F428" t="str">
            <v>&lt;11</v>
          </cell>
          <cell r="G428">
            <v>246</v>
          </cell>
          <cell r="H428">
            <v>20.325202999999998</v>
          </cell>
          <cell r="I428">
            <v>106</v>
          </cell>
          <cell r="J428">
            <v>5519</v>
          </cell>
          <cell r="K428">
            <v>19.206378000000001</v>
          </cell>
          <cell r="L428">
            <v>38</v>
          </cell>
          <cell r="M428">
            <v>2983</v>
          </cell>
          <cell r="N428">
            <v>12.738854</v>
          </cell>
          <cell r="O428">
            <v>74</v>
          </cell>
          <cell r="P428">
            <v>2782</v>
          </cell>
          <cell r="Q428">
            <v>26.599568999999999</v>
          </cell>
          <cell r="R428" t="str">
            <v>&lt;11</v>
          </cell>
          <cell r="S428">
            <v>31</v>
          </cell>
          <cell r="T428">
            <v>32.258065000000002</v>
          </cell>
          <cell r="U428">
            <v>12</v>
          </cell>
          <cell r="V428">
            <v>350</v>
          </cell>
          <cell r="W428">
            <v>34.285713999999999</v>
          </cell>
          <cell r="X428" t="str">
            <v>&lt;11</v>
          </cell>
          <cell r="Y428">
            <v>398</v>
          </cell>
          <cell r="Z428">
            <v>15.075377</v>
          </cell>
          <cell r="AA428">
            <v>93</v>
          </cell>
          <cell r="AB428">
            <v>4986</v>
          </cell>
          <cell r="AC428">
            <v>18.652225999999999</v>
          </cell>
        </row>
        <row r="429">
          <cell r="A429">
            <v>21620</v>
          </cell>
          <cell r="B429" t="str">
            <v>Kent</v>
          </cell>
          <cell r="C429">
            <v>242</v>
          </cell>
          <cell r="D429">
            <v>13083</v>
          </cell>
          <cell r="E429">
            <v>18.497287</v>
          </cell>
          <cell r="F429" t="str">
            <v>&lt;11</v>
          </cell>
          <cell r="G429">
            <v>406</v>
          </cell>
          <cell r="H429">
            <v>2.4630542000000002</v>
          </cell>
          <cell r="I429">
            <v>239</v>
          </cell>
          <cell r="J429">
            <v>12677</v>
          </cell>
          <cell r="K429">
            <v>18.853041000000001</v>
          </cell>
          <cell r="L429">
            <v>100</v>
          </cell>
          <cell r="M429">
            <v>6666</v>
          </cell>
          <cell r="N429">
            <v>15.0015</v>
          </cell>
          <cell r="O429">
            <v>142</v>
          </cell>
          <cell r="P429">
            <v>6417</v>
          </cell>
          <cell r="Q429">
            <v>22.128720999999999</v>
          </cell>
          <cell r="R429" t="str">
            <v>&lt;11</v>
          </cell>
          <cell r="S429">
            <v>178</v>
          </cell>
          <cell r="T429">
            <v>5.6179775000000003</v>
          </cell>
          <cell r="U429">
            <v>62</v>
          </cell>
          <cell r="V429">
            <v>1752</v>
          </cell>
          <cell r="W429">
            <v>35.388128000000002</v>
          </cell>
          <cell r="X429" t="str">
            <v>&lt;11</v>
          </cell>
          <cell r="Y429">
            <v>656</v>
          </cell>
          <cell r="Z429">
            <v>12.195122</v>
          </cell>
          <cell r="AA429">
            <v>171</v>
          </cell>
          <cell r="AB429">
            <v>10497</v>
          </cell>
          <cell r="AC429">
            <v>16.290368999999998</v>
          </cell>
        </row>
        <row r="430">
          <cell r="A430">
            <v>21622</v>
          </cell>
          <cell r="B430" t="str">
            <v>Dorchester</v>
          </cell>
          <cell r="C430" t="str">
            <v>&lt;11</v>
          </cell>
          <cell r="D430">
            <v>645</v>
          </cell>
          <cell r="E430">
            <v>13.953488</v>
          </cell>
          <cell r="F430" t="str">
            <v>&lt;11</v>
          </cell>
          <cell r="G430">
            <v>0</v>
          </cell>
          <cell r="H430" t="str">
            <v xml:space="preserve"> </v>
          </cell>
          <cell r="I430" t="str">
            <v>&lt;11</v>
          </cell>
          <cell r="J430">
            <v>645</v>
          </cell>
          <cell r="K430">
            <v>13.953488</v>
          </cell>
          <cell r="L430" t="str">
            <v>&lt;11</v>
          </cell>
          <cell r="M430">
            <v>396</v>
          </cell>
          <cell r="N430">
            <v>2.5252525000000001</v>
          </cell>
          <cell r="O430" t="str">
            <v>&lt;11</v>
          </cell>
          <cell r="P430">
            <v>249</v>
          </cell>
          <cell r="Q430">
            <v>32.128514000000003</v>
          </cell>
          <cell r="R430" t="str">
            <v>&lt;11</v>
          </cell>
          <cell r="S430">
            <v>0</v>
          </cell>
          <cell r="T430" t="str">
            <v xml:space="preserve"> </v>
          </cell>
          <cell r="U430" t="str">
            <v>&lt;11</v>
          </cell>
          <cell r="V430">
            <v>34</v>
          </cell>
          <cell r="W430">
            <v>29.411764999999999</v>
          </cell>
          <cell r="X430" t="str">
            <v>&lt;11</v>
          </cell>
          <cell r="Y430">
            <v>1</v>
          </cell>
          <cell r="Z430" t="str">
            <v xml:space="preserve"> </v>
          </cell>
          <cell r="AA430" t="str">
            <v>&lt;11</v>
          </cell>
          <cell r="AB430">
            <v>610</v>
          </cell>
          <cell r="AC430">
            <v>13.114754</v>
          </cell>
        </row>
        <row r="431">
          <cell r="A431">
            <v>21623</v>
          </cell>
          <cell r="B431" t="str">
            <v>Queen Annes</v>
          </cell>
          <cell r="C431">
            <v>20</v>
          </cell>
          <cell r="D431">
            <v>2478</v>
          </cell>
          <cell r="E431">
            <v>8.0710250000000006</v>
          </cell>
          <cell r="F431" t="str">
            <v>&lt;11</v>
          </cell>
          <cell r="G431">
            <v>240</v>
          </cell>
          <cell r="H431" t="str">
            <v xml:space="preserve"> </v>
          </cell>
          <cell r="I431">
            <v>20</v>
          </cell>
          <cell r="J431">
            <v>2238</v>
          </cell>
          <cell r="K431">
            <v>8.9365504999999992</v>
          </cell>
          <cell r="L431">
            <v>12</v>
          </cell>
          <cell r="M431">
            <v>1159</v>
          </cell>
          <cell r="N431">
            <v>10.353752999999999</v>
          </cell>
          <cell r="O431" t="str">
            <v>&lt;11</v>
          </cell>
          <cell r="P431">
            <v>1319</v>
          </cell>
          <cell r="Q431">
            <v>6.0652008999999998</v>
          </cell>
          <cell r="R431" t="str">
            <v>&lt;11</v>
          </cell>
          <cell r="S431">
            <v>34</v>
          </cell>
          <cell r="T431" t="str">
            <v xml:space="preserve"> </v>
          </cell>
          <cell r="U431" t="str">
            <v>&lt;11</v>
          </cell>
          <cell r="V431">
            <v>200</v>
          </cell>
          <cell r="W431">
            <v>30</v>
          </cell>
          <cell r="X431" t="str">
            <v>&lt;11</v>
          </cell>
          <cell r="Y431">
            <v>233</v>
          </cell>
          <cell r="Z431" t="str">
            <v xml:space="preserve"> </v>
          </cell>
          <cell r="AA431">
            <v>14</v>
          </cell>
          <cell r="AB431">
            <v>2011</v>
          </cell>
          <cell r="AC431">
            <v>6.9617106</v>
          </cell>
        </row>
        <row r="432">
          <cell r="A432">
            <v>21624</v>
          </cell>
          <cell r="B432" t="str">
            <v>Talbot</v>
          </cell>
          <cell r="C432" t="str">
            <v>&lt;11</v>
          </cell>
          <cell r="D432">
            <v>217</v>
          </cell>
          <cell r="E432">
            <v>4.6082948999999997</v>
          </cell>
          <cell r="F432" t="str">
            <v>&lt;11</v>
          </cell>
          <cell r="G432">
            <v>0</v>
          </cell>
          <cell r="H432" t="str">
            <v xml:space="preserve"> </v>
          </cell>
          <cell r="I432" t="str">
            <v>&lt;11</v>
          </cell>
          <cell r="J432">
            <v>217</v>
          </cell>
          <cell r="K432">
            <v>4.6082948999999997</v>
          </cell>
          <cell r="L432" t="str">
            <v>&lt;11</v>
          </cell>
          <cell r="M432">
            <v>113</v>
          </cell>
          <cell r="N432">
            <v>8.8495574999999995</v>
          </cell>
          <cell r="O432" t="str">
            <v>&lt;11</v>
          </cell>
          <cell r="P432">
            <v>104</v>
          </cell>
          <cell r="Q432" t="str">
            <v xml:space="preserve"> </v>
          </cell>
          <cell r="R432" t="str">
            <v>&lt;11</v>
          </cell>
          <cell r="S432">
            <v>0</v>
          </cell>
          <cell r="T432" t="str">
            <v xml:space="preserve"> </v>
          </cell>
          <cell r="U432" t="str">
            <v>&lt;11</v>
          </cell>
          <cell r="V432">
            <v>16</v>
          </cell>
          <cell r="W432" t="str">
            <v xml:space="preserve"> </v>
          </cell>
          <cell r="X432" t="str">
            <v>&lt;11</v>
          </cell>
          <cell r="Y432">
            <v>0</v>
          </cell>
          <cell r="Z432" t="str">
            <v xml:space="preserve"> </v>
          </cell>
          <cell r="AA432" t="str">
            <v>&lt;11</v>
          </cell>
          <cell r="AB432">
            <v>201</v>
          </cell>
          <cell r="AC432">
            <v>4.9751244000000003</v>
          </cell>
        </row>
        <row r="433">
          <cell r="A433">
            <v>21625</v>
          </cell>
          <cell r="B433" t="str">
            <v>Talbot</v>
          </cell>
          <cell r="C433">
            <v>28</v>
          </cell>
          <cell r="D433">
            <v>2479</v>
          </cell>
          <cell r="E433">
            <v>11.294877</v>
          </cell>
          <cell r="F433" t="str">
            <v>&lt;11</v>
          </cell>
          <cell r="G433">
            <v>0</v>
          </cell>
          <cell r="H433" t="str">
            <v xml:space="preserve"> </v>
          </cell>
          <cell r="I433">
            <v>27</v>
          </cell>
          <cell r="J433">
            <v>2479</v>
          </cell>
          <cell r="K433">
            <v>10.891489</v>
          </cell>
          <cell r="L433" t="str">
            <v>&lt;11</v>
          </cell>
          <cell r="M433">
            <v>1378</v>
          </cell>
          <cell r="N433">
            <v>7.256894</v>
          </cell>
          <cell r="O433">
            <v>18</v>
          </cell>
          <cell r="P433">
            <v>1101</v>
          </cell>
          <cell r="Q433">
            <v>16.348773999999999</v>
          </cell>
          <cell r="R433" t="str">
            <v>&lt;11</v>
          </cell>
          <cell r="S433">
            <v>45</v>
          </cell>
          <cell r="T433" t="str">
            <v xml:space="preserve"> </v>
          </cell>
          <cell r="U433" t="str">
            <v>&lt;11</v>
          </cell>
          <cell r="V433">
            <v>205</v>
          </cell>
          <cell r="W433">
            <v>9.7560976000000004</v>
          </cell>
          <cell r="X433" t="str">
            <v>&lt;11</v>
          </cell>
          <cell r="Y433">
            <v>184</v>
          </cell>
          <cell r="Z433" t="str">
            <v xml:space="preserve"> </v>
          </cell>
          <cell r="AA433">
            <v>26</v>
          </cell>
          <cell r="AB433">
            <v>2045</v>
          </cell>
          <cell r="AC433">
            <v>12.713936</v>
          </cell>
        </row>
        <row r="434">
          <cell r="A434">
            <v>21626</v>
          </cell>
          <cell r="B434" t="str">
            <v>Dorchester</v>
          </cell>
          <cell r="C434" t="str">
            <v>&lt;11</v>
          </cell>
          <cell r="D434">
            <v>66</v>
          </cell>
          <cell r="E434">
            <v>30.30303</v>
          </cell>
          <cell r="F434" t="str">
            <v>&lt;11</v>
          </cell>
          <cell r="G434">
            <v>0</v>
          </cell>
          <cell r="H434" t="str">
            <v xml:space="preserve"> </v>
          </cell>
          <cell r="I434" t="str">
            <v>&lt;11</v>
          </cell>
          <cell r="J434">
            <v>66</v>
          </cell>
          <cell r="K434">
            <v>30.30303</v>
          </cell>
          <cell r="L434" t="str">
            <v>&lt;11</v>
          </cell>
          <cell r="M434">
            <v>27</v>
          </cell>
          <cell r="N434" t="str">
            <v xml:space="preserve"> </v>
          </cell>
          <cell r="O434" t="str">
            <v>&lt;11</v>
          </cell>
          <cell r="P434">
            <v>39</v>
          </cell>
          <cell r="Q434">
            <v>51.282051000000003</v>
          </cell>
          <cell r="R434" t="str">
            <v>&lt;11</v>
          </cell>
          <cell r="S434">
            <v>0</v>
          </cell>
          <cell r="T434" t="str">
            <v xml:space="preserve"> </v>
          </cell>
          <cell r="U434" t="str">
            <v>&lt;11</v>
          </cell>
          <cell r="V434">
            <v>0</v>
          </cell>
          <cell r="W434" t="str">
            <v xml:space="preserve"> </v>
          </cell>
          <cell r="X434" t="str">
            <v>&lt;11</v>
          </cell>
          <cell r="Y434">
            <v>0</v>
          </cell>
          <cell r="Z434" t="str">
            <v xml:space="preserve"> </v>
          </cell>
          <cell r="AA434" t="str">
            <v>&lt;11</v>
          </cell>
          <cell r="AB434">
            <v>66</v>
          </cell>
          <cell r="AC434">
            <v>30.30303</v>
          </cell>
        </row>
        <row r="435">
          <cell r="A435">
            <v>21627</v>
          </cell>
          <cell r="B435" t="str">
            <v>Dorchester</v>
          </cell>
          <cell r="C435" t="str">
            <v>&lt;11</v>
          </cell>
          <cell r="D435">
            <v>23</v>
          </cell>
          <cell r="E435">
            <v>130.43477999999999</v>
          </cell>
          <cell r="F435" t="str">
            <v>&lt;11</v>
          </cell>
          <cell r="G435">
            <v>0</v>
          </cell>
          <cell r="H435" t="str">
            <v xml:space="preserve"> </v>
          </cell>
          <cell r="I435" t="str">
            <v>&lt;11</v>
          </cell>
          <cell r="J435">
            <v>23</v>
          </cell>
          <cell r="K435">
            <v>86.956522000000007</v>
          </cell>
          <cell r="L435" t="str">
            <v>&lt;11</v>
          </cell>
          <cell r="M435">
            <v>13</v>
          </cell>
          <cell r="N435" t="str">
            <v xml:space="preserve"> </v>
          </cell>
          <cell r="O435" t="str">
            <v>&lt;11</v>
          </cell>
          <cell r="P435">
            <v>10</v>
          </cell>
          <cell r="Q435">
            <v>300</v>
          </cell>
          <cell r="R435" t="str">
            <v>&lt;11</v>
          </cell>
          <cell r="S435">
            <v>0</v>
          </cell>
          <cell r="T435" t="str">
            <v xml:space="preserve"> </v>
          </cell>
          <cell r="U435" t="str">
            <v>&lt;11</v>
          </cell>
          <cell r="V435">
            <v>0</v>
          </cell>
          <cell r="W435" t="str">
            <v xml:space="preserve"> </v>
          </cell>
          <cell r="X435" t="str">
            <v>&lt;11</v>
          </cell>
          <cell r="Y435">
            <v>0</v>
          </cell>
          <cell r="Z435" t="str">
            <v xml:space="preserve"> </v>
          </cell>
          <cell r="AA435" t="str">
            <v>&lt;11</v>
          </cell>
          <cell r="AB435">
            <v>23</v>
          </cell>
          <cell r="AC435">
            <v>86.956522000000007</v>
          </cell>
        </row>
        <row r="436">
          <cell r="A436">
            <v>21628</v>
          </cell>
          <cell r="B436" t="str">
            <v>Queen Annes</v>
          </cell>
          <cell r="C436" t="str">
            <v>&lt;11</v>
          </cell>
          <cell r="D436">
            <v>402</v>
          </cell>
          <cell r="E436">
            <v>19.900497999999999</v>
          </cell>
          <cell r="F436" t="str">
            <v>&lt;11</v>
          </cell>
          <cell r="G436">
            <v>40</v>
          </cell>
          <cell r="H436">
            <v>50</v>
          </cell>
          <cell r="I436" t="str">
            <v>&lt;11</v>
          </cell>
          <cell r="J436">
            <v>362</v>
          </cell>
          <cell r="K436">
            <v>16.574586</v>
          </cell>
          <cell r="L436" t="str">
            <v>&lt;11</v>
          </cell>
          <cell r="M436">
            <v>183</v>
          </cell>
          <cell r="N436">
            <v>21.857923</v>
          </cell>
          <cell r="O436" t="str">
            <v>&lt;11</v>
          </cell>
          <cell r="P436">
            <v>219</v>
          </cell>
          <cell r="Q436">
            <v>18.26484</v>
          </cell>
          <cell r="R436" t="str">
            <v>&lt;11</v>
          </cell>
          <cell r="S436">
            <v>0</v>
          </cell>
          <cell r="T436" t="str">
            <v xml:space="preserve"> </v>
          </cell>
          <cell r="U436" t="str">
            <v>&lt;11</v>
          </cell>
          <cell r="V436">
            <v>0</v>
          </cell>
          <cell r="W436" t="str">
            <v xml:space="preserve"> </v>
          </cell>
          <cell r="X436" t="str">
            <v>&lt;11</v>
          </cell>
          <cell r="Y436">
            <v>13</v>
          </cell>
          <cell r="Z436">
            <v>76.923077000000006</v>
          </cell>
          <cell r="AA436" t="str">
            <v>&lt;11</v>
          </cell>
          <cell r="AB436">
            <v>389</v>
          </cell>
          <cell r="AC436">
            <v>17.994859000000002</v>
          </cell>
        </row>
        <row r="437">
          <cell r="A437">
            <v>21629</v>
          </cell>
          <cell r="B437" t="str">
            <v>Caroline</v>
          </cell>
          <cell r="C437">
            <v>138</v>
          </cell>
          <cell r="D437">
            <v>9999</v>
          </cell>
          <cell r="E437">
            <v>13.80138</v>
          </cell>
          <cell r="F437" t="str">
            <v>&lt;11</v>
          </cell>
          <cell r="G437">
            <v>242</v>
          </cell>
          <cell r="H437">
            <v>4.1322314000000002</v>
          </cell>
          <cell r="I437">
            <v>137</v>
          </cell>
          <cell r="J437">
            <v>9757</v>
          </cell>
          <cell r="K437">
            <v>14.041200999999999</v>
          </cell>
          <cell r="L437">
            <v>52</v>
          </cell>
          <cell r="M437">
            <v>4976</v>
          </cell>
          <cell r="N437">
            <v>10.450161</v>
          </cell>
          <cell r="O437">
            <v>86</v>
          </cell>
          <cell r="P437">
            <v>5023</v>
          </cell>
          <cell r="Q437">
            <v>17.121241999999999</v>
          </cell>
          <cell r="R437" t="str">
            <v>&lt;11</v>
          </cell>
          <cell r="S437">
            <v>38</v>
          </cell>
          <cell r="T437">
            <v>26.315788999999999</v>
          </cell>
          <cell r="U437">
            <v>30</v>
          </cell>
          <cell r="V437">
            <v>1562</v>
          </cell>
          <cell r="W437">
            <v>19.206146</v>
          </cell>
          <cell r="X437" t="str">
            <v>&lt;11</v>
          </cell>
          <cell r="Y437">
            <v>603</v>
          </cell>
          <cell r="Z437">
            <v>8.291874</v>
          </cell>
          <cell r="AA437">
            <v>102</v>
          </cell>
          <cell r="AB437">
            <v>7796</v>
          </cell>
          <cell r="AC437">
            <v>13.083633000000001</v>
          </cell>
        </row>
        <row r="438">
          <cell r="A438">
            <v>21631</v>
          </cell>
          <cell r="B438" t="str">
            <v>Dorchester</v>
          </cell>
          <cell r="C438">
            <v>51</v>
          </cell>
          <cell r="D438">
            <v>2770</v>
          </cell>
          <cell r="E438">
            <v>18.411552</v>
          </cell>
          <cell r="F438" t="str">
            <v>&lt;11</v>
          </cell>
          <cell r="G438">
            <v>176</v>
          </cell>
          <cell r="H438" t="str">
            <v xml:space="preserve"> </v>
          </cell>
          <cell r="I438">
            <v>51</v>
          </cell>
          <cell r="J438">
            <v>2594</v>
          </cell>
          <cell r="K438">
            <v>19.660755999999999</v>
          </cell>
          <cell r="L438">
            <v>13</v>
          </cell>
          <cell r="M438">
            <v>1480</v>
          </cell>
          <cell r="N438">
            <v>8.7837838000000001</v>
          </cell>
          <cell r="O438">
            <v>38</v>
          </cell>
          <cell r="P438">
            <v>1290</v>
          </cell>
          <cell r="Q438">
            <v>29.457363999999998</v>
          </cell>
          <cell r="R438" t="str">
            <v>&lt;11</v>
          </cell>
          <cell r="S438">
            <v>0</v>
          </cell>
          <cell r="T438" t="str">
            <v xml:space="preserve"> </v>
          </cell>
          <cell r="U438" t="str">
            <v>&lt;11</v>
          </cell>
          <cell r="V438">
            <v>108</v>
          </cell>
          <cell r="W438">
            <v>92.592592999999994</v>
          </cell>
          <cell r="X438" t="str">
            <v>&lt;11</v>
          </cell>
          <cell r="Y438">
            <v>321</v>
          </cell>
          <cell r="Z438" t="str">
            <v xml:space="preserve"> </v>
          </cell>
          <cell r="AA438">
            <v>41</v>
          </cell>
          <cell r="AB438">
            <v>2341</v>
          </cell>
          <cell r="AC438">
            <v>17.513883</v>
          </cell>
        </row>
        <row r="439">
          <cell r="A439">
            <v>21632</v>
          </cell>
          <cell r="B439" t="str">
            <v>Caroline</v>
          </cell>
          <cell r="C439">
            <v>87</v>
          </cell>
          <cell r="D439">
            <v>6090</v>
          </cell>
          <cell r="E439">
            <v>14.285714</v>
          </cell>
          <cell r="F439" t="str">
            <v>&lt;11</v>
          </cell>
          <cell r="G439">
            <v>273</v>
          </cell>
          <cell r="H439">
            <v>7.3260072999999997</v>
          </cell>
          <cell r="I439">
            <v>83</v>
          </cell>
          <cell r="J439">
            <v>5817</v>
          </cell>
          <cell r="K439">
            <v>14.268523</v>
          </cell>
          <cell r="L439">
            <v>33</v>
          </cell>
          <cell r="M439">
            <v>3395</v>
          </cell>
          <cell r="N439">
            <v>9.7201766999999997</v>
          </cell>
          <cell r="O439">
            <v>54</v>
          </cell>
          <cell r="P439">
            <v>2695</v>
          </cell>
          <cell r="Q439">
            <v>20.037106000000001</v>
          </cell>
          <cell r="R439" t="str">
            <v>&lt;11</v>
          </cell>
          <cell r="S439">
            <v>14</v>
          </cell>
          <cell r="T439" t="str">
            <v xml:space="preserve"> </v>
          </cell>
          <cell r="U439">
            <v>19</v>
          </cell>
          <cell r="V439">
            <v>1610</v>
          </cell>
          <cell r="W439">
            <v>11.801242</v>
          </cell>
          <cell r="X439" t="str">
            <v>&lt;11</v>
          </cell>
          <cell r="Y439">
            <v>410</v>
          </cell>
          <cell r="Z439">
            <v>14.634145999999999</v>
          </cell>
          <cell r="AA439">
            <v>62</v>
          </cell>
          <cell r="AB439">
            <v>4056</v>
          </cell>
          <cell r="AC439">
            <v>15.285996000000001</v>
          </cell>
        </row>
        <row r="440">
          <cell r="A440">
            <v>21634</v>
          </cell>
          <cell r="B440" t="str">
            <v>Dorchester</v>
          </cell>
          <cell r="C440" t="str">
            <v>&lt;11</v>
          </cell>
          <cell r="D440">
            <v>372</v>
          </cell>
          <cell r="E440">
            <v>16.129031999999999</v>
          </cell>
          <cell r="F440" t="str">
            <v>&lt;11</v>
          </cell>
          <cell r="G440">
            <v>0</v>
          </cell>
          <cell r="H440" t="str">
            <v xml:space="preserve"> </v>
          </cell>
          <cell r="I440" t="str">
            <v>&lt;11</v>
          </cell>
          <cell r="J440">
            <v>372</v>
          </cell>
          <cell r="K440">
            <v>16.129031999999999</v>
          </cell>
          <cell r="L440" t="str">
            <v>&lt;11</v>
          </cell>
          <cell r="M440">
            <v>218</v>
          </cell>
          <cell r="N440">
            <v>4.5871560000000002</v>
          </cell>
          <cell r="O440" t="str">
            <v>&lt;11</v>
          </cell>
          <cell r="P440">
            <v>154</v>
          </cell>
          <cell r="Q440">
            <v>32.467531999999999</v>
          </cell>
          <cell r="R440" t="str">
            <v>&lt;11</v>
          </cell>
          <cell r="S440">
            <v>0</v>
          </cell>
          <cell r="T440" t="str">
            <v xml:space="preserve"> </v>
          </cell>
          <cell r="U440" t="str">
            <v>&lt;11</v>
          </cell>
          <cell r="V440">
            <v>0</v>
          </cell>
          <cell r="W440" t="str">
            <v xml:space="preserve"> </v>
          </cell>
          <cell r="X440" t="str">
            <v>&lt;11</v>
          </cell>
          <cell r="Y440">
            <v>3</v>
          </cell>
          <cell r="Z440" t="str">
            <v xml:space="preserve"> </v>
          </cell>
          <cell r="AA440" t="str">
            <v>&lt;11</v>
          </cell>
          <cell r="AB440">
            <v>369</v>
          </cell>
          <cell r="AC440">
            <v>16.260162999999999</v>
          </cell>
        </row>
        <row r="441">
          <cell r="A441">
            <v>21635</v>
          </cell>
          <cell r="B441" t="str">
            <v>Kent</v>
          </cell>
          <cell r="C441">
            <v>28</v>
          </cell>
          <cell r="D441">
            <v>1871</v>
          </cell>
          <cell r="E441">
            <v>14.965259</v>
          </cell>
          <cell r="F441" t="str">
            <v>&lt;11</v>
          </cell>
          <cell r="G441">
            <v>191</v>
          </cell>
          <cell r="H441" t="str">
            <v xml:space="preserve"> </v>
          </cell>
          <cell r="I441">
            <v>28</v>
          </cell>
          <cell r="J441">
            <v>1680</v>
          </cell>
          <cell r="K441">
            <v>16.666667</v>
          </cell>
          <cell r="L441">
            <v>11</v>
          </cell>
          <cell r="M441">
            <v>954</v>
          </cell>
          <cell r="N441">
            <v>11.530398</v>
          </cell>
          <cell r="O441">
            <v>17</v>
          </cell>
          <cell r="P441">
            <v>917</v>
          </cell>
          <cell r="Q441">
            <v>18.538713000000001</v>
          </cell>
          <cell r="R441" t="str">
            <v>&lt;11</v>
          </cell>
          <cell r="S441">
            <v>3</v>
          </cell>
          <cell r="T441" t="str">
            <v xml:space="preserve"> </v>
          </cell>
          <cell r="U441" t="str">
            <v>&lt;11</v>
          </cell>
          <cell r="V441">
            <v>58</v>
          </cell>
          <cell r="W441">
            <v>34.482759000000001</v>
          </cell>
          <cell r="X441" t="str">
            <v>&lt;11</v>
          </cell>
          <cell r="Y441">
            <v>204</v>
          </cell>
          <cell r="Z441">
            <v>29.411764999999999</v>
          </cell>
          <cell r="AA441">
            <v>20</v>
          </cell>
          <cell r="AB441">
            <v>1606</v>
          </cell>
          <cell r="AC441">
            <v>12.4533</v>
          </cell>
        </row>
        <row r="442">
          <cell r="A442">
            <v>21636</v>
          </cell>
          <cell r="B442" t="str">
            <v>Caroline</v>
          </cell>
          <cell r="C442" t="str">
            <v>&lt;11</v>
          </cell>
          <cell r="D442">
            <v>912</v>
          </cell>
          <cell r="E442">
            <v>8.7719298000000006</v>
          </cell>
          <cell r="F442" t="str">
            <v>&lt;11</v>
          </cell>
          <cell r="G442">
            <v>96</v>
          </cell>
          <cell r="H442" t="str">
            <v xml:space="preserve"> </v>
          </cell>
          <cell r="I442" t="str">
            <v>&lt;11</v>
          </cell>
          <cell r="J442">
            <v>816</v>
          </cell>
          <cell r="K442">
            <v>9.8039216000000007</v>
          </cell>
          <cell r="L442" t="str">
            <v>&lt;11</v>
          </cell>
          <cell r="M442">
            <v>357</v>
          </cell>
          <cell r="N442">
            <v>5.6022409</v>
          </cell>
          <cell r="O442" t="str">
            <v>&lt;11</v>
          </cell>
          <cell r="P442">
            <v>555</v>
          </cell>
          <cell r="Q442">
            <v>10.810810999999999</v>
          </cell>
          <cell r="R442" t="str">
            <v>&lt;11</v>
          </cell>
          <cell r="S442">
            <v>0</v>
          </cell>
          <cell r="T442" t="str">
            <v xml:space="preserve"> </v>
          </cell>
          <cell r="U442" t="str">
            <v>&lt;11</v>
          </cell>
          <cell r="V442">
            <v>14</v>
          </cell>
          <cell r="W442" t="str">
            <v xml:space="preserve"> </v>
          </cell>
          <cell r="X442" t="str">
            <v>&lt;11</v>
          </cell>
          <cell r="Y442">
            <v>97</v>
          </cell>
          <cell r="Z442" t="str">
            <v xml:space="preserve"> </v>
          </cell>
          <cell r="AA442" t="str">
            <v>&lt;11</v>
          </cell>
          <cell r="AB442">
            <v>801</v>
          </cell>
          <cell r="AC442">
            <v>9.9875156</v>
          </cell>
        </row>
        <row r="443">
          <cell r="A443">
            <v>21638</v>
          </cell>
          <cell r="B443" t="str">
            <v>Queen Annes</v>
          </cell>
          <cell r="C443">
            <v>111</v>
          </cell>
          <cell r="D443">
            <v>5125</v>
          </cell>
          <cell r="E443">
            <v>21.658536999999999</v>
          </cell>
          <cell r="F443" t="str">
            <v>&lt;11</v>
          </cell>
          <cell r="G443">
            <v>111</v>
          </cell>
          <cell r="H443">
            <v>36.036036000000003</v>
          </cell>
          <cell r="I443">
            <v>105</v>
          </cell>
          <cell r="J443">
            <v>5014</v>
          </cell>
          <cell r="K443">
            <v>20.941364</v>
          </cell>
          <cell r="L443">
            <v>57</v>
          </cell>
          <cell r="M443">
            <v>2689</v>
          </cell>
          <cell r="N443">
            <v>21.197471</v>
          </cell>
          <cell r="O443">
            <v>54</v>
          </cell>
          <cell r="P443">
            <v>2436</v>
          </cell>
          <cell r="Q443">
            <v>22.167487999999999</v>
          </cell>
          <cell r="R443" t="str">
            <v>&lt;11</v>
          </cell>
          <cell r="S443">
            <v>0</v>
          </cell>
          <cell r="T443" t="str">
            <v xml:space="preserve"> </v>
          </cell>
          <cell r="U443">
            <v>29</v>
          </cell>
          <cell r="V443">
            <v>374</v>
          </cell>
          <cell r="W443">
            <v>77.540107000000006</v>
          </cell>
          <cell r="X443" t="str">
            <v>&lt;11</v>
          </cell>
          <cell r="Y443">
            <v>550</v>
          </cell>
          <cell r="Z443">
            <v>10.909091</v>
          </cell>
          <cell r="AA443">
            <v>76</v>
          </cell>
          <cell r="AB443">
            <v>4201</v>
          </cell>
          <cell r="AC443">
            <v>18.090931000000001</v>
          </cell>
        </row>
        <row r="444">
          <cell r="A444">
            <v>21639</v>
          </cell>
          <cell r="B444" t="str">
            <v>Caroline</v>
          </cell>
          <cell r="C444">
            <v>113</v>
          </cell>
          <cell r="D444">
            <v>4881</v>
          </cell>
          <cell r="E444">
            <v>23.150994000000001</v>
          </cell>
          <cell r="F444" t="str">
            <v>&lt;11</v>
          </cell>
          <cell r="G444">
            <v>382</v>
          </cell>
          <cell r="H444">
            <v>26.17801</v>
          </cell>
          <cell r="I444">
            <v>103</v>
          </cell>
          <cell r="J444">
            <v>4499</v>
          </cell>
          <cell r="K444">
            <v>22.893975999999999</v>
          </cell>
          <cell r="L444">
            <v>55</v>
          </cell>
          <cell r="M444">
            <v>2455</v>
          </cell>
          <cell r="N444">
            <v>22.403258999999998</v>
          </cell>
          <cell r="O444">
            <v>58</v>
          </cell>
          <cell r="P444">
            <v>2426</v>
          </cell>
          <cell r="Q444">
            <v>23.907667</v>
          </cell>
          <cell r="R444" t="str">
            <v>&lt;11</v>
          </cell>
          <cell r="S444">
            <v>4</v>
          </cell>
          <cell r="T444" t="str">
            <v xml:space="preserve"> </v>
          </cell>
          <cell r="U444">
            <v>17</v>
          </cell>
          <cell r="V444">
            <v>260</v>
          </cell>
          <cell r="W444">
            <v>65.384614999999997</v>
          </cell>
          <cell r="X444">
            <v>11</v>
          </cell>
          <cell r="Y444">
            <v>337</v>
          </cell>
          <cell r="Z444">
            <v>32.640949999999997</v>
          </cell>
          <cell r="AA444">
            <v>85</v>
          </cell>
          <cell r="AB444">
            <v>4280</v>
          </cell>
          <cell r="AC444">
            <v>19.859812999999999</v>
          </cell>
        </row>
        <row r="445">
          <cell r="A445">
            <v>21640</v>
          </cell>
          <cell r="B445" t="str">
            <v>Caroline</v>
          </cell>
          <cell r="C445">
            <v>14</v>
          </cell>
          <cell r="D445">
            <v>1627</v>
          </cell>
          <cell r="E445">
            <v>8.6047940999999994</v>
          </cell>
          <cell r="F445" t="str">
            <v>&lt;11</v>
          </cell>
          <cell r="G445">
            <v>553</v>
          </cell>
          <cell r="H445">
            <v>1.8083183</v>
          </cell>
          <cell r="I445">
            <v>13</v>
          </cell>
          <cell r="J445">
            <v>1074</v>
          </cell>
          <cell r="K445">
            <v>12.104283000000001</v>
          </cell>
          <cell r="L445" t="str">
            <v>&lt;11</v>
          </cell>
          <cell r="M445">
            <v>723</v>
          </cell>
          <cell r="N445">
            <v>6.9156293</v>
          </cell>
          <cell r="O445" t="str">
            <v>&lt;11</v>
          </cell>
          <cell r="P445">
            <v>904</v>
          </cell>
          <cell r="Q445">
            <v>9.9557521999999992</v>
          </cell>
          <cell r="R445" t="str">
            <v>&lt;11</v>
          </cell>
          <cell r="S445">
            <v>0</v>
          </cell>
          <cell r="T445" t="str">
            <v xml:space="preserve"> </v>
          </cell>
          <cell r="U445" t="str">
            <v>&lt;11</v>
          </cell>
          <cell r="V445">
            <v>0</v>
          </cell>
          <cell r="W445" t="str">
            <v xml:space="preserve"> </v>
          </cell>
          <cell r="X445" t="str">
            <v>&lt;11</v>
          </cell>
          <cell r="Y445">
            <v>355</v>
          </cell>
          <cell r="Z445" t="str">
            <v xml:space="preserve"> </v>
          </cell>
          <cell r="AA445">
            <v>12</v>
          </cell>
          <cell r="AB445">
            <v>1272</v>
          </cell>
          <cell r="AC445">
            <v>9.4339622999999992</v>
          </cell>
        </row>
        <row r="446">
          <cell r="A446">
            <v>21641</v>
          </cell>
          <cell r="B446" t="str">
            <v>Caroline</v>
          </cell>
          <cell r="C446" t="str">
            <v>&lt;11</v>
          </cell>
          <cell r="D446">
            <v>122</v>
          </cell>
          <cell r="E446">
            <v>73.770492000000004</v>
          </cell>
          <cell r="F446" t="str">
            <v>&lt;11</v>
          </cell>
          <cell r="G446">
            <v>0</v>
          </cell>
          <cell r="H446" t="str">
            <v xml:space="preserve"> </v>
          </cell>
          <cell r="I446" t="str">
            <v>&lt;11</v>
          </cell>
          <cell r="J446">
            <v>122</v>
          </cell>
          <cell r="K446">
            <v>73.770492000000004</v>
          </cell>
          <cell r="L446" t="str">
            <v>&lt;11</v>
          </cell>
          <cell r="M446">
            <v>78</v>
          </cell>
          <cell r="N446">
            <v>12.820513</v>
          </cell>
          <cell r="O446" t="str">
            <v>&lt;11</v>
          </cell>
          <cell r="P446">
            <v>44</v>
          </cell>
          <cell r="Q446">
            <v>181.81818000000001</v>
          </cell>
          <cell r="R446" t="str">
            <v>&lt;11</v>
          </cell>
          <cell r="S446">
            <v>0</v>
          </cell>
          <cell r="T446" t="str">
            <v xml:space="preserve"> </v>
          </cell>
          <cell r="U446" t="str">
            <v>&lt;11</v>
          </cell>
          <cell r="V446">
            <v>1</v>
          </cell>
          <cell r="W446">
            <v>2000</v>
          </cell>
          <cell r="X446" t="str">
            <v>&lt;11</v>
          </cell>
          <cell r="Y446">
            <v>0</v>
          </cell>
          <cell r="Z446" t="str">
            <v xml:space="preserve"> </v>
          </cell>
          <cell r="AA446" t="str">
            <v>&lt;11</v>
          </cell>
          <cell r="AB446">
            <v>121</v>
          </cell>
          <cell r="AC446">
            <v>57.851239999999997</v>
          </cell>
        </row>
        <row r="447">
          <cell r="A447">
            <v>21643</v>
          </cell>
          <cell r="B447" t="str">
            <v>Dorchester</v>
          </cell>
          <cell r="C447">
            <v>99</v>
          </cell>
          <cell r="D447">
            <v>5332</v>
          </cell>
          <cell r="E447">
            <v>18.567142</v>
          </cell>
          <cell r="F447" t="str">
            <v>&lt;11</v>
          </cell>
          <cell r="G447">
            <v>204</v>
          </cell>
          <cell r="H447">
            <v>19.607842999999999</v>
          </cell>
          <cell r="I447">
            <v>91</v>
          </cell>
          <cell r="J447">
            <v>5128</v>
          </cell>
          <cell r="K447">
            <v>17.745709999999999</v>
          </cell>
          <cell r="L447">
            <v>41</v>
          </cell>
          <cell r="M447">
            <v>3181</v>
          </cell>
          <cell r="N447">
            <v>12.889029000000001</v>
          </cell>
          <cell r="O447">
            <v>58</v>
          </cell>
          <cell r="P447">
            <v>2151</v>
          </cell>
          <cell r="Q447">
            <v>26.964203000000001</v>
          </cell>
          <cell r="R447" t="str">
            <v>&lt;11</v>
          </cell>
          <cell r="S447">
            <v>55</v>
          </cell>
          <cell r="T447" t="str">
            <v xml:space="preserve"> </v>
          </cell>
          <cell r="U447">
            <v>44</v>
          </cell>
          <cell r="V447">
            <v>1553</v>
          </cell>
          <cell r="W447">
            <v>28.332260000000002</v>
          </cell>
          <cell r="X447" t="str">
            <v>&lt;11</v>
          </cell>
          <cell r="Y447">
            <v>429</v>
          </cell>
          <cell r="Z447">
            <v>16.317015999999999</v>
          </cell>
          <cell r="AA447">
            <v>48</v>
          </cell>
          <cell r="AB447">
            <v>3295</v>
          </cell>
          <cell r="AC447">
            <v>14.567527</v>
          </cell>
        </row>
        <row r="448">
          <cell r="A448">
            <v>21644</v>
          </cell>
          <cell r="B448" t="str">
            <v>Queen Annes</v>
          </cell>
          <cell r="C448" t="str">
            <v>&lt;11</v>
          </cell>
          <cell r="D448">
            <v>15</v>
          </cell>
          <cell r="E448">
            <v>133.33332999999999</v>
          </cell>
          <cell r="F448" t="str">
            <v>&lt;11</v>
          </cell>
          <cell r="G448">
            <v>0</v>
          </cell>
          <cell r="H448" t="str">
            <v xml:space="preserve"> </v>
          </cell>
          <cell r="I448" t="str">
            <v>&lt;11</v>
          </cell>
          <cell r="J448">
            <v>15</v>
          </cell>
          <cell r="K448">
            <v>133.33332999999999</v>
          </cell>
          <cell r="L448" t="str">
            <v>&lt;11</v>
          </cell>
          <cell r="M448">
            <v>8</v>
          </cell>
          <cell r="N448">
            <v>250</v>
          </cell>
          <cell r="O448" t="str">
            <v>&lt;11</v>
          </cell>
          <cell r="P448">
            <v>7</v>
          </cell>
          <cell r="Q448" t="str">
            <v xml:space="preserve"> </v>
          </cell>
          <cell r="R448" t="str">
            <v>&lt;11</v>
          </cell>
          <cell r="S448">
            <v>0</v>
          </cell>
          <cell r="T448" t="str">
            <v xml:space="preserve"> </v>
          </cell>
          <cell r="U448" t="str">
            <v>&lt;11</v>
          </cell>
          <cell r="V448">
            <v>0</v>
          </cell>
          <cell r="W448" t="str">
            <v xml:space="preserve"> </v>
          </cell>
          <cell r="X448" t="str">
            <v>&lt;11</v>
          </cell>
          <cell r="Y448">
            <v>0</v>
          </cell>
          <cell r="Z448" t="str">
            <v xml:space="preserve"> </v>
          </cell>
          <cell r="AA448" t="str">
            <v>&lt;11</v>
          </cell>
          <cell r="AB448">
            <v>15</v>
          </cell>
          <cell r="AC448">
            <v>66.666667000000004</v>
          </cell>
        </row>
        <row r="449">
          <cell r="A449">
            <v>21645</v>
          </cell>
          <cell r="B449" t="str">
            <v>Kent</v>
          </cell>
          <cell r="C449" t="str">
            <v>&lt;11</v>
          </cell>
          <cell r="D449">
            <v>1319</v>
          </cell>
          <cell r="E449">
            <v>7.5815010999999997</v>
          </cell>
          <cell r="F449" t="str">
            <v>&lt;11</v>
          </cell>
          <cell r="G449">
            <v>0</v>
          </cell>
          <cell r="H449" t="str">
            <v xml:space="preserve"> </v>
          </cell>
          <cell r="I449" t="str">
            <v>&lt;11</v>
          </cell>
          <cell r="J449">
            <v>1319</v>
          </cell>
          <cell r="K449">
            <v>6.8233509999999997</v>
          </cell>
          <cell r="L449" t="str">
            <v>&lt;11</v>
          </cell>
          <cell r="M449">
            <v>565</v>
          </cell>
          <cell r="N449">
            <v>5.3097345000000002</v>
          </cell>
          <cell r="O449" t="str">
            <v>&lt;11</v>
          </cell>
          <cell r="P449">
            <v>754</v>
          </cell>
          <cell r="Q449">
            <v>9.2838195999999993</v>
          </cell>
          <cell r="R449" t="str">
            <v>&lt;11</v>
          </cell>
          <cell r="S449">
            <v>0</v>
          </cell>
          <cell r="T449" t="str">
            <v xml:space="preserve"> </v>
          </cell>
          <cell r="U449" t="str">
            <v>&lt;11</v>
          </cell>
          <cell r="V449">
            <v>33</v>
          </cell>
          <cell r="W449">
            <v>90.909091000000004</v>
          </cell>
          <cell r="X449" t="str">
            <v>&lt;11</v>
          </cell>
          <cell r="Y449">
            <v>12</v>
          </cell>
          <cell r="Z449">
            <v>83.333332999999996</v>
          </cell>
          <cell r="AA449" t="str">
            <v>&lt;11</v>
          </cell>
          <cell r="AB449">
            <v>1274</v>
          </cell>
          <cell r="AC449">
            <v>4.7095760999999996</v>
          </cell>
        </row>
        <row r="450">
          <cell r="A450">
            <v>21647</v>
          </cell>
          <cell r="B450" t="str">
            <v>Talbot</v>
          </cell>
          <cell r="C450" t="str">
            <v>&lt;11</v>
          </cell>
          <cell r="D450">
            <v>447</v>
          </cell>
          <cell r="E450">
            <v>20.134228</v>
          </cell>
          <cell r="F450" t="str">
            <v>&lt;11</v>
          </cell>
          <cell r="G450">
            <v>0</v>
          </cell>
          <cell r="H450" t="str">
            <v xml:space="preserve"> </v>
          </cell>
          <cell r="I450" t="str">
            <v>&lt;11</v>
          </cell>
          <cell r="J450">
            <v>447</v>
          </cell>
          <cell r="K450">
            <v>20.134228</v>
          </cell>
          <cell r="L450" t="str">
            <v>&lt;11</v>
          </cell>
          <cell r="M450">
            <v>202</v>
          </cell>
          <cell r="N450">
            <v>14.851485</v>
          </cell>
          <cell r="O450" t="str">
            <v>&lt;11</v>
          </cell>
          <cell r="P450">
            <v>245</v>
          </cell>
          <cell r="Q450">
            <v>24.489795999999998</v>
          </cell>
          <cell r="R450" t="str">
            <v>&lt;11</v>
          </cell>
          <cell r="S450">
            <v>0</v>
          </cell>
          <cell r="T450" t="str">
            <v xml:space="preserve"> </v>
          </cell>
          <cell r="U450" t="str">
            <v>&lt;11</v>
          </cell>
          <cell r="V450">
            <v>5</v>
          </cell>
          <cell r="W450">
            <v>200</v>
          </cell>
          <cell r="X450" t="str">
            <v>&lt;11</v>
          </cell>
          <cell r="Y450">
            <v>4</v>
          </cell>
          <cell r="Z450" t="str">
            <v xml:space="preserve"> </v>
          </cell>
          <cell r="AA450" t="str">
            <v>&lt;11</v>
          </cell>
          <cell r="AB450">
            <v>438</v>
          </cell>
          <cell r="AC450">
            <v>18.26484</v>
          </cell>
        </row>
        <row r="451">
          <cell r="A451">
            <v>21648</v>
          </cell>
          <cell r="B451" t="str">
            <v>Dorchester</v>
          </cell>
          <cell r="C451" t="str">
            <v>&lt;11</v>
          </cell>
          <cell r="D451">
            <v>116</v>
          </cell>
          <cell r="E451">
            <v>68.965517000000006</v>
          </cell>
          <cell r="F451" t="str">
            <v>&lt;11</v>
          </cell>
          <cell r="G451">
            <v>6</v>
          </cell>
          <cell r="H451">
            <v>166.66667000000001</v>
          </cell>
          <cell r="I451" t="str">
            <v>&lt;11</v>
          </cell>
          <cell r="J451">
            <v>110</v>
          </cell>
          <cell r="K451">
            <v>63.636364</v>
          </cell>
          <cell r="L451" t="str">
            <v>&lt;11</v>
          </cell>
          <cell r="M451">
            <v>47</v>
          </cell>
          <cell r="N451">
            <v>42.553190999999998</v>
          </cell>
          <cell r="O451" t="str">
            <v>&lt;11</v>
          </cell>
          <cell r="P451">
            <v>69</v>
          </cell>
          <cell r="Q451">
            <v>86.956522000000007</v>
          </cell>
          <cell r="R451" t="str">
            <v>&lt;11</v>
          </cell>
          <cell r="S451">
            <v>11</v>
          </cell>
          <cell r="T451" t="str">
            <v xml:space="preserve"> </v>
          </cell>
          <cell r="U451" t="str">
            <v>&lt;11</v>
          </cell>
          <cell r="V451">
            <v>13</v>
          </cell>
          <cell r="W451" t="str">
            <v xml:space="preserve"> </v>
          </cell>
          <cell r="X451" t="str">
            <v>&lt;11</v>
          </cell>
          <cell r="Y451">
            <v>3</v>
          </cell>
          <cell r="Z451">
            <v>333.33332999999999</v>
          </cell>
          <cell r="AA451" t="str">
            <v>&lt;11</v>
          </cell>
          <cell r="AB451">
            <v>89</v>
          </cell>
          <cell r="AC451">
            <v>78.651685000000001</v>
          </cell>
        </row>
        <row r="452">
          <cell r="A452">
            <v>21649</v>
          </cell>
          <cell r="B452" t="str">
            <v>Caroline</v>
          </cell>
          <cell r="C452" t="str">
            <v>&lt;11</v>
          </cell>
          <cell r="D452">
            <v>2276</v>
          </cell>
          <cell r="E452">
            <v>4.3936731</v>
          </cell>
          <cell r="F452" t="str">
            <v>&lt;11</v>
          </cell>
          <cell r="G452">
            <v>752</v>
          </cell>
          <cell r="H452">
            <v>1.3297871999999999</v>
          </cell>
          <cell r="I452" t="str">
            <v>&lt;11</v>
          </cell>
          <cell r="J452">
            <v>1524</v>
          </cell>
          <cell r="K452">
            <v>5.2493438000000001</v>
          </cell>
          <cell r="L452" t="str">
            <v>&lt;11</v>
          </cell>
          <cell r="M452">
            <v>964</v>
          </cell>
          <cell r="N452">
            <v>8.2987552000000004</v>
          </cell>
          <cell r="O452" t="str">
            <v>&lt;11</v>
          </cell>
          <cell r="P452">
            <v>1312</v>
          </cell>
          <cell r="Q452">
            <v>1.5243902</v>
          </cell>
          <cell r="R452" t="str">
            <v>&lt;11</v>
          </cell>
          <cell r="S452">
            <v>48</v>
          </cell>
          <cell r="T452" t="str">
            <v xml:space="preserve"> </v>
          </cell>
          <cell r="U452" t="str">
            <v>&lt;11</v>
          </cell>
          <cell r="V452">
            <v>44</v>
          </cell>
          <cell r="W452" t="str">
            <v xml:space="preserve"> </v>
          </cell>
          <cell r="X452" t="str">
            <v>&lt;11</v>
          </cell>
          <cell r="Y452">
            <v>603</v>
          </cell>
          <cell r="Z452">
            <v>1.6583748</v>
          </cell>
          <cell r="AA452" t="str">
            <v>&lt;11</v>
          </cell>
          <cell r="AB452">
            <v>1581</v>
          </cell>
          <cell r="AC452">
            <v>5.6925996000000003</v>
          </cell>
        </row>
        <row r="453">
          <cell r="A453">
            <v>21650</v>
          </cell>
          <cell r="B453" t="str">
            <v>Kent</v>
          </cell>
          <cell r="C453" t="str">
            <v>&lt;11</v>
          </cell>
          <cell r="D453">
            <v>238</v>
          </cell>
          <cell r="E453">
            <v>29.411764999999999</v>
          </cell>
          <cell r="F453" t="str">
            <v>&lt;11</v>
          </cell>
          <cell r="G453">
            <v>139</v>
          </cell>
          <cell r="H453" t="str">
            <v xml:space="preserve"> </v>
          </cell>
          <cell r="I453" t="str">
            <v>&lt;11</v>
          </cell>
          <cell r="J453">
            <v>99</v>
          </cell>
          <cell r="K453">
            <v>70.707070999999999</v>
          </cell>
          <cell r="L453" t="str">
            <v>&lt;11</v>
          </cell>
          <cell r="M453">
            <v>112</v>
          </cell>
          <cell r="N453">
            <v>44.642856999999999</v>
          </cell>
          <cell r="O453" t="str">
            <v>&lt;11</v>
          </cell>
          <cell r="P453">
            <v>126</v>
          </cell>
          <cell r="Q453">
            <v>15.873016</v>
          </cell>
          <cell r="R453" t="str">
            <v>&lt;11</v>
          </cell>
          <cell r="S453">
            <v>0</v>
          </cell>
          <cell r="T453" t="str">
            <v xml:space="preserve"> </v>
          </cell>
          <cell r="U453" t="str">
            <v>&lt;11</v>
          </cell>
          <cell r="V453">
            <v>0</v>
          </cell>
          <cell r="W453" t="str">
            <v xml:space="preserve"> </v>
          </cell>
          <cell r="X453" t="str">
            <v>&lt;11</v>
          </cell>
          <cell r="Y453">
            <v>139</v>
          </cell>
          <cell r="Z453" t="str">
            <v xml:space="preserve"> </v>
          </cell>
          <cell r="AA453" t="str">
            <v>&lt;11</v>
          </cell>
          <cell r="AB453">
            <v>99</v>
          </cell>
          <cell r="AC453">
            <v>70.707070999999999</v>
          </cell>
        </row>
        <row r="454">
          <cell r="A454">
            <v>21651</v>
          </cell>
          <cell r="B454" t="str">
            <v>Kent</v>
          </cell>
          <cell r="C454">
            <v>46</v>
          </cell>
          <cell r="D454">
            <v>2488</v>
          </cell>
          <cell r="E454">
            <v>18.488745999999999</v>
          </cell>
          <cell r="F454" t="str">
            <v>&lt;11</v>
          </cell>
          <cell r="G454">
            <v>236</v>
          </cell>
          <cell r="H454">
            <v>38.135593</v>
          </cell>
          <cell r="I454">
            <v>37</v>
          </cell>
          <cell r="J454">
            <v>2252</v>
          </cell>
          <cell r="K454">
            <v>16.429839999999999</v>
          </cell>
          <cell r="L454">
            <v>17</v>
          </cell>
          <cell r="M454">
            <v>1223</v>
          </cell>
          <cell r="N454">
            <v>13.900245</v>
          </cell>
          <cell r="O454">
            <v>29</v>
          </cell>
          <cell r="P454">
            <v>1265</v>
          </cell>
          <cell r="Q454">
            <v>22.924900999999998</v>
          </cell>
          <cell r="R454" t="str">
            <v>&lt;11</v>
          </cell>
          <cell r="S454">
            <v>10</v>
          </cell>
          <cell r="T454" t="str">
            <v xml:space="preserve"> </v>
          </cell>
          <cell r="U454" t="str">
            <v>&lt;11</v>
          </cell>
          <cell r="V454">
            <v>337</v>
          </cell>
          <cell r="W454">
            <v>14.836795</v>
          </cell>
          <cell r="X454" t="str">
            <v>&lt;11</v>
          </cell>
          <cell r="Y454">
            <v>169</v>
          </cell>
          <cell r="Z454">
            <v>53.254438</v>
          </cell>
          <cell r="AA454">
            <v>32</v>
          </cell>
          <cell r="AB454">
            <v>1972</v>
          </cell>
          <cell r="AC454">
            <v>16.227181000000002</v>
          </cell>
        </row>
        <row r="455">
          <cell r="A455">
            <v>21652</v>
          </cell>
          <cell r="B455" t="str">
            <v>Talbot</v>
          </cell>
          <cell r="C455" t="str">
            <v>&lt;11</v>
          </cell>
          <cell r="D455">
            <v>156</v>
          </cell>
          <cell r="E455">
            <v>32.051282</v>
          </cell>
          <cell r="F455" t="str">
            <v>&lt;11</v>
          </cell>
          <cell r="G455">
            <v>0</v>
          </cell>
          <cell r="H455" t="str">
            <v xml:space="preserve"> </v>
          </cell>
          <cell r="I455" t="str">
            <v>&lt;11</v>
          </cell>
          <cell r="J455">
            <v>156</v>
          </cell>
          <cell r="K455">
            <v>32.051282</v>
          </cell>
          <cell r="L455" t="str">
            <v>&lt;11</v>
          </cell>
          <cell r="M455">
            <v>100</v>
          </cell>
          <cell r="N455">
            <v>30</v>
          </cell>
          <cell r="O455" t="str">
            <v>&lt;11</v>
          </cell>
          <cell r="P455">
            <v>56</v>
          </cell>
          <cell r="Q455">
            <v>35.714286000000001</v>
          </cell>
          <cell r="R455" t="str">
            <v>&lt;11</v>
          </cell>
          <cell r="S455">
            <v>0</v>
          </cell>
          <cell r="T455" t="str">
            <v xml:space="preserve"> </v>
          </cell>
          <cell r="U455" t="str">
            <v>&lt;11</v>
          </cell>
          <cell r="V455">
            <v>0</v>
          </cell>
          <cell r="W455" t="str">
            <v xml:space="preserve"> </v>
          </cell>
          <cell r="X455" t="str">
            <v>&lt;11</v>
          </cell>
          <cell r="Y455">
            <v>0</v>
          </cell>
          <cell r="Z455" t="str">
            <v xml:space="preserve"> </v>
          </cell>
          <cell r="AA455" t="str">
            <v>&lt;11</v>
          </cell>
          <cell r="AB455">
            <v>156</v>
          </cell>
          <cell r="AC455">
            <v>32.051282</v>
          </cell>
        </row>
        <row r="456">
          <cell r="A456">
            <v>21653</v>
          </cell>
          <cell r="B456" t="str">
            <v>Talbot</v>
          </cell>
          <cell r="C456" t="str">
            <v>&lt;11</v>
          </cell>
          <cell r="D456">
            <v>100</v>
          </cell>
          <cell r="E456">
            <v>20</v>
          </cell>
          <cell r="F456" t="str">
            <v>&lt;11</v>
          </cell>
          <cell r="G456">
            <v>0</v>
          </cell>
          <cell r="H456" t="str">
            <v xml:space="preserve"> </v>
          </cell>
          <cell r="I456" t="str">
            <v>&lt;11</v>
          </cell>
          <cell r="J456">
            <v>100</v>
          </cell>
          <cell r="K456">
            <v>20</v>
          </cell>
          <cell r="L456" t="str">
            <v>&lt;11</v>
          </cell>
          <cell r="M456">
            <v>47</v>
          </cell>
          <cell r="N456">
            <v>21.276596000000001</v>
          </cell>
          <cell r="O456" t="str">
            <v>&lt;11</v>
          </cell>
          <cell r="P456">
            <v>53</v>
          </cell>
          <cell r="Q456">
            <v>18.867925</v>
          </cell>
          <cell r="R456" t="str">
            <v>&lt;11</v>
          </cell>
          <cell r="S456">
            <v>0</v>
          </cell>
          <cell r="T456" t="str">
            <v xml:space="preserve"> </v>
          </cell>
          <cell r="U456" t="str">
            <v>&lt;11</v>
          </cell>
          <cell r="V456">
            <v>0</v>
          </cell>
          <cell r="W456" t="str">
            <v xml:space="preserve"> </v>
          </cell>
          <cell r="X456" t="str">
            <v>&lt;11</v>
          </cell>
          <cell r="Y456">
            <v>0</v>
          </cell>
          <cell r="Z456" t="str">
            <v xml:space="preserve"> </v>
          </cell>
          <cell r="AA456" t="str">
            <v>&lt;11</v>
          </cell>
          <cell r="AB456">
            <v>100</v>
          </cell>
          <cell r="AC456">
            <v>20</v>
          </cell>
        </row>
        <row r="457">
          <cell r="A457">
            <v>21654</v>
          </cell>
          <cell r="B457" t="str">
            <v>Talbot</v>
          </cell>
          <cell r="C457">
            <v>13</v>
          </cell>
          <cell r="D457">
            <v>1183</v>
          </cell>
          <cell r="E457">
            <v>10.989011</v>
          </cell>
          <cell r="F457" t="str">
            <v>&lt;11</v>
          </cell>
          <cell r="G457">
            <v>138</v>
          </cell>
          <cell r="H457" t="str">
            <v xml:space="preserve"> </v>
          </cell>
          <cell r="I457">
            <v>12</v>
          </cell>
          <cell r="J457">
            <v>1045</v>
          </cell>
          <cell r="K457">
            <v>11.483254000000001</v>
          </cell>
          <cell r="L457" t="str">
            <v>&lt;11</v>
          </cell>
          <cell r="M457">
            <v>613</v>
          </cell>
          <cell r="N457">
            <v>11.41925</v>
          </cell>
          <cell r="O457" t="str">
            <v>&lt;11</v>
          </cell>
          <cell r="P457">
            <v>570</v>
          </cell>
          <cell r="Q457">
            <v>10.526316</v>
          </cell>
          <cell r="R457" t="str">
            <v>&lt;11</v>
          </cell>
          <cell r="S457">
            <v>9</v>
          </cell>
          <cell r="T457" t="str">
            <v xml:space="preserve"> </v>
          </cell>
          <cell r="U457" t="str">
            <v>&lt;11</v>
          </cell>
          <cell r="V457">
            <v>40</v>
          </cell>
          <cell r="W457">
            <v>50</v>
          </cell>
          <cell r="X457" t="str">
            <v>&lt;11</v>
          </cell>
          <cell r="Y457">
            <v>76</v>
          </cell>
          <cell r="Z457" t="str">
            <v xml:space="preserve"> </v>
          </cell>
          <cell r="AA457">
            <v>11</v>
          </cell>
          <cell r="AB457">
            <v>1058</v>
          </cell>
          <cell r="AC457">
            <v>10.396974999999999</v>
          </cell>
        </row>
        <row r="458">
          <cell r="A458">
            <v>21655</v>
          </cell>
          <cell r="B458" t="str">
            <v>Caroline</v>
          </cell>
          <cell r="C458">
            <v>88</v>
          </cell>
          <cell r="D458">
            <v>4679</v>
          </cell>
          <cell r="E458">
            <v>18.807437</v>
          </cell>
          <cell r="F458" t="str">
            <v>&lt;11</v>
          </cell>
          <cell r="G458">
            <v>181</v>
          </cell>
          <cell r="H458" t="str">
            <v xml:space="preserve"> </v>
          </cell>
          <cell r="I458">
            <v>88</v>
          </cell>
          <cell r="J458">
            <v>4498</v>
          </cell>
          <cell r="K458">
            <v>19.564250999999999</v>
          </cell>
          <cell r="L458">
            <v>28</v>
          </cell>
          <cell r="M458">
            <v>2300</v>
          </cell>
          <cell r="N458">
            <v>12.173913000000001</v>
          </cell>
          <cell r="O458">
            <v>60</v>
          </cell>
          <cell r="P458">
            <v>2379</v>
          </cell>
          <cell r="Q458">
            <v>25.220680999999999</v>
          </cell>
          <cell r="R458" t="str">
            <v>&lt;11</v>
          </cell>
          <cell r="S458">
            <v>29</v>
          </cell>
          <cell r="T458" t="str">
            <v xml:space="preserve"> </v>
          </cell>
          <cell r="U458">
            <v>14</v>
          </cell>
          <cell r="V458">
            <v>422</v>
          </cell>
          <cell r="W458">
            <v>33.175355000000003</v>
          </cell>
          <cell r="X458" t="str">
            <v>&lt;11</v>
          </cell>
          <cell r="Y458">
            <v>340</v>
          </cell>
          <cell r="Z458">
            <v>2.9411765000000001</v>
          </cell>
          <cell r="AA458">
            <v>73</v>
          </cell>
          <cell r="AB458">
            <v>3888</v>
          </cell>
          <cell r="AC458">
            <v>18.77572</v>
          </cell>
        </row>
        <row r="459">
          <cell r="A459">
            <v>21656</v>
          </cell>
          <cell r="B459" t="str">
            <v>Queen Annes</v>
          </cell>
          <cell r="C459" t="str">
            <v>&lt;11</v>
          </cell>
          <cell r="D459">
            <v>0</v>
          </cell>
          <cell r="E459" t="str">
            <v xml:space="preserve"> </v>
          </cell>
          <cell r="F459" t="str">
            <v>&lt;11</v>
          </cell>
          <cell r="G459">
            <v>0</v>
          </cell>
          <cell r="H459" t="str">
            <v xml:space="preserve"> </v>
          </cell>
          <cell r="I459" t="str">
            <v>&lt;11</v>
          </cell>
          <cell r="J459">
            <v>0</v>
          </cell>
          <cell r="K459" t="str">
            <v xml:space="preserve"> </v>
          </cell>
          <cell r="L459" t="str">
            <v>&lt;11</v>
          </cell>
          <cell r="M459">
            <v>0</v>
          </cell>
          <cell r="N459" t="str">
            <v xml:space="preserve"> </v>
          </cell>
          <cell r="O459" t="str">
            <v>&lt;11</v>
          </cell>
          <cell r="P459">
            <v>0</v>
          </cell>
          <cell r="Q459" t="str">
            <v xml:space="preserve"> </v>
          </cell>
          <cell r="R459" t="str">
            <v>&lt;11</v>
          </cell>
          <cell r="S459">
            <v>0</v>
          </cell>
          <cell r="T459" t="str">
            <v xml:space="preserve"> </v>
          </cell>
          <cell r="U459" t="str">
            <v>&lt;11</v>
          </cell>
          <cell r="V459">
            <v>0</v>
          </cell>
          <cell r="W459" t="str">
            <v xml:space="preserve"> </v>
          </cell>
          <cell r="X459" t="str">
            <v>&lt;11</v>
          </cell>
          <cell r="Y459">
            <v>0</v>
          </cell>
          <cell r="Z459" t="str">
            <v xml:space="preserve"> </v>
          </cell>
          <cell r="AA459" t="str">
            <v>&lt;11</v>
          </cell>
          <cell r="AB459">
            <v>0</v>
          </cell>
          <cell r="AC459" t="str">
            <v xml:space="preserve"> </v>
          </cell>
        </row>
        <row r="460">
          <cell r="A460">
            <v>21657</v>
          </cell>
          <cell r="B460" t="str">
            <v>Queen Annes</v>
          </cell>
          <cell r="C460">
            <v>16</v>
          </cell>
          <cell r="D460">
            <v>1226</v>
          </cell>
          <cell r="E460">
            <v>13.050571</v>
          </cell>
          <cell r="F460" t="str">
            <v>&lt;11</v>
          </cell>
          <cell r="G460">
            <v>99</v>
          </cell>
          <cell r="H460" t="str">
            <v xml:space="preserve"> </v>
          </cell>
          <cell r="I460">
            <v>16</v>
          </cell>
          <cell r="J460">
            <v>1127</v>
          </cell>
          <cell r="K460">
            <v>14.196982999999999</v>
          </cell>
          <cell r="L460" t="str">
            <v>&lt;11</v>
          </cell>
          <cell r="M460">
            <v>691</v>
          </cell>
          <cell r="N460">
            <v>11.577424000000001</v>
          </cell>
          <cell r="O460" t="str">
            <v>&lt;11</v>
          </cell>
          <cell r="P460">
            <v>535</v>
          </cell>
          <cell r="Q460">
            <v>14.953271000000001</v>
          </cell>
          <cell r="R460" t="str">
            <v>&lt;11</v>
          </cell>
          <cell r="S460">
            <v>39</v>
          </cell>
          <cell r="T460">
            <v>25.641026</v>
          </cell>
          <cell r="U460" t="str">
            <v>&lt;11</v>
          </cell>
          <cell r="V460">
            <v>47</v>
          </cell>
          <cell r="W460">
            <v>21.276596000000001</v>
          </cell>
          <cell r="X460" t="str">
            <v>&lt;11</v>
          </cell>
          <cell r="Y460">
            <v>182</v>
          </cell>
          <cell r="Z460">
            <v>5.4945054999999998</v>
          </cell>
          <cell r="AA460">
            <v>13</v>
          </cell>
          <cell r="AB460">
            <v>958</v>
          </cell>
          <cell r="AC460">
            <v>13.569936999999999</v>
          </cell>
        </row>
        <row r="461">
          <cell r="A461">
            <v>21658</v>
          </cell>
          <cell r="B461" t="str">
            <v>Queen Annes</v>
          </cell>
          <cell r="C461">
            <v>78</v>
          </cell>
          <cell r="D461">
            <v>3678</v>
          </cell>
          <cell r="E461">
            <v>21.207177999999999</v>
          </cell>
          <cell r="F461" t="str">
            <v>&lt;11</v>
          </cell>
          <cell r="G461">
            <v>307</v>
          </cell>
          <cell r="H461">
            <v>9.7719869999999993</v>
          </cell>
          <cell r="I461">
            <v>74</v>
          </cell>
          <cell r="J461">
            <v>3371</v>
          </cell>
          <cell r="K461">
            <v>21.951943</v>
          </cell>
          <cell r="L461">
            <v>25</v>
          </cell>
          <cell r="M461">
            <v>1841</v>
          </cell>
          <cell r="N461">
            <v>13.579575999999999</v>
          </cell>
          <cell r="O461">
            <v>53</v>
          </cell>
          <cell r="P461">
            <v>1837</v>
          </cell>
          <cell r="Q461">
            <v>28.851388</v>
          </cell>
          <cell r="R461" t="str">
            <v>&lt;11</v>
          </cell>
          <cell r="S461">
            <v>39</v>
          </cell>
          <cell r="T461" t="str">
            <v xml:space="preserve"> </v>
          </cell>
          <cell r="U461" t="str">
            <v>&lt;11</v>
          </cell>
          <cell r="V461">
            <v>291</v>
          </cell>
          <cell r="W461">
            <v>24.054983</v>
          </cell>
          <cell r="X461" t="str">
            <v>&lt;11</v>
          </cell>
          <cell r="Y461">
            <v>435</v>
          </cell>
          <cell r="Z461">
            <v>4.5977011000000001</v>
          </cell>
          <cell r="AA461">
            <v>69</v>
          </cell>
          <cell r="AB461">
            <v>2913</v>
          </cell>
          <cell r="AC461">
            <v>23.686921000000002</v>
          </cell>
        </row>
        <row r="462">
          <cell r="A462">
            <v>21659</v>
          </cell>
          <cell r="B462" t="str">
            <v>Dorchester</v>
          </cell>
          <cell r="C462" t="str">
            <v>&lt;11</v>
          </cell>
          <cell r="D462">
            <v>1163</v>
          </cell>
          <cell r="E462">
            <v>5.1590714000000002</v>
          </cell>
          <cell r="F462" t="str">
            <v>&lt;11</v>
          </cell>
          <cell r="G462">
            <v>0</v>
          </cell>
          <cell r="H462" t="str">
            <v xml:space="preserve"> </v>
          </cell>
          <cell r="I462" t="str">
            <v>&lt;11</v>
          </cell>
          <cell r="J462">
            <v>1163</v>
          </cell>
          <cell r="K462">
            <v>5.1590714000000002</v>
          </cell>
          <cell r="L462" t="str">
            <v>&lt;11</v>
          </cell>
          <cell r="M462">
            <v>542</v>
          </cell>
          <cell r="N462">
            <v>3.6900369</v>
          </cell>
          <cell r="O462" t="str">
            <v>&lt;11</v>
          </cell>
          <cell r="P462">
            <v>621</v>
          </cell>
          <cell r="Q462">
            <v>6.4412238000000004</v>
          </cell>
          <cell r="R462" t="str">
            <v>&lt;11</v>
          </cell>
          <cell r="S462">
            <v>27</v>
          </cell>
          <cell r="T462" t="str">
            <v xml:space="preserve"> </v>
          </cell>
          <cell r="U462" t="str">
            <v>&lt;11</v>
          </cell>
          <cell r="V462">
            <v>246</v>
          </cell>
          <cell r="W462">
            <v>4.0650407</v>
          </cell>
          <cell r="X462" t="str">
            <v>&lt;11</v>
          </cell>
          <cell r="Y462">
            <v>7</v>
          </cell>
          <cell r="Z462" t="str">
            <v xml:space="preserve"> </v>
          </cell>
          <cell r="AA462" t="str">
            <v>&lt;11</v>
          </cell>
          <cell r="AB462">
            <v>883</v>
          </cell>
          <cell r="AC462">
            <v>5.6625142000000004</v>
          </cell>
        </row>
        <row r="463">
          <cell r="A463">
            <v>21660</v>
          </cell>
          <cell r="B463" t="str">
            <v>Caroline</v>
          </cell>
          <cell r="C463">
            <v>78</v>
          </cell>
          <cell r="D463">
            <v>3942</v>
          </cell>
          <cell r="E463">
            <v>19.786909999999999</v>
          </cell>
          <cell r="F463" t="str">
            <v>&lt;11</v>
          </cell>
          <cell r="G463">
            <v>254</v>
          </cell>
          <cell r="H463" t="str">
            <v xml:space="preserve"> </v>
          </cell>
          <cell r="I463">
            <v>78</v>
          </cell>
          <cell r="J463">
            <v>3688</v>
          </cell>
          <cell r="K463">
            <v>21.149674999999998</v>
          </cell>
          <cell r="L463">
            <v>33</v>
          </cell>
          <cell r="M463">
            <v>2220</v>
          </cell>
          <cell r="N463">
            <v>14.864865</v>
          </cell>
          <cell r="O463">
            <v>45</v>
          </cell>
          <cell r="P463">
            <v>1722</v>
          </cell>
          <cell r="Q463">
            <v>26.132404000000001</v>
          </cell>
          <cell r="R463" t="str">
            <v>&lt;11</v>
          </cell>
          <cell r="S463">
            <v>67</v>
          </cell>
          <cell r="T463" t="str">
            <v xml:space="preserve"> </v>
          </cell>
          <cell r="U463">
            <v>15</v>
          </cell>
          <cell r="V463">
            <v>747</v>
          </cell>
          <cell r="W463">
            <v>20.080321000000001</v>
          </cell>
          <cell r="X463" t="str">
            <v>&lt;11</v>
          </cell>
          <cell r="Y463">
            <v>263</v>
          </cell>
          <cell r="Z463">
            <v>11.406844</v>
          </cell>
          <cell r="AA463">
            <v>60</v>
          </cell>
          <cell r="AB463">
            <v>2865</v>
          </cell>
          <cell r="AC463">
            <v>20.942408</v>
          </cell>
        </row>
        <row r="464">
          <cell r="A464">
            <v>21661</v>
          </cell>
          <cell r="B464" t="str">
            <v>Kent</v>
          </cell>
          <cell r="C464">
            <v>78</v>
          </cell>
          <cell r="D464">
            <v>2667</v>
          </cell>
          <cell r="E464">
            <v>29.246344000000001</v>
          </cell>
          <cell r="F464" t="str">
            <v>&lt;11</v>
          </cell>
          <cell r="G464">
            <v>128</v>
          </cell>
          <cell r="H464" t="str">
            <v xml:space="preserve"> </v>
          </cell>
          <cell r="I464">
            <v>77</v>
          </cell>
          <cell r="J464">
            <v>2539</v>
          </cell>
          <cell r="K464">
            <v>30.326899999999998</v>
          </cell>
          <cell r="L464">
            <v>31</v>
          </cell>
          <cell r="M464">
            <v>1424</v>
          </cell>
          <cell r="N464">
            <v>21.769663000000001</v>
          </cell>
          <cell r="O464">
            <v>47</v>
          </cell>
          <cell r="P464">
            <v>1243</v>
          </cell>
          <cell r="Q464">
            <v>37.811745999999999</v>
          </cell>
          <cell r="R464" t="str">
            <v>&lt;11</v>
          </cell>
          <cell r="S464">
            <v>1</v>
          </cell>
          <cell r="T464">
            <v>1000</v>
          </cell>
          <cell r="U464" t="str">
            <v>&lt;11</v>
          </cell>
          <cell r="V464">
            <v>191</v>
          </cell>
          <cell r="W464">
            <v>31.413613000000002</v>
          </cell>
          <cell r="X464" t="str">
            <v>&lt;11</v>
          </cell>
          <cell r="Y464">
            <v>234</v>
          </cell>
          <cell r="Z464">
            <v>4.2735042999999999</v>
          </cell>
          <cell r="AA464">
            <v>70</v>
          </cell>
          <cell r="AB464">
            <v>2241</v>
          </cell>
          <cell r="AC464">
            <v>31.236055</v>
          </cell>
        </row>
        <row r="465">
          <cell r="A465">
            <v>21662</v>
          </cell>
          <cell r="B465" t="str">
            <v>Talbot</v>
          </cell>
          <cell r="C465">
            <v>25</v>
          </cell>
          <cell r="D465">
            <v>641</v>
          </cell>
          <cell r="E465">
            <v>39.001559999999998</v>
          </cell>
          <cell r="F465" t="str">
            <v>&lt;11</v>
          </cell>
          <cell r="G465">
            <v>106</v>
          </cell>
          <cell r="H465" t="str">
            <v xml:space="preserve"> </v>
          </cell>
          <cell r="I465">
            <v>25</v>
          </cell>
          <cell r="J465">
            <v>535</v>
          </cell>
          <cell r="K465">
            <v>46.728971999999999</v>
          </cell>
          <cell r="L465" t="str">
            <v>&lt;11</v>
          </cell>
          <cell r="M465">
            <v>353</v>
          </cell>
          <cell r="N465">
            <v>2.8328612</v>
          </cell>
          <cell r="O465">
            <v>24</v>
          </cell>
          <cell r="P465">
            <v>288</v>
          </cell>
          <cell r="Q465">
            <v>83.333332999999996</v>
          </cell>
          <cell r="R465" t="str">
            <v>&lt;11</v>
          </cell>
          <cell r="S465">
            <v>28</v>
          </cell>
          <cell r="T465" t="str">
            <v xml:space="preserve"> </v>
          </cell>
          <cell r="U465">
            <v>17</v>
          </cell>
          <cell r="V465">
            <v>75</v>
          </cell>
          <cell r="W465">
            <v>226.66667000000001</v>
          </cell>
          <cell r="X465" t="str">
            <v>&lt;11</v>
          </cell>
          <cell r="Y465">
            <v>0</v>
          </cell>
          <cell r="Z465" t="str">
            <v xml:space="preserve"> </v>
          </cell>
          <cell r="AA465" t="str">
            <v>&lt;11</v>
          </cell>
          <cell r="AB465">
            <v>538</v>
          </cell>
          <cell r="AC465">
            <v>14.869888</v>
          </cell>
        </row>
        <row r="466">
          <cell r="A466">
            <v>21663</v>
          </cell>
          <cell r="B466" t="str">
            <v>Talbot</v>
          </cell>
          <cell r="C466">
            <v>62</v>
          </cell>
          <cell r="D466">
            <v>3512</v>
          </cell>
          <cell r="E466">
            <v>17.653759000000001</v>
          </cell>
          <cell r="F466" t="str">
            <v>&lt;11</v>
          </cell>
          <cell r="G466">
            <v>129</v>
          </cell>
          <cell r="H466" t="str">
            <v xml:space="preserve"> </v>
          </cell>
          <cell r="I466">
            <v>62</v>
          </cell>
          <cell r="J466">
            <v>3383</v>
          </cell>
          <cell r="K466">
            <v>18.326929</v>
          </cell>
          <cell r="L466">
            <v>13</v>
          </cell>
          <cell r="M466">
            <v>1838</v>
          </cell>
          <cell r="N466">
            <v>7.0729053000000004</v>
          </cell>
          <cell r="O466">
            <v>49</v>
          </cell>
          <cell r="P466">
            <v>1674</v>
          </cell>
          <cell r="Q466">
            <v>29.271207</v>
          </cell>
          <cell r="R466" t="str">
            <v>&lt;11</v>
          </cell>
          <cell r="S466">
            <v>28</v>
          </cell>
          <cell r="T466" t="str">
            <v xml:space="preserve"> </v>
          </cell>
          <cell r="U466">
            <v>12</v>
          </cell>
          <cell r="V466">
            <v>373</v>
          </cell>
          <cell r="W466">
            <v>32.171582000000001</v>
          </cell>
          <cell r="X466" t="str">
            <v>&lt;11</v>
          </cell>
          <cell r="Y466">
            <v>207</v>
          </cell>
          <cell r="Z466">
            <v>4.8309179000000002</v>
          </cell>
          <cell r="AA466">
            <v>49</v>
          </cell>
          <cell r="AB466">
            <v>2904</v>
          </cell>
          <cell r="AC466">
            <v>16.873277999999999</v>
          </cell>
        </row>
        <row r="467">
          <cell r="A467">
            <v>21664</v>
          </cell>
          <cell r="B467" t="str">
            <v>Dorchester</v>
          </cell>
          <cell r="C467" t="str">
            <v>&lt;11</v>
          </cell>
          <cell r="D467">
            <v>648</v>
          </cell>
          <cell r="E467">
            <v>13.888889000000001</v>
          </cell>
          <cell r="F467" t="str">
            <v>&lt;11</v>
          </cell>
          <cell r="G467">
            <v>208</v>
          </cell>
          <cell r="H467">
            <v>4.8076923000000003</v>
          </cell>
          <cell r="I467" t="str">
            <v>&lt;11</v>
          </cell>
          <cell r="J467">
            <v>440</v>
          </cell>
          <cell r="K467">
            <v>18.181818</v>
          </cell>
          <cell r="L467" t="str">
            <v>&lt;11</v>
          </cell>
          <cell r="M467">
            <v>294</v>
          </cell>
          <cell r="N467">
            <v>10.204082</v>
          </cell>
          <cell r="O467" t="str">
            <v>&lt;11</v>
          </cell>
          <cell r="P467">
            <v>354</v>
          </cell>
          <cell r="Q467">
            <v>16.949152999999999</v>
          </cell>
          <cell r="R467" t="str">
            <v>&lt;11</v>
          </cell>
          <cell r="S467">
            <v>0</v>
          </cell>
          <cell r="T467" t="str">
            <v xml:space="preserve"> </v>
          </cell>
          <cell r="U467" t="str">
            <v>&lt;11</v>
          </cell>
          <cell r="V467">
            <v>1</v>
          </cell>
          <cell r="W467" t="str">
            <v xml:space="preserve"> </v>
          </cell>
          <cell r="X467" t="str">
            <v>&lt;11</v>
          </cell>
          <cell r="Y467">
            <v>183</v>
          </cell>
          <cell r="Z467">
            <v>5.4644808999999999</v>
          </cell>
          <cell r="AA467" t="str">
            <v>&lt;11</v>
          </cell>
          <cell r="AB467">
            <v>464</v>
          </cell>
          <cell r="AC467">
            <v>17.241378999999998</v>
          </cell>
        </row>
        <row r="468">
          <cell r="A468">
            <v>21665</v>
          </cell>
          <cell r="B468" t="str">
            <v>Talbot</v>
          </cell>
          <cell r="C468" t="str">
            <v>&lt;11</v>
          </cell>
          <cell r="D468">
            <v>151</v>
          </cell>
          <cell r="E468">
            <v>6.6225166</v>
          </cell>
          <cell r="F468" t="str">
            <v>&lt;11</v>
          </cell>
          <cell r="G468">
            <v>0</v>
          </cell>
          <cell r="H468" t="str">
            <v xml:space="preserve"> </v>
          </cell>
          <cell r="I468" t="str">
            <v>&lt;11</v>
          </cell>
          <cell r="J468">
            <v>151</v>
          </cell>
          <cell r="K468">
            <v>6.6225166</v>
          </cell>
          <cell r="L468" t="str">
            <v>&lt;11</v>
          </cell>
          <cell r="M468">
            <v>79</v>
          </cell>
          <cell r="N468" t="str">
            <v xml:space="preserve"> </v>
          </cell>
          <cell r="O468" t="str">
            <v>&lt;11</v>
          </cell>
          <cell r="P468">
            <v>72</v>
          </cell>
          <cell r="Q468">
            <v>13.888889000000001</v>
          </cell>
          <cell r="R468" t="str">
            <v>&lt;11</v>
          </cell>
          <cell r="S468">
            <v>0</v>
          </cell>
          <cell r="T468" t="str">
            <v xml:space="preserve"> </v>
          </cell>
          <cell r="U468" t="str">
            <v>&lt;11</v>
          </cell>
          <cell r="V468">
            <v>0</v>
          </cell>
          <cell r="W468" t="str">
            <v xml:space="preserve"> </v>
          </cell>
          <cell r="X468" t="str">
            <v>&lt;11</v>
          </cell>
          <cell r="Y468">
            <v>0</v>
          </cell>
          <cell r="Z468" t="str">
            <v xml:space="preserve"> </v>
          </cell>
          <cell r="AA468" t="str">
            <v>&lt;11</v>
          </cell>
          <cell r="AB468">
            <v>151</v>
          </cell>
          <cell r="AC468">
            <v>6.6225166</v>
          </cell>
        </row>
        <row r="469">
          <cell r="A469">
            <v>21666</v>
          </cell>
          <cell r="B469" t="str">
            <v>Queen Annes</v>
          </cell>
          <cell r="C469">
            <v>247</v>
          </cell>
          <cell r="D469">
            <v>13738</v>
          </cell>
          <cell r="E469">
            <v>17.979327000000001</v>
          </cell>
          <cell r="F469" t="str">
            <v>&lt;11</v>
          </cell>
          <cell r="G469">
            <v>448</v>
          </cell>
          <cell r="H469">
            <v>6.6964286</v>
          </cell>
          <cell r="I469">
            <v>241</v>
          </cell>
          <cell r="J469">
            <v>13290</v>
          </cell>
          <cell r="K469">
            <v>18.133935000000001</v>
          </cell>
          <cell r="L469">
            <v>93</v>
          </cell>
          <cell r="M469">
            <v>6857</v>
          </cell>
          <cell r="N469">
            <v>13.562783</v>
          </cell>
          <cell r="O469">
            <v>154</v>
          </cell>
          <cell r="P469">
            <v>6881</v>
          </cell>
          <cell r="Q469">
            <v>22.380468</v>
          </cell>
          <cell r="R469" t="str">
            <v>&lt;11</v>
          </cell>
          <cell r="S469">
            <v>270</v>
          </cell>
          <cell r="T469">
            <v>3.7037037000000002</v>
          </cell>
          <cell r="U469">
            <v>22</v>
          </cell>
          <cell r="V469">
            <v>557</v>
          </cell>
          <cell r="W469">
            <v>39.497306999999999</v>
          </cell>
          <cell r="X469" t="str">
            <v>&lt;11</v>
          </cell>
          <cell r="Y469">
            <v>873</v>
          </cell>
          <cell r="Z469">
            <v>8.0183275999999992</v>
          </cell>
          <cell r="AA469">
            <v>217</v>
          </cell>
          <cell r="AB469">
            <v>12038</v>
          </cell>
          <cell r="AC469">
            <v>18.026250000000001</v>
          </cell>
        </row>
        <row r="470">
          <cell r="A470">
            <v>21667</v>
          </cell>
          <cell r="B470" t="str">
            <v>Kent</v>
          </cell>
          <cell r="C470">
            <v>11</v>
          </cell>
          <cell r="D470">
            <v>226</v>
          </cell>
          <cell r="E470">
            <v>48.672566000000003</v>
          </cell>
          <cell r="F470" t="str">
            <v>&lt;11</v>
          </cell>
          <cell r="G470">
            <v>0</v>
          </cell>
          <cell r="H470" t="str">
            <v xml:space="preserve"> </v>
          </cell>
          <cell r="I470">
            <v>11</v>
          </cell>
          <cell r="J470">
            <v>226</v>
          </cell>
          <cell r="K470">
            <v>48.672566000000003</v>
          </cell>
          <cell r="L470" t="str">
            <v>&lt;11</v>
          </cell>
          <cell r="M470">
            <v>69</v>
          </cell>
          <cell r="N470">
            <v>115.94203</v>
          </cell>
          <cell r="O470" t="str">
            <v>&lt;11</v>
          </cell>
          <cell r="P470">
            <v>157</v>
          </cell>
          <cell r="Q470">
            <v>19.108280000000001</v>
          </cell>
          <cell r="R470" t="str">
            <v>&lt;11</v>
          </cell>
          <cell r="S470">
            <v>0</v>
          </cell>
          <cell r="T470" t="str">
            <v xml:space="preserve"> </v>
          </cell>
          <cell r="U470" t="str">
            <v>&lt;11</v>
          </cell>
          <cell r="V470">
            <v>17</v>
          </cell>
          <cell r="W470" t="str">
            <v xml:space="preserve"> </v>
          </cell>
          <cell r="X470" t="str">
            <v>&lt;11</v>
          </cell>
          <cell r="Y470">
            <v>14</v>
          </cell>
          <cell r="Z470">
            <v>71.428571000000005</v>
          </cell>
          <cell r="AA470" t="str">
            <v>&lt;11</v>
          </cell>
          <cell r="AB470">
            <v>195</v>
          </cell>
          <cell r="AC470">
            <v>51.282051000000003</v>
          </cell>
        </row>
        <row r="471">
          <cell r="A471">
            <v>21668</v>
          </cell>
          <cell r="B471" t="str">
            <v>Queen Annes</v>
          </cell>
          <cell r="C471">
            <v>18</v>
          </cell>
          <cell r="D471">
            <v>1645</v>
          </cell>
          <cell r="E471">
            <v>10.942249</v>
          </cell>
          <cell r="F471" t="str">
            <v>&lt;11</v>
          </cell>
          <cell r="G471">
            <v>62</v>
          </cell>
          <cell r="H471">
            <v>16.129031999999999</v>
          </cell>
          <cell r="I471">
            <v>17</v>
          </cell>
          <cell r="J471">
            <v>1583</v>
          </cell>
          <cell r="K471">
            <v>10.739103</v>
          </cell>
          <cell r="L471" t="str">
            <v>&lt;11</v>
          </cell>
          <cell r="M471">
            <v>900</v>
          </cell>
          <cell r="N471">
            <v>10</v>
          </cell>
          <cell r="O471" t="str">
            <v>&lt;11</v>
          </cell>
          <cell r="P471">
            <v>745</v>
          </cell>
          <cell r="Q471">
            <v>12.080537</v>
          </cell>
          <cell r="R471" t="str">
            <v>&lt;11</v>
          </cell>
          <cell r="S471">
            <v>0</v>
          </cell>
          <cell r="T471" t="str">
            <v xml:space="preserve"> </v>
          </cell>
          <cell r="U471" t="str">
            <v>&lt;11</v>
          </cell>
          <cell r="V471">
            <v>77</v>
          </cell>
          <cell r="W471">
            <v>12.987012999999999</v>
          </cell>
          <cell r="X471" t="str">
            <v>&lt;11</v>
          </cell>
          <cell r="Y471">
            <v>86</v>
          </cell>
          <cell r="Z471">
            <v>11.627907</v>
          </cell>
          <cell r="AA471">
            <v>16</v>
          </cell>
          <cell r="AB471">
            <v>1482</v>
          </cell>
          <cell r="AC471">
            <v>10.796220999999999</v>
          </cell>
        </row>
        <row r="472">
          <cell r="A472">
            <v>21669</v>
          </cell>
          <cell r="B472" t="str">
            <v>Dorchester</v>
          </cell>
          <cell r="C472" t="str">
            <v>&lt;11</v>
          </cell>
          <cell r="D472">
            <v>149</v>
          </cell>
          <cell r="E472">
            <v>60.402684999999998</v>
          </cell>
          <cell r="F472" t="str">
            <v>&lt;11</v>
          </cell>
          <cell r="G472">
            <v>0</v>
          </cell>
          <cell r="H472" t="str">
            <v xml:space="preserve"> </v>
          </cell>
          <cell r="I472" t="str">
            <v>&lt;11</v>
          </cell>
          <cell r="J472">
            <v>149</v>
          </cell>
          <cell r="K472">
            <v>60.402684999999998</v>
          </cell>
          <cell r="L472" t="str">
            <v>&lt;11</v>
          </cell>
          <cell r="M472">
            <v>69</v>
          </cell>
          <cell r="N472">
            <v>28.985506999999998</v>
          </cell>
          <cell r="O472" t="str">
            <v>&lt;11</v>
          </cell>
          <cell r="P472">
            <v>80</v>
          </cell>
          <cell r="Q472">
            <v>87.5</v>
          </cell>
          <cell r="R472" t="str">
            <v>&lt;11</v>
          </cell>
          <cell r="S472">
            <v>0</v>
          </cell>
          <cell r="T472" t="str">
            <v xml:space="preserve"> </v>
          </cell>
          <cell r="U472" t="str">
            <v>&lt;11</v>
          </cell>
          <cell r="V472">
            <v>16</v>
          </cell>
          <cell r="W472" t="str">
            <v xml:space="preserve"> </v>
          </cell>
          <cell r="X472" t="str">
            <v>&lt;11</v>
          </cell>
          <cell r="Y472">
            <v>3</v>
          </cell>
          <cell r="Z472" t="str">
            <v xml:space="preserve"> </v>
          </cell>
          <cell r="AA472" t="str">
            <v>&lt;11</v>
          </cell>
          <cell r="AB472">
            <v>130</v>
          </cell>
          <cell r="AC472">
            <v>69.230768999999995</v>
          </cell>
        </row>
        <row r="473">
          <cell r="A473">
            <v>21670</v>
          </cell>
          <cell r="B473" t="str">
            <v>Caroline</v>
          </cell>
          <cell r="C473" t="str">
            <v>&lt;11</v>
          </cell>
          <cell r="D473">
            <v>0</v>
          </cell>
          <cell r="E473" t="str">
            <v xml:space="preserve"> </v>
          </cell>
          <cell r="F473" t="str">
            <v>&lt;11</v>
          </cell>
          <cell r="G473">
            <v>0</v>
          </cell>
          <cell r="H473" t="str">
            <v xml:space="preserve"> </v>
          </cell>
          <cell r="I473" t="str">
            <v>&lt;11</v>
          </cell>
          <cell r="J473">
            <v>0</v>
          </cell>
          <cell r="K473" t="str">
            <v xml:space="preserve"> </v>
          </cell>
          <cell r="L473" t="str">
            <v>&lt;11</v>
          </cell>
          <cell r="M473">
            <v>0</v>
          </cell>
          <cell r="N473" t="str">
            <v xml:space="preserve"> </v>
          </cell>
          <cell r="O473" t="str">
            <v>&lt;11</v>
          </cell>
          <cell r="P473">
            <v>0</v>
          </cell>
          <cell r="Q473" t="str">
            <v xml:space="preserve"> </v>
          </cell>
          <cell r="R473" t="str">
            <v>&lt;11</v>
          </cell>
          <cell r="S473">
            <v>0</v>
          </cell>
          <cell r="T473" t="str">
            <v xml:space="preserve"> </v>
          </cell>
          <cell r="U473" t="str">
            <v>&lt;11</v>
          </cell>
          <cell r="V473">
            <v>0</v>
          </cell>
          <cell r="W473" t="str">
            <v xml:space="preserve"> </v>
          </cell>
          <cell r="X473" t="str">
            <v>&lt;11</v>
          </cell>
          <cell r="Y473">
            <v>0</v>
          </cell>
          <cell r="Z473" t="str">
            <v xml:space="preserve"> </v>
          </cell>
          <cell r="AA473" t="str">
            <v>&lt;11</v>
          </cell>
          <cell r="AB473">
            <v>0</v>
          </cell>
          <cell r="AC473" t="str">
            <v xml:space="preserve"> </v>
          </cell>
        </row>
        <row r="474">
          <cell r="A474">
            <v>21671</v>
          </cell>
          <cell r="B474" t="str">
            <v>Talbot</v>
          </cell>
          <cell r="C474">
            <v>17</v>
          </cell>
          <cell r="D474">
            <v>816</v>
          </cell>
          <cell r="E474">
            <v>20.833333</v>
          </cell>
          <cell r="F474" t="str">
            <v>&lt;11</v>
          </cell>
          <cell r="G474">
            <v>27</v>
          </cell>
          <cell r="H474" t="str">
            <v xml:space="preserve"> </v>
          </cell>
          <cell r="I474">
            <v>17</v>
          </cell>
          <cell r="J474">
            <v>789</v>
          </cell>
          <cell r="K474">
            <v>21.546261000000001</v>
          </cell>
          <cell r="L474" t="str">
            <v>&lt;11</v>
          </cell>
          <cell r="M474">
            <v>382</v>
          </cell>
          <cell r="N474">
            <v>26.17801</v>
          </cell>
          <cell r="O474" t="str">
            <v>&lt;11</v>
          </cell>
          <cell r="P474">
            <v>434</v>
          </cell>
          <cell r="Q474">
            <v>16.129031999999999</v>
          </cell>
          <cell r="R474" t="str">
            <v>&lt;11</v>
          </cell>
          <cell r="S474">
            <v>7</v>
          </cell>
          <cell r="T474" t="str">
            <v xml:space="preserve"> </v>
          </cell>
          <cell r="U474" t="str">
            <v>&lt;11</v>
          </cell>
          <cell r="V474">
            <v>0</v>
          </cell>
          <cell r="W474" t="str">
            <v xml:space="preserve"> </v>
          </cell>
          <cell r="X474" t="str">
            <v>&lt;11</v>
          </cell>
          <cell r="Y474">
            <v>0</v>
          </cell>
          <cell r="Z474" t="str">
            <v xml:space="preserve"> </v>
          </cell>
          <cell r="AA474">
            <v>15</v>
          </cell>
          <cell r="AB474">
            <v>809</v>
          </cell>
          <cell r="AC474">
            <v>18.541409000000002</v>
          </cell>
        </row>
        <row r="475">
          <cell r="A475">
            <v>21672</v>
          </cell>
          <cell r="B475" t="str">
            <v>Dorchester</v>
          </cell>
          <cell r="C475" t="str">
            <v>&lt;11</v>
          </cell>
          <cell r="D475">
            <v>162</v>
          </cell>
          <cell r="E475" t="str">
            <v xml:space="preserve"> </v>
          </cell>
          <cell r="F475" t="str">
            <v>&lt;11</v>
          </cell>
          <cell r="G475">
            <v>0</v>
          </cell>
          <cell r="H475" t="str">
            <v xml:space="preserve"> </v>
          </cell>
          <cell r="I475" t="str">
            <v>&lt;11</v>
          </cell>
          <cell r="J475">
            <v>162</v>
          </cell>
          <cell r="K475" t="str">
            <v xml:space="preserve"> </v>
          </cell>
          <cell r="L475" t="str">
            <v>&lt;11</v>
          </cell>
          <cell r="M475">
            <v>74</v>
          </cell>
          <cell r="N475" t="str">
            <v xml:space="preserve"> </v>
          </cell>
          <cell r="O475" t="str">
            <v>&lt;11</v>
          </cell>
          <cell r="P475">
            <v>88</v>
          </cell>
          <cell r="Q475" t="str">
            <v xml:space="preserve"> </v>
          </cell>
          <cell r="R475" t="str">
            <v>&lt;11</v>
          </cell>
          <cell r="S475">
            <v>0</v>
          </cell>
          <cell r="T475" t="str">
            <v xml:space="preserve"> </v>
          </cell>
          <cell r="U475" t="str">
            <v>&lt;11</v>
          </cell>
          <cell r="V475">
            <v>0</v>
          </cell>
          <cell r="W475" t="str">
            <v xml:space="preserve"> </v>
          </cell>
          <cell r="X475" t="str">
            <v>&lt;11</v>
          </cell>
          <cell r="Y475">
            <v>0</v>
          </cell>
          <cell r="Z475" t="str">
            <v xml:space="preserve"> </v>
          </cell>
          <cell r="AA475" t="str">
            <v>&lt;11</v>
          </cell>
          <cell r="AB475">
            <v>162</v>
          </cell>
          <cell r="AC475" t="str">
            <v xml:space="preserve"> </v>
          </cell>
        </row>
        <row r="476">
          <cell r="A476">
            <v>21673</v>
          </cell>
          <cell r="B476" t="str">
            <v>Talbot</v>
          </cell>
          <cell r="C476">
            <v>46</v>
          </cell>
          <cell r="D476">
            <v>2875</v>
          </cell>
          <cell r="E476">
            <v>16</v>
          </cell>
          <cell r="F476" t="str">
            <v>&lt;11</v>
          </cell>
          <cell r="G476">
            <v>228</v>
          </cell>
          <cell r="H476">
            <v>4.3859649000000003</v>
          </cell>
          <cell r="I476">
            <v>45</v>
          </cell>
          <cell r="J476">
            <v>2647</v>
          </cell>
          <cell r="K476">
            <v>17.000378000000001</v>
          </cell>
          <cell r="L476" t="str">
            <v>&lt;11</v>
          </cell>
          <cell r="M476">
            <v>1423</v>
          </cell>
          <cell r="N476">
            <v>5.6219254999999997</v>
          </cell>
          <cell r="O476">
            <v>38</v>
          </cell>
          <cell r="P476">
            <v>1452</v>
          </cell>
          <cell r="Q476">
            <v>26.170798999999999</v>
          </cell>
          <cell r="R476" t="str">
            <v>&lt;11</v>
          </cell>
          <cell r="S476">
            <v>0</v>
          </cell>
          <cell r="T476" t="str">
            <v xml:space="preserve"> </v>
          </cell>
          <cell r="U476">
            <v>13</v>
          </cell>
          <cell r="V476">
            <v>454</v>
          </cell>
          <cell r="W476">
            <v>28.634360999999998</v>
          </cell>
          <cell r="X476" t="str">
            <v>&lt;11</v>
          </cell>
          <cell r="Y476">
            <v>200</v>
          </cell>
          <cell r="Z476">
            <v>5</v>
          </cell>
          <cell r="AA476">
            <v>32</v>
          </cell>
          <cell r="AB476">
            <v>2221</v>
          </cell>
          <cell r="AC476">
            <v>14.407924</v>
          </cell>
        </row>
        <row r="477">
          <cell r="A477">
            <v>21675</v>
          </cell>
          <cell r="B477" t="str">
            <v>Dorchester</v>
          </cell>
          <cell r="C477" t="str">
            <v>&lt;11</v>
          </cell>
          <cell r="D477">
            <v>62</v>
          </cell>
          <cell r="E477">
            <v>32.258065000000002</v>
          </cell>
          <cell r="F477" t="str">
            <v>&lt;11</v>
          </cell>
          <cell r="G477">
            <v>0</v>
          </cell>
          <cell r="H477" t="str">
            <v xml:space="preserve"> </v>
          </cell>
          <cell r="I477" t="str">
            <v>&lt;11</v>
          </cell>
          <cell r="J477">
            <v>62</v>
          </cell>
          <cell r="K477">
            <v>32.258065000000002</v>
          </cell>
          <cell r="L477" t="str">
            <v>&lt;11</v>
          </cell>
          <cell r="M477">
            <v>26</v>
          </cell>
          <cell r="N477">
            <v>76.923077000000006</v>
          </cell>
          <cell r="O477" t="str">
            <v>&lt;11</v>
          </cell>
          <cell r="P477">
            <v>36</v>
          </cell>
          <cell r="Q477" t="str">
            <v xml:space="preserve"> </v>
          </cell>
          <cell r="R477" t="str">
            <v>&lt;11</v>
          </cell>
          <cell r="S477">
            <v>0</v>
          </cell>
          <cell r="T477" t="str">
            <v xml:space="preserve"> </v>
          </cell>
          <cell r="U477" t="str">
            <v>&lt;11</v>
          </cell>
          <cell r="V477">
            <v>0</v>
          </cell>
          <cell r="W477" t="str">
            <v xml:space="preserve"> </v>
          </cell>
          <cell r="X477" t="str">
            <v>&lt;11</v>
          </cell>
          <cell r="Y477">
            <v>0</v>
          </cell>
          <cell r="Z477" t="str">
            <v xml:space="preserve"> </v>
          </cell>
          <cell r="AA477" t="str">
            <v>&lt;11</v>
          </cell>
          <cell r="AB477">
            <v>62</v>
          </cell>
          <cell r="AC477">
            <v>32.258065000000002</v>
          </cell>
        </row>
        <row r="478">
          <cell r="A478">
            <v>21676</v>
          </cell>
          <cell r="B478" t="str">
            <v>Talbot</v>
          </cell>
          <cell r="C478" t="str">
            <v>&lt;11</v>
          </cell>
          <cell r="D478">
            <v>347</v>
          </cell>
          <cell r="E478">
            <v>14.409222</v>
          </cell>
          <cell r="F478" t="str">
            <v>&lt;11</v>
          </cell>
          <cell r="G478">
            <v>0</v>
          </cell>
          <cell r="H478" t="str">
            <v xml:space="preserve"> </v>
          </cell>
          <cell r="I478" t="str">
            <v>&lt;11</v>
          </cell>
          <cell r="J478">
            <v>347</v>
          </cell>
          <cell r="K478">
            <v>11.527378000000001</v>
          </cell>
          <cell r="L478" t="str">
            <v>&lt;11</v>
          </cell>
          <cell r="M478">
            <v>134</v>
          </cell>
          <cell r="N478">
            <v>14.925373</v>
          </cell>
          <cell r="O478" t="str">
            <v>&lt;11</v>
          </cell>
          <cell r="P478">
            <v>213</v>
          </cell>
          <cell r="Q478">
            <v>14.084507</v>
          </cell>
          <cell r="R478" t="str">
            <v>&lt;11</v>
          </cell>
          <cell r="S478">
            <v>46</v>
          </cell>
          <cell r="T478" t="str">
            <v xml:space="preserve"> </v>
          </cell>
          <cell r="U478" t="str">
            <v>&lt;11</v>
          </cell>
          <cell r="V478">
            <v>0</v>
          </cell>
          <cell r="W478" t="str">
            <v xml:space="preserve"> </v>
          </cell>
          <cell r="X478" t="str">
            <v>&lt;11</v>
          </cell>
          <cell r="Y478">
            <v>12</v>
          </cell>
          <cell r="Z478" t="str">
            <v xml:space="preserve"> </v>
          </cell>
          <cell r="AA478" t="str">
            <v>&lt;11</v>
          </cell>
          <cell r="AB478">
            <v>289</v>
          </cell>
          <cell r="AC478">
            <v>17.301037999999998</v>
          </cell>
        </row>
        <row r="479">
          <cell r="A479">
            <v>21677</v>
          </cell>
          <cell r="B479" t="str">
            <v>Dorchester</v>
          </cell>
          <cell r="C479">
            <v>14</v>
          </cell>
          <cell r="D479">
            <v>570</v>
          </cell>
          <cell r="E479">
            <v>24.561404</v>
          </cell>
          <cell r="F479" t="str">
            <v>&lt;11</v>
          </cell>
          <cell r="G479">
            <v>0</v>
          </cell>
          <cell r="H479" t="str">
            <v xml:space="preserve"> </v>
          </cell>
          <cell r="I479">
            <v>14</v>
          </cell>
          <cell r="J479">
            <v>570</v>
          </cell>
          <cell r="K479">
            <v>24.561404</v>
          </cell>
          <cell r="L479">
            <v>12</v>
          </cell>
          <cell r="M479">
            <v>281</v>
          </cell>
          <cell r="N479">
            <v>42.704625999999998</v>
          </cell>
          <cell r="O479" t="str">
            <v>&lt;11</v>
          </cell>
          <cell r="P479">
            <v>289</v>
          </cell>
          <cell r="Q479">
            <v>6.9204151999999999</v>
          </cell>
          <cell r="R479" t="str">
            <v>&lt;11</v>
          </cell>
          <cell r="S479">
            <v>0</v>
          </cell>
          <cell r="T479" t="str">
            <v xml:space="preserve"> </v>
          </cell>
          <cell r="U479" t="str">
            <v>&lt;11</v>
          </cell>
          <cell r="V479">
            <v>0</v>
          </cell>
          <cell r="W479" t="str">
            <v xml:space="preserve"> </v>
          </cell>
          <cell r="X479" t="str">
            <v>&lt;11</v>
          </cell>
          <cell r="Y479">
            <v>1</v>
          </cell>
          <cell r="Z479">
            <v>1000</v>
          </cell>
          <cell r="AA479">
            <v>13</v>
          </cell>
          <cell r="AB479">
            <v>569</v>
          </cell>
          <cell r="AC479">
            <v>22.847100000000001</v>
          </cell>
        </row>
        <row r="480">
          <cell r="A480">
            <v>21678</v>
          </cell>
          <cell r="B480" t="str">
            <v>Kent</v>
          </cell>
          <cell r="C480">
            <v>43</v>
          </cell>
          <cell r="D480">
            <v>1704</v>
          </cell>
          <cell r="E480">
            <v>25.234742000000001</v>
          </cell>
          <cell r="F480" t="str">
            <v>&lt;11</v>
          </cell>
          <cell r="G480">
            <v>6</v>
          </cell>
          <cell r="H480">
            <v>166.66667000000001</v>
          </cell>
          <cell r="I480">
            <v>42</v>
          </cell>
          <cell r="J480">
            <v>1698</v>
          </cell>
          <cell r="K480">
            <v>24.734981999999999</v>
          </cell>
          <cell r="L480">
            <v>17</v>
          </cell>
          <cell r="M480">
            <v>964</v>
          </cell>
          <cell r="N480">
            <v>17.634855000000002</v>
          </cell>
          <cell r="O480">
            <v>26</v>
          </cell>
          <cell r="P480">
            <v>740</v>
          </cell>
          <cell r="Q480">
            <v>35.135134999999998</v>
          </cell>
          <cell r="R480" t="str">
            <v>&lt;11</v>
          </cell>
          <cell r="S480">
            <v>9</v>
          </cell>
          <cell r="T480" t="str">
            <v xml:space="preserve"> </v>
          </cell>
          <cell r="U480">
            <v>22</v>
          </cell>
          <cell r="V480">
            <v>449</v>
          </cell>
          <cell r="W480">
            <v>48.997773000000002</v>
          </cell>
          <cell r="X480" t="str">
            <v>&lt;11</v>
          </cell>
          <cell r="Y480">
            <v>6</v>
          </cell>
          <cell r="Z480">
            <v>166.66667000000001</v>
          </cell>
          <cell r="AA480">
            <v>20</v>
          </cell>
          <cell r="AB480">
            <v>1240</v>
          </cell>
          <cell r="AC480">
            <v>16.129031999999999</v>
          </cell>
        </row>
        <row r="481">
          <cell r="A481">
            <v>21679</v>
          </cell>
          <cell r="B481" t="str">
            <v>Talbot</v>
          </cell>
          <cell r="C481" t="str">
            <v>&lt;11</v>
          </cell>
          <cell r="D481">
            <v>261</v>
          </cell>
          <cell r="E481">
            <v>22.988506000000001</v>
          </cell>
          <cell r="F481" t="str">
            <v>&lt;11</v>
          </cell>
          <cell r="G481">
            <v>0</v>
          </cell>
          <cell r="H481" t="str">
            <v xml:space="preserve"> </v>
          </cell>
          <cell r="I481" t="str">
            <v>&lt;11</v>
          </cell>
          <cell r="J481">
            <v>261</v>
          </cell>
          <cell r="K481">
            <v>22.988506000000001</v>
          </cell>
          <cell r="L481" t="str">
            <v>&lt;11</v>
          </cell>
          <cell r="M481">
            <v>146</v>
          </cell>
          <cell r="N481">
            <v>13.69863</v>
          </cell>
          <cell r="O481" t="str">
            <v>&lt;11</v>
          </cell>
          <cell r="P481">
            <v>115</v>
          </cell>
          <cell r="Q481">
            <v>34.782609000000001</v>
          </cell>
          <cell r="R481" t="str">
            <v>&lt;11</v>
          </cell>
          <cell r="S481">
            <v>0</v>
          </cell>
          <cell r="T481" t="str">
            <v xml:space="preserve"> </v>
          </cell>
          <cell r="U481" t="str">
            <v>&lt;11</v>
          </cell>
          <cell r="V481">
            <v>0</v>
          </cell>
          <cell r="W481" t="str">
            <v xml:space="preserve"> </v>
          </cell>
          <cell r="X481" t="str">
            <v>&lt;11</v>
          </cell>
          <cell r="Y481">
            <v>0</v>
          </cell>
          <cell r="Z481" t="str">
            <v xml:space="preserve"> </v>
          </cell>
          <cell r="AA481" t="str">
            <v>&lt;11</v>
          </cell>
          <cell r="AB481">
            <v>261</v>
          </cell>
          <cell r="AC481">
            <v>11.494253</v>
          </cell>
        </row>
        <row r="482">
          <cell r="A482">
            <v>21690</v>
          </cell>
          <cell r="B482" t="str">
            <v>Queen Annes</v>
          </cell>
          <cell r="C482" t="str">
            <v>&lt;11</v>
          </cell>
          <cell r="D482">
            <v>0</v>
          </cell>
          <cell r="E482" t="str">
            <v xml:space="preserve"> </v>
          </cell>
          <cell r="F482" t="str">
            <v>&lt;11</v>
          </cell>
          <cell r="G482">
            <v>0</v>
          </cell>
          <cell r="H482" t="str">
            <v xml:space="preserve"> </v>
          </cell>
          <cell r="I482" t="str">
            <v>&lt;11</v>
          </cell>
          <cell r="J482">
            <v>0</v>
          </cell>
          <cell r="K482" t="str">
            <v xml:space="preserve"> </v>
          </cell>
          <cell r="L482" t="str">
            <v>&lt;11</v>
          </cell>
          <cell r="M482">
            <v>0</v>
          </cell>
          <cell r="N482" t="str">
            <v xml:space="preserve"> </v>
          </cell>
          <cell r="O482" t="str">
            <v>&lt;11</v>
          </cell>
          <cell r="P482">
            <v>0</v>
          </cell>
          <cell r="Q482" t="str">
            <v xml:space="preserve"> </v>
          </cell>
          <cell r="R482" t="str">
            <v>&lt;11</v>
          </cell>
          <cell r="S482">
            <v>0</v>
          </cell>
          <cell r="T482" t="str">
            <v xml:space="preserve"> </v>
          </cell>
          <cell r="U482" t="str">
            <v>&lt;11</v>
          </cell>
          <cell r="V482">
            <v>0</v>
          </cell>
          <cell r="W482" t="str">
            <v xml:space="preserve"> </v>
          </cell>
          <cell r="X482" t="str">
            <v>&lt;11</v>
          </cell>
          <cell r="Y482">
            <v>0</v>
          </cell>
          <cell r="Z482" t="str">
            <v xml:space="preserve"> </v>
          </cell>
          <cell r="AA482" t="str">
            <v>&lt;11</v>
          </cell>
          <cell r="AB482">
            <v>0</v>
          </cell>
          <cell r="AC482" t="str">
            <v xml:space="preserve"> </v>
          </cell>
        </row>
        <row r="483">
          <cell r="A483">
            <v>21701</v>
          </cell>
          <cell r="B483" t="str">
            <v>Frederick</v>
          </cell>
          <cell r="C483">
            <v>1334</v>
          </cell>
          <cell r="D483">
            <v>40203</v>
          </cell>
          <cell r="E483">
            <v>33.181603000000003</v>
          </cell>
          <cell r="F483">
            <v>144</v>
          </cell>
          <cell r="G483">
            <v>2384</v>
          </cell>
          <cell r="H483">
            <v>60.402684999999998</v>
          </cell>
          <cell r="I483">
            <v>1145</v>
          </cell>
          <cell r="J483">
            <v>37819</v>
          </cell>
          <cell r="K483">
            <v>30.275787000000001</v>
          </cell>
          <cell r="L483">
            <v>375</v>
          </cell>
          <cell r="M483">
            <v>20773</v>
          </cell>
          <cell r="N483">
            <v>18.052278999999999</v>
          </cell>
          <cell r="O483">
            <v>959</v>
          </cell>
          <cell r="P483">
            <v>19430</v>
          </cell>
          <cell r="Q483">
            <v>49.356665</v>
          </cell>
          <cell r="R483" t="str">
            <v>&lt;11</v>
          </cell>
          <cell r="S483">
            <v>918</v>
          </cell>
          <cell r="T483">
            <v>4.3572984999999997</v>
          </cell>
          <cell r="U483">
            <v>177</v>
          </cell>
          <cell r="V483">
            <v>4444</v>
          </cell>
          <cell r="W483">
            <v>39.828983000000001</v>
          </cell>
          <cell r="X483">
            <v>193</v>
          </cell>
          <cell r="Y483">
            <v>2878</v>
          </cell>
          <cell r="Z483">
            <v>67.060458999999994</v>
          </cell>
          <cell r="AA483">
            <v>960</v>
          </cell>
          <cell r="AB483">
            <v>31963</v>
          </cell>
          <cell r="AC483">
            <v>30.034728000000001</v>
          </cell>
        </row>
        <row r="484">
          <cell r="A484">
            <v>21702</v>
          </cell>
          <cell r="B484" t="str">
            <v>Frederick</v>
          </cell>
          <cell r="C484">
            <v>761</v>
          </cell>
          <cell r="D484">
            <v>44783</v>
          </cell>
          <cell r="E484">
            <v>16.993054999999998</v>
          </cell>
          <cell r="F484">
            <v>87</v>
          </cell>
          <cell r="G484">
            <v>8009</v>
          </cell>
          <cell r="H484">
            <v>10.862779</v>
          </cell>
          <cell r="I484">
            <v>639</v>
          </cell>
          <cell r="J484">
            <v>36774</v>
          </cell>
          <cell r="K484">
            <v>17.376407</v>
          </cell>
          <cell r="L484">
            <v>319</v>
          </cell>
          <cell r="M484">
            <v>23025</v>
          </cell>
          <cell r="N484">
            <v>13.854506000000001</v>
          </cell>
          <cell r="O484">
            <v>442</v>
          </cell>
          <cell r="P484">
            <v>21758</v>
          </cell>
          <cell r="Q484">
            <v>20.314367000000001</v>
          </cell>
          <cell r="R484">
            <v>24</v>
          </cell>
          <cell r="S484">
            <v>1914</v>
          </cell>
          <cell r="T484">
            <v>12.539185</v>
          </cell>
          <cell r="U484">
            <v>177</v>
          </cell>
          <cell r="V484">
            <v>7227</v>
          </cell>
          <cell r="W484">
            <v>24.491489999999999</v>
          </cell>
          <cell r="X484">
            <v>114</v>
          </cell>
          <cell r="Y484">
            <v>6498</v>
          </cell>
          <cell r="Z484">
            <v>17.543859999999999</v>
          </cell>
          <cell r="AA484">
            <v>446</v>
          </cell>
          <cell r="AB484">
            <v>29144</v>
          </cell>
          <cell r="AC484">
            <v>15.303321</v>
          </cell>
        </row>
        <row r="485">
          <cell r="A485">
            <v>21703</v>
          </cell>
          <cell r="B485" t="str">
            <v>Frederick</v>
          </cell>
          <cell r="C485">
            <v>606</v>
          </cell>
          <cell r="D485">
            <v>39438</v>
          </cell>
          <cell r="E485">
            <v>15.365891</v>
          </cell>
          <cell r="F485">
            <v>91</v>
          </cell>
          <cell r="G485">
            <v>8201</v>
          </cell>
          <cell r="H485">
            <v>11.096208000000001</v>
          </cell>
          <cell r="I485">
            <v>498</v>
          </cell>
          <cell r="J485">
            <v>31237</v>
          </cell>
          <cell r="K485">
            <v>15.942632</v>
          </cell>
          <cell r="L485">
            <v>198</v>
          </cell>
          <cell r="M485">
            <v>20617</v>
          </cell>
          <cell r="N485">
            <v>9.6037251000000001</v>
          </cell>
          <cell r="O485">
            <v>408</v>
          </cell>
          <cell r="P485">
            <v>18821</v>
          </cell>
          <cell r="Q485">
            <v>21.677913</v>
          </cell>
          <cell r="R485">
            <v>15</v>
          </cell>
          <cell r="S485">
            <v>3328</v>
          </cell>
          <cell r="T485">
            <v>4.5072115000000004</v>
          </cell>
          <cell r="U485">
            <v>138</v>
          </cell>
          <cell r="V485">
            <v>6412</v>
          </cell>
          <cell r="W485">
            <v>21.522145999999999</v>
          </cell>
          <cell r="X485">
            <v>87</v>
          </cell>
          <cell r="Y485">
            <v>5230</v>
          </cell>
          <cell r="Z485">
            <v>16.634799000000001</v>
          </cell>
          <cell r="AA485">
            <v>366</v>
          </cell>
          <cell r="AB485">
            <v>24468</v>
          </cell>
          <cell r="AC485">
            <v>14.958313</v>
          </cell>
        </row>
        <row r="486">
          <cell r="A486">
            <v>21704</v>
          </cell>
          <cell r="B486" t="str">
            <v>Frederick</v>
          </cell>
          <cell r="C486">
            <v>168</v>
          </cell>
          <cell r="D486">
            <v>17372</v>
          </cell>
          <cell r="E486">
            <v>9.6707345</v>
          </cell>
          <cell r="F486" t="str">
            <v>&lt;11</v>
          </cell>
          <cell r="G486">
            <v>1939</v>
          </cell>
          <cell r="H486">
            <v>5.1572975999999997</v>
          </cell>
          <cell r="I486">
            <v>152</v>
          </cell>
          <cell r="J486">
            <v>15433</v>
          </cell>
          <cell r="K486">
            <v>9.8490248000000005</v>
          </cell>
          <cell r="L486">
            <v>66</v>
          </cell>
          <cell r="M486">
            <v>8368</v>
          </cell>
          <cell r="N486">
            <v>7.8871893000000002</v>
          </cell>
          <cell r="O486">
            <v>102</v>
          </cell>
          <cell r="P486">
            <v>9004</v>
          </cell>
          <cell r="Q486">
            <v>11.328298999999999</v>
          </cell>
          <cell r="R486" t="str">
            <v>&lt;11</v>
          </cell>
          <cell r="S486">
            <v>2499</v>
          </cell>
          <cell r="T486">
            <v>2.4009604000000002</v>
          </cell>
          <cell r="U486">
            <v>23</v>
          </cell>
          <cell r="V486">
            <v>1848</v>
          </cell>
          <cell r="W486">
            <v>12.445887000000001</v>
          </cell>
          <cell r="X486">
            <v>13</v>
          </cell>
          <cell r="Y486">
            <v>2206</v>
          </cell>
          <cell r="Z486">
            <v>5.8930189999999998</v>
          </cell>
          <cell r="AA486">
            <v>126</v>
          </cell>
          <cell r="AB486">
            <v>10819</v>
          </cell>
          <cell r="AC486">
            <v>11.646178000000001</v>
          </cell>
        </row>
        <row r="487">
          <cell r="A487">
            <v>21705</v>
          </cell>
          <cell r="B487" t="str">
            <v>Frederick</v>
          </cell>
          <cell r="C487">
            <v>18</v>
          </cell>
          <cell r="D487">
            <v>6</v>
          </cell>
          <cell r="E487">
            <v>3000</v>
          </cell>
          <cell r="F487" t="str">
            <v>&lt;11</v>
          </cell>
          <cell r="G487">
            <v>0</v>
          </cell>
          <cell r="H487" t="str">
            <v xml:space="preserve"> </v>
          </cell>
          <cell r="I487">
            <v>18</v>
          </cell>
          <cell r="J487">
            <v>6</v>
          </cell>
          <cell r="K487">
            <v>3000</v>
          </cell>
          <cell r="L487">
            <v>16</v>
          </cell>
          <cell r="M487">
            <v>3</v>
          </cell>
          <cell r="N487">
            <v>5333.3333000000002</v>
          </cell>
          <cell r="O487" t="str">
            <v>&lt;11</v>
          </cell>
          <cell r="P487">
            <v>3</v>
          </cell>
          <cell r="Q487">
            <v>666.66666999999995</v>
          </cell>
          <cell r="R487" t="str">
            <v>&lt;11</v>
          </cell>
          <cell r="S487">
            <v>0</v>
          </cell>
          <cell r="T487" t="str">
            <v xml:space="preserve"> </v>
          </cell>
          <cell r="U487" t="str">
            <v>&lt;11</v>
          </cell>
          <cell r="V487">
            <v>3</v>
          </cell>
          <cell r="W487">
            <v>2000</v>
          </cell>
          <cell r="X487" t="str">
            <v>&lt;11</v>
          </cell>
          <cell r="Y487">
            <v>0</v>
          </cell>
          <cell r="Z487" t="str">
            <v xml:space="preserve"> </v>
          </cell>
          <cell r="AA487">
            <v>12</v>
          </cell>
          <cell r="AB487">
            <v>3</v>
          </cell>
          <cell r="AC487">
            <v>4000</v>
          </cell>
        </row>
        <row r="488">
          <cell r="A488">
            <v>21709</v>
          </cell>
          <cell r="B488" t="str">
            <v>Frederick</v>
          </cell>
          <cell r="C488" t="str">
            <v>&lt;11</v>
          </cell>
          <cell r="D488">
            <v>0</v>
          </cell>
          <cell r="E488" t="str">
            <v xml:space="preserve"> </v>
          </cell>
          <cell r="F488" t="str">
            <v>&lt;11</v>
          </cell>
          <cell r="G488">
            <v>0</v>
          </cell>
          <cell r="H488" t="str">
            <v xml:space="preserve"> </v>
          </cell>
          <cell r="I488" t="str">
            <v>&lt;11</v>
          </cell>
          <cell r="J488">
            <v>0</v>
          </cell>
          <cell r="K488" t="str">
            <v xml:space="preserve"> </v>
          </cell>
          <cell r="L488" t="str">
            <v>&lt;11</v>
          </cell>
          <cell r="M488">
            <v>0</v>
          </cell>
          <cell r="N488" t="str">
            <v xml:space="preserve"> </v>
          </cell>
          <cell r="O488" t="str">
            <v>&lt;11</v>
          </cell>
          <cell r="P488">
            <v>0</v>
          </cell>
          <cell r="Q488" t="str">
            <v xml:space="preserve"> </v>
          </cell>
          <cell r="R488" t="str">
            <v>&lt;11</v>
          </cell>
          <cell r="S488">
            <v>0</v>
          </cell>
          <cell r="T488" t="str">
            <v xml:space="preserve"> </v>
          </cell>
          <cell r="U488" t="str">
            <v>&lt;11</v>
          </cell>
          <cell r="V488">
            <v>0</v>
          </cell>
          <cell r="W488" t="str">
            <v xml:space="preserve"> </v>
          </cell>
          <cell r="X488" t="str">
            <v>&lt;11</v>
          </cell>
          <cell r="Y488">
            <v>0</v>
          </cell>
          <cell r="Z488" t="str">
            <v xml:space="preserve"> </v>
          </cell>
          <cell r="AA488" t="str">
            <v>&lt;11</v>
          </cell>
          <cell r="AB488">
            <v>0</v>
          </cell>
          <cell r="AC488" t="str">
            <v xml:space="preserve"> </v>
          </cell>
        </row>
        <row r="489">
          <cell r="A489">
            <v>21710</v>
          </cell>
          <cell r="B489" t="str">
            <v>Frederick</v>
          </cell>
          <cell r="C489">
            <v>32</v>
          </cell>
          <cell r="D489">
            <v>4960</v>
          </cell>
          <cell r="E489">
            <v>6.4516128999999998</v>
          </cell>
          <cell r="F489" t="str">
            <v>&lt;11</v>
          </cell>
          <cell r="G489">
            <v>371</v>
          </cell>
          <cell r="H489">
            <v>5.3908355999999999</v>
          </cell>
          <cell r="I489">
            <v>28</v>
          </cell>
          <cell r="J489">
            <v>4589</v>
          </cell>
          <cell r="K489">
            <v>6.1015471999999997</v>
          </cell>
          <cell r="L489" t="str">
            <v>&lt;11</v>
          </cell>
          <cell r="M489">
            <v>2388</v>
          </cell>
          <cell r="N489">
            <v>4.1876046999999996</v>
          </cell>
          <cell r="O489">
            <v>22</v>
          </cell>
          <cell r="P489">
            <v>2572</v>
          </cell>
          <cell r="Q489">
            <v>8.5536546999999992</v>
          </cell>
          <cell r="R489" t="str">
            <v>&lt;11</v>
          </cell>
          <cell r="S489">
            <v>123</v>
          </cell>
          <cell r="T489">
            <v>8.1300813000000005</v>
          </cell>
          <cell r="U489" t="str">
            <v>&lt;11</v>
          </cell>
          <cell r="V489">
            <v>298</v>
          </cell>
          <cell r="W489">
            <v>6.7114094</v>
          </cell>
          <cell r="X489" t="str">
            <v>&lt;11</v>
          </cell>
          <cell r="Y489">
            <v>218</v>
          </cell>
          <cell r="Z489">
            <v>9.1743118999999993</v>
          </cell>
          <cell r="AA489">
            <v>27</v>
          </cell>
          <cell r="AB489">
            <v>4321</v>
          </cell>
          <cell r="AC489">
            <v>6.2485536000000002</v>
          </cell>
        </row>
        <row r="490">
          <cell r="A490">
            <v>21711</v>
          </cell>
          <cell r="B490" t="str">
            <v>Washington</v>
          </cell>
          <cell r="C490">
            <v>13</v>
          </cell>
          <cell r="D490">
            <v>1087</v>
          </cell>
          <cell r="E490">
            <v>11.959522</v>
          </cell>
          <cell r="F490" t="str">
            <v>&lt;11</v>
          </cell>
          <cell r="G490">
            <v>0</v>
          </cell>
          <cell r="H490" t="str">
            <v xml:space="preserve"> </v>
          </cell>
          <cell r="I490">
            <v>11</v>
          </cell>
          <cell r="J490">
            <v>1087</v>
          </cell>
          <cell r="K490">
            <v>10.119595</v>
          </cell>
          <cell r="L490" t="str">
            <v>&lt;11</v>
          </cell>
          <cell r="M490">
            <v>578</v>
          </cell>
          <cell r="N490">
            <v>6.9204151999999999</v>
          </cell>
          <cell r="O490" t="str">
            <v>&lt;11</v>
          </cell>
          <cell r="P490">
            <v>509</v>
          </cell>
          <cell r="Q490">
            <v>17.681729000000001</v>
          </cell>
          <cell r="R490" t="str">
            <v>&lt;11</v>
          </cell>
          <cell r="S490">
            <v>0</v>
          </cell>
          <cell r="T490" t="str">
            <v xml:space="preserve"> </v>
          </cell>
          <cell r="U490" t="str">
            <v>&lt;11</v>
          </cell>
          <cell r="V490">
            <v>0</v>
          </cell>
          <cell r="W490" t="str">
            <v xml:space="preserve"> </v>
          </cell>
          <cell r="X490" t="str">
            <v>&lt;11</v>
          </cell>
          <cell r="Y490">
            <v>0</v>
          </cell>
          <cell r="Z490" t="str">
            <v xml:space="preserve"> </v>
          </cell>
          <cell r="AA490">
            <v>13</v>
          </cell>
          <cell r="AB490">
            <v>1087</v>
          </cell>
          <cell r="AC490">
            <v>11.959522</v>
          </cell>
        </row>
        <row r="491">
          <cell r="A491">
            <v>21713</v>
          </cell>
          <cell r="B491" t="str">
            <v>Washington</v>
          </cell>
          <cell r="C491">
            <v>189</v>
          </cell>
          <cell r="D491">
            <v>9630</v>
          </cell>
          <cell r="E491">
            <v>19.626168</v>
          </cell>
          <cell r="F491" t="str">
            <v>&lt;11</v>
          </cell>
          <cell r="G491">
            <v>258</v>
          </cell>
          <cell r="H491">
            <v>7.751938</v>
          </cell>
          <cell r="I491">
            <v>186</v>
          </cell>
          <cell r="J491">
            <v>9372</v>
          </cell>
          <cell r="K491">
            <v>19.846350999999999</v>
          </cell>
          <cell r="L491">
            <v>77</v>
          </cell>
          <cell r="M491">
            <v>4479</v>
          </cell>
          <cell r="N491">
            <v>17.191337000000001</v>
          </cell>
          <cell r="O491">
            <v>112</v>
          </cell>
          <cell r="P491">
            <v>5151</v>
          </cell>
          <cell r="Q491">
            <v>21.743351000000001</v>
          </cell>
          <cell r="R491" t="str">
            <v>&lt;11</v>
          </cell>
          <cell r="S491">
            <v>201</v>
          </cell>
          <cell r="T491" t="str">
            <v xml:space="preserve"> </v>
          </cell>
          <cell r="U491" t="str">
            <v>&lt;11</v>
          </cell>
          <cell r="V491">
            <v>341</v>
          </cell>
          <cell r="W491">
            <v>2.9325513000000001</v>
          </cell>
          <cell r="X491" t="str">
            <v>&lt;11</v>
          </cell>
          <cell r="Y491">
            <v>254</v>
          </cell>
          <cell r="Z491">
            <v>11.811024</v>
          </cell>
          <cell r="AA491">
            <v>185</v>
          </cell>
          <cell r="AB491">
            <v>8834</v>
          </cell>
          <cell r="AC491">
            <v>20.941815999999999</v>
          </cell>
        </row>
        <row r="492">
          <cell r="A492">
            <v>21714</v>
          </cell>
          <cell r="B492" t="str">
            <v>Frederick</v>
          </cell>
          <cell r="C492" t="str">
            <v>&lt;11</v>
          </cell>
          <cell r="D492">
            <v>292</v>
          </cell>
          <cell r="E492">
            <v>10.273973</v>
          </cell>
          <cell r="F492" t="str">
            <v>&lt;11</v>
          </cell>
          <cell r="G492">
            <v>0</v>
          </cell>
          <cell r="H492" t="str">
            <v xml:space="preserve"> </v>
          </cell>
          <cell r="I492" t="str">
            <v>&lt;11</v>
          </cell>
          <cell r="J492">
            <v>292</v>
          </cell>
          <cell r="K492">
            <v>6.8493151000000001</v>
          </cell>
          <cell r="L492" t="str">
            <v>&lt;11</v>
          </cell>
          <cell r="M492">
            <v>134</v>
          </cell>
          <cell r="N492">
            <v>7.4626865999999996</v>
          </cell>
          <cell r="O492" t="str">
            <v>&lt;11</v>
          </cell>
          <cell r="P492">
            <v>158</v>
          </cell>
          <cell r="Q492">
            <v>12.658227999999999</v>
          </cell>
          <cell r="R492" t="str">
            <v>&lt;11</v>
          </cell>
          <cell r="S492">
            <v>24</v>
          </cell>
          <cell r="T492" t="str">
            <v xml:space="preserve"> </v>
          </cell>
          <cell r="U492" t="str">
            <v>&lt;11</v>
          </cell>
          <cell r="V492">
            <v>0</v>
          </cell>
          <cell r="W492" t="str">
            <v xml:space="preserve"> </v>
          </cell>
          <cell r="X492" t="str">
            <v>&lt;11</v>
          </cell>
          <cell r="Y492">
            <v>0</v>
          </cell>
          <cell r="Z492" t="str">
            <v xml:space="preserve"> </v>
          </cell>
          <cell r="AA492" t="str">
            <v>&lt;11</v>
          </cell>
          <cell r="AB492">
            <v>268</v>
          </cell>
          <cell r="AC492">
            <v>11.19403</v>
          </cell>
        </row>
        <row r="493">
          <cell r="A493">
            <v>21715</v>
          </cell>
          <cell r="B493" t="str">
            <v>Washington</v>
          </cell>
          <cell r="C493" t="str">
            <v>&lt;11</v>
          </cell>
          <cell r="D493">
            <v>34</v>
          </cell>
          <cell r="E493" t="str">
            <v xml:space="preserve"> </v>
          </cell>
          <cell r="F493" t="str">
            <v>&lt;11</v>
          </cell>
          <cell r="G493">
            <v>0</v>
          </cell>
          <cell r="H493" t="str">
            <v xml:space="preserve"> </v>
          </cell>
          <cell r="I493" t="str">
            <v>&lt;11</v>
          </cell>
          <cell r="J493">
            <v>34</v>
          </cell>
          <cell r="K493" t="str">
            <v xml:space="preserve"> </v>
          </cell>
          <cell r="L493" t="str">
            <v>&lt;11</v>
          </cell>
          <cell r="M493">
            <v>10</v>
          </cell>
          <cell r="N493" t="str">
            <v xml:space="preserve"> </v>
          </cell>
          <cell r="O493" t="str">
            <v>&lt;11</v>
          </cell>
          <cell r="P493">
            <v>24</v>
          </cell>
          <cell r="Q493" t="str">
            <v xml:space="preserve"> </v>
          </cell>
          <cell r="R493" t="str">
            <v>&lt;11</v>
          </cell>
          <cell r="S493">
            <v>0</v>
          </cell>
          <cell r="T493" t="str">
            <v xml:space="preserve"> </v>
          </cell>
          <cell r="U493" t="str">
            <v>&lt;11</v>
          </cell>
          <cell r="V493">
            <v>0</v>
          </cell>
          <cell r="W493" t="str">
            <v xml:space="preserve"> </v>
          </cell>
          <cell r="X493" t="str">
            <v>&lt;11</v>
          </cell>
          <cell r="Y493">
            <v>0</v>
          </cell>
          <cell r="Z493" t="str">
            <v xml:space="preserve"> </v>
          </cell>
          <cell r="AA493" t="str">
            <v>&lt;11</v>
          </cell>
          <cell r="AB493">
            <v>34</v>
          </cell>
          <cell r="AC493" t="str">
            <v xml:space="preserve"> </v>
          </cell>
        </row>
        <row r="494">
          <cell r="A494">
            <v>21716</v>
          </cell>
          <cell r="B494" t="str">
            <v>Frederick</v>
          </cell>
          <cell r="C494">
            <v>135</v>
          </cell>
          <cell r="D494">
            <v>6594</v>
          </cell>
          <cell r="E494">
            <v>20.473157</v>
          </cell>
          <cell r="F494" t="str">
            <v>&lt;11</v>
          </cell>
          <cell r="G494">
            <v>451</v>
          </cell>
          <cell r="H494">
            <v>4.4345898000000004</v>
          </cell>
          <cell r="I494">
            <v>132</v>
          </cell>
          <cell r="J494">
            <v>6143</v>
          </cell>
          <cell r="K494">
            <v>21.487871999999999</v>
          </cell>
          <cell r="L494">
            <v>38</v>
          </cell>
          <cell r="M494">
            <v>3172</v>
          </cell>
          <cell r="N494">
            <v>11.979823</v>
          </cell>
          <cell r="O494">
            <v>97</v>
          </cell>
          <cell r="P494">
            <v>3422</v>
          </cell>
          <cell r="Q494">
            <v>28.345996</v>
          </cell>
          <cell r="R494" t="str">
            <v>&lt;11</v>
          </cell>
          <cell r="S494">
            <v>40</v>
          </cell>
          <cell r="T494" t="str">
            <v xml:space="preserve"> </v>
          </cell>
          <cell r="U494">
            <v>16</v>
          </cell>
          <cell r="V494">
            <v>613</v>
          </cell>
          <cell r="W494">
            <v>26.101141999999999</v>
          </cell>
          <cell r="X494" t="str">
            <v>&lt;11</v>
          </cell>
          <cell r="Y494">
            <v>925</v>
          </cell>
          <cell r="Z494">
            <v>3.2432432000000002</v>
          </cell>
          <cell r="AA494">
            <v>116</v>
          </cell>
          <cell r="AB494">
            <v>5016</v>
          </cell>
          <cell r="AC494">
            <v>23.125997000000002</v>
          </cell>
        </row>
        <row r="495">
          <cell r="A495">
            <v>21717</v>
          </cell>
          <cell r="B495" t="str">
            <v>Frederick</v>
          </cell>
          <cell r="C495" t="str">
            <v>&lt;11</v>
          </cell>
          <cell r="D495">
            <v>181</v>
          </cell>
          <cell r="E495">
            <v>22.099447999999999</v>
          </cell>
          <cell r="F495" t="str">
            <v>&lt;11</v>
          </cell>
          <cell r="G495">
            <v>43</v>
          </cell>
          <cell r="H495" t="str">
            <v xml:space="preserve"> </v>
          </cell>
          <cell r="I495" t="str">
            <v>&lt;11</v>
          </cell>
          <cell r="J495">
            <v>138</v>
          </cell>
          <cell r="K495">
            <v>28.985506999999998</v>
          </cell>
          <cell r="L495" t="str">
            <v>&lt;11</v>
          </cell>
          <cell r="M495">
            <v>94</v>
          </cell>
          <cell r="N495">
            <v>31.914894</v>
          </cell>
          <cell r="O495" t="str">
            <v>&lt;11</v>
          </cell>
          <cell r="P495">
            <v>87</v>
          </cell>
          <cell r="Q495">
            <v>11.494253</v>
          </cell>
          <cell r="R495" t="str">
            <v>&lt;11</v>
          </cell>
          <cell r="S495">
            <v>0</v>
          </cell>
          <cell r="T495" t="str">
            <v xml:space="preserve"> </v>
          </cell>
          <cell r="U495" t="str">
            <v>&lt;11</v>
          </cell>
          <cell r="V495">
            <v>0</v>
          </cell>
          <cell r="W495" t="str">
            <v xml:space="preserve"> </v>
          </cell>
          <cell r="X495" t="str">
            <v>&lt;11</v>
          </cell>
          <cell r="Y495">
            <v>0</v>
          </cell>
          <cell r="Z495" t="str">
            <v xml:space="preserve"> </v>
          </cell>
          <cell r="AA495" t="str">
            <v>&lt;11</v>
          </cell>
          <cell r="AB495">
            <v>181</v>
          </cell>
          <cell r="AC495">
            <v>5.5248619000000003</v>
          </cell>
        </row>
        <row r="496">
          <cell r="A496">
            <v>21718</v>
          </cell>
          <cell r="B496" t="str">
            <v>Frederick</v>
          </cell>
          <cell r="C496" t="str">
            <v>&lt;11</v>
          </cell>
          <cell r="D496">
            <v>131</v>
          </cell>
          <cell r="E496">
            <v>38.167938999999997</v>
          </cell>
          <cell r="F496" t="str">
            <v>&lt;11</v>
          </cell>
          <cell r="G496">
            <v>3</v>
          </cell>
          <cell r="H496" t="str">
            <v xml:space="preserve"> </v>
          </cell>
          <cell r="I496" t="str">
            <v>&lt;11</v>
          </cell>
          <cell r="J496">
            <v>128</v>
          </cell>
          <cell r="K496">
            <v>39.0625</v>
          </cell>
          <cell r="L496" t="str">
            <v>&lt;11</v>
          </cell>
          <cell r="M496">
            <v>70</v>
          </cell>
          <cell r="N496">
            <v>42.857143000000001</v>
          </cell>
          <cell r="O496" t="str">
            <v>&lt;11</v>
          </cell>
          <cell r="P496">
            <v>61</v>
          </cell>
          <cell r="Q496">
            <v>32.786884999999998</v>
          </cell>
          <cell r="R496" t="str">
            <v>&lt;11</v>
          </cell>
          <cell r="S496">
            <v>0</v>
          </cell>
          <cell r="T496" t="str">
            <v xml:space="preserve"> </v>
          </cell>
          <cell r="U496" t="str">
            <v>&lt;11</v>
          </cell>
          <cell r="V496">
            <v>0</v>
          </cell>
          <cell r="W496" t="str">
            <v xml:space="preserve"> </v>
          </cell>
          <cell r="X496" t="str">
            <v>&lt;11</v>
          </cell>
          <cell r="Y496">
            <v>7</v>
          </cell>
          <cell r="Z496">
            <v>142.85713999999999</v>
          </cell>
          <cell r="AA496" t="str">
            <v>&lt;11</v>
          </cell>
          <cell r="AB496">
            <v>124</v>
          </cell>
          <cell r="AC496">
            <v>32.258065000000002</v>
          </cell>
        </row>
        <row r="497">
          <cell r="A497">
            <v>21719</v>
          </cell>
          <cell r="B497" t="str">
            <v>Washington</v>
          </cell>
          <cell r="C497">
            <v>18</v>
          </cell>
          <cell r="D497">
            <v>971</v>
          </cell>
          <cell r="E497">
            <v>18.537590000000002</v>
          </cell>
          <cell r="F497" t="str">
            <v>&lt;11</v>
          </cell>
          <cell r="G497">
            <v>8</v>
          </cell>
          <cell r="H497" t="str">
            <v xml:space="preserve"> </v>
          </cell>
          <cell r="I497">
            <v>16</v>
          </cell>
          <cell r="J497">
            <v>963</v>
          </cell>
          <cell r="K497">
            <v>16.614746</v>
          </cell>
          <cell r="L497" t="str">
            <v>&lt;11</v>
          </cell>
          <cell r="M497">
            <v>438</v>
          </cell>
          <cell r="N497">
            <v>15.981735</v>
          </cell>
          <cell r="O497">
            <v>11</v>
          </cell>
          <cell r="P497">
            <v>533</v>
          </cell>
          <cell r="Q497">
            <v>20.637899000000001</v>
          </cell>
          <cell r="R497" t="str">
            <v>&lt;11</v>
          </cell>
          <cell r="S497">
            <v>9</v>
          </cell>
          <cell r="T497" t="str">
            <v xml:space="preserve"> </v>
          </cell>
          <cell r="U497" t="str">
            <v>&lt;11</v>
          </cell>
          <cell r="V497">
            <v>9</v>
          </cell>
          <cell r="W497" t="str">
            <v xml:space="preserve"> </v>
          </cell>
          <cell r="X497" t="str">
            <v>&lt;11</v>
          </cell>
          <cell r="Y497">
            <v>0</v>
          </cell>
          <cell r="Z497" t="str">
            <v xml:space="preserve"> </v>
          </cell>
          <cell r="AA497">
            <v>18</v>
          </cell>
          <cell r="AB497">
            <v>953</v>
          </cell>
          <cell r="AC497">
            <v>18.887723000000001</v>
          </cell>
        </row>
        <row r="498">
          <cell r="A498">
            <v>21720</v>
          </cell>
          <cell r="B498" t="str">
            <v>Washington</v>
          </cell>
          <cell r="C498" t="str">
            <v>&lt;11</v>
          </cell>
          <cell r="D498">
            <v>0</v>
          </cell>
          <cell r="E498" t="str">
            <v xml:space="preserve"> </v>
          </cell>
          <cell r="F498" t="str">
            <v>&lt;11</v>
          </cell>
          <cell r="G498">
            <v>0</v>
          </cell>
          <cell r="H498" t="str">
            <v xml:space="preserve"> </v>
          </cell>
          <cell r="I498" t="str">
            <v>&lt;11</v>
          </cell>
          <cell r="J498">
            <v>0</v>
          </cell>
          <cell r="K498" t="str">
            <v xml:space="preserve"> </v>
          </cell>
          <cell r="L498" t="str">
            <v>&lt;11</v>
          </cell>
          <cell r="M498">
            <v>0</v>
          </cell>
          <cell r="N498" t="str">
            <v xml:space="preserve"> </v>
          </cell>
          <cell r="O498" t="str">
            <v>&lt;11</v>
          </cell>
          <cell r="P498">
            <v>0</v>
          </cell>
          <cell r="Q498" t="str">
            <v xml:space="preserve"> </v>
          </cell>
          <cell r="R498" t="str">
            <v>&lt;11</v>
          </cell>
          <cell r="S498">
            <v>0</v>
          </cell>
          <cell r="T498" t="str">
            <v xml:space="preserve"> </v>
          </cell>
          <cell r="U498" t="str">
            <v>&lt;11</v>
          </cell>
          <cell r="V498">
            <v>0</v>
          </cell>
          <cell r="W498" t="str">
            <v xml:space="preserve"> </v>
          </cell>
          <cell r="X498" t="str">
            <v>&lt;11</v>
          </cell>
          <cell r="Y498">
            <v>0</v>
          </cell>
          <cell r="Z498" t="str">
            <v xml:space="preserve"> </v>
          </cell>
          <cell r="AA498" t="str">
            <v>&lt;11</v>
          </cell>
          <cell r="AB498">
            <v>0</v>
          </cell>
          <cell r="AC498" t="str">
            <v xml:space="preserve"> </v>
          </cell>
        </row>
        <row r="499">
          <cell r="A499">
            <v>21721</v>
          </cell>
          <cell r="B499" t="str">
            <v>Washington</v>
          </cell>
          <cell r="C499" t="str">
            <v>&lt;11</v>
          </cell>
          <cell r="D499">
            <v>0</v>
          </cell>
          <cell r="E499" t="str">
            <v xml:space="preserve"> </v>
          </cell>
          <cell r="F499" t="str">
            <v>&lt;11</v>
          </cell>
          <cell r="G499">
            <v>0</v>
          </cell>
          <cell r="H499" t="str">
            <v xml:space="preserve"> </v>
          </cell>
          <cell r="I499" t="str">
            <v>&lt;11</v>
          </cell>
          <cell r="J499">
            <v>0</v>
          </cell>
          <cell r="K499" t="str">
            <v xml:space="preserve"> </v>
          </cell>
          <cell r="L499" t="str">
            <v>&lt;11</v>
          </cell>
          <cell r="M499">
            <v>0</v>
          </cell>
          <cell r="N499" t="str">
            <v xml:space="preserve"> </v>
          </cell>
          <cell r="O499" t="str">
            <v>&lt;11</v>
          </cell>
          <cell r="P499">
            <v>0</v>
          </cell>
          <cell r="Q499" t="str">
            <v xml:space="preserve"> </v>
          </cell>
          <cell r="R499" t="str">
            <v>&lt;11</v>
          </cell>
          <cell r="S499">
            <v>0</v>
          </cell>
          <cell r="T499" t="str">
            <v xml:space="preserve"> </v>
          </cell>
          <cell r="U499" t="str">
            <v>&lt;11</v>
          </cell>
          <cell r="V499">
            <v>0</v>
          </cell>
          <cell r="W499" t="str">
            <v xml:space="preserve"> </v>
          </cell>
          <cell r="X499" t="str">
            <v>&lt;11</v>
          </cell>
          <cell r="Y499">
            <v>0</v>
          </cell>
          <cell r="Z499" t="str">
            <v xml:space="preserve"> </v>
          </cell>
          <cell r="AA499" t="str">
            <v>&lt;11</v>
          </cell>
          <cell r="AB499">
            <v>0</v>
          </cell>
          <cell r="AC499" t="str">
            <v xml:space="preserve"> </v>
          </cell>
        </row>
        <row r="500">
          <cell r="A500">
            <v>21722</v>
          </cell>
          <cell r="B500" t="str">
            <v>Washington</v>
          </cell>
          <cell r="C500">
            <v>100</v>
          </cell>
          <cell r="D500">
            <v>6296</v>
          </cell>
          <cell r="E500">
            <v>15.883100000000001</v>
          </cell>
          <cell r="F500" t="str">
            <v>&lt;11</v>
          </cell>
          <cell r="G500">
            <v>99</v>
          </cell>
          <cell r="H500">
            <v>10.10101</v>
          </cell>
          <cell r="I500">
            <v>99</v>
          </cell>
          <cell r="J500">
            <v>6197</v>
          </cell>
          <cell r="K500">
            <v>15.975472</v>
          </cell>
          <cell r="L500">
            <v>35</v>
          </cell>
          <cell r="M500">
            <v>3298</v>
          </cell>
          <cell r="N500">
            <v>10.612492</v>
          </cell>
          <cell r="O500">
            <v>65</v>
          </cell>
          <cell r="P500">
            <v>2998</v>
          </cell>
          <cell r="Q500">
            <v>21.681121000000001</v>
          </cell>
          <cell r="R500" t="str">
            <v>&lt;11</v>
          </cell>
          <cell r="S500">
            <v>61</v>
          </cell>
          <cell r="T500" t="str">
            <v xml:space="preserve"> </v>
          </cell>
          <cell r="U500" t="str">
            <v>&lt;11</v>
          </cell>
          <cell r="V500">
            <v>12</v>
          </cell>
          <cell r="W500">
            <v>250</v>
          </cell>
          <cell r="X500" t="str">
            <v>&lt;11</v>
          </cell>
          <cell r="Y500">
            <v>182</v>
          </cell>
          <cell r="Z500">
            <v>5.4945054999999998</v>
          </cell>
          <cell r="AA500">
            <v>96</v>
          </cell>
          <cell r="AB500">
            <v>6041</v>
          </cell>
          <cell r="AC500">
            <v>15.891408999999999</v>
          </cell>
        </row>
        <row r="501">
          <cell r="A501">
            <v>21723</v>
          </cell>
          <cell r="B501" t="str">
            <v>Howard</v>
          </cell>
          <cell r="C501" t="str">
            <v>&lt;11</v>
          </cell>
          <cell r="D501">
            <v>725</v>
          </cell>
          <cell r="E501">
            <v>6.8965516999999998</v>
          </cell>
          <cell r="F501" t="str">
            <v>&lt;11</v>
          </cell>
          <cell r="G501">
            <v>0</v>
          </cell>
          <cell r="H501" t="str">
            <v xml:space="preserve"> </v>
          </cell>
          <cell r="I501" t="str">
            <v>&lt;11</v>
          </cell>
          <cell r="J501">
            <v>725</v>
          </cell>
          <cell r="K501">
            <v>6.8965516999999998</v>
          </cell>
          <cell r="L501" t="str">
            <v>&lt;11</v>
          </cell>
          <cell r="M501">
            <v>368</v>
          </cell>
          <cell r="N501">
            <v>5.4347826000000001</v>
          </cell>
          <cell r="O501" t="str">
            <v>&lt;11</v>
          </cell>
          <cell r="P501">
            <v>357</v>
          </cell>
          <cell r="Q501">
            <v>8.4033613000000003</v>
          </cell>
          <cell r="R501" t="str">
            <v>&lt;11</v>
          </cell>
          <cell r="S501">
            <v>223</v>
          </cell>
          <cell r="T501" t="str">
            <v xml:space="preserve"> </v>
          </cell>
          <cell r="U501" t="str">
            <v>&lt;11</v>
          </cell>
          <cell r="V501">
            <v>15</v>
          </cell>
          <cell r="W501" t="str">
            <v xml:space="preserve"> </v>
          </cell>
          <cell r="X501" t="str">
            <v>&lt;11</v>
          </cell>
          <cell r="Y501">
            <v>0</v>
          </cell>
          <cell r="Z501" t="str">
            <v xml:space="preserve"> </v>
          </cell>
          <cell r="AA501" t="str">
            <v>&lt;11</v>
          </cell>
          <cell r="AB501">
            <v>487</v>
          </cell>
          <cell r="AC501">
            <v>8.2135523999999993</v>
          </cell>
        </row>
        <row r="502">
          <cell r="A502">
            <v>21727</v>
          </cell>
          <cell r="B502" t="str">
            <v>Frederick</v>
          </cell>
          <cell r="C502">
            <v>75</v>
          </cell>
          <cell r="D502">
            <v>6873</v>
          </cell>
          <cell r="E502">
            <v>10.912265</v>
          </cell>
          <cell r="F502" t="str">
            <v>&lt;11</v>
          </cell>
          <cell r="G502">
            <v>501</v>
          </cell>
          <cell r="H502">
            <v>13.972056</v>
          </cell>
          <cell r="I502">
            <v>68</v>
          </cell>
          <cell r="J502">
            <v>6372</v>
          </cell>
          <cell r="K502">
            <v>10.671689000000001</v>
          </cell>
          <cell r="L502">
            <v>22</v>
          </cell>
          <cell r="M502">
            <v>3406</v>
          </cell>
          <cell r="N502">
            <v>6.4591896999999996</v>
          </cell>
          <cell r="O502">
            <v>53</v>
          </cell>
          <cell r="P502">
            <v>3467</v>
          </cell>
          <cell r="Q502">
            <v>15.286992</v>
          </cell>
          <cell r="R502" t="str">
            <v>&lt;11</v>
          </cell>
          <cell r="S502">
            <v>35</v>
          </cell>
          <cell r="T502" t="str">
            <v xml:space="preserve"> </v>
          </cell>
          <cell r="U502" t="str">
            <v>&lt;11</v>
          </cell>
          <cell r="V502">
            <v>546</v>
          </cell>
          <cell r="W502">
            <v>9.1575091999999998</v>
          </cell>
          <cell r="X502" t="str">
            <v>&lt;11</v>
          </cell>
          <cell r="Y502">
            <v>567</v>
          </cell>
          <cell r="Z502">
            <v>12.345679000000001</v>
          </cell>
          <cell r="AA502">
            <v>63</v>
          </cell>
          <cell r="AB502">
            <v>5725</v>
          </cell>
          <cell r="AC502">
            <v>11.004367</v>
          </cell>
        </row>
        <row r="503">
          <cell r="A503">
            <v>21733</v>
          </cell>
          <cell r="B503" t="str">
            <v>Washington</v>
          </cell>
          <cell r="C503">
            <v>16</v>
          </cell>
          <cell r="D503">
            <v>914</v>
          </cell>
          <cell r="E503">
            <v>17.505469999999999</v>
          </cell>
          <cell r="F503" t="str">
            <v>&lt;11</v>
          </cell>
          <cell r="G503">
            <v>168</v>
          </cell>
          <cell r="H503" t="str">
            <v xml:space="preserve"> </v>
          </cell>
          <cell r="I503">
            <v>16</v>
          </cell>
          <cell r="J503">
            <v>746</v>
          </cell>
          <cell r="K503">
            <v>21.447721000000001</v>
          </cell>
          <cell r="L503" t="str">
            <v>&lt;11</v>
          </cell>
          <cell r="M503">
            <v>460</v>
          </cell>
          <cell r="N503">
            <v>10.869565</v>
          </cell>
          <cell r="O503">
            <v>11</v>
          </cell>
          <cell r="P503">
            <v>454</v>
          </cell>
          <cell r="Q503">
            <v>24.229075000000002</v>
          </cell>
          <cell r="R503" t="str">
            <v>&lt;11</v>
          </cell>
          <cell r="S503">
            <v>0</v>
          </cell>
          <cell r="T503" t="str">
            <v xml:space="preserve"> </v>
          </cell>
          <cell r="U503" t="str">
            <v>&lt;11</v>
          </cell>
          <cell r="V503">
            <v>0</v>
          </cell>
          <cell r="W503" t="str">
            <v xml:space="preserve"> </v>
          </cell>
          <cell r="X503" t="str">
            <v>&lt;11</v>
          </cell>
          <cell r="Y503">
            <v>125</v>
          </cell>
          <cell r="Z503" t="str">
            <v xml:space="preserve"> </v>
          </cell>
          <cell r="AA503">
            <v>16</v>
          </cell>
          <cell r="AB503">
            <v>789</v>
          </cell>
          <cell r="AC503">
            <v>20.278834</v>
          </cell>
        </row>
        <row r="504">
          <cell r="A504">
            <v>21734</v>
          </cell>
          <cell r="B504" t="str">
            <v>Washington</v>
          </cell>
          <cell r="C504">
            <v>31</v>
          </cell>
          <cell r="D504">
            <v>889</v>
          </cell>
          <cell r="E504">
            <v>34.870640999999999</v>
          </cell>
          <cell r="F504" t="str">
            <v>&lt;11</v>
          </cell>
          <cell r="G504">
            <v>27</v>
          </cell>
          <cell r="H504" t="str">
            <v xml:space="preserve"> </v>
          </cell>
          <cell r="I504">
            <v>31</v>
          </cell>
          <cell r="J504">
            <v>862</v>
          </cell>
          <cell r="K504">
            <v>35.962876999999999</v>
          </cell>
          <cell r="L504" t="str">
            <v>&lt;11</v>
          </cell>
          <cell r="M504">
            <v>455</v>
          </cell>
          <cell r="N504">
            <v>10.989011</v>
          </cell>
          <cell r="O504">
            <v>26</v>
          </cell>
          <cell r="P504">
            <v>434</v>
          </cell>
          <cell r="Q504">
            <v>59.907834000000001</v>
          </cell>
          <cell r="R504" t="str">
            <v>&lt;11</v>
          </cell>
          <cell r="S504">
            <v>5</v>
          </cell>
          <cell r="T504" t="str">
            <v xml:space="preserve"> </v>
          </cell>
          <cell r="U504" t="str">
            <v>&lt;11</v>
          </cell>
          <cell r="V504">
            <v>9</v>
          </cell>
          <cell r="W504">
            <v>333.33332999999999</v>
          </cell>
          <cell r="X504" t="str">
            <v>&lt;11</v>
          </cell>
          <cell r="Y504">
            <v>3</v>
          </cell>
          <cell r="Z504" t="str">
            <v xml:space="preserve"> </v>
          </cell>
          <cell r="AA504">
            <v>28</v>
          </cell>
          <cell r="AB504">
            <v>872</v>
          </cell>
          <cell r="AC504">
            <v>32.110092000000002</v>
          </cell>
        </row>
        <row r="505">
          <cell r="A505">
            <v>21737</v>
          </cell>
          <cell r="B505" t="str">
            <v>Howard</v>
          </cell>
          <cell r="C505" t="str">
            <v>&lt;11</v>
          </cell>
          <cell r="D505">
            <v>2353</v>
          </cell>
          <cell r="E505">
            <v>3.399915</v>
          </cell>
          <cell r="F505" t="str">
            <v>&lt;11</v>
          </cell>
          <cell r="G505">
            <v>31</v>
          </cell>
          <cell r="H505">
            <v>129.03226000000001</v>
          </cell>
          <cell r="I505" t="str">
            <v>&lt;11</v>
          </cell>
          <cell r="J505">
            <v>2322</v>
          </cell>
          <cell r="K505">
            <v>1.7226528999999999</v>
          </cell>
          <cell r="L505" t="str">
            <v>&lt;11</v>
          </cell>
          <cell r="M505">
            <v>1201</v>
          </cell>
          <cell r="N505">
            <v>0.83263949999999998</v>
          </cell>
          <cell r="O505" t="str">
            <v>&lt;11</v>
          </cell>
          <cell r="P505">
            <v>1152</v>
          </cell>
          <cell r="Q505">
            <v>6.0763889000000004</v>
          </cell>
          <cell r="R505" t="str">
            <v>&lt;11</v>
          </cell>
          <cell r="S505">
            <v>189</v>
          </cell>
          <cell r="T505" t="str">
            <v xml:space="preserve"> </v>
          </cell>
          <cell r="U505" t="str">
            <v>&lt;11</v>
          </cell>
          <cell r="V505">
            <v>4</v>
          </cell>
          <cell r="W505" t="str">
            <v xml:space="preserve"> </v>
          </cell>
          <cell r="X505" t="str">
            <v>&lt;11</v>
          </cell>
          <cell r="Y505">
            <v>43</v>
          </cell>
          <cell r="Z505" t="str">
            <v xml:space="preserve"> </v>
          </cell>
          <cell r="AA505" t="str">
            <v>&lt;11</v>
          </cell>
          <cell r="AB505">
            <v>2117</v>
          </cell>
          <cell r="AC505">
            <v>3.7789324999999998</v>
          </cell>
        </row>
        <row r="506">
          <cell r="A506">
            <v>21738</v>
          </cell>
          <cell r="B506" t="str">
            <v>Howard</v>
          </cell>
          <cell r="C506" t="str">
            <v>&lt;11</v>
          </cell>
          <cell r="D506">
            <v>4185</v>
          </cell>
          <cell r="E506">
            <v>2.3894863000000002</v>
          </cell>
          <cell r="F506" t="str">
            <v>&lt;11</v>
          </cell>
          <cell r="G506">
            <v>16</v>
          </cell>
          <cell r="H506" t="str">
            <v xml:space="preserve"> </v>
          </cell>
          <cell r="I506" t="str">
            <v>&lt;11</v>
          </cell>
          <cell r="J506">
            <v>4169</v>
          </cell>
          <cell r="K506">
            <v>1.9189254</v>
          </cell>
          <cell r="L506" t="str">
            <v>&lt;11</v>
          </cell>
          <cell r="M506">
            <v>2126</v>
          </cell>
          <cell r="N506">
            <v>0.94073379999999995</v>
          </cell>
          <cell r="O506" t="str">
            <v>&lt;11</v>
          </cell>
          <cell r="P506">
            <v>2059</v>
          </cell>
          <cell r="Q506">
            <v>3.8853813000000001</v>
          </cell>
          <cell r="R506" t="str">
            <v>&lt;11</v>
          </cell>
          <cell r="S506">
            <v>81</v>
          </cell>
          <cell r="T506">
            <v>12.345679000000001</v>
          </cell>
          <cell r="U506" t="str">
            <v>&lt;11</v>
          </cell>
          <cell r="V506">
            <v>83</v>
          </cell>
          <cell r="W506">
            <v>24.096385999999999</v>
          </cell>
          <cell r="X506" t="str">
            <v>&lt;11</v>
          </cell>
          <cell r="Y506">
            <v>176</v>
          </cell>
          <cell r="Z506" t="str">
            <v xml:space="preserve"> </v>
          </cell>
          <cell r="AA506" t="str">
            <v>&lt;11</v>
          </cell>
          <cell r="AB506">
            <v>3845</v>
          </cell>
          <cell r="AC506">
            <v>1.8205461999999999</v>
          </cell>
        </row>
        <row r="507">
          <cell r="A507">
            <v>21740</v>
          </cell>
          <cell r="B507" t="str">
            <v>Washington</v>
          </cell>
          <cell r="C507">
            <v>3405</v>
          </cell>
          <cell r="D507">
            <v>63413</v>
          </cell>
          <cell r="E507">
            <v>53.695613999999999</v>
          </cell>
          <cell r="F507">
            <v>152</v>
          </cell>
          <cell r="G507">
            <v>5114</v>
          </cell>
          <cell r="H507">
            <v>29.722331000000001</v>
          </cell>
          <cell r="I507">
            <v>3245</v>
          </cell>
          <cell r="J507">
            <v>58299</v>
          </cell>
          <cell r="K507">
            <v>55.661332000000002</v>
          </cell>
          <cell r="L507">
            <v>1338</v>
          </cell>
          <cell r="M507">
            <v>31453</v>
          </cell>
          <cell r="N507">
            <v>42.539662</v>
          </cell>
          <cell r="O507">
            <v>2067</v>
          </cell>
          <cell r="P507">
            <v>31960</v>
          </cell>
          <cell r="Q507">
            <v>64.674593000000002</v>
          </cell>
          <cell r="R507">
            <v>18</v>
          </cell>
          <cell r="S507">
            <v>1100</v>
          </cell>
          <cell r="T507">
            <v>16.363636</v>
          </cell>
          <cell r="U507">
            <v>832</v>
          </cell>
          <cell r="V507">
            <v>10383</v>
          </cell>
          <cell r="W507">
            <v>80.130983000000001</v>
          </cell>
          <cell r="X507">
            <v>172</v>
          </cell>
          <cell r="Y507">
            <v>6158</v>
          </cell>
          <cell r="Z507">
            <v>27.931145999999998</v>
          </cell>
          <cell r="AA507">
            <v>2383</v>
          </cell>
          <cell r="AB507">
            <v>45772</v>
          </cell>
          <cell r="AC507">
            <v>52.062396</v>
          </cell>
        </row>
        <row r="508">
          <cell r="A508">
            <v>21741</v>
          </cell>
          <cell r="B508" t="str">
            <v>Washington</v>
          </cell>
          <cell r="C508">
            <v>14</v>
          </cell>
          <cell r="D508">
            <v>0</v>
          </cell>
          <cell r="E508" t="str">
            <v xml:space="preserve"> </v>
          </cell>
          <cell r="F508" t="str">
            <v>&lt;11</v>
          </cell>
          <cell r="G508">
            <v>0</v>
          </cell>
          <cell r="H508" t="str">
            <v xml:space="preserve"> </v>
          </cell>
          <cell r="I508">
            <v>14</v>
          </cell>
          <cell r="J508">
            <v>0</v>
          </cell>
          <cell r="K508" t="str">
            <v xml:space="preserve"> </v>
          </cell>
          <cell r="L508" t="str">
            <v>&lt;11</v>
          </cell>
          <cell r="M508">
            <v>0</v>
          </cell>
          <cell r="N508" t="str">
            <v xml:space="preserve"> </v>
          </cell>
          <cell r="O508" t="str">
            <v>&lt;11</v>
          </cell>
          <cell r="P508">
            <v>0</v>
          </cell>
          <cell r="Q508" t="str">
            <v xml:space="preserve"> </v>
          </cell>
          <cell r="R508" t="str">
            <v>&lt;11</v>
          </cell>
          <cell r="S508">
            <v>0</v>
          </cell>
          <cell r="T508" t="str">
            <v xml:space="preserve"> </v>
          </cell>
          <cell r="U508" t="str">
            <v>&lt;11</v>
          </cell>
          <cell r="V508">
            <v>0</v>
          </cell>
          <cell r="W508" t="str">
            <v xml:space="preserve"> </v>
          </cell>
          <cell r="X508" t="str">
            <v>&lt;11</v>
          </cell>
          <cell r="Y508">
            <v>0</v>
          </cell>
          <cell r="Z508" t="str">
            <v xml:space="preserve"> </v>
          </cell>
          <cell r="AA508" t="str">
            <v>&lt;11</v>
          </cell>
          <cell r="AB508">
            <v>0</v>
          </cell>
          <cell r="AC508" t="str">
            <v xml:space="preserve"> </v>
          </cell>
        </row>
        <row r="509">
          <cell r="A509">
            <v>21742</v>
          </cell>
          <cell r="B509" t="str">
            <v>Washington</v>
          </cell>
          <cell r="C509">
            <v>693</v>
          </cell>
          <cell r="D509">
            <v>34190</v>
          </cell>
          <cell r="E509">
            <v>20.269085</v>
          </cell>
          <cell r="F509">
            <v>31</v>
          </cell>
          <cell r="G509">
            <v>2478</v>
          </cell>
          <cell r="H509">
            <v>12.510089000000001</v>
          </cell>
          <cell r="I509">
            <v>661</v>
          </cell>
          <cell r="J509">
            <v>31712</v>
          </cell>
          <cell r="K509">
            <v>20.843845000000002</v>
          </cell>
          <cell r="L509">
            <v>289</v>
          </cell>
          <cell r="M509">
            <v>17528</v>
          </cell>
          <cell r="N509">
            <v>16.487905000000001</v>
          </cell>
          <cell r="O509">
            <v>404</v>
          </cell>
          <cell r="P509">
            <v>16662</v>
          </cell>
          <cell r="Q509">
            <v>24.246789</v>
          </cell>
          <cell r="R509" t="str">
            <v>&lt;11</v>
          </cell>
          <cell r="S509">
            <v>1000</v>
          </cell>
          <cell r="T509">
            <v>3</v>
          </cell>
          <cell r="U509">
            <v>117</v>
          </cell>
          <cell r="V509">
            <v>3201</v>
          </cell>
          <cell r="W509">
            <v>36.551077999999997</v>
          </cell>
          <cell r="X509">
            <v>35</v>
          </cell>
          <cell r="Y509">
            <v>3206</v>
          </cell>
          <cell r="Z509">
            <v>10.917031</v>
          </cell>
          <cell r="AA509">
            <v>538</v>
          </cell>
          <cell r="AB509">
            <v>26783</v>
          </cell>
          <cell r="AC509">
            <v>20.087368999999999</v>
          </cell>
        </row>
        <row r="510">
          <cell r="A510">
            <v>21746</v>
          </cell>
          <cell r="B510" t="str">
            <v>Washington</v>
          </cell>
          <cell r="C510">
            <v>18</v>
          </cell>
          <cell r="D510">
            <v>3399</v>
          </cell>
          <cell r="E510">
            <v>5.2956751999999998</v>
          </cell>
          <cell r="F510" t="str">
            <v>&lt;11</v>
          </cell>
          <cell r="G510">
            <v>230</v>
          </cell>
          <cell r="H510" t="str">
            <v xml:space="preserve"> </v>
          </cell>
          <cell r="I510">
            <v>18</v>
          </cell>
          <cell r="J510">
            <v>3169</v>
          </cell>
          <cell r="K510">
            <v>5.6800252000000002</v>
          </cell>
          <cell r="L510" t="str">
            <v>&lt;11</v>
          </cell>
          <cell r="M510">
            <v>0</v>
          </cell>
          <cell r="N510" t="str">
            <v xml:space="preserve"> </v>
          </cell>
          <cell r="O510">
            <v>18</v>
          </cell>
          <cell r="P510">
            <v>3399</v>
          </cell>
          <cell r="Q510">
            <v>5.2956751999999998</v>
          </cell>
          <cell r="R510" t="str">
            <v>&lt;11</v>
          </cell>
          <cell r="S510">
            <v>20</v>
          </cell>
          <cell r="T510" t="str">
            <v xml:space="preserve"> </v>
          </cell>
          <cell r="U510" t="str">
            <v>&lt;11</v>
          </cell>
          <cell r="V510">
            <v>2192</v>
          </cell>
          <cell r="W510">
            <v>3.1934307</v>
          </cell>
          <cell r="X510" t="str">
            <v>&lt;11</v>
          </cell>
          <cell r="Y510">
            <v>185</v>
          </cell>
          <cell r="Z510">
            <v>5.4054054000000002</v>
          </cell>
          <cell r="AA510" t="str">
            <v>&lt;11</v>
          </cell>
          <cell r="AB510">
            <v>1002</v>
          </cell>
          <cell r="AC510">
            <v>9.9800398999999995</v>
          </cell>
        </row>
        <row r="511">
          <cell r="A511">
            <v>21747</v>
          </cell>
          <cell r="B511" t="str">
            <v>Washington</v>
          </cell>
          <cell r="C511" t="str">
            <v>&lt;11</v>
          </cell>
          <cell r="D511">
            <v>0</v>
          </cell>
          <cell r="E511" t="str">
            <v xml:space="preserve"> </v>
          </cell>
          <cell r="F511" t="str">
            <v>&lt;11</v>
          </cell>
          <cell r="G511">
            <v>0</v>
          </cell>
          <cell r="H511" t="str">
            <v xml:space="preserve"> </v>
          </cell>
          <cell r="I511" t="str">
            <v>&lt;11</v>
          </cell>
          <cell r="J511">
            <v>0</v>
          </cell>
          <cell r="K511" t="str">
            <v xml:space="preserve"> </v>
          </cell>
          <cell r="L511" t="str">
            <v>&lt;11</v>
          </cell>
          <cell r="M511">
            <v>0</v>
          </cell>
          <cell r="N511" t="str">
            <v xml:space="preserve"> </v>
          </cell>
          <cell r="O511" t="str">
            <v>&lt;11</v>
          </cell>
          <cell r="P511">
            <v>0</v>
          </cell>
          <cell r="Q511" t="str">
            <v xml:space="preserve"> </v>
          </cell>
          <cell r="R511" t="str">
            <v>&lt;11</v>
          </cell>
          <cell r="S511">
            <v>0</v>
          </cell>
          <cell r="T511" t="str">
            <v xml:space="preserve"> </v>
          </cell>
          <cell r="U511" t="str">
            <v>&lt;11</v>
          </cell>
          <cell r="V511">
            <v>0</v>
          </cell>
          <cell r="W511" t="str">
            <v xml:space="preserve"> </v>
          </cell>
          <cell r="X511" t="str">
            <v>&lt;11</v>
          </cell>
          <cell r="Y511">
            <v>0</v>
          </cell>
          <cell r="Z511" t="str">
            <v xml:space="preserve"> </v>
          </cell>
          <cell r="AA511" t="str">
            <v>&lt;11</v>
          </cell>
          <cell r="AB511">
            <v>0</v>
          </cell>
          <cell r="AC511" t="str">
            <v xml:space="preserve"> </v>
          </cell>
        </row>
        <row r="512">
          <cell r="A512">
            <v>21749</v>
          </cell>
          <cell r="B512" t="str">
            <v>Washington</v>
          </cell>
          <cell r="C512" t="str">
            <v>&lt;11</v>
          </cell>
          <cell r="D512">
            <v>0</v>
          </cell>
          <cell r="E512" t="str">
            <v xml:space="preserve"> </v>
          </cell>
          <cell r="F512" t="str">
            <v>&lt;11</v>
          </cell>
          <cell r="G512">
            <v>0</v>
          </cell>
          <cell r="H512" t="str">
            <v xml:space="preserve"> </v>
          </cell>
          <cell r="I512" t="str">
            <v>&lt;11</v>
          </cell>
          <cell r="J512">
            <v>0</v>
          </cell>
          <cell r="K512" t="str">
            <v xml:space="preserve"> </v>
          </cell>
          <cell r="L512" t="str">
            <v>&lt;11</v>
          </cell>
          <cell r="M512">
            <v>0</v>
          </cell>
          <cell r="N512" t="str">
            <v xml:space="preserve"> </v>
          </cell>
          <cell r="O512" t="str">
            <v>&lt;11</v>
          </cell>
          <cell r="P512">
            <v>0</v>
          </cell>
          <cell r="Q512" t="str">
            <v xml:space="preserve"> </v>
          </cell>
          <cell r="R512" t="str">
            <v>&lt;11</v>
          </cell>
          <cell r="S512">
            <v>0</v>
          </cell>
          <cell r="T512" t="str">
            <v xml:space="preserve"> </v>
          </cell>
          <cell r="U512" t="str">
            <v>&lt;11</v>
          </cell>
          <cell r="V512">
            <v>0</v>
          </cell>
          <cell r="W512" t="str">
            <v xml:space="preserve"> </v>
          </cell>
          <cell r="X512" t="str">
            <v>&lt;11</v>
          </cell>
          <cell r="Y512">
            <v>0</v>
          </cell>
          <cell r="Z512" t="str">
            <v xml:space="preserve"> </v>
          </cell>
          <cell r="AA512" t="str">
            <v>&lt;11</v>
          </cell>
          <cell r="AB512">
            <v>0</v>
          </cell>
          <cell r="AC512" t="str">
            <v xml:space="preserve"> </v>
          </cell>
        </row>
        <row r="513">
          <cell r="A513">
            <v>21750</v>
          </cell>
          <cell r="B513" t="str">
            <v>Washington</v>
          </cell>
          <cell r="C513">
            <v>80</v>
          </cell>
          <cell r="D513">
            <v>3782</v>
          </cell>
          <cell r="E513">
            <v>21.152829000000001</v>
          </cell>
          <cell r="F513" t="str">
            <v>&lt;11</v>
          </cell>
          <cell r="G513">
            <v>9</v>
          </cell>
          <cell r="H513" t="str">
            <v xml:space="preserve"> </v>
          </cell>
          <cell r="I513">
            <v>80</v>
          </cell>
          <cell r="J513">
            <v>3773</v>
          </cell>
          <cell r="K513">
            <v>21.203287</v>
          </cell>
          <cell r="L513">
            <v>37</v>
          </cell>
          <cell r="M513">
            <v>1894</v>
          </cell>
          <cell r="N513">
            <v>19.535374999999998</v>
          </cell>
          <cell r="O513">
            <v>43</v>
          </cell>
          <cell r="P513">
            <v>1888</v>
          </cell>
          <cell r="Q513">
            <v>22.775424000000001</v>
          </cell>
          <cell r="R513" t="str">
            <v>&lt;11</v>
          </cell>
          <cell r="S513">
            <v>33</v>
          </cell>
          <cell r="T513" t="str">
            <v xml:space="preserve"> </v>
          </cell>
          <cell r="U513" t="str">
            <v>&lt;11</v>
          </cell>
          <cell r="V513">
            <v>10</v>
          </cell>
          <cell r="W513" t="str">
            <v xml:space="preserve"> </v>
          </cell>
          <cell r="X513" t="str">
            <v>&lt;11</v>
          </cell>
          <cell r="Y513">
            <v>118</v>
          </cell>
          <cell r="Z513" t="str">
            <v xml:space="preserve"> </v>
          </cell>
          <cell r="AA513">
            <v>80</v>
          </cell>
          <cell r="AB513">
            <v>3621</v>
          </cell>
          <cell r="AC513">
            <v>22.093343999999998</v>
          </cell>
        </row>
        <row r="514">
          <cell r="A514">
            <v>21754</v>
          </cell>
          <cell r="B514" t="str">
            <v>Frederick</v>
          </cell>
          <cell r="C514">
            <v>44</v>
          </cell>
          <cell r="D514">
            <v>6847</v>
          </cell>
          <cell r="E514">
            <v>6.4261720000000002</v>
          </cell>
          <cell r="F514" t="str">
            <v>&lt;11</v>
          </cell>
          <cell r="G514">
            <v>765</v>
          </cell>
          <cell r="H514">
            <v>10.457516</v>
          </cell>
          <cell r="I514">
            <v>34</v>
          </cell>
          <cell r="J514">
            <v>6082</v>
          </cell>
          <cell r="K514">
            <v>5.5902664</v>
          </cell>
          <cell r="L514">
            <v>13</v>
          </cell>
          <cell r="M514">
            <v>3297</v>
          </cell>
          <cell r="N514">
            <v>3.9429785000000002</v>
          </cell>
          <cell r="O514">
            <v>31</v>
          </cell>
          <cell r="P514">
            <v>3550</v>
          </cell>
          <cell r="Q514">
            <v>8.7323944000000004</v>
          </cell>
          <cell r="R514" t="str">
            <v>&lt;11</v>
          </cell>
          <cell r="S514">
            <v>439</v>
          </cell>
          <cell r="T514">
            <v>2.2779042999999999</v>
          </cell>
          <cell r="U514" t="str">
            <v>&lt;11</v>
          </cell>
          <cell r="V514">
            <v>829</v>
          </cell>
          <cell r="W514">
            <v>4.8250904999999999</v>
          </cell>
          <cell r="X514" t="str">
            <v>&lt;11</v>
          </cell>
          <cell r="Y514">
            <v>744</v>
          </cell>
          <cell r="Z514">
            <v>6.7204300999999997</v>
          </cell>
          <cell r="AA514">
            <v>34</v>
          </cell>
          <cell r="AB514">
            <v>4835</v>
          </cell>
          <cell r="AC514">
            <v>7.0320578999999999</v>
          </cell>
        </row>
        <row r="515">
          <cell r="A515">
            <v>21755</v>
          </cell>
          <cell r="B515" t="str">
            <v>Frederick</v>
          </cell>
          <cell r="C515">
            <v>67</v>
          </cell>
          <cell r="D515">
            <v>5697</v>
          </cell>
          <cell r="E515">
            <v>11.760576</v>
          </cell>
          <cell r="F515" t="str">
            <v>&lt;11</v>
          </cell>
          <cell r="G515">
            <v>817</v>
          </cell>
          <cell r="H515" t="str">
            <v xml:space="preserve"> </v>
          </cell>
          <cell r="I515">
            <v>64</v>
          </cell>
          <cell r="J515">
            <v>4880</v>
          </cell>
          <cell r="K515">
            <v>13.114754</v>
          </cell>
          <cell r="L515">
            <v>18</v>
          </cell>
          <cell r="M515">
            <v>2891</v>
          </cell>
          <cell r="N515">
            <v>6.2262193000000003</v>
          </cell>
          <cell r="O515">
            <v>49</v>
          </cell>
          <cell r="P515">
            <v>2806</v>
          </cell>
          <cell r="Q515">
            <v>17.462579999999999</v>
          </cell>
          <cell r="R515" t="str">
            <v>&lt;11</v>
          </cell>
          <cell r="S515">
            <v>106</v>
          </cell>
          <cell r="T515" t="str">
            <v xml:space="preserve"> </v>
          </cell>
          <cell r="U515" t="str">
            <v>&lt;11</v>
          </cell>
          <cell r="V515">
            <v>103</v>
          </cell>
          <cell r="W515" t="str">
            <v xml:space="preserve"> </v>
          </cell>
          <cell r="X515" t="str">
            <v>&lt;11</v>
          </cell>
          <cell r="Y515">
            <v>835</v>
          </cell>
          <cell r="Z515">
            <v>1.1976047999999999</v>
          </cell>
          <cell r="AA515">
            <v>66</v>
          </cell>
          <cell r="AB515">
            <v>4653</v>
          </cell>
          <cell r="AC515">
            <v>14.184397000000001</v>
          </cell>
        </row>
        <row r="516">
          <cell r="A516">
            <v>21756</v>
          </cell>
          <cell r="B516" t="str">
            <v>Washington</v>
          </cell>
          <cell r="C516">
            <v>51</v>
          </cell>
          <cell r="D516">
            <v>3069</v>
          </cell>
          <cell r="E516">
            <v>16.617791</v>
          </cell>
          <cell r="F516" t="str">
            <v>&lt;11</v>
          </cell>
          <cell r="G516">
            <v>8</v>
          </cell>
          <cell r="H516">
            <v>125</v>
          </cell>
          <cell r="I516">
            <v>50</v>
          </cell>
          <cell r="J516">
            <v>3061</v>
          </cell>
          <cell r="K516">
            <v>16.334530999999998</v>
          </cell>
          <cell r="L516">
            <v>33</v>
          </cell>
          <cell r="M516">
            <v>1591</v>
          </cell>
          <cell r="N516">
            <v>20.741672000000001</v>
          </cell>
          <cell r="O516">
            <v>18</v>
          </cell>
          <cell r="P516">
            <v>1478</v>
          </cell>
          <cell r="Q516">
            <v>12.17862</v>
          </cell>
          <cell r="R516" t="str">
            <v>&lt;11</v>
          </cell>
          <cell r="S516">
            <v>9</v>
          </cell>
          <cell r="T516" t="str">
            <v xml:space="preserve"> </v>
          </cell>
          <cell r="U516" t="str">
            <v>&lt;11</v>
          </cell>
          <cell r="V516">
            <v>6</v>
          </cell>
          <cell r="W516">
            <v>166.66667000000001</v>
          </cell>
          <cell r="X516" t="str">
            <v>&lt;11</v>
          </cell>
          <cell r="Y516">
            <v>60</v>
          </cell>
          <cell r="Z516">
            <v>50</v>
          </cell>
          <cell r="AA516">
            <v>47</v>
          </cell>
          <cell r="AB516">
            <v>2994</v>
          </cell>
          <cell r="AC516">
            <v>15.698062999999999</v>
          </cell>
        </row>
        <row r="517">
          <cell r="A517">
            <v>21757</v>
          </cell>
          <cell r="B517" t="str">
            <v>Carroll</v>
          </cell>
          <cell r="C517">
            <v>31</v>
          </cell>
          <cell r="D517">
            <v>2604</v>
          </cell>
          <cell r="E517">
            <v>11.904762</v>
          </cell>
          <cell r="F517" t="str">
            <v>&lt;11</v>
          </cell>
          <cell r="G517">
            <v>26</v>
          </cell>
          <cell r="H517" t="str">
            <v xml:space="preserve"> </v>
          </cell>
          <cell r="I517">
            <v>30</v>
          </cell>
          <cell r="J517">
            <v>2578</v>
          </cell>
          <cell r="K517">
            <v>11.636927999999999</v>
          </cell>
          <cell r="L517">
            <v>11</v>
          </cell>
          <cell r="M517">
            <v>1186</v>
          </cell>
          <cell r="N517">
            <v>9.2748735</v>
          </cell>
          <cell r="O517">
            <v>20</v>
          </cell>
          <cell r="P517">
            <v>1418</v>
          </cell>
          <cell r="Q517">
            <v>14.104372</v>
          </cell>
          <cell r="R517" t="str">
            <v>&lt;11</v>
          </cell>
          <cell r="S517">
            <v>39</v>
          </cell>
          <cell r="T517" t="str">
            <v xml:space="preserve"> </v>
          </cell>
          <cell r="U517" t="str">
            <v>&lt;11</v>
          </cell>
          <cell r="V517">
            <v>57</v>
          </cell>
          <cell r="W517" t="str">
            <v xml:space="preserve"> </v>
          </cell>
          <cell r="X517" t="str">
            <v>&lt;11</v>
          </cell>
          <cell r="Y517">
            <v>68</v>
          </cell>
          <cell r="Z517" t="str">
            <v xml:space="preserve"> </v>
          </cell>
          <cell r="AA517">
            <v>31</v>
          </cell>
          <cell r="AB517">
            <v>2440</v>
          </cell>
          <cell r="AC517">
            <v>12.704917999999999</v>
          </cell>
        </row>
        <row r="518">
          <cell r="A518">
            <v>21758</v>
          </cell>
          <cell r="B518" t="str">
            <v>Frederick</v>
          </cell>
          <cell r="C518">
            <v>74</v>
          </cell>
          <cell r="D518">
            <v>4454</v>
          </cell>
          <cell r="E518">
            <v>16.614279</v>
          </cell>
          <cell r="F518" t="str">
            <v>&lt;11</v>
          </cell>
          <cell r="G518">
            <v>93</v>
          </cell>
          <cell r="H518">
            <v>21.505375999999998</v>
          </cell>
          <cell r="I518">
            <v>71</v>
          </cell>
          <cell r="J518">
            <v>4361</v>
          </cell>
          <cell r="K518">
            <v>16.280670000000001</v>
          </cell>
          <cell r="L518">
            <v>12</v>
          </cell>
          <cell r="M518">
            <v>2131</v>
          </cell>
          <cell r="N518">
            <v>5.6311590999999996</v>
          </cell>
          <cell r="O518">
            <v>62</v>
          </cell>
          <cell r="P518">
            <v>2323</v>
          </cell>
          <cell r="Q518">
            <v>26.689624999999999</v>
          </cell>
          <cell r="R518" t="str">
            <v>&lt;11</v>
          </cell>
          <cell r="S518">
            <v>150</v>
          </cell>
          <cell r="T518" t="str">
            <v xml:space="preserve"> </v>
          </cell>
          <cell r="U518" t="str">
            <v>&lt;11</v>
          </cell>
          <cell r="V518">
            <v>263</v>
          </cell>
          <cell r="W518">
            <v>11.406844</v>
          </cell>
          <cell r="X518" t="str">
            <v>&lt;11</v>
          </cell>
          <cell r="Y518">
            <v>210</v>
          </cell>
          <cell r="Z518">
            <v>47.619047999999999</v>
          </cell>
          <cell r="AA518">
            <v>61</v>
          </cell>
          <cell r="AB518">
            <v>3831</v>
          </cell>
          <cell r="AC518">
            <v>15.922736</v>
          </cell>
        </row>
        <row r="519">
          <cell r="A519">
            <v>21759</v>
          </cell>
          <cell r="B519" t="str">
            <v>Frederick</v>
          </cell>
          <cell r="C519" t="str">
            <v>&lt;11</v>
          </cell>
          <cell r="D519">
            <v>0</v>
          </cell>
          <cell r="E519" t="str">
            <v xml:space="preserve"> </v>
          </cell>
          <cell r="F519" t="str">
            <v>&lt;11</v>
          </cell>
          <cell r="G519">
            <v>0</v>
          </cell>
          <cell r="H519" t="str">
            <v xml:space="preserve"> </v>
          </cell>
          <cell r="I519" t="str">
            <v>&lt;11</v>
          </cell>
          <cell r="J519">
            <v>0</v>
          </cell>
          <cell r="K519" t="str">
            <v xml:space="preserve"> </v>
          </cell>
          <cell r="L519" t="str">
            <v>&lt;11</v>
          </cell>
          <cell r="M519">
            <v>0</v>
          </cell>
          <cell r="N519" t="str">
            <v xml:space="preserve"> </v>
          </cell>
          <cell r="O519" t="str">
            <v>&lt;11</v>
          </cell>
          <cell r="P519">
            <v>0</v>
          </cell>
          <cell r="Q519" t="str">
            <v xml:space="preserve"> </v>
          </cell>
          <cell r="R519" t="str">
            <v>&lt;11</v>
          </cell>
          <cell r="S519">
            <v>0</v>
          </cell>
          <cell r="T519" t="str">
            <v xml:space="preserve"> </v>
          </cell>
          <cell r="U519" t="str">
            <v>&lt;11</v>
          </cell>
          <cell r="V519">
            <v>0</v>
          </cell>
          <cell r="W519" t="str">
            <v xml:space="preserve"> </v>
          </cell>
          <cell r="X519" t="str">
            <v>&lt;11</v>
          </cell>
          <cell r="Y519">
            <v>0</v>
          </cell>
          <cell r="Z519" t="str">
            <v xml:space="preserve"> </v>
          </cell>
          <cell r="AA519" t="str">
            <v>&lt;11</v>
          </cell>
          <cell r="AB519">
            <v>0</v>
          </cell>
          <cell r="AC519" t="str">
            <v xml:space="preserve"> </v>
          </cell>
        </row>
        <row r="520">
          <cell r="A520">
            <v>21762</v>
          </cell>
          <cell r="B520" t="str">
            <v>Frederick</v>
          </cell>
          <cell r="C520" t="str">
            <v>&lt;11</v>
          </cell>
          <cell r="D520">
            <v>184</v>
          </cell>
          <cell r="E520">
            <v>21.739129999999999</v>
          </cell>
          <cell r="F520" t="str">
            <v>&lt;11</v>
          </cell>
          <cell r="G520">
            <v>126</v>
          </cell>
          <cell r="H520" t="str">
            <v xml:space="preserve"> </v>
          </cell>
          <cell r="I520" t="str">
            <v>&lt;11</v>
          </cell>
          <cell r="J520">
            <v>58</v>
          </cell>
          <cell r="K520">
            <v>51.724138000000004</v>
          </cell>
          <cell r="L520" t="str">
            <v>&lt;11</v>
          </cell>
          <cell r="M520">
            <v>107</v>
          </cell>
          <cell r="N520">
            <v>28.037382999999998</v>
          </cell>
          <cell r="O520" t="str">
            <v>&lt;11</v>
          </cell>
          <cell r="P520">
            <v>77</v>
          </cell>
          <cell r="Q520">
            <v>12.987012999999999</v>
          </cell>
          <cell r="R520" t="str">
            <v>&lt;11</v>
          </cell>
          <cell r="S520">
            <v>0</v>
          </cell>
          <cell r="T520" t="str">
            <v xml:space="preserve"> </v>
          </cell>
          <cell r="U520" t="str">
            <v>&lt;11</v>
          </cell>
          <cell r="V520">
            <v>0</v>
          </cell>
          <cell r="W520" t="str">
            <v xml:space="preserve"> </v>
          </cell>
          <cell r="X520" t="str">
            <v>&lt;11</v>
          </cell>
          <cell r="Y520">
            <v>126</v>
          </cell>
          <cell r="Z520" t="str">
            <v xml:space="preserve"> </v>
          </cell>
          <cell r="AA520" t="str">
            <v>&lt;11</v>
          </cell>
          <cell r="AB520">
            <v>58</v>
          </cell>
          <cell r="AC520">
            <v>68.965517000000006</v>
          </cell>
        </row>
        <row r="521">
          <cell r="A521">
            <v>21765</v>
          </cell>
          <cell r="B521" t="str">
            <v>Howard</v>
          </cell>
          <cell r="C521" t="str">
            <v>&lt;11</v>
          </cell>
          <cell r="D521">
            <v>0</v>
          </cell>
          <cell r="E521" t="str">
            <v xml:space="preserve"> </v>
          </cell>
          <cell r="F521" t="str">
            <v>&lt;11</v>
          </cell>
          <cell r="G521">
            <v>0</v>
          </cell>
          <cell r="H521" t="str">
            <v xml:space="preserve"> </v>
          </cell>
          <cell r="I521" t="str">
            <v>&lt;11</v>
          </cell>
          <cell r="J521">
            <v>0</v>
          </cell>
          <cell r="K521" t="str">
            <v xml:space="preserve"> </v>
          </cell>
          <cell r="L521" t="str">
            <v>&lt;11</v>
          </cell>
          <cell r="M521">
            <v>0</v>
          </cell>
          <cell r="N521" t="str">
            <v xml:space="preserve"> </v>
          </cell>
          <cell r="O521" t="str">
            <v>&lt;11</v>
          </cell>
          <cell r="P521">
            <v>0</v>
          </cell>
          <cell r="Q521" t="str">
            <v xml:space="preserve"> </v>
          </cell>
          <cell r="R521" t="str">
            <v>&lt;11</v>
          </cell>
          <cell r="S521">
            <v>0</v>
          </cell>
          <cell r="T521" t="str">
            <v xml:space="preserve"> </v>
          </cell>
          <cell r="U521" t="str">
            <v>&lt;11</v>
          </cell>
          <cell r="V521">
            <v>0</v>
          </cell>
          <cell r="W521" t="str">
            <v xml:space="preserve"> </v>
          </cell>
          <cell r="X521" t="str">
            <v>&lt;11</v>
          </cell>
          <cell r="Y521">
            <v>0</v>
          </cell>
          <cell r="Z521" t="str">
            <v xml:space="preserve"> </v>
          </cell>
          <cell r="AA521" t="str">
            <v>&lt;11</v>
          </cell>
          <cell r="AB521">
            <v>0</v>
          </cell>
          <cell r="AC521" t="str">
            <v xml:space="preserve"> </v>
          </cell>
        </row>
        <row r="522">
          <cell r="A522">
            <v>21766</v>
          </cell>
          <cell r="B522" t="str">
            <v>Allegany</v>
          </cell>
          <cell r="C522">
            <v>16</v>
          </cell>
          <cell r="D522">
            <v>522</v>
          </cell>
          <cell r="E522">
            <v>30.651340999999999</v>
          </cell>
          <cell r="F522" t="str">
            <v>&lt;11</v>
          </cell>
          <cell r="G522">
            <v>0</v>
          </cell>
          <cell r="H522" t="str">
            <v xml:space="preserve"> </v>
          </cell>
          <cell r="I522">
            <v>16</v>
          </cell>
          <cell r="J522">
            <v>522</v>
          </cell>
          <cell r="K522">
            <v>30.651340999999999</v>
          </cell>
          <cell r="L522" t="str">
            <v>&lt;11</v>
          </cell>
          <cell r="M522">
            <v>212</v>
          </cell>
          <cell r="N522">
            <v>18.867925</v>
          </cell>
          <cell r="O522">
            <v>12</v>
          </cell>
          <cell r="P522">
            <v>310</v>
          </cell>
          <cell r="Q522">
            <v>38.709676999999999</v>
          </cell>
          <cell r="R522" t="str">
            <v>&lt;11</v>
          </cell>
          <cell r="S522">
            <v>0</v>
          </cell>
          <cell r="T522" t="str">
            <v xml:space="preserve"> </v>
          </cell>
          <cell r="U522" t="str">
            <v>&lt;11</v>
          </cell>
          <cell r="V522">
            <v>0</v>
          </cell>
          <cell r="W522" t="str">
            <v xml:space="preserve"> </v>
          </cell>
          <cell r="X522" t="str">
            <v>&lt;11</v>
          </cell>
          <cell r="Y522">
            <v>19</v>
          </cell>
          <cell r="Z522" t="str">
            <v xml:space="preserve"> </v>
          </cell>
          <cell r="AA522">
            <v>16</v>
          </cell>
          <cell r="AB522">
            <v>503</v>
          </cell>
          <cell r="AC522">
            <v>31.809145000000001</v>
          </cell>
        </row>
        <row r="523">
          <cell r="A523">
            <v>21767</v>
          </cell>
          <cell r="B523" t="str">
            <v>Washington</v>
          </cell>
          <cell r="C523">
            <v>48</v>
          </cell>
          <cell r="D523">
            <v>592</v>
          </cell>
          <cell r="E523">
            <v>81.081080999999998</v>
          </cell>
          <cell r="F523" t="str">
            <v>&lt;11</v>
          </cell>
          <cell r="G523">
            <v>0</v>
          </cell>
          <cell r="H523" t="str">
            <v xml:space="preserve"> </v>
          </cell>
          <cell r="I523">
            <v>47</v>
          </cell>
          <cell r="J523">
            <v>592</v>
          </cell>
          <cell r="K523">
            <v>79.391891999999999</v>
          </cell>
          <cell r="L523">
            <v>31</v>
          </cell>
          <cell r="M523">
            <v>265</v>
          </cell>
          <cell r="N523">
            <v>116.98112999999999</v>
          </cell>
          <cell r="O523">
            <v>17</v>
          </cell>
          <cell r="P523">
            <v>327</v>
          </cell>
          <cell r="Q523">
            <v>51.987768000000003</v>
          </cell>
          <cell r="R523" t="str">
            <v>&lt;11</v>
          </cell>
          <cell r="S523">
            <v>0</v>
          </cell>
          <cell r="T523" t="str">
            <v xml:space="preserve"> </v>
          </cell>
          <cell r="U523" t="str">
            <v>&lt;11</v>
          </cell>
          <cell r="V523">
            <v>0</v>
          </cell>
          <cell r="W523" t="str">
            <v xml:space="preserve"> </v>
          </cell>
          <cell r="X523" t="str">
            <v>&lt;11</v>
          </cell>
          <cell r="Y523">
            <v>12</v>
          </cell>
          <cell r="Z523">
            <v>166.66667000000001</v>
          </cell>
          <cell r="AA523">
            <v>45</v>
          </cell>
          <cell r="AB523">
            <v>580</v>
          </cell>
          <cell r="AC523">
            <v>77.586207000000002</v>
          </cell>
        </row>
        <row r="524">
          <cell r="A524">
            <v>21769</v>
          </cell>
          <cell r="B524" t="str">
            <v>Frederick</v>
          </cell>
          <cell r="C524">
            <v>109</v>
          </cell>
          <cell r="D524">
            <v>12486</v>
          </cell>
          <cell r="E524">
            <v>8.7297773999999997</v>
          </cell>
          <cell r="F524" t="str">
            <v>&lt;11</v>
          </cell>
          <cell r="G524">
            <v>416</v>
          </cell>
          <cell r="H524">
            <v>9.6153846000000005</v>
          </cell>
          <cell r="I524">
            <v>99</v>
          </cell>
          <cell r="J524">
            <v>12070</v>
          </cell>
          <cell r="K524">
            <v>8.2021540999999996</v>
          </cell>
          <cell r="L524">
            <v>42</v>
          </cell>
          <cell r="M524">
            <v>6419</v>
          </cell>
          <cell r="N524">
            <v>6.5430751999999996</v>
          </cell>
          <cell r="O524">
            <v>66</v>
          </cell>
          <cell r="P524">
            <v>6067</v>
          </cell>
          <cell r="Q524">
            <v>10.878522999999999</v>
          </cell>
          <cell r="R524" t="str">
            <v>&lt;11</v>
          </cell>
          <cell r="S524">
            <v>635</v>
          </cell>
          <cell r="T524" t="str">
            <v xml:space="preserve"> </v>
          </cell>
          <cell r="U524" t="str">
            <v>&lt;11</v>
          </cell>
          <cell r="V524">
            <v>242</v>
          </cell>
          <cell r="W524">
            <v>4.1322314000000002</v>
          </cell>
          <cell r="X524">
            <v>11</v>
          </cell>
          <cell r="Y524">
            <v>870</v>
          </cell>
          <cell r="Z524">
            <v>12.643678</v>
          </cell>
          <cell r="AA524">
            <v>97</v>
          </cell>
          <cell r="AB524">
            <v>10739</v>
          </cell>
          <cell r="AC524">
            <v>9.0324983999999997</v>
          </cell>
        </row>
        <row r="525">
          <cell r="A525">
            <v>21770</v>
          </cell>
          <cell r="B525" t="str">
            <v>Frederick</v>
          </cell>
          <cell r="C525">
            <v>64</v>
          </cell>
          <cell r="D525">
            <v>7291</v>
          </cell>
          <cell r="E525">
            <v>8.7779454000000001</v>
          </cell>
          <cell r="F525" t="str">
            <v>&lt;11</v>
          </cell>
          <cell r="G525">
            <v>388</v>
          </cell>
          <cell r="H525" t="str">
            <v xml:space="preserve"> </v>
          </cell>
          <cell r="I525">
            <v>60</v>
          </cell>
          <cell r="J525">
            <v>6903</v>
          </cell>
          <cell r="K525">
            <v>8.6918731000000005</v>
          </cell>
          <cell r="L525">
            <v>27</v>
          </cell>
          <cell r="M525">
            <v>3600</v>
          </cell>
          <cell r="N525">
            <v>7.5</v>
          </cell>
          <cell r="O525">
            <v>37</v>
          </cell>
          <cell r="P525">
            <v>3691</v>
          </cell>
          <cell r="Q525">
            <v>10.024384</v>
          </cell>
          <cell r="R525" t="str">
            <v>&lt;11</v>
          </cell>
          <cell r="S525">
            <v>503</v>
          </cell>
          <cell r="T525" t="str">
            <v xml:space="preserve"> </v>
          </cell>
          <cell r="U525" t="str">
            <v>&lt;11</v>
          </cell>
          <cell r="V525">
            <v>546</v>
          </cell>
          <cell r="W525">
            <v>3.6630037</v>
          </cell>
          <cell r="X525" t="str">
            <v>&lt;11</v>
          </cell>
          <cell r="Y525">
            <v>480</v>
          </cell>
          <cell r="Z525">
            <v>14.583333</v>
          </cell>
          <cell r="AA525">
            <v>55</v>
          </cell>
          <cell r="AB525">
            <v>5762</v>
          </cell>
          <cell r="AC525">
            <v>9.5452967999999991</v>
          </cell>
        </row>
        <row r="526">
          <cell r="A526">
            <v>21771</v>
          </cell>
          <cell r="B526" t="str">
            <v>Frederick</v>
          </cell>
          <cell r="C526">
            <v>289</v>
          </cell>
          <cell r="D526">
            <v>31755</v>
          </cell>
          <cell r="E526">
            <v>9.1009290000000007</v>
          </cell>
          <cell r="F526" t="str">
            <v>&lt;11</v>
          </cell>
          <cell r="G526">
            <v>2099</v>
          </cell>
          <cell r="H526">
            <v>4.2877561000000002</v>
          </cell>
          <cell r="I526">
            <v>271</v>
          </cell>
          <cell r="J526">
            <v>29656</v>
          </cell>
          <cell r="K526">
            <v>9.1381171000000005</v>
          </cell>
          <cell r="L526">
            <v>123</v>
          </cell>
          <cell r="M526">
            <v>15882</v>
          </cell>
          <cell r="N526">
            <v>7.7446165000000002</v>
          </cell>
          <cell r="O526">
            <v>166</v>
          </cell>
          <cell r="P526">
            <v>15873</v>
          </cell>
          <cell r="Q526">
            <v>10.45801</v>
          </cell>
          <cell r="R526" t="str">
            <v>&lt;11</v>
          </cell>
          <cell r="S526">
            <v>548</v>
          </cell>
          <cell r="T526" t="str">
            <v xml:space="preserve"> </v>
          </cell>
          <cell r="U526">
            <v>16</v>
          </cell>
          <cell r="V526">
            <v>946</v>
          </cell>
          <cell r="W526">
            <v>16.913319000000001</v>
          </cell>
          <cell r="X526">
            <v>16</v>
          </cell>
          <cell r="Y526">
            <v>1644</v>
          </cell>
          <cell r="Z526">
            <v>9.7323600999999993</v>
          </cell>
          <cell r="AA526">
            <v>257</v>
          </cell>
          <cell r="AB526">
            <v>28617</v>
          </cell>
          <cell r="AC526">
            <v>8.9806758000000002</v>
          </cell>
        </row>
        <row r="527">
          <cell r="A527">
            <v>21773</v>
          </cell>
          <cell r="B527" t="str">
            <v>Frederick</v>
          </cell>
          <cell r="C527">
            <v>53</v>
          </cell>
          <cell r="D527">
            <v>5357</v>
          </cell>
          <cell r="E527">
            <v>9.8935972000000003</v>
          </cell>
          <cell r="F527" t="str">
            <v>&lt;11</v>
          </cell>
          <cell r="G527">
            <v>162</v>
          </cell>
          <cell r="H527">
            <v>6.1728395000000003</v>
          </cell>
          <cell r="I527">
            <v>50</v>
          </cell>
          <cell r="J527">
            <v>5195</v>
          </cell>
          <cell r="K527">
            <v>9.6246390999999996</v>
          </cell>
          <cell r="L527">
            <v>20</v>
          </cell>
          <cell r="M527">
            <v>2735</v>
          </cell>
          <cell r="N527">
            <v>7.3126142999999999</v>
          </cell>
          <cell r="O527">
            <v>33</v>
          </cell>
          <cell r="P527">
            <v>2622</v>
          </cell>
          <cell r="Q527">
            <v>12.585812000000001</v>
          </cell>
          <cell r="R527" t="str">
            <v>&lt;11</v>
          </cell>
          <cell r="S527">
            <v>129</v>
          </cell>
          <cell r="T527">
            <v>15.503876</v>
          </cell>
          <cell r="U527" t="str">
            <v>&lt;11</v>
          </cell>
          <cell r="V527">
            <v>27</v>
          </cell>
          <cell r="W527" t="str">
            <v xml:space="preserve"> </v>
          </cell>
          <cell r="X527" t="str">
            <v>&lt;11</v>
          </cell>
          <cell r="Y527">
            <v>265</v>
          </cell>
          <cell r="Z527">
            <v>11.320755</v>
          </cell>
          <cell r="AA527">
            <v>48</v>
          </cell>
          <cell r="AB527">
            <v>4936</v>
          </cell>
          <cell r="AC527">
            <v>9.7244732999999997</v>
          </cell>
        </row>
        <row r="528">
          <cell r="A528">
            <v>21774</v>
          </cell>
          <cell r="B528" t="str">
            <v>Frederick</v>
          </cell>
          <cell r="C528">
            <v>113</v>
          </cell>
          <cell r="D528">
            <v>14450</v>
          </cell>
          <cell r="E528">
            <v>7.8200691999999998</v>
          </cell>
          <cell r="F528" t="str">
            <v>&lt;11</v>
          </cell>
          <cell r="G528">
            <v>464</v>
          </cell>
          <cell r="H528">
            <v>6.4655171999999999</v>
          </cell>
          <cell r="I528">
            <v>105</v>
          </cell>
          <cell r="J528">
            <v>13986</v>
          </cell>
          <cell r="K528">
            <v>7.5075075</v>
          </cell>
          <cell r="L528">
            <v>54</v>
          </cell>
          <cell r="M528">
            <v>7010</v>
          </cell>
          <cell r="N528">
            <v>7.7032809999999996</v>
          </cell>
          <cell r="O528">
            <v>59</v>
          </cell>
          <cell r="P528">
            <v>7440</v>
          </cell>
          <cell r="Q528">
            <v>7.9301075000000001</v>
          </cell>
          <cell r="R528" t="str">
            <v>&lt;11</v>
          </cell>
          <cell r="S528">
            <v>447</v>
          </cell>
          <cell r="T528" t="str">
            <v xml:space="preserve"> </v>
          </cell>
          <cell r="U528" t="str">
            <v>&lt;11</v>
          </cell>
          <cell r="V528">
            <v>540</v>
          </cell>
          <cell r="W528">
            <v>7.4074074000000003</v>
          </cell>
          <cell r="X528" t="str">
            <v>&lt;11</v>
          </cell>
          <cell r="Y528">
            <v>859</v>
          </cell>
          <cell r="Z528">
            <v>3.4924331</v>
          </cell>
          <cell r="AA528">
            <v>106</v>
          </cell>
          <cell r="AB528">
            <v>12604</v>
          </cell>
          <cell r="AC528">
            <v>8.4100286000000004</v>
          </cell>
        </row>
        <row r="529">
          <cell r="A529">
            <v>21775</v>
          </cell>
          <cell r="B529" t="str">
            <v>Frederick</v>
          </cell>
          <cell r="C529" t="str">
            <v>&lt;11</v>
          </cell>
          <cell r="D529">
            <v>0</v>
          </cell>
          <cell r="E529" t="str">
            <v xml:space="preserve"> </v>
          </cell>
          <cell r="F529" t="str">
            <v>&lt;11</v>
          </cell>
          <cell r="G529">
            <v>0</v>
          </cell>
          <cell r="H529" t="str">
            <v xml:space="preserve"> </v>
          </cell>
          <cell r="I529" t="str">
            <v>&lt;11</v>
          </cell>
          <cell r="J529">
            <v>0</v>
          </cell>
          <cell r="K529" t="str">
            <v xml:space="preserve"> </v>
          </cell>
          <cell r="L529" t="str">
            <v>&lt;11</v>
          </cell>
          <cell r="M529">
            <v>0</v>
          </cell>
          <cell r="N529" t="str">
            <v xml:space="preserve"> </v>
          </cell>
          <cell r="O529" t="str">
            <v>&lt;11</v>
          </cell>
          <cell r="P529">
            <v>0</v>
          </cell>
          <cell r="Q529" t="str">
            <v xml:space="preserve"> </v>
          </cell>
          <cell r="R529" t="str">
            <v>&lt;11</v>
          </cell>
          <cell r="S529">
            <v>0</v>
          </cell>
          <cell r="T529" t="str">
            <v xml:space="preserve"> </v>
          </cell>
          <cell r="U529" t="str">
            <v>&lt;11</v>
          </cell>
          <cell r="V529">
            <v>0</v>
          </cell>
          <cell r="W529" t="str">
            <v xml:space="preserve"> </v>
          </cell>
          <cell r="X529" t="str">
            <v>&lt;11</v>
          </cell>
          <cell r="Y529">
            <v>0</v>
          </cell>
          <cell r="Z529" t="str">
            <v xml:space="preserve"> </v>
          </cell>
          <cell r="AA529" t="str">
            <v>&lt;11</v>
          </cell>
          <cell r="AB529">
            <v>0</v>
          </cell>
          <cell r="AC529" t="str">
            <v xml:space="preserve"> </v>
          </cell>
        </row>
        <row r="530">
          <cell r="A530">
            <v>21776</v>
          </cell>
          <cell r="B530" t="str">
            <v>Carroll</v>
          </cell>
          <cell r="C530">
            <v>84</v>
          </cell>
          <cell r="D530">
            <v>6146</v>
          </cell>
          <cell r="E530">
            <v>13.667426000000001</v>
          </cell>
          <cell r="F530" t="str">
            <v>&lt;11</v>
          </cell>
          <cell r="G530">
            <v>132</v>
          </cell>
          <cell r="H530">
            <v>7.5757576000000002</v>
          </cell>
          <cell r="I530">
            <v>82</v>
          </cell>
          <cell r="J530">
            <v>6014</v>
          </cell>
          <cell r="K530">
            <v>13.634852</v>
          </cell>
          <cell r="L530">
            <v>31</v>
          </cell>
          <cell r="M530">
            <v>2934</v>
          </cell>
          <cell r="N530">
            <v>10.565780999999999</v>
          </cell>
          <cell r="O530">
            <v>53</v>
          </cell>
          <cell r="P530">
            <v>3212</v>
          </cell>
          <cell r="Q530">
            <v>16.500623000000001</v>
          </cell>
          <cell r="R530" t="str">
            <v>&lt;11</v>
          </cell>
          <cell r="S530">
            <v>46</v>
          </cell>
          <cell r="T530" t="str">
            <v xml:space="preserve"> </v>
          </cell>
          <cell r="U530" t="str">
            <v>&lt;11</v>
          </cell>
          <cell r="V530">
            <v>136</v>
          </cell>
          <cell r="W530">
            <v>22.058824000000001</v>
          </cell>
          <cell r="X530" t="str">
            <v>&lt;11</v>
          </cell>
          <cell r="Y530">
            <v>164</v>
          </cell>
          <cell r="Z530">
            <v>6.0975609999999998</v>
          </cell>
          <cell r="AA530">
            <v>80</v>
          </cell>
          <cell r="AB530">
            <v>5800</v>
          </cell>
          <cell r="AC530">
            <v>13.793103</v>
          </cell>
        </row>
        <row r="531">
          <cell r="A531">
            <v>21777</v>
          </cell>
          <cell r="B531" t="str">
            <v>Frederick</v>
          </cell>
          <cell r="C531">
            <v>12</v>
          </cell>
          <cell r="D531">
            <v>2277</v>
          </cell>
          <cell r="E531">
            <v>5.2700921999999997</v>
          </cell>
          <cell r="F531" t="str">
            <v>&lt;11</v>
          </cell>
          <cell r="G531">
            <v>137</v>
          </cell>
          <cell r="H531">
            <v>7.2992701000000002</v>
          </cell>
          <cell r="I531">
            <v>11</v>
          </cell>
          <cell r="J531">
            <v>2140</v>
          </cell>
          <cell r="K531">
            <v>5.1401868999999998</v>
          </cell>
          <cell r="L531" t="str">
            <v>&lt;11</v>
          </cell>
          <cell r="M531">
            <v>1023</v>
          </cell>
          <cell r="N531">
            <v>6.8426197000000002</v>
          </cell>
          <cell r="O531" t="str">
            <v>&lt;11</v>
          </cell>
          <cell r="P531">
            <v>1254</v>
          </cell>
          <cell r="Q531">
            <v>3.9872407999999999</v>
          </cell>
          <cell r="R531" t="str">
            <v>&lt;11</v>
          </cell>
          <cell r="S531">
            <v>146</v>
          </cell>
          <cell r="T531" t="str">
            <v xml:space="preserve"> </v>
          </cell>
          <cell r="U531" t="str">
            <v>&lt;11</v>
          </cell>
          <cell r="V531">
            <v>185</v>
          </cell>
          <cell r="W531">
            <v>5.4054054000000002</v>
          </cell>
          <cell r="X531" t="str">
            <v>&lt;11</v>
          </cell>
          <cell r="Y531">
            <v>187</v>
          </cell>
          <cell r="Z531" t="str">
            <v xml:space="preserve"> </v>
          </cell>
          <cell r="AA531">
            <v>11</v>
          </cell>
          <cell r="AB531">
            <v>1759</v>
          </cell>
          <cell r="AC531">
            <v>6.2535531999999998</v>
          </cell>
        </row>
        <row r="532">
          <cell r="A532">
            <v>21778</v>
          </cell>
          <cell r="B532" t="str">
            <v>Frederick</v>
          </cell>
          <cell r="C532">
            <v>17</v>
          </cell>
          <cell r="D532">
            <v>681</v>
          </cell>
          <cell r="E532">
            <v>24.963289</v>
          </cell>
          <cell r="F532" t="str">
            <v>&lt;11</v>
          </cell>
          <cell r="G532">
            <v>0</v>
          </cell>
          <cell r="H532" t="str">
            <v xml:space="preserve"> </v>
          </cell>
          <cell r="I532">
            <v>13</v>
          </cell>
          <cell r="J532">
            <v>681</v>
          </cell>
          <cell r="K532">
            <v>19.089573999999999</v>
          </cell>
          <cell r="L532" t="str">
            <v>&lt;11</v>
          </cell>
          <cell r="M532">
            <v>401</v>
          </cell>
          <cell r="N532">
            <v>9.9750622999999994</v>
          </cell>
          <cell r="O532">
            <v>13</v>
          </cell>
          <cell r="P532">
            <v>280</v>
          </cell>
          <cell r="Q532">
            <v>46.428570999999998</v>
          </cell>
          <cell r="R532" t="str">
            <v>&lt;11</v>
          </cell>
          <cell r="S532">
            <v>0</v>
          </cell>
          <cell r="T532" t="str">
            <v xml:space="preserve"> </v>
          </cell>
          <cell r="U532" t="str">
            <v>&lt;11</v>
          </cell>
          <cell r="V532">
            <v>0</v>
          </cell>
          <cell r="W532" t="str">
            <v xml:space="preserve"> </v>
          </cell>
          <cell r="X532" t="str">
            <v>&lt;11</v>
          </cell>
          <cell r="Y532">
            <v>0</v>
          </cell>
          <cell r="Z532" t="str">
            <v xml:space="preserve"> </v>
          </cell>
          <cell r="AA532">
            <v>15</v>
          </cell>
          <cell r="AB532">
            <v>681</v>
          </cell>
          <cell r="AC532">
            <v>22.026432</v>
          </cell>
        </row>
        <row r="533">
          <cell r="A533">
            <v>21779</v>
          </cell>
          <cell r="B533" t="str">
            <v>Washington</v>
          </cell>
          <cell r="C533">
            <v>16</v>
          </cell>
          <cell r="D533">
            <v>1759</v>
          </cell>
          <cell r="E533">
            <v>9.0960772999999993</v>
          </cell>
          <cell r="F533" t="str">
            <v>&lt;11</v>
          </cell>
          <cell r="G533">
            <v>11</v>
          </cell>
          <cell r="H533" t="str">
            <v xml:space="preserve"> </v>
          </cell>
          <cell r="I533">
            <v>16</v>
          </cell>
          <cell r="J533">
            <v>1748</v>
          </cell>
          <cell r="K533">
            <v>9.1533180999999999</v>
          </cell>
          <cell r="L533" t="str">
            <v>&lt;11</v>
          </cell>
          <cell r="M533">
            <v>1034</v>
          </cell>
          <cell r="N533">
            <v>3.8684720000000001</v>
          </cell>
          <cell r="O533">
            <v>12</v>
          </cell>
          <cell r="P533">
            <v>725</v>
          </cell>
          <cell r="Q533">
            <v>16.551724</v>
          </cell>
          <cell r="R533" t="str">
            <v>&lt;11</v>
          </cell>
          <cell r="S533">
            <v>30</v>
          </cell>
          <cell r="T533" t="str">
            <v xml:space="preserve"> </v>
          </cell>
          <cell r="U533" t="str">
            <v>&lt;11</v>
          </cell>
          <cell r="V533">
            <v>0</v>
          </cell>
          <cell r="W533" t="str">
            <v xml:space="preserve"> </v>
          </cell>
          <cell r="X533" t="str">
            <v>&lt;11</v>
          </cell>
          <cell r="Y533">
            <v>81</v>
          </cell>
          <cell r="Z533" t="str">
            <v xml:space="preserve"> </v>
          </cell>
          <cell r="AA533">
            <v>16</v>
          </cell>
          <cell r="AB533">
            <v>1648</v>
          </cell>
          <cell r="AC533">
            <v>9.7087378999999991</v>
          </cell>
        </row>
        <row r="534">
          <cell r="A534">
            <v>21780</v>
          </cell>
          <cell r="B534" t="str">
            <v>Frederick</v>
          </cell>
          <cell r="C534">
            <v>18</v>
          </cell>
          <cell r="D534">
            <v>2024</v>
          </cell>
          <cell r="E534">
            <v>8.8932806000000006</v>
          </cell>
          <cell r="F534" t="str">
            <v>&lt;11</v>
          </cell>
          <cell r="G534">
            <v>0</v>
          </cell>
          <cell r="H534" t="str">
            <v xml:space="preserve"> </v>
          </cell>
          <cell r="I534">
            <v>16</v>
          </cell>
          <cell r="J534">
            <v>2024</v>
          </cell>
          <cell r="K534">
            <v>7.9051383</v>
          </cell>
          <cell r="L534" t="str">
            <v>&lt;11</v>
          </cell>
          <cell r="M534">
            <v>1082</v>
          </cell>
          <cell r="N534">
            <v>3.6968576999999998</v>
          </cell>
          <cell r="O534">
            <v>14</v>
          </cell>
          <cell r="P534">
            <v>942</v>
          </cell>
          <cell r="Q534">
            <v>14.861996</v>
          </cell>
          <cell r="R534" t="str">
            <v>&lt;11</v>
          </cell>
          <cell r="S534">
            <v>3</v>
          </cell>
          <cell r="T534" t="str">
            <v xml:space="preserve"> </v>
          </cell>
          <cell r="U534" t="str">
            <v>&lt;11</v>
          </cell>
          <cell r="V534">
            <v>58</v>
          </cell>
          <cell r="W534">
            <v>51.724138000000004</v>
          </cell>
          <cell r="X534" t="str">
            <v>&lt;11</v>
          </cell>
          <cell r="Y534">
            <v>3</v>
          </cell>
          <cell r="Z534">
            <v>333.33332999999999</v>
          </cell>
          <cell r="AA534">
            <v>14</v>
          </cell>
          <cell r="AB534">
            <v>1960</v>
          </cell>
          <cell r="AC534">
            <v>7.1428570999999996</v>
          </cell>
        </row>
        <row r="535">
          <cell r="A535">
            <v>21781</v>
          </cell>
          <cell r="B535" t="str">
            <v>Washington</v>
          </cell>
          <cell r="C535" t="str">
            <v>&lt;11</v>
          </cell>
          <cell r="D535">
            <v>43</v>
          </cell>
          <cell r="E535" t="str">
            <v xml:space="preserve"> </v>
          </cell>
          <cell r="F535" t="str">
            <v>&lt;11</v>
          </cell>
          <cell r="G535">
            <v>4</v>
          </cell>
          <cell r="H535" t="str">
            <v xml:space="preserve"> </v>
          </cell>
          <cell r="I535" t="str">
            <v>&lt;11</v>
          </cell>
          <cell r="J535">
            <v>39</v>
          </cell>
          <cell r="K535" t="str">
            <v xml:space="preserve"> </v>
          </cell>
          <cell r="L535" t="str">
            <v>&lt;11</v>
          </cell>
          <cell r="M535">
            <v>33</v>
          </cell>
          <cell r="N535" t="str">
            <v xml:space="preserve"> </v>
          </cell>
          <cell r="O535" t="str">
            <v>&lt;11</v>
          </cell>
          <cell r="P535">
            <v>10</v>
          </cell>
          <cell r="Q535" t="str">
            <v xml:space="preserve"> </v>
          </cell>
          <cell r="R535" t="str">
            <v>&lt;11</v>
          </cell>
          <cell r="S535">
            <v>9</v>
          </cell>
          <cell r="T535" t="str">
            <v xml:space="preserve"> </v>
          </cell>
          <cell r="U535" t="str">
            <v>&lt;11</v>
          </cell>
          <cell r="V535">
            <v>3</v>
          </cell>
          <cell r="W535" t="str">
            <v xml:space="preserve"> </v>
          </cell>
          <cell r="X535" t="str">
            <v>&lt;11</v>
          </cell>
          <cell r="Y535">
            <v>3</v>
          </cell>
          <cell r="Z535" t="str">
            <v xml:space="preserve"> </v>
          </cell>
          <cell r="AA535" t="str">
            <v>&lt;11</v>
          </cell>
          <cell r="AB535">
            <v>28</v>
          </cell>
          <cell r="AC535" t="str">
            <v xml:space="preserve"> </v>
          </cell>
        </row>
        <row r="536">
          <cell r="A536">
            <v>21782</v>
          </cell>
          <cell r="B536" t="str">
            <v>Washington</v>
          </cell>
          <cell r="C536">
            <v>84</v>
          </cell>
          <cell r="D536">
            <v>4358</v>
          </cell>
          <cell r="E536">
            <v>19.274896999999999</v>
          </cell>
          <cell r="F536" t="str">
            <v>&lt;11</v>
          </cell>
          <cell r="G536">
            <v>34</v>
          </cell>
          <cell r="H536" t="str">
            <v xml:space="preserve"> </v>
          </cell>
          <cell r="I536">
            <v>84</v>
          </cell>
          <cell r="J536">
            <v>4324</v>
          </cell>
          <cell r="K536">
            <v>19.426456999999999</v>
          </cell>
          <cell r="L536">
            <v>50</v>
          </cell>
          <cell r="M536">
            <v>2085</v>
          </cell>
          <cell r="N536">
            <v>23.980815</v>
          </cell>
          <cell r="O536">
            <v>34</v>
          </cell>
          <cell r="P536">
            <v>2273</v>
          </cell>
          <cell r="Q536">
            <v>14.958205</v>
          </cell>
          <cell r="R536" t="str">
            <v>&lt;11</v>
          </cell>
          <cell r="S536">
            <v>9</v>
          </cell>
          <cell r="T536" t="str">
            <v xml:space="preserve"> </v>
          </cell>
          <cell r="U536" t="str">
            <v>&lt;11</v>
          </cell>
          <cell r="V536">
            <v>5</v>
          </cell>
          <cell r="W536" t="str">
            <v xml:space="preserve"> </v>
          </cell>
          <cell r="X536" t="str">
            <v>&lt;11</v>
          </cell>
          <cell r="Y536">
            <v>62</v>
          </cell>
          <cell r="Z536">
            <v>32.258065000000002</v>
          </cell>
          <cell r="AA536">
            <v>82</v>
          </cell>
          <cell r="AB536">
            <v>4282</v>
          </cell>
          <cell r="AC536">
            <v>19.149930000000001</v>
          </cell>
        </row>
        <row r="537">
          <cell r="A537">
            <v>21783</v>
          </cell>
          <cell r="B537" t="str">
            <v>Washington</v>
          </cell>
          <cell r="C537">
            <v>124</v>
          </cell>
          <cell r="D537">
            <v>9793</v>
          </cell>
          <cell r="E537">
            <v>12.662106</v>
          </cell>
          <cell r="F537" t="str">
            <v>&lt;11</v>
          </cell>
          <cell r="G537">
            <v>165</v>
          </cell>
          <cell r="H537">
            <v>6.0606061000000002</v>
          </cell>
          <cell r="I537">
            <v>122</v>
          </cell>
          <cell r="J537">
            <v>9628</v>
          </cell>
          <cell r="K537">
            <v>12.671374999999999</v>
          </cell>
          <cell r="L537">
            <v>52</v>
          </cell>
          <cell r="M537">
            <v>4911</v>
          </cell>
          <cell r="N537">
            <v>10.588475000000001</v>
          </cell>
          <cell r="O537">
            <v>72</v>
          </cell>
          <cell r="P537">
            <v>4882</v>
          </cell>
          <cell r="Q537">
            <v>14.748054</v>
          </cell>
          <cell r="R537" t="str">
            <v>&lt;11</v>
          </cell>
          <cell r="S537">
            <v>138</v>
          </cell>
          <cell r="T537">
            <v>7.2463768000000002</v>
          </cell>
          <cell r="U537" t="str">
            <v>&lt;11</v>
          </cell>
          <cell r="V537">
            <v>141</v>
          </cell>
          <cell r="W537">
            <v>42.553190999999998</v>
          </cell>
          <cell r="X537" t="str">
            <v>&lt;11</v>
          </cell>
          <cell r="Y537">
            <v>261</v>
          </cell>
          <cell r="Z537">
            <v>11.494253</v>
          </cell>
          <cell r="AA537">
            <v>114</v>
          </cell>
          <cell r="AB537">
            <v>9253</v>
          </cell>
          <cell r="AC537">
            <v>12.320328999999999</v>
          </cell>
        </row>
        <row r="538">
          <cell r="A538">
            <v>21784</v>
          </cell>
          <cell r="B538" t="str">
            <v>Carroll</v>
          </cell>
          <cell r="C538">
            <v>389</v>
          </cell>
          <cell r="D538">
            <v>36809</v>
          </cell>
          <cell r="E538">
            <v>10.568068</v>
          </cell>
          <cell r="F538">
            <v>11</v>
          </cell>
          <cell r="G538">
            <v>1490</v>
          </cell>
          <cell r="H538">
            <v>7.3825503000000001</v>
          </cell>
          <cell r="I538">
            <v>370</v>
          </cell>
          <cell r="J538">
            <v>35319</v>
          </cell>
          <cell r="K538">
            <v>10.475948000000001</v>
          </cell>
          <cell r="L538">
            <v>166</v>
          </cell>
          <cell r="M538">
            <v>18534</v>
          </cell>
          <cell r="N538">
            <v>8.9565123999999994</v>
          </cell>
          <cell r="O538">
            <v>223</v>
          </cell>
          <cell r="P538">
            <v>18275</v>
          </cell>
          <cell r="Q538">
            <v>12.202462000000001</v>
          </cell>
          <cell r="R538" t="str">
            <v>&lt;11</v>
          </cell>
          <cell r="S538">
            <v>1411</v>
          </cell>
          <cell r="T538">
            <v>0.70871720000000005</v>
          </cell>
          <cell r="U538">
            <v>21</v>
          </cell>
          <cell r="V538">
            <v>1989</v>
          </cell>
          <cell r="W538">
            <v>10.558069</v>
          </cell>
          <cell r="X538">
            <v>12</v>
          </cell>
          <cell r="Y538">
            <v>2256</v>
          </cell>
          <cell r="Z538">
            <v>5.3191489000000001</v>
          </cell>
          <cell r="AA538">
            <v>355</v>
          </cell>
          <cell r="AB538">
            <v>31153</v>
          </cell>
          <cell r="AC538">
            <v>11.395371000000001</v>
          </cell>
        </row>
        <row r="539">
          <cell r="A539">
            <v>21787</v>
          </cell>
          <cell r="B539" t="str">
            <v>Carroll</v>
          </cell>
          <cell r="C539">
            <v>218</v>
          </cell>
          <cell r="D539">
            <v>10697</v>
          </cell>
          <cell r="E539">
            <v>20.379546000000001</v>
          </cell>
          <cell r="F539" t="str">
            <v>&lt;11</v>
          </cell>
          <cell r="G539">
            <v>472</v>
          </cell>
          <cell r="H539">
            <v>6.3559321999999998</v>
          </cell>
          <cell r="I539">
            <v>211</v>
          </cell>
          <cell r="J539">
            <v>10225</v>
          </cell>
          <cell r="K539">
            <v>20.635697</v>
          </cell>
          <cell r="L539">
            <v>104</v>
          </cell>
          <cell r="M539">
            <v>5227</v>
          </cell>
          <cell r="N539">
            <v>19.89669</v>
          </cell>
          <cell r="O539">
            <v>114</v>
          </cell>
          <cell r="P539">
            <v>5470</v>
          </cell>
          <cell r="Q539">
            <v>20.840951</v>
          </cell>
          <cell r="R539" t="str">
            <v>&lt;11</v>
          </cell>
          <cell r="S539">
            <v>123</v>
          </cell>
          <cell r="T539" t="str">
            <v xml:space="preserve"> </v>
          </cell>
          <cell r="U539">
            <v>29</v>
          </cell>
          <cell r="V539">
            <v>601</v>
          </cell>
          <cell r="W539">
            <v>48.252912000000002</v>
          </cell>
          <cell r="X539" t="str">
            <v>&lt;11</v>
          </cell>
          <cell r="Y539">
            <v>185</v>
          </cell>
          <cell r="Z539">
            <v>16.216215999999999</v>
          </cell>
          <cell r="AA539">
            <v>186</v>
          </cell>
          <cell r="AB539">
            <v>9788</v>
          </cell>
          <cell r="AC539">
            <v>19.002860999999999</v>
          </cell>
        </row>
        <row r="540">
          <cell r="A540">
            <v>21788</v>
          </cell>
          <cell r="B540" t="str">
            <v>Frederick</v>
          </cell>
          <cell r="C540">
            <v>180</v>
          </cell>
          <cell r="D540">
            <v>11598</v>
          </cell>
          <cell r="E540">
            <v>15.519917</v>
          </cell>
          <cell r="F540" t="str">
            <v>&lt;11</v>
          </cell>
          <cell r="G540">
            <v>509</v>
          </cell>
          <cell r="H540">
            <v>7.8585462000000001</v>
          </cell>
          <cell r="I540">
            <v>175</v>
          </cell>
          <cell r="J540">
            <v>11089</v>
          </cell>
          <cell r="K540">
            <v>15.781404999999999</v>
          </cell>
          <cell r="L540">
            <v>60</v>
          </cell>
          <cell r="M540">
            <v>5706</v>
          </cell>
          <cell r="N540">
            <v>10.515247</v>
          </cell>
          <cell r="O540">
            <v>120</v>
          </cell>
          <cell r="P540">
            <v>5892</v>
          </cell>
          <cell r="Q540">
            <v>20.366599000000001</v>
          </cell>
          <cell r="R540" t="str">
            <v>&lt;11</v>
          </cell>
          <cell r="S540">
            <v>27</v>
          </cell>
          <cell r="T540" t="str">
            <v xml:space="preserve"> </v>
          </cell>
          <cell r="U540" t="str">
            <v>&lt;11</v>
          </cell>
          <cell r="V540">
            <v>105</v>
          </cell>
          <cell r="W540">
            <v>57.142856999999999</v>
          </cell>
          <cell r="X540" t="str">
            <v>&lt;11</v>
          </cell>
          <cell r="Y540">
            <v>435</v>
          </cell>
          <cell r="Z540">
            <v>16.091954000000001</v>
          </cell>
          <cell r="AA540">
            <v>167</v>
          </cell>
          <cell r="AB540">
            <v>11031</v>
          </cell>
          <cell r="AC540">
            <v>15.139153</v>
          </cell>
        </row>
        <row r="541">
          <cell r="A541">
            <v>21790</v>
          </cell>
          <cell r="B541" t="str">
            <v>Frederick</v>
          </cell>
          <cell r="C541" t="str">
            <v>&lt;11</v>
          </cell>
          <cell r="D541">
            <v>11</v>
          </cell>
          <cell r="E541">
            <v>181.81818000000001</v>
          </cell>
          <cell r="F541" t="str">
            <v>&lt;11</v>
          </cell>
          <cell r="G541">
            <v>0</v>
          </cell>
          <cell r="H541" t="str">
            <v xml:space="preserve"> </v>
          </cell>
          <cell r="I541" t="str">
            <v>&lt;11</v>
          </cell>
          <cell r="J541">
            <v>11</v>
          </cell>
          <cell r="K541">
            <v>181.81818000000001</v>
          </cell>
          <cell r="L541" t="str">
            <v>&lt;11</v>
          </cell>
          <cell r="M541">
            <v>0</v>
          </cell>
          <cell r="N541" t="str">
            <v xml:space="preserve"> </v>
          </cell>
          <cell r="O541" t="str">
            <v>&lt;11</v>
          </cell>
          <cell r="P541">
            <v>11</v>
          </cell>
          <cell r="Q541" t="str">
            <v xml:space="preserve"> </v>
          </cell>
          <cell r="R541" t="str">
            <v>&lt;11</v>
          </cell>
          <cell r="S541">
            <v>0</v>
          </cell>
          <cell r="T541" t="str">
            <v xml:space="preserve"> </v>
          </cell>
          <cell r="U541" t="str">
            <v>&lt;11</v>
          </cell>
          <cell r="V541">
            <v>0</v>
          </cell>
          <cell r="W541" t="str">
            <v xml:space="preserve"> </v>
          </cell>
          <cell r="X541" t="str">
            <v>&lt;11</v>
          </cell>
          <cell r="Y541">
            <v>0</v>
          </cell>
          <cell r="Z541" t="str">
            <v xml:space="preserve"> </v>
          </cell>
          <cell r="AA541" t="str">
            <v>&lt;11</v>
          </cell>
          <cell r="AB541">
            <v>11</v>
          </cell>
          <cell r="AC541">
            <v>181.81818000000001</v>
          </cell>
        </row>
        <row r="542">
          <cell r="A542">
            <v>21791</v>
          </cell>
          <cell r="B542" t="str">
            <v>Carroll</v>
          </cell>
          <cell r="C542">
            <v>78</v>
          </cell>
          <cell r="D542">
            <v>4794</v>
          </cell>
          <cell r="E542">
            <v>16.270337999999999</v>
          </cell>
          <cell r="F542" t="str">
            <v>&lt;11</v>
          </cell>
          <cell r="G542">
            <v>64</v>
          </cell>
          <cell r="H542">
            <v>15.625</v>
          </cell>
          <cell r="I542">
            <v>74</v>
          </cell>
          <cell r="J542">
            <v>4730</v>
          </cell>
          <cell r="K542">
            <v>15.644819999999999</v>
          </cell>
          <cell r="L542">
            <v>41</v>
          </cell>
          <cell r="M542">
            <v>2252</v>
          </cell>
          <cell r="N542">
            <v>18.206039000000001</v>
          </cell>
          <cell r="O542">
            <v>37</v>
          </cell>
          <cell r="P542">
            <v>2542</v>
          </cell>
          <cell r="Q542">
            <v>14.555467999999999</v>
          </cell>
          <cell r="R542" t="str">
            <v>&lt;11</v>
          </cell>
          <cell r="S542">
            <v>111</v>
          </cell>
          <cell r="T542" t="str">
            <v xml:space="preserve"> </v>
          </cell>
          <cell r="U542" t="str">
            <v>&lt;11</v>
          </cell>
          <cell r="V542">
            <v>78</v>
          </cell>
          <cell r="W542">
            <v>38.461537999999997</v>
          </cell>
          <cell r="X542" t="str">
            <v>&lt;11</v>
          </cell>
          <cell r="Y542">
            <v>106</v>
          </cell>
          <cell r="Z542" t="str">
            <v xml:space="preserve"> </v>
          </cell>
          <cell r="AA542">
            <v>75</v>
          </cell>
          <cell r="AB542">
            <v>4499</v>
          </cell>
          <cell r="AC542">
            <v>16.670370999999999</v>
          </cell>
        </row>
        <row r="543">
          <cell r="A543">
            <v>21792</v>
          </cell>
          <cell r="B543" t="str">
            <v>Frederick</v>
          </cell>
          <cell r="C543" t="str">
            <v>&lt;11</v>
          </cell>
          <cell r="D543">
            <v>0</v>
          </cell>
          <cell r="E543" t="str">
            <v xml:space="preserve"> </v>
          </cell>
          <cell r="F543" t="str">
            <v>&lt;11</v>
          </cell>
          <cell r="G543">
            <v>0</v>
          </cell>
          <cell r="H543" t="str">
            <v xml:space="preserve"> </v>
          </cell>
          <cell r="I543" t="str">
            <v>&lt;11</v>
          </cell>
          <cell r="J543">
            <v>0</v>
          </cell>
          <cell r="K543" t="str">
            <v xml:space="preserve"> </v>
          </cell>
          <cell r="L543" t="str">
            <v>&lt;11</v>
          </cell>
          <cell r="M543">
            <v>0</v>
          </cell>
          <cell r="N543" t="str">
            <v xml:space="preserve"> </v>
          </cell>
          <cell r="O543" t="str">
            <v>&lt;11</v>
          </cell>
          <cell r="P543">
            <v>0</v>
          </cell>
          <cell r="Q543" t="str">
            <v xml:space="preserve"> </v>
          </cell>
          <cell r="R543" t="str">
            <v>&lt;11</v>
          </cell>
          <cell r="S543">
            <v>0</v>
          </cell>
          <cell r="T543" t="str">
            <v xml:space="preserve"> </v>
          </cell>
          <cell r="U543" t="str">
            <v>&lt;11</v>
          </cell>
          <cell r="V543">
            <v>0</v>
          </cell>
          <cell r="W543" t="str">
            <v xml:space="preserve"> </v>
          </cell>
          <cell r="X543" t="str">
            <v>&lt;11</v>
          </cell>
          <cell r="Y543">
            <v>0</v>
          </cell>
          <cell r="Z543" t="str">
            <v xml:space="preserve"> </v>
          </cell>
          <cell r="AA543" t="str">
            <v>&lt;11</v>
          </cell>
          <cell r="AB543">
            <v>0</v>
          </cell>
          <cell r="AC543" t="str">
            <v xml:space="preserve"> </v>
          </cell>
        </row>
        <row r="544">
          <cell r="A544">
            <v>21793</v>
          </cell>
          <cell r="B544" t="str">
            <v>Frederick</v>
          </cell>
          <cell r="C544">
            <v>149</v>
          </cell>
          <cell r="D544">
            <v>10862</v>
          </cell>
          <cell r="E544">
            <v>13.717547</v>
          </cell>
          <cell r="F544" t="str">
            <v>&lt;11</v>
          </cell>
          <cell r="G544">
            <v>1418</v>
          </cell>
          <cell r="H544">
            <v>6.3469676000000002</v>
          </cell>
          <cell r="I544">
            <v>135</v>
          </cell>
          <cell r="J544">
            <v>9444</v>
          </cell>
          <cell r="K544">
            <v>14.294790000000001</v>
          </cell>
          <cell r="L544">
            <v>50</v>
          </cell>
          <cell r="M544">
            <v>5808</v>
          </cell>
          <cell r="N544">
            <v>8.6088153999999992</v>
          </cell>
          <cell r="O544">
            <v>99</v>
          </cell>
          <cell r="P544">
            <v>5054</v>
          </cell>
          <cell r="Q544">
            <v>19.588445</v>
          </cell>
          <cell r="R544" t="str">
            <v>&lt;11</v>
          </cell>
          <cell r="S544">
            <v>368</v>
          </cell>
          <cell r="T544" t="str">
            <v xml:space="preserve"> </v>
          </cell>
          <cell r="U544">
            <v>23</v>
          </cell>
          <cell r="V544">
            <v>885</v>
          </cell>
          <cell r="W544">
            <v>25.988700999999999</v>
          </cell>
          <cell r="X544">
            <v>11</v>
          </cell>
          <cell r="Y544">
            <v>872</v>
          </cell>
          <cell r="Z544">
            <v>12.614679000000001</v>
          </cell>
          <cell r="AA544">
            <v>115</v>
          </cell>
          <cell r="AB544">
            <v>8737</v>
          </cell>
          <cell r="AC544">
            <v>13.162413000000001</v>
          </cell>
        </row>
        <row r="545">
          <cell r="A545">
            <v>21794</v>
          </cell>
          <cell r="B545" t="str">
            <v>Howard</v>
          </cell>
          <cell r="C545">
            <v>13</v>
          </cell>
          <cell r="D545">
            <v>2162</v>
          </cell>
          <cell r="E545">
            <v>6.0129510000000002</v>
          </cell>
          <cell r="F545" t="str">
            <v>&lt;11</v>
          </cell>
          <cell r="G545">
            <v>118</v>
          </cell>
          <cell r="H545" t="str">
            <v xml:space="preserve"> </v>
          </cell>
          <cell r="I545">
            <v>13</v>
          </cell>
          <cell r="J545">
            <v>2044</v>
          </cell>
          <cell r="K545">
            <v>6.3600782999999996</v>
          </cell>
          <cell r="L545" t="str">
            <v>&lt;11</v>
          </cell>
          <cell r="M545">
            <v>949</v>
          </cell>
          <cell r="N545">
            <v>4.2149631000000003</v>
          </cell>
          <cell r="O545" t="str">
            <v>&lt;11</v>
          </cell>
          <cell r="P545">
            <v>1213</v>
          </cell>
          <cell r="Q545">
            <v>7.4196207999999997</v>
          </cell>
          <cell r="R545" t="str">
            <v>&lt;11</v>
          </cell>
          <cell r="S545">
            <v>654</v>
          </cell>
          <cell r="T545" t="str">
            <v xml:space="preserve"> </v>
          </cell>
          <cell r="U545" t="str">
            <v>&lt;11</v>
          </cell>
          <cell r="V545">
            <v>86</v>
          </cell>
          <cell r="W545">
            <v>34.883721000000001</v>
          </cell>
          <cell r="X545" t="str">
            <v>&lt;11</v>
          </cell>
          <cell r="Y545">
            <v>144</v>
          </cell>
          <cell r="Z545" t="str">
            <v xml:space="preserve"> </v>
          </cell>
          <cell r="AA545" t="str">
            <v>&lt;11</v>
          </cell>
          <cell r="AB545">
            <v>1278</v>
          </cell>
          <cell r="AC545">
            <v>7.8247261000000004</v>
          </cell>
        </row>
        <row r="546">
          <cell r="A546">
            <v>21795</v>
          </cell>
          <cell r="B546" t="str">
            <v>Washington</v>
          </cell>
          <cell r="C546">
            <v>244</v>
          </cell>
          <cell r="D546">
            <v>9292</v>
          </cell>
          <cell r="E546">
            <v>26.259148</v>
          </cell>
          <cell r="F546" t="str">
            <v>&lt;11</v>
          </cell>
          <cell r="G546">
            <v>221</v>
          </cell>
          <cell r="H546">
            <v>22.624434000000001</v>
          </cell>
          <cell r="I546">
            <v>236</v>
          </cell>
          <cell r="J546">
            <v>9071</v>
          </cell>
          <cell r="K546">
            <v>26.016977000000001</v>
          </cell>
          <cell r="L546">
            <v>95</v>
          </cell>
          <cell r="M546">
            <v>4589</v>
          </cell>
          <cell r="N546">
            <v>20.701678000000001</v>
          </cell>
          <cell r="O546">
            <v>149</v>
          </cell>
          <cell r="P546">
            <v>4703</v>
          </cell>
          <cell r="Q546">
            <v>31.681905</v>
          </cell>
          <cell r="R546" t="str">
            <v>&lt;11</v>
          </cell>
          <cell r="S546">
            <v>82</v>
          </cell>
          <cell r="T546" t="str">
            <v xml:space="preserve"> </v>
          </cell>
          <cell r="U546">
            <v>11</v>
          </cell>
          <cell r="V546">
            <v>461</v>
          </cell>
          <cell r="W546">
            <v>23.861170999999999</v>
          </cell>
          <cell r="X546" t="str">
            <v>&lt;11</v>
          </cell>
          <cell r="Y546">
            <v>681</v>
          </cell>
          <cell r="Z546">
            <v>8.8105726999999998</v>
          </cell>
          <cell r="AA546">
            <v>227</v>
          </cell>
          <cell r="AB546">
            <v>8068</v>
          </cell>
          <cell r="AC546">
            <v>28.135845</v>
          </cell>
        </row>
        <row r="547">
          <cell r="A547">
            <v>21797</v>
          </cell>
          <cell r="B547" t="str">
            <v>Howard</v>
          </cell>
          <cell r="C547">
            <v>94</v>
          </cell>
          <cell r="D547">
            <v>8755</v>
          </cell>
          <cell r="E547">
            <v>10.736722</v>
          </cell>
          <cell r="F547" t="str">
            <v>&lt;11</v>
          </cell>
          <cell r="G547">
            <v>243</v>
          </cell>
          <cell r="H547" t="str">
            <v xml:space="preserve"> </v>
          </cell>
          <cell r="I547">
            <v>92</v>
          </cell>
          <cell r="J547">
            <v>8512</v>
          </cell>
          <cell r="K547">
            <v>10.808271</v>
          </cell>
          <cell r="L547">
            <v>37</v>
          </cell>
          <cell r="M547">
            <v>4370</v>
          </cell>
          <cell r="N547">
            <v>8.4668191999999998</v>
          </cell>
          <cell r="O547">
            <v>57</v>
          </cell>
          <cell r="P547">
            <v>4385</v>
          </cell>
          <cell r="Q547">
            <v>12.998860000000001</v>
          </cell>
          <cell r="R547" t="str">
            <v>&lt;11</v>
          </cell>
          <cell r="S547">
            <v>348</v>
          </cell>
          <cell r="T547">
            <v>5.7471264</v>
          </cell>
          <cell r="U547" t="str">
            <v>&lt;11</v>
          </cell>
          <cell r="V547">
            <v>169</v>
          </cell>
          <cell r="W547">
            <v>17.751479</v>
          </cell>
          <cell r="X547" t="str">
            <v>&lt;11</v>
          </cell>
          <cell r="Y547">
            <v>397</v>
          </cell>
          <cell r="Z547">
            <v>7.5566750999999996</v>
          </cell>
          <cell r="AA547">
            <v>86</v>
          </cell>
          <cell r="AB547">
            <v>7841</v>
          </cell>
          <cell r="AC547">
            <v>10.967988999999999</v>
          </cell>
        </row>
        <row r="548">
          <cell r="A548">
            <v>21798</v>
          </cell>
          <cell r="B548" t="str">
            <v>Frederick</v>
          </cell>
          <cell r="C548">
            <v>47</v>
          </cell>
          <cell r="D548">
            <v>2627</v>
          </cell>
          <cell r="E548">
            <v>17.891131000000001</v>
          </cell>
          <cell r="F548" t="str">
            <v>&lt;11</v>
          </cell>
          <cell r="G548">
            <v>78</v>
          </cell>
          <cell r="H548">
            <v>12.820513</v>
          </cell>
          <cell r="I548">
            <v>42</v>
          </cell>
          <cell r="J548">
            <v>2549</v>
          </cell>
          <cell r="K548">
            <v>16.477049999999998</v>
          </cell>
          <cell r="L548">
            <v>23</v>
          </cell>
          <cell r="M548">
            <v>1494</v>
          </cell>
          <cell r="N548">
            <v>15.394913000000001</v>
          </cell>
          <cell r="O548">
            <v>24</v>
          </cell>
          <cell r="P548">
            <v>1133</v>
          </cell>
          <cell r="Q548">
            <v>21.182701000000002</v>
          </cell>
          <cell r="R548" t="str">
            <v>&lt;11</v>
          </cell>
          <cell r="S548">
            <v>6</v>
          </cell>
          <cell r="T548" t="str">
            <v xml:space="preserve"> </v>
          </cell>
          <cell r="U548" t="str">
            <v>&lt;11</v>
          </cell>
          <cell r="V548">
            <v>326</v>
          </cell>
          <cell r="W548">
            <v>15.337422999999999</v>
          </cell>
          <cell r="X548" t="str">
            <v>&lt;11</v>
          </cell>
          <cell r="Y548">
            <v>154</v>
          </cell>
          <cell r="Z548" t="str">
            <v xml:space="preserve"> </v>
          </cell>
          <cell r="AA548">
            <v>42</v>
          </cell>
          <cell r="AB548">
            <v>2141</v>
          </cell>
          <cell r="AC548">
            <v>19.617000999999998</v>
          </cell>
        </row>
        <row r="549">
          <cell r="A549">
            <v>21801</v>
          </cell>
          <cell r="B549" t="str">
            <v>Wicomico</v>
          </cell>
          <cell r="C549">
            <v>1319</v>
          </cell>
          <cell r="D549">
            <v>30692</v>
          </cell>
          <cell r="E549">
            <v>42.975368000000003</v>
          </cell>
          <cell r="F549">
            <v>38</v>
          </cell>
          <cell r="G549">
            <v>1497</v>
          </cell>
          <cell r="H549">
            <v>25.384101999999999</v>
          </cell>
          <cell r="I549">
            <v>1276</v>
          </cell>
          <cell r="J549">
            <v>29195</v>
          </cell>
          <cell r="K549">
            <v>43.706113999999999</v>
          </cell>
          <cell r="L549">
            <v>513</v>
          </cell>
          <cell r="M549">
            <v>16078</v>
          </cell>
          <cell r="N549">
            <v>31.906953999999999</v>
          </cell>
          <cell r="O549">
            <v>806</v>
          </cell>
          <cell r="P549">
            <v>14614</v>
          </cell>
          <cell r="Q549">
            <v>55.152593000000003</v>
          </cell>
          <cell r="R549" t="str">
            <v>&lt;11</v>
          </cell>
          <cell r="S549">
            <v>1003</v>
          </cell>
          <cell r="T549">
            <v>0.99700900000000003</v>
          </cell>
          <cell r="U549">
            <v>725</v>
          </cell>
          <cell r="V549">
            <v>10885</v>
          </cell>
          <cell r="W549">
            <v>66.605419999999995</v>
          </cell>
          <cell r="X549">
            <v>37</v>
          </cell>
          <cell r="Y549">
            <v>1573</v>
          </cell>
          <cell r="Z549">
            <v>23.521933000000001</v>
          </cell>
          <cell r="AA549">
            <v>556</v>
          </cell>
          <cell r="AB549">
            <v>17231</v>
          </cell>
          <cell r="AC549">
            <v>32.267425000000003</v>
          </cell>
        </row>
        <row r="550">
          <cell r="A550">
            <v>21802</v>
          </cell>
          <cell r="B550" t="str">
            <v>Wicomico</v>
          </cell>
          <cell r="C550">
            <v>14</v>
          </cell>
          <cell r="D550">
            <v>0</v>
          </cell>
          <cell r="E550" t="str">
            <v xml:space="preserve"> </v>
          </cell>
          <cell r="F550" t="str">
            <v>&lt;11</v>
          </cell>
          <cell r="G550">
            <v>0</v>
          </cell>
          <cell r="H550" t="str">
            <v xml:space="preserve"> </v>
          </cell>
          <cell r="I550">
            <v>14</v>
          </cell>
          <cell r="J550">
            <v>0</v>
          </cell>
          <cell r="K550" t="str">
            <v xml:space="preserve"> </v>
          </cell>
          <cell r="L550" t="str">
            <v>&lt;11</v>
          </cell>
          <cell r="M550">
            <v>0</v>
          </cell>
          <cell r="N550" t="str">
            <v xml:space="preserve"> </v>
          </cell>
          <cell r="O550" t="str">
            <v>&lt;11</v>
          </cell>
          <cell r="P550">
            <v>0</v>
          </cell>
          <cell r="Q550" t="str">
            <v xml:space="preserve"> </v>
          </cell>
          <cell r="R550" t="str">
            <v>&lt;11</v>
          </cell>
          <cell r="S550">
            <v>0</v>
          </cell>
          <cell r="T550" t="str">
            <v xml:space="preserve"> </v>
          </cell>
          <cell r="U550" t="str">
            <v>&lt;11</v>
          </cell>
          <cell r="V550">
            <v>0</v>
          </cell>
          <cell r="W550" t="str">
            <v xml:space="preserve"> </v>
          </cell>
          <cell r="X550" t="str">
            <v>&lt;11</v>
          </cell>
          <cell r="Y550">
            <v>0</v>
          </cell>
          <cell r="Z550" t="str">
            <v xml:space="preserve"> </v>
          </cell>
          <cell r="AA550" t="str">
            <v>&lt;11</v>
          </cell>
          <cell r="AB550">
            <v>0</v>
          </cell>
          <cell r="AC550" t="str">
            <v xml:space="preserve"> </v>
          </cell>
        </row>
        <row r="551">
          <cell r="A551">
            <v>21803</v>
          </cell>
          <cell r="B551" t="str">
            <v>Wicomico</v>
          </cell>
          <cell r="C551">
            <v>12</v>
          </cell>
          <cell r="D551">
            <v>0</v>
          </cell>
          <cell r="E551" t="str">
            <v xml:space="preserve"> </v>
          </cell>
          <cell r="F551" t="str">
            <v>&lt;11</v>
          </cell>
          <cell r="G551">
            <v>0</v>
          </cell>
          <cell r="H551" t="str">
            <v xml:space="preserve"> </v>
          </cell>
          <cell r="I551" t="str">
            <v>&lt;11</v>
          </cell>
          <cell r="J551">
            <v>0</v>
          </cell>
          <cell r="K551" t="str">
            <v xml:space="preserve"> </v>
          </cell>
          <cell r="L551" t="str">
            <v>&lt;11</v>
          </cell>
          <cell r="M551">
            <v>0</v>
          </cell>
          <cell r="N551" t="str">
            <v xml:space="preserve"> </v>
          </cell>
          <cell r="O551" t="str">
            <v>&lt;11</v>
          </cell>
          <cell r="P551">
            <v>0</v>
          </cell>
          <cell r="Q551" t="str">
            <v xml:space="preserve"> </v>
          </cell>
          <cell r="R551" t="str">
            <v>&lt;11</v>
          </cell>
          <cell r="S551">
            <v>0</v>
          </cell>
          <cell r="T551" t="str">
            <v xml:space="preserve"> </v>
          </cell>
          <cell r="U551" t="str">
            <v>&lt;11</v>
          </cell>
          <cell r="V551">
            <v>0</v>
          </cell>
          <cell r="W551" t="str">
            <v xml:space="preserve"> </v>
          </cell>
          <cell r="X551" t="str">
            <v>&lt;11</v>
          </cell>
          <cell r="Y551">
            <v>0</v>
          </cell>
          <cell r="Z551" t="str">
            <v xml:space="preserve"> </v>
          </cell>
          <cell r="AA551" t="str">
            <v>&lt;11</v>
          </cell>
          <cell r="AB551">
            <v>0</v>
          </cell>
          <cell r="AC551" t="str">
            <v xml:space="preserve"> </v>
          </cell>
        </row>
        <row r="552">
          <cell r="A552">
            <v>21804</v>
          </cell>
          <cell r="B552" t="str">
            <v>Wicomico</v>
          </cell>
          <cell r="C552">
            <v>1543</v>
          </cell>
          <cell r="D552">
            <v>38566</v>
          </cell>
          <cell r="E552">
            <v>40.009335</v>
          </cell>
          <cell r="F552">
            <v>52</v>
          </cell>
          <cell r="G552">
            <v>2079</v>
          </cell>
          <cell r="H552">
            <v>25.012025000000001</v>
          </cell>
          <cell r="I552">
            <v>1482</v>
          </cell>
          <cell r="J552">
            <v>36487</v>
          </cell>
          <cell r="K552">
            <v>40.617206000000003</v>
          </cell>
          <cell r="L552">
            <v>651</v>
          </cell>
          <cell r="M552">
            <v>20279</v>
          </cell>
          <cell r="N552">
            <v>32.102175000000003</v>
          </cell>
          <cell r="O552">
            <v>891</v>
          </cell>
          <cell r="P552">
            <v>18287</v>
          </cell>
          <cell r="Q552">
            <v>48.723137000000001</v>
          </cell>
          <cell r="R552" t="str">
            <v>&lt;11</v>
          </cell>
          <cell r="S552">
            <v>1514</v>
          </cell>
          <cell r="T552">
            <v>3.3025099</v>
          </cell>
          <cell r="U552">
            <v>663</v>
          </cell>
          <cell r="V552">
            <v>10820</v>
          </cell>
          <cell r="W552">
            <v>61.275416</v>
          </cell>
          <cell r="X552">
            <v>87</v>
          </cell>
          <cell r="Y552">
            <v>2664</v>
          </cell>
          <cell r="Z552">
            <v>32.657657999999998</v>
          </cell>
          <cell r="AA552">
            <v>788</v>
          </cell>
          <cell r="AB552">
            <v>23568</v>
          </cell>
          <cell r="AC552">
            <v>33.435166000000002</v>
          </cell>
        </row>
        <row r="553">
          <cell r="A553">
            <v>21810</v>
          </cell>
          <cell r="B553" t="str">
            <v>Wicomico</v>
          </cell>
          <cell r="C553" t="str">
            <v>&lt;11</v>
          </cell>
          <cell r="D553">
            <v>433</v>
          </cell>
          <cell r="E553">
            <v>4.6189375999999998</v>
          </cell>
          <cell r="F553" t="str">
            <v>&lt;11</v>
          </cell>
          <cell r="G553">
            <v>0</v>
          </cell>
          <cell r="H553" t="str">
            <v xml:space="preserve"> </v>
          </cell>
          <cell r="I553" t="str">
            <v>&lt;11</v>
          </cell>
          <cell r="J553">
            <v>433</v>
          </cell>
          <cell r="K553">
            <v>4.6189375999999998</v>
          </cell>
          <cell r="L553" t="str">
            <v>&lt;11</v>
          </cell>
          <cell r="M553">
            <v>215</v>
          </cell>
          <cell r="N553">
            <v>4.6511627999999998</v>
          </cell>
          <cell r="O553" t="str">
            <v>&lt;11</v>
          </cell>
          <cell r="P553">
            <v>218</v>
          </cell>
          <cell r="Q553">
            <v>4.5871560000000002</v>
          </cell>
          <cell r="R553" t="str">
            <v>&lt;11</v>
          </cell>
          <cell r="S553">
            <v>0</v>
          </cell>
          <cell r="T553" t="str">
            <v xml:space="preserve"> </v>
          </cell>
          <cell r="U553" t="str">
            <v>&lt;11</v>
          </cell>
          <cell r="V553">
            <v>0</v>
          </cell>
          <cell r="W553" t="str">
            <v xml:space="preserve"> </v>
          </cell>
          <cell r="X553" t="str">
            <v>&lt;11</v>
          </cell>
          <cell r="Y553">
            <v>7</v>
          </cell>
          <cell r="Z553" t="str">
            <v xml:space="preserve"> </v>
          </cell>
          <cell r="AA553" t="str">
            <v>&lt;11</v>
          </cell>
          <cell r="AB553">
            <v>426</v>
          </cell>
          <cell r="AC553">
            <v>4.6948356999999996</v>
          </cell>
        </row>
        <row r="554">
          <cell r="A554">
            <v>21811</v>
          </cell>
          <cell r="B554" t="str">
            <v>Worcester</v>
          </cell>
          <cell r="C554">
            <v>633</v>
          </cell>
          <cell r="D554">
            <v>24187</v>
          </cell>
          <cell r="E554">
            <v>26.171084</v>
          </cell>
          <cell r="F554">
            <v>18</v>
          </cell>
          <cell r="G554">
            <v>808</v>
          </cell>
          <cell r="H554">
            <v>22.277228000000001</v>
          </cell>
          <cell r="I554">
            <v>610</v>
          </cell>
          <cell r="J554">
            <v>23379</v>
          </cell>
          <cell r="K554">
            <v>26.091792000000002</v>
          </cell>
          <cell r="L554">
            <v>259</v>
          </cell>
          <cell r="M554">
            <v>12366</v>
          </cell>
          <cell r="N554">
            <v>20.944524999999999</v>
          </cell>
          <cell r="O554">
            <v>374</v>
          </cell>
          <cell r="P554">
            <v>11821</v>
          </cell>
          <cell r="Q554">
            <v>31.638608999999999</v>
          </cell>
          <cell r="R554" t="str">
            <v>&lt;11</v>
          </cell>
          <cell r="S554">
            <v>416</v>
          </cell>
          <cell r="T554">
            <v>4.8076923000000003</v>
          </cell>
          <cell r="U554">
            <v>87</v>
          </cell>
          <cell r="V554">
            <v>1852</v>
          </cell>
          <cell r="W554">
            <v>46.976241999999999</v>
          </cell>
          <cell r="X554">
            <v>13</v>
          </cell>
          <cell r="Y554">
            <v>1169</v>
          </cell>
          <cell r="Z554">
            <v>11.120616</v>
          </cell>
          <cell r="AA554">
            <v>531</v>
          </cell>
          <cell r="AB554">
            <v>20750</v>
          </cell>
          <cell r="AC554">
            <v>25.590361000000001</v>
          </cell>
        </row>
        <row r="555">
          <cell r="A555">
            <v>21813</v>
          </cell>
          <cell r="B555" t="str">
            <v>Worcester</v>
          </cell>
          <cell r="C555">
            <v>59</v>
          </cell>
          <cell r="D555">
            <v>2662</v>
          </cell>
          <cell r="E555">
            <v>22.163786999999999</v>
          </cell>
          <cell r="F555" t="str">
            <v>&lt;11</v>
          </cell>
          <cell r="G555">
            <v>116</v>
          </cell>
          <cell r="H555">
            <v>8.6206896999999998</v>
          </cell>
          <cell r="I555">
            <v>58</v>
          </cell>
          <cell r="J555">
            <v>2546</v>
          </cell>
          <cell r="K555">
            <v>22.780833000000001</v>
          </cell>
          <cell r="L555">
            <v>13</v>
          </cell>
          <cell r="M555">
            <v>1247</v>
          </cell>
          <cell r="N555">
            <v>10.42502</v>
          </cell>
          <cell r="O555">
            <v>46</v>
          </cell>
          <cell r="P555">
            <v>1415</v>
          </cell>
          <cell r="Q555">
            <v>32.508834</v>
          </cell>
          <cell r="R555" t="str">
            <v>&lt;11</v>
          </cell>
          <cell r="S555">
            <v>1</v>
          </cell>
          <cell r="T555" t="str">
            <v xml:space="preserve"> </v>
          </cell>
          <cell r="U555">
            <v>11</v>
          </cell>
          <cell r="V555">
            <v>147</v>
          </cell>
          <cell r="W555">
            <v>74.829931999999999</v>
          </cell>
          <cell r="X555" t="str">
            <v>&lt;11</v>
          </cell>
          <cell r="Y555">
            <v>114</v>
          </cell>
          <cell r="Z555" t="str">
            <v xml:space="preserve"> </v>
          </cell>
          <cell r="AA555">
            <v>48</v>
          </cell>
          <cell r="AB555">
            <v>2400</v>
          </cell>
          <cell r="AC555">
            <v>20</v>
          </cell>
        </row>
        <row r="556">
          <cell r="A556">
            <v>21814</v>
          </cell>
          <cell r="B556" t="str">
            <v>Wicomico</v>
          </cell>
          <cell r="C556" t="str">
            <v>&lt;11</v>
          </cell>
          <cell r="D556">
            <v>180</v>
          </cell>
          <cell r="E556">
            <v>38.888888999999999</v>
          </cell>
          <cell r="F556" t="str">
            <v>&lt;11</v>
          </cell>
          <cell r="G556">
            <v>0</v>
          </cell>
          <cell r="H556" t="str">
            <v xml:space="preserve"> </v>
          </cell>
          <cell r="I556" t="str">
            <v>&lt;11</v>
          </cell>
          <cell r="J556">
            <v>180</v>
          </cell>
          <cell r="K556">
            <v>38.888888999999999</v>
          </cell>
          <cell r="L556" t="str">
            <v>&lt;11</v>
          </cell>
          <cell r="M556">
            <v>85</v>
          </cell>
          <cell r="N556">
            <v>23.529412000000001</v>
          </cell>
          <cell r="O556" t="str">
            <v>&lt;11</v>
          </cell>
          <cell r="P556">
            <v>95</v>
          </cell>
          <cell r="Q556">
            <v>52.631579000000002</v>
          </cell>
          <cell r="R556" t="str">
            <v>&lt;11</v>
          </cell>
          <cell r="S556">
            <v>0</v>
          </cell>
          <cell r="T556" t="str">
            <v xml:space="preserve"> </v>
          </cell>
          <cell r="U556" t="str">
            <v>&lt;11</v>
          </cell>
          <cell r="V556">
            <v>0</v>
          </cell>
          <cell r="W556" t="str">
            <v xml:space="preserve"> </v>
          </cell>
          <cell r="X556" t="str">
            <v>&lt;11</v>
          </cell>
          <cell r="Y556">
            <v>0</v>
          </cell>
          <cell r="Z556" t="str">
            <v xml:space="preserve"> </v>
          </cell>
          <cell r="AA556" t="str">
            <v>&lt;11</v>
          </cell>
          <cell r="AB556">
            <v>180</v>
          </cell>
          <cell r="AC556">
            <v>11.111110999999999</v>
          </cell>
        </row>
        <row r="557">
          <cell r="A557">
            <v>21817</v>
          </cell>
          <cell r="B557" t="str">
            <v>Somerset</v>
          </cell>
          <cell r="C557">
            <v>308</v>
          </cell>
          <cell r="D557">
            <v>4146</v>
          </cell>
          <cell r="E557">
            <v>74.288471000000001</v>
          </cell>
          <cell r="F557" t="str">
            <v>&lt;11</v>
          </cell>
          <cell r="G557">
            <v>133</v>
          </cell>
          <cell r="H557">
            <v>45.112782000000003</v>
          </cell>
          <cell r="I557">
            <v>297</v>
          </cell>
          <cell r="J557">
            <v>4013</v>
          </cell>
          <cell r="K557">
            <v>74.009468999999996</v>
          </cell>
          <cell r="L557">
            <v>123</v>
          </cell>
          <cell r="M557">
            <v>2302</v>
          </cell>
          <cell r="N557">
            <v>53.431798000000001</v>
          </cell>
          <cell r="O557">
            <v>185</v>
          </cell>
          <cell r="P557">
            <v>1844</v>
          </cell>
          <cell r="Q557">
            <v>100.32538</v>
          </cell>
          <cell r="R557" t="str">
            <v>&lt;11</v>
          </cell>
          <cell r="S557">
            <v>35</v>
          </cell>
          <cell r="T557" t="str">
            <v xml:space="preserve"> </v>
          </cell>
          <cell r="U557">
            <v>102</v>
          </cell>
          <cell r="V557">
            <v>803</v>
          </cell>
          <cell r="W557">
            <v>127.02366000000001</v>
          </cell>
          <cell r="X557">
            <v>11</v>
          </cell>
          <cell r="Y557">
            <v>273</v>
          </cell>
          <cell r="Z557">
            <v>40.293039999999998</v>
          </cell>
          <cell r="AA557">
            <v>195</v>
          </cell>
          <cell r="AB557">
            <v>3035</v>
          </cell>
          <cell r="AC557">
            <v>64.250411999999997</v>
          </cell>
        </row>
        <row r="558">
          <cell r="A558">
            <v>21821</v>
          </cell>
          <cell r="B558" t="str">
            <v>Somerset</v>
          </cell>
          <cell r="C558">
            <v>52</v>
          </cell>
          <cell r="D558">
            <v>732</v>
          </cell>
          <cell r="E558">
            <v>71.038251000000002</v>
          </cell>
          <cell r="F558" t="str">
            <v>&lt;11</v>
          </cell>
          <cell r="G558">
            <v>21</v>
          </cell>
          <cell r="H558">
            <v>333.33332999999999</v>
          </cell>
          <cell r="I558">
            <v>45</v>
          </cell>
          <cell r="J558">
            <v>711</v>
          </cell>
          <cell r="K558">
            <v>63.291139000000001</v>
          </cell>
          <cell r="L558">
            <v>26</v>
          </cell>
          <cell r="M558">
            <v>451</v>
          </cell>
          <cell r="N558">
            <v>57.649667000000001</v>
          </cell>
          <cell r="O558">
            <v>26</v>
          </cell>
          <cell r="P558">
            <v>281</v>
          </cell>
          <cell r="Q558">
            <v>92.526690000000002</v>
          </cell>
          <cell r="R558" t="str">
            <v>&lt;11</v>
          </cell>
          <cell r="S558">
            <v>0</v>
          </cell>
          <cell r="T558" t="str">
            <v xml:space="preserve"> </v>
          </cell>
          <cell r="U558" t="str">
            <v>&lt;11</v>
          </cell>
          <cell r="V558">
            <v>48</v>
          </cell>
          <cell r="W558">
            <v>62.5</v>
          </cell>
          <cell r="X558" t="str">
            <v>&lt;11</v>
          </cell>
          <cell r="Y558">
            <v>25</v>
          </cell>
          <cell r="Z558" t="str">
            <v xml:space="preserve"> </v>
          </cell>
          <cell r="AA558">
            <v>49</v>
          </cell>
          <cell r="AB558">
            <v>659</v>
          </cell>
          <cell r="AC558">
            <v>74.355082999999993</v>
          </cell>
        </row>
        <row r="559">
          <cell r="A559">
            <v>21822</v>
          </cell>
          <cell r="B559" t="str">
            <v>Worcester</v>
          </cell>
          <cell r="C559">
            <v>82</v>
          </cell>
          <cell r="D559">
            <v>2364</v>
          </cell>
          <cell r="E559">
            <v>34.686971</v>
          </cell>
          <cell r="F559" t="str">
            <v>&lt;11</v>
          </cell>
          <cell r="G559">
            <v>26</v>
          </cell>
          <cell r="H559" t="str">
            <v xml:space="preserve"> </v>
          </cell>
          <cell r="I559">
            <v>82</v>
          </cell>
          <cell r="J559">
            <v>2338</v>
          </cell>
          <cell r="K559">
            <v>35.072712000000003</v>
          </cell>
          <cell r="L559">
            <v>44</v>
          </cell>
          <cell r="M559">
            <v>1133</v>
          </cell>
          <cell r="N559">
            <v>38.834950999999997</v>
          </cell>
          <cell r="O559">
            <v>38</v>
          </cell>
          <cell r="P559">
            <v>1231</v>
          </cell>
          <cell r="Q559">
            <v>30.869212000000001</v>
          </cell>
          <cell r="R559" t="str">
            <v>&lt;11</v>
          </cell>
          <cell r="S559">
            <v>0</v>
          </cell>
          <cell r="T559" t="str">
            <v xml:space="preserve"> </v>
          </cell>
          <cell r="U559">
            <v>28</v>
          </cell>
          <cell r="V559">
            <v>462</v>
          </cell>
          <cell r="W559">
            <v>60.606060999999997</v>
          </cell>
          <cell r="X559" t="str">
            <v>&lt;11</v>
          </cell>
          <cell r="Y559">
            <v>177</v>
          </cell>
          <cell r="Z559" t="str">
            <v xml:space="preserve"> </v>
          </cell>
          <cell r="AA559">
            <v>54</v>
          </cell>
          <cell r="AB559">
            <v>1725</v>
          </cell>
          <cell r="AC559">
            <v>31.304348000000001</v>
          </cell>
        </row>
        <row r="560">
          <cell r="A560">
            <v>21824</v>
          </cell>
          <cell r="B560" t="str">
            <v>Somerset</v>
          </cell>
          <cell r="C560" t="str">
            <v>&lt;11</v>
          </cell>
          <cell r="D560">
            <v>143</v>
          </cell>
          <cell r="E560">
            <v>20.979020999999999</v>
          </cell>
          <cell r="F560" t="str">
            <v>&lt;11</v>
          </cell>
          <cell r="G560">
            <v>0</v>
          </cell>
          <cell r="H560" t="str">
            <v xml:space="preserve"> </v>
          </cell>
          <cell r="I560" t="str">
            <v>&lt;11</v>
          </cell>
          <cell r="J560">
            <v>143</v>
          </cell>
          <cell r="K560">
            <v>20.979020999999999</v>
          </cell>
          <cell r="L560" t="str">
            <v>&lt;11</v>
          </cell>
          <cell r="M560">
            <v>68</v>
          </cell>
          <cell r="N560">
            <v>29.411764999999999</v>
          </cell>
          <cell r="O560" t="str">
            <v>&lt;11</v>
          </cell>
          <cell r="P560">
            <v>75</v>
          </cell>
          <cell r="Q560">
            <v>13.333333</v>
          </cell>
          <cell r="R560" t="str">
            <v>&lt;11</v>
          </cell>
          <cell r="S560">
            <v>0</v>
          </cell>
          <cell r="T560" t="str">
            <v xml:space="preserve"> </v>
          </cell>
          <cell r="U560" t="str">
            <v>&lt;11</v>
          </cell>
          <cell r="V560">
            <v>0</v>
          </cell>
          <cell r="W560" t="str">
            <v xml:space="preserve"> </v>
          </cell>
          <cell r="X560" t="str">
            <v>&lt;11</v>
          </cell>
          <cell r="Y560">
            <v>0</v>
          </cell>
          <cell r="Z560" t="str">
            <v xml:space="preserve"> </v>
          </cell>
          <cell r="AA560" t="str">
            <v>&lt;11</v>
          </cell>
          <cell r="AB560">
            <v>143</v>
          </cell>
          <cell r="AC560">
            <v>20.979020999999999</v>
          </cell>
        </row>
        <row r="561">
          <cell r="A561">
            <v>21826</v>
          </cell>
          <cell r="B561" t="str">
            <v>Wicomico</v>
          </cell>
          <cell r="C561">
            <v>174</v>
          </cell>
          <cell r="D561">
            <v>5460</v>
          </cell>
          <cell r="E561">
            <v>31.868131999999999</v>
          </cell>
          <cell r="F561" t="str">
            <v>&lt;11</v>
          </cell>
          <cell r="G561">
            <v>300</v>
          </cell>
          <cell r="H561">
            <v>30</v>
          </cell>
          <cell r="I561">
            <v>163</v>
          </cell>
          <cell r="J561">
            <v>5160</v>
          </cell>
          <cell r="K561">
            <v>31.589147000000001</v>
          </cell>
          <cell r="L561">
            <v>84</v>
          </cell>
          <cell r="M561">
            <v>2838</v>
          </cell>
          <cell r="N561">
            <v>29.598309</v>
          </cell>
          <cell r="O561">
            <v>90</v>
          </cell>
          <cell r="P561">
            <v>2622</v>
          </cell>
          <cell r="Q561">
            <v>34.324942999999998</v>
          </cell>
          <cell r="R561" t="str">
            <v>&lt;11</v>
          </cell>
          <cell r="S561">
            <v>163</v>
          </cell>
          <cell r="T561" t="str">
            <v xml:space="preserve"> </v>
          </cell>
          <cell r="U561">
            <v>82</v>
          </cell>
          <cell r="V561">
            <v>1829</v>
          </cell>
          <cell r="W561">
            <v>44.833241999999998</v>
          </cell>
          <cell r="X561" t="str">
            <v>&lt;11</v>
          </cell>
          <cell r="Y561">
            <v>317</v>
          </cell>
          <cell r="Z561">
            <v>15.772871</v>
          </cell>
          <cell r="AA561">
            <v>87</v>
          </cell>
          <cell r="AB561">
            <v>3151</v>
          </cell>
          <cell r="AC561">
            <v>27.610282000000002</v>
          </cell>
        </row>
        <row r="562">
          <cell r="A562">
            <v>21829</v>
          </cell>
          <cell r="B562" t="str">
            <v>Worcester</v>
          </cell>
          <cell r="C562" t="str">
            <v>&lt;11</v>
          </cell>
          <cell r="D562">
            <v>365</v>
          </cell>
          <cell r="E562">
            <v>16.438355999999999</v>
          </cell>
          <cell r="F562" t="str">
            <v>&lt;11</v>
          </cell>
          <cell r="G562">
            <v>0</v>
          </cell>
          <cell r="H562" t="str">
            <v xml:space="preserve"> </v>
          </cell>
          <cell r="I562" t="str">
            <v>&lt;11</v>
          </cell>
          <cell r="J562">
            <v>365</v>
          </cell>
          <cell r="K562">
            <v>16.438355999999999</v>
          </cell>
          <cell r="L562" t="str">
            <v>&lt;11</v>
          </cell>
          <cell r="M562">
            <v>182</v>
          </cell>
          <cell r="N562">
            <v>10.989011</v>
          </cell>
          <cell r="O562" t="str">
            <v>&lt;11</v>
          </cell>
          <cell r="P562">
            <v>183</v>
          </cell>
          <cell r="Q562">
            <v>21.857923</v>
          </cell>
          <cell r="R562" t="str">
            <v>&lt;11</v>
          </cell>
          <cell r="S562">
            <v>12</v>
          </cell>
          <cell r="T562" t="str">
            <v xml:space="preserve"> </v>
          </cell>
          <cell r="U562" t="str">
            <v>&lt;11</v>
          </cell>
          <cell r="V562">
            <v>0</v>
          </cell>
          <cell r="W562" t="str">
            <v xml:space="preserve"> </v>
          </cell>
          <cell r="X562" t="str">
            <v>&lt;11</v>
          </cell>
          <cell r="Y562">
            <v>0</v>
          </cell>
          <cell r="Z562" t="str">
            <v xml:space="preserve"> </v>
          </cell>
          <cell r="AA562" t="str">
            <v>&lt;11</v>
          </cell>
          <cell r="AB562">
            <v>353</v>
          </cell>
          <cell r="AC562">
            <v>14.164306</v>
          </cell>
        </row>
        <row r="563">
          <cell r="A563">
            <v>21830</v>
          </cell>
          <cell r="B563" t="str">
            <v>Wicomico</v>
          </cell>
          <cell r="C563">
            <v>105</v>
          </cell>
          <cell r="D563">
            <v>4529</v>
          </cell>
          <cell r="E563">
            <v>23.183926</v>
          </cell>
          <cell r="F563" t="str">
            <v>&lt;11</v>
          </cell>
          <cell r="G563">
            <v>89</v>
          </cell>
          <cell r="H563">
            <v>22.471910000000001</v>
          </cell>
          <cell r="I563">
            <v>103</v>
          </cell>
          <cell r="J563">
            <v>4440</v>
          </cell>
          <cell r="K563">
            <v>23.198198000000001</v>
          </cell>
          <cell r="L563">
            <v>42</v>
          </cell>
          <cell r="M563">
            <v>2422</v>
          </cell>
          <cell r="N563">
            <v>17.34104</v>
          </cell>
          <cell r="O563">
            <v>63</v>
          </cell>
          <cell r="P563">
            <v>2107</v>
          </cell>
          <cell r="Q563">
            <v>29.900331999999999</v>
          </cell>
          <cell r="R563" t="str">
            <v>&lt;11</v>
          </cell>
          <cell r="S563">
            <v>3</v>
          </cell>
          <cell r="T563" t="str">
            <v xml:space="preserve"> </v>
          </cell>
          <cell r="U563">
            <v>17</v>
          </cell>
          <cell r="V563">
            <v>510</v>
          </cell>
          <cell r="W563">
            <v>33.333333000000003</v>
          </cell>
          <cell r="X563" t="str">
            <v>&lt;11</v>
          </cell>
          <cell r="Y563">
            <v>173</v>
          </cell>
          <cell r="Z563">
            <v>11.560694</v>
          </cell>
          <cell r="AA563">
            <v>86</v>
          </cell>
          <cell r="AB563">
            <v>3843</v>
          </cell>
          <cell r="AC563">
            <v>22.378350000000001</v>
          </cell>
        </row>
        <row r="564">
          <cell r="A564">
            <v>21835</v>
          </cell>
          <cell r="B564" t="str">
            <v>Dorchester</v>
          </cell>
          <cell r="C564" t="str">
            <v>&lt;11</v>
          </cell>
          <cell r="D564">
            <v>328</v>
          </cell>
          <cell r="E564">
            <v>30.487805000000002</v>
          </cell>
          <cell r="F564" t="str">
            <v>&lt;11</v>
          </cell>
          <cell r="G564">
            <v>15</v>
          </cell>
          <cell r="H564" t="str">
            <v xml:space="preserve"> </v>
          </cell>
          <cell r="I564" t="str">
            <v>&lt;11</v>
          </cell>
          <cell r="J564">
            <v>313</v>
          </cell>
          <cell r="K564">
            <v>31.948882000000001</v>
          </cell>
          <cell r="L564" t="str">
            <v>&lt;11</v>
          </cell>
          <cell r="M564">
            <v>207</v>
          </cell>
          <cell r="N564">
            <v>28.985506999999998</v>
          </cell>
          <cell r="O564" t="str">
            <v>&lt;11</v>
          </cell>
          <cell r="P564">
            <v>121</v>
          </cell>
          <cell r="Q564">
            <v>33.057850999999999</v>
          </cell>
          <cell r="R564" t="str">
            <v>&lt;11</v>
          </cell>
          <cell r="S564">
            <v>0</v>
          </cell>
          <cell r="T564" t="str">
            <v xml:space="preserve"> </v>
          </cell>
          <cell r="U564" t="str">
            <v>&lt;11</v>
          </cell>
          <cell r="V564">
            <v>27</v>
          </cell>
          <cell r="W564">
            <v>148.14814999999999</v>
          </cell>
          <cell r="X564" t="str">
            <v>&lt;11</v>
          </cell>
          <cell r="Y564">
            <v>8</v>
          </cell>
          <cell r="Z564" t="str">
            <v xml:space="preserve"> </v>
          </cell>
          <cell r="AA564" t="str">
            <v>&lt;11</v>
          </cell>
          <cell r="AB564">
            <v>293</v>
          </cell>
          <cell r="AC564">
            <v>20.477816000000001</v>
          </cell>
        </row>
        <row r="565">
          <cell r="A565">
            <v>21836</v>
          </cell>
          <cell r="B565" t="str">
            <v>Somerset</v>
          </cell>
          <cell r="C565" t="str">
            <v>&lt;11</v>
          </cell>
          <cell r="D565">
            <v>0</v>
          </cell>
          <cell r="E565" t="str">
            <v xml:space="preserve"> </v>
          </cell>
          <cell r="F565" t="str">
            <v>&lt;11</v>
          </cell>
          <cell r="G565">
            <v>0</v>
          </cell>
          <cell r="H565" t="str">
            <v xml:space="preserve"> </v>
          </cell>
          <cell r="I565" t="str">
            <v>&lt;11</v>
          </cell>
          <cell r="J565">
            <v>0</v>
          </cell>
          <cell r="K565" t="str">
            <v xml:space="preserve"> </v>
          </cell>
          <cell r="L565" t="str">
            <v>&lt;11</v>
          </cell>
          <cell r="M565">
            <v>0</v>
          </cell>
          <cell r="N565" t="str">
            <v xml:space="preserve"> </v>
          </cell>
          <cell r="O565" t="str">
            <v>&lt;11</v>
          </cell>
          <cell r="P565">
            <v>0</v>
          </cell>
          <cell r="Q565" t="str">
            <v xml:space="preserve"> </v>
          </cell>
          <cell r="R565" t="str">
            <v>&lt;11</v>
          </cell>
          <cell r="S565">
            <v>0</v>
          </cell>
          <cell r="T565" t="str">
            <v xml:space="preserve"> </v>
          </cell>
          <cell r="U565" t="str">
            <v>&lt;11</v>
          </cell>
          <cell r="V565">
            <v>0</v>
          </cell>
          <cell r="W565" t="str">
            <v xml:space="preserve"> </v>
          </cell>
          <cell r="X565" t="str">
            <v>&lt;11</v>
          </cell>
          <cell r="Y565">
            <v>0</v>
          </cell>
          <cell r="Z565" t="str">
            <v xml:space="preserve"> </v>
          </cell>
          <cell r="AA565" t="str">
            <v>&lt;11</v>
          </cell>
          <cell r="AB565">
            <v>0</v>
          </cell>
          <cell r="AC565" t="str">
            <v xml:space="preserve"> </v>
          </cell>
        </row>
        <row r="566">
          <cell r="A566">
            <v>21837</v>
          </cell>
          <cell r="B566" t="str">
            <v>Wicomico</v>
          </cell>
          <cell r="C566">
            <v>92</v>
          </cell>
          <cell r="D566">
            <v>3164</v>
          </cell>
          <cell r="E566">
            <v>29.077117999999999</v>
          </cell>
          <cell r="F566" t="str">
            <v>&lt;11</v>
          </cell>
          <cell r="G566">
            <v>358</v>
          </cell>
          <cell r="H566">
            <v>5.5865922000000001</v>
          </cell>
          <cell r="I566">
            <v>90</v>
          </cell>
          <cell r="J566">
            <v>2806</v>
          </cell>
          <cell r="K566">
            <v>32.074126999999997</v>
          </cell>
          <cell r="L566">
            <v>43</v>
          </cell>
          <cell r="M566">
            <v>1662</v>
          </cell>
          <cell r="N566">
            <v>25.872443000000001</v>
          </cell>
          <cell r="O566">
            <v>49</v>
          </cell>
          <cell r="P566">
            <v>1502</v>
          </cell>
          <cell r="Q566">
            <v>32.623168999999997</v>
          </cell>
          <cell r="R566" t="str">
            <v>&lt;11</v>
          </cell>
          <cell r="S566">
            <v>24</v>
          </cell>
          <cell r="T566" t="str">
            <v xml:space="preserve"> </v>
          </cell>
          <cell r="U566">
            <v>18</v>
          </cell>
          <cell r="V566">
            <v>807</v>
          </cell>
          <cell r="W566">
            <v>22.304832999999999</v>
          </cell>
          <cell r="X566" t="str">
            <v>&lt;11</v>
          </cell>
          <cell r="Y566">
            <v>200</v>
          </cell>
          <cell r="Z566">
            <v>20</v>
          </cell>
          <cell r="AA566">
            <v>70</v>
          </cell>
          <cell r="AB566">
            <v>2133</v>
          </cell>
          <cell r="AC566">
            <v>32.817627999999999</v>
          </cell>
        </row>
        <row r="567">
          <cell r="A567">
            <v>21838</v>
          </cell>
          <cell r="B567" t="str">
            <v>Somerset</v>
          </cell>
          <cell r="C567">
            <v>53</v>
          </cell>
          <cell r="D567">
            <v>1931</v>
          </cell>
          <cell r="E567">
            <v>27.446919000000001</v>
          </cell>
          <cell r="F567" t="str">
            <v>&lt;11</v>
          </cell>
          <cell r="G567">
            <v>55</v>
          </cell>
          <cell r="H567">
            <v>72.727272999999997</v>
          </cell>
          <cell r="I567">
            <v>49</v>
          </cell>
          <cell r="J567">
            <v>1876</v>
          </cell>
          <cell r="K567">
            <v>26.119402999999998</v>
          </cell>
          <cell r="L567">
            <v>19</v>
          </cell>
          <cell r="M567">
            <v>1045</v>
          </cell>
          <cell r="N567">
            <v>18.181818</v>
          </cell>
          <cell r="O567">
            <v>34</v>
          </cell>
          <cell r="P567">
            <v>886</v>
          </cell>
          <cell r="Q567">
            <v>38.374718000000001</v>
          </cell>
          <cell r="R567" t="str">
            <v>&lt;11</v>
          </cell>
          <cell r="S567">
            <v>8</v>
          </cell>
          <cell r="T567" t="str">
            <v xml:space="preserve"> </v>
          </cell>
          <cell r="U567">
            <v>12</v>
          </cell>
          <cell r="V567">
            <v>263</v>
          </cell>
          <cell r="W567">
            <v>45.627375999999998</v>
          </cell>
          <cell r="X567" t="str">
            <v>&lt;11</v>
          </cell>
          <cell r="Y567">
            <v>129</v>
          </cell>
          <cell r="Z567">
            <v>38.759689999999999</v>
          </cell>
          <cell r="AA567">
            <v>36</v>
          </cell>
          <cell r="AB567">
            <v>1531</v>
          </cell>
          <cell r="AC567">
            <v>23.514043000000001</v>
          </cell>
        </row>
        <row r="568">
          <cell r="A568">
            <v>21840</v>
          </cell>
          <cell r="B568" t="str">
            <v>Wicomico</v>
          </cell>
          <cell r="C568">
            <v>14</v>
          </cell>
          <cell r="D568">
            <v>465</v>
          </cell>
          <cell r="E568">
            <v>30.107527000000001</v>
          </cell>
          <cell r="F568" t="str">
            <v>&lt;11</v>
          </cell>
          <cell r="G568">
            <v>0</v>
          </cell>
          <cell r="H568" t="str">
            <v xml:space="preserve"> </v>
          </cell>
          <cell r="I568">
            <v>14</v>
          </cell>
          <cell r="J568">
            <v>465</v>
          </cell>
          <cell r="K568">
            <v>30.107527000000001</v>
          </cell>
          <cell r="L568" t="str">
            <v>&lt;11</v>
          </cell>
          <cell r="M568">
            <v>238</v>
          </cell>
          <cell r="N568">
            <v>21.008403000000001</v>
          </cell>
          <cell r="O568" t="str">
            <v>&lt;11</v>
          </cell>
          <cell r="P568">
            <v>227</v>
          </cell>
          <cell r="Q568">
            <v>39.647576999999998</v>
          </cell>
          <cell r="R568" t="str">
            <v>&lt;11</v>
          </cell>
          <cell r="S568">
            <v>0</v>
          </cell>
          <cell r="T568" t="str">
            <v xml:space="preserve"> </v>
          </cell>
          <cell r="U568" t="str">
            <v>&lt;11</v>
          </cell>
          <cell r="V568">
            <v>18</v>
          </cell>
          <cell r="W568">
            <v>222.22221999999999</v>
          </cell>
          <cell r="X568" t="str">
            <v>&lt;11</v>
          </cell>
          <cell r="Y568">
            <v>74</v>
          </cell>
          <cell r="Z568">
            <v>40.540540999999997</v>
          </cell>
          <cell r="AA568" t="str">
            <v>&lt;11</v>
          </cell>
          <cell r="AB568">
            <v>373</v>
          </cell>
          <cell r="AC568">
            <v>18.766756000000001</v>
          </cell>
        </row>
        <row r="569">
          <cell r="A569">
            <v>21841</v>
          </cell>
          <cell r="B569" t="str">
            <v>Worcester</v>
          </cell>
          <cell r="C569">
            <v>27</v>
          </cell>
          <cell r="D569">
            <v>1085</v>
          </cell>
          <cell r="E569">
            <v>24.884792999999998</v>
          </cell>
          <cell r="F569" t="str">
            <v>&lt;11</v>
          </cell>
          <cell r="G569">
            <v>0</v>
          </cell>
          <cell r="H569" t="str">
            <v xml:space="preserve"> </v>
          </cell>
          <cell r="I569">
            <v>26</v>
          </cell>
          <cell r="J569">
            <v>1085</v>
          </cell>
          <cell r="K569">
            <v>23.963134</v>
          </cell>
          <cell r="L569">
            <v>17</v>
          </cell>
          <cell r="M569">
            <v>623</v>
          </cell>
          <cell r="N569">
            <v>27.287319</v>
          </cell>
          <cell r="O569" t="str">
            <v>&lt;11</v>
          </cell>
          <cell r="P569">
            <v>462</v>
          </cell>
          <cell r="Q569">
            <v>21.645022000000001</v>
          </cell>
          <cell r="R569" t="str">
            <v>&lt;11</v>
          </cell>
          <cell r="S569">
            <v>0</v>
          </cell>
          <cell r="T569" t="str">
            <v xml:space="preserve"> </v>
          </cell>
          <cell r="U569" t="str">
            <v>&lt;11</v>
          </cell>
          <cell r="V569">
            <v>257</v>
          </cell>
          <cell r="W569">
            <v>23.346304</v>
          </cell>
          <cell r="X569" t="str">
            <v>&lt;11</v>
          </cell>
          <cell r="Y569">
            <v>69</v>
          </cell>
          <cell r="Z569">
            <v>14.492754</v>
          </cell>
          <cell r="AA569">
            <v>20</v>
          </cell>
          <cell r="AB569">
            <v>759</v>
          </cell>
          <cell r="AC569">
            <v>26.350460999999999</v>
          </cell>
        </row>
        <row r="570">
          <cell r="A570">
            <v>21842</v>
          </cell>
          <cell r="B570" t="str">
            <v>Worcester</v>
          </cell>
          <cell r="C570">
            <v>427</v>
          </cell>
          <cell r="D570">
            <v>10960</v>
          </cell>
          <cell r="E570">
            <v>38.959854</v>
          </cell>
          <cell r="F570">
            <v>15</v>
          </cell>
          <cell r="G570">
            <v>534</v>
          </cell>
          <cell r="H570">
            <v>28.089887999999998</v>
          </cell>
          <cell r="I570">
            <v>412</v>
          </cell>
          <cell r="J570">
            <v>10426</v>
          </cell>
          <cell r="K570">
            <v>39.516593</v>
          </cell>
          <cell r="L570">
            <v>179</v>
          </cell>
          <cell r="M570">
            <v>5685</v>
          </cell>
          <cell r="N570">
            <v>31.486367999999999</v>
          </cell>
          <cell r="O570">
            <v>248</v>
          </cell>
          <cell r="P570">
            <v>5275</v>
          </cell>
          <cell r="Q570">
            <v>47.014218</v>
          </cell>
          <cell r="R570" t="str">
            <v>&lt;11</v>
          </cell>
          <cell r="S570">
            <v>56</v>
          </cell>
          <cell r="T570" t="str">
            <v xml:space="preserve"> </v>
          </cell>
          <cell r="U570">
            <v>22</v>
          </cell>
          <cell r="V570">
            <v>358</v>
          </cell>
          <cell r="W570">
            <v>61.452514000000001</v>
          </cell>
          <cell r="X570" t="str">
            <v>&lt;11</v>
          </cell>
          <cell r="Y570">
            <v>385</v>
          </cell>
          <cell r="Z570">
            <v>15.584415999999999</v>
          </cell>
          <cell r="AA570">
            <v>399</v>
          </cell>
          <cell r="AB570">
            <v>10161</v>
          </cell>
          <cell r="AC570">
            <v>39.267789</v>
          </cell>
        </row>
        <row r="571">
          <cell r="A571">
            <v>21843</v>
          </cell>
          <cell r="B571" t="str">
            <v>Worcester</v>
          </cell>
          <cell r="C571">
            <v>17</v>
          </cell>
          <cell r="D571">
            <v>0</v>
          </cell>
          <cell r="E571" t="str">
            <v xml:space="preserve"> </v>
          </cell>
          <cell r="F571" t="str">
            <v>&lt;11</v>
          </cell>
          <cell r="G571">
            <v>0</v>
          </cell>
          <cell r="H571" t="str">
            <v xml:space="preserve"> </v>
          </cell>
          <cell r="I571">
            <v>17</v>
          </cell>
          <cell r="J571">
            <v>0</v>
          </cell>
          <cell r="K571" t="str">
            <v xml:space="preserve"> </v>
          </cell>
          <cell r="L571" t="str">
            <v>&lt;11</v>
          </cell>
          <cell r="M571">
            <v>0</v>
          </cell>
          <cell r="N571" t="str">
            <v xml:space="preserve"> </v>
          </cell>
          <cell r="O571">
            <v>15</v>
          </cell>
          <cell r="P571">
            <v>0</v>
          </cell>
          <cell r="Q571" t="str">
            <v xml:space="preserve"> </v>
          </cell>
          <cell r="R571" t="str">
            <v>&lt;11</v>
          </cell>
          <cell r="S571">
            <v>0</v>
          </cell>
          <cell r="T571" t="str">
            <v xml:space="preserve"> </v>
          </cell>
          <cell r="U571" t="str">
            <v>&lt;11</v>
          </cell>
          <cell r="V571">
            <v>0</v>
          </cell>
          <cell r="W571" t="str">
            <v xml:space="preserve"> </v>
          </cell>
          <cell r="X571" t="str">
            <v>&lt;11</v>
          </cell>
          <cell r="Y571">
            <v>0</v>
          </cell>
          <cell r="Z571" t="str">
            <v xml:space="preserve"> </v>
          </cell>
          <cell r="AA571">
            <v>15</v>
          </cell>
          <cell r="AB571">
            <v>0</v>
          </cell>
          <cell r="AC571" t="str">
            <v xml:space="preserve"> </v>
          </cell>
        </row>
        <row r="572">
          <cell r="A572">
            <v>21849</v>
          </cell>
          <cell r="B572" t="str">
            <v>Wicomico</v>
          </cell>
          <cell r="C572">
            <v>91</v>
          </cell>
          <cell r="D572">
            <v>3794</v>
          </cell>
          <cell r="E572">
            <v>23.985240000000001</v>
          </cell>
          <cell r="F572" t="str">
            <v>&lt;11</v>
          </cell>
          <cell r="G572">
            <v>30</v>
          </cell>
          <cell r="H572">
            <v>133.33332999999999</v>
          </cell>
          <cell r="I572">
            <v>87</v>
          </cell>
          <cell r="J572">
            <v>3764</v>
          </cell>
          <cell r="K572">
            <v>23.113709</v>
          </cell>
          <cell r="L572">
            <v>32</v>
          </cell>
          <cell r="M572">
            <v>1934</v>
          </cell>
          <cell r="N572">
            <v>16.546019000000001</v>
          </cell>
          <cell r="O572">
            <v>59</v>
          </cell>
          <cell r="P572">
            <v>1860</v>
          </cell>
          <cell r="Q572">
            <v>31.72043</v>
          </cell>
          <cell r="R572" t="str">
            <v>&lt;11</v>
          </cell>
          <cell r="S572">
            <v>0</v>
          </cell>
          <cell r="T572" t="str">
            <v xml:space="preserve"> </v>
          </cell>
          <cell r="U572" t="str">
            <v>&lt;11</v>
          </cell>
          <cell r="V572">
            <v>365</v>
          </cell>
          <cell r="W572">
            <v>21.917808000000001</v>
          </cell>
          <cell r="X572" t="str">
            <v>&lt;11</v>
          </cell>
          <cell r="Y572">
            <v>225</v>
          </cell>
          <cell r="Z572">
            <v>4.4444444000000001</v>
          </cell>
          <cell r="AA572">
            <v>82</v>
          </cell>
          <cell r="AB572">
            <v>3204</v>
          </cell>
          <cell r="AC572">
            <v>25.593008999999999</v>
          </cell>
        </row>
        <row r="573">
          <cell r="A573">
            <v>21850</v>
          </cell>
          <cell r="B573" t="str">
            <v>Wicomico</v>
          </cell>
          <cell r="C573">
            <v>125</v>
          </cell>
          <cell r="D573">
            <v>3405</v>
          </cell>
          <cell r="E573">
            <v>36.710720000000002</v>
          </cell>
          <cell r="F573" t="str">
            <v>&lt;11</v>
          </cell>
          <cell r="G573">
            <v>124</v>
          </cell>
          <cell r="H573">
            <v>8.0645161000000005</v>
          </cell>
          <cell r="I573">
            <v>124</v>
          </cell>
          <cell r="J573">
            <v>3281</v>
          </cell>
          <cell r="K573">
            <v>37.793356000000003</v>
          </cell>
          <cell r="L573">
            <v>52</v>
          </cell>
          <cell r="M573">
            <v>1694</v>
          </cell>
          <cell r="N573">
            <v>30.696576</v>
          </cell>
          <cell r="O573">
            <v>73</v>
          </cell>
          <cell r="P573">
            <v>1711</v>
          </cell>
          <cell r="Q573">
            <v>42.665107999999996</v>
          </cell>
          <cell r="R573" t="str">
            <v>&lt;11</v>
          </cell>
          <cell r="S573">
            <v>23</v>
          </cell>
          <cell r="T573" t="str">
            <v xml:space="preserve"> </v>
          </cell>
          <cell r="U573" t="str">
            <v>&lt;11</v>
          </cell>
          <cell r="V573">
            <v>148</v>
          </cell>
          <cell r="W573">
            <v>54.054054000000001</v>
          </cell>
          <cell r="X573" t="str">
            <v>&lt;11</v>
          </cell>
          <cell r="Y573">
            <v>280</v>
          </cell>
          <cell r="Z573">
            <v>3.5714286</v>
          </cell>
          <cell r="AA573">
            <v>116</v>
          </cell>
          <cell r="AB573">
            <v>2954</v>
          </cell>
          <cell r="AC573">
            <v>39.268788000000001</v>
          </cell>
        </row>
        <row r="574">
          <cell r="A574">
            <v>21851</v>
          </cell>
          <cell r="B574" t="str">
            <v>Worcester</v>
          </cell>
          <cell r="C574">
            <v>229</v>
          </cell>
          <cell r="D574">
            <v>7364</v>
          </cell>
          <cell r="E574">
            <v>31.09723</v>
          </cell>
          <cell r="F574" t="str">
            <v>&lt;11</v>
          </cell>
          <cell r="G574">
            <v>311</v>
          </cell>
          <cell r="H574">
            <v>3.2154341</v>
          </cell>
          <cell r="I574">
            <v>227</v>
          </cell>
          <cell r="J574">
            <v>7053</v>
          </cell>
          <cell r="K574">
            <v>32.184885999999999</v>
          </cell>
          <cell r="L574">
            <v>89</v>
          </cell>
          <cell r="M574">
            <v>3894</v>
          </cell>
          <cell r="N574">
            <v>22.855675000000002</v>
          </cell>
          <cell r="O574">
            <v>140</v>
          </cell>
          <cell r="P574">
            <v>3470</v>
          </cell>
          <cell r="Q574">
            <v>40.345821000000001</v>
          </cell>
          <cell r="R574" t="str">
            <v>&lt;11</v>
          </cell>
          <cell r="S574">
            <v>83</v>
          </cell>
          <cell r="T574" t="str">
            <v xml:space="preserve"> </v>
          </cell>
          <cell r="U574">
            <v>97</v>
          </cell>
          <cell r="V574">
            <v>2574</v>
          </cell>
          <cell r="W574">
            <v>37.684538000000003</v>
          </cell>
          <cell r="X574" t="str">
            <v>&lt;11</v>
          </cell>
          <cell r="Y574">
            <v>352</v>
          </cell>
          <cell r="Z574" t="str">
            <v xml:space="preserve"> </v>
          </cell>
          <cell r="AA574">
            <v>132</v>
          </cell>
          <cell r="AB574">
            <v>4355</v>
          </cell>
          <cell r="AC574">
            <v>30.309989000000002</v>
          </cell>
        </row>
        <row r="575">
          <cell r="A575">
            <v>21852</v>
          </cell>
          <cell r="B575" t="str">
            <v>Wicomico</v>
          </cell>
          <cell r="C575" t="str">
            <v>&lt;11</v>
          </cell>
          <cell r="D575">
            <v>0</v>
          </cell>
          <cell r="E575" t="str">
            <v xml:space="preserve"> </v>
          </cell>
          <cell r="F575" t="str">
            <v>&lt;11</v>
          </cell>
          <cell r="G575">
            <v>0</v>
          </cell>
          <cell r="H575" t="str">
            <v xml:space="preserve"> </v>
          </cell>
          <cell r="I575" t="str">
            <v>&lt;11</v>
          </cell>
          <cell r="J575">
            <v>0</v>
          </cell>
          <cell r="K575" t="str">
            <v xml:space="preserve"> </v>
          </cell>
          <cell r="L575" t="str">
            <v>&lt;11</v>
          </cell>
          <cell r="M575">
            <v>0</v>
          </cell>
          <cell r="N575" t="str">
            <v xml:space="preserve"> </v>
          </cell>
          <cell r="O575" t="str">
            <v>&lt;11</v>
          </cell>
          <cell r="P575">
            <v>0</v>
          </cell>
          <cell r="Q575" t="str">
            <v xml:space="preserve"> </v>
          </cell>
          <cell r="R575" t="str">
            <v>&lt;11</v>
          </cell>
          <cell r="S575">
            <v>0</v>
          </cell>
          <cell r="T575" t="str">
            <v xml:space="preserve"> </v>
          </cell>
          <cell r="U575" t="str">
            <v>&lt;11</v>
          </cell>
          <cell r="V575">
            <v>0</v>
          </cell>
          <cell r="W575" t="str">
            <v xml:space="preserve"> </v>
          </cell>
          <cell r="X575" t="str">
            <v>&lt;11</v>
          </cell>
          <cell r="Y575">
            <v>0</v>
          </cell>
          <cell r="Z575" t="str">
            <v xml:space="preserve"> </v>
          </cell>
          <cell r="AA575" t="str">
            <v>&lt;11</v>
          </cell>
          <cell r="AB575">
            <v>0</v>
          </cell>
          <cell r="AC575" t="str">
            <v xml:space="preserve"> </v>
          </cell>
        </row>
        <row r="576">
          <cell r="A576">
            <v>21853</v>
          </cell>
          <cell r="B576" t="str">
            <v>Somerset</v>
          </cell>
          <cell r="C576">
            <v>437</v>
          </cell>
          <cell r="D576">
            <v>10510</v>
          </cell>
          <cell r="E576">
            <v>41.579447999999999</v>
          </cell>
          <cell r="F576">
            <v>21</v>
          </cell>
          <cell r="G576">
            <v>425</v>
          </cell>
          <cell r="H576">
            <v>49.411765000000003</v>
          </cell>
          <cell r="I576">
            <v>416</v>
          </cell>
          <cell r="J576">
            <v>10085</v>
          </cell>
          <cell r="K576">
            <v>41.249380000000002</v>
          </cell>
          <cell r="L576">
            <v>224</v>
          </cell>
          <cell r="M576">
            <v>5647</v>
          </cell>
          <cell r="N576">
            <v>39.667079999999999</v>
          </cell>
          <cell r="O576">
            <v>213</v>
          </cell>
          <cell r="P576">
            <v>4863</v>
          </cell>
          <cell r="Q576">
            <v>43.800122999999999</v>
          </cell>
          <cell r="R576" t="str">
            <v>&lt;11</v>
          </cell>
          <cell r="S576">
            <v>108</v>
          </cell>
          <cell r="T576" t="str">
            <v xml:space="preserve"> </v>
          </cell>
          <cell r="U576">
            <v>211</v>
          </cell>
          <cell r="V576">
            <v>5687</v>
          </cell>
          <cell r="W576">
            <v>37.102162999999997</v>
          </cell>
          <cell r="X576">
            <v>20</v>
          </cell>
          <cell r="Y576">
            <v>650</v>
          </cell>
          <cell r="Z576">
            <v>30.769231000000001</v>
          </cell>
          <cell r="AA576">
            <v>206</v>
          </cell>
          <cell r="AB576">
            <v>4065</v>
          </cell>
          <cell r="AC576">
            <v>50.676507000000001</v>
          </cell>
        </row>
        <row r="577">
          <cell r="A577">
            <v>21856</v>
          </cell>
          <cell r="B577" t="str">
            <v>Wicomico</v>
          </cell>
          <cell r="C577">
            <v>31</v>
          </cell>
          <cell r="D577">
            <v>1145</v>
          </cell>
          <cell r="E577">
            <v>27.074235999999999</v>
          </cell>
          <cell r="F577" t="str">
            <v>&lt;11</v>
          </cell>
          <cell r="G577">
            <v>0</v>
          </cell>
          <cell r="H577" t="str">
            <v xml:space="preserve"> </v>
          </cell>
          <cell r="I577">
            <v>31</v>
          </cell>
          <cell r="J577">
            <v>1145</v>
          </cell>
          <cell r="K577">
            <v>27.074235999999999</v>
          </cell>
          <cell r="L577">
            <v>11</v>
          </cell>
          <cell r="M577">
            <v>455</v>
          </cell>
          <cell r="N577">
            <v>24.175823999999999</v>
          </cell>
          <cell r="O577">
            <v>20</v>
          </cell>
          <cell r="P577">
            <v>690</v>
          </cell>
          <cell r="Q577">
            <v>28.985506999999998</v>
          </cell>
          <cell r="R577" t="str">
            <v>&lt;11</v>
          </cell>
          <cell r="S577">
            <v>0</v>
          </cell>
          <cell r="T577" t="str">
            <v xml:space="preserve"> </v>
          </cell>
          <cell r="U577" t="str">
            <v>&lt;11</v>
          </cell>
          <cell r="V577">
            <v>216</v>
          </cell>
          <cell r="W577">
            <v>41.666666999999997</v>
          </cell>
          <cell r="X577" t="str">
            <v>&lt;11</v>
          </cell>
          <cell r="Y577">
            <v>116</v>
          </cell>
          <cell r="Z577" t="str">
            <v xml:space="preserve"> </v>
          </cell>
          <cell r="AA577">
            <v>22</v>
          </cell>
          <cell r="AB577">
            <v>813</v>
          </cell>
          <cell r="AC577">
            <v>27.060271</v>
          </cell>
        </row>
        <row r="578">
          <cell r="A578">
            <v>21857</v>
          </cell>
          <cell r="B578" t="str">
            <v>Somerset</v>
          </cell>
          <cell r="C578" t="str">
            <v>&lt;11</v>
          </cell>
          <cell r="D578">
            <v>0</v>
          </cell>
          <cell r="E578" t="str">
            <v xml:space="preserve"> </v>
          </cell>
          <cell r="F578" t="str">
            <v>&lt;11</v>
          </cell>
          <cell r="G578">
            <v>0</v>
          </cell>
          <cell r="H578" t="str">
            <v xml:space="preserve"> </v>
          </cell>
          <cell r="I578" t="str">
            <v>&lt;11</v>
          </cell>
          <cell r="J578">
            <v>0</v>
          </cell>
          <cell r="K578" t="str">
            <v xml:space="preserve"> </v>
          </cell>
          <cell r="L578" t="str">
            <v>&lt;11</v>
          </cell>
          <cell r="M578">
            <v>0</v>
          </cell>
          <cell r="N578" t="str">
            <v xml:space="preserve"> </v>
          </cell>
          <cell r="O578" t="str">
            <v>&lt;11</v>
          </cell>
          <cell r="P578">
            <v>0</v>
          </cell>
          <cell r="Q578" t="str">
            <v xml:space="preserve"> </v>
          </cell>
          <cell r="R578" t="str">
            <v>&lt;11</v>
          </cell>
          <cell r="S578">
            <v>0</v>
          </cell>
          <cell r="T578" t="str">
            <v xml:space="preserve"> </v>
          </cell>
          <cell r="U578" t="str">
            <v>&lt;11</v>
          </cell>
          <cell r="V578">
            <v>0</v>
          </cell>
          <cell r="W578" t="str">
            <v xml:space="preserve"> </v>
          </cell>
          <cell r="X578" t="str">
            <v>&lt;11</v>
          </cell>
          <cell r="Y578">
            <v>0</v>
          </cell>
          <cell r="Z578" t="str">
            <v xml:space="preserve"> </v>
          </cell>
          <cell r="AA578" t="str">
            <v>&lt;11</v>
          </cell>
          <cell r="AB578">
            <v>0</v>
          </cell>
          <cell r="AC578" t="str">
            <v xml:space="preserve"> </v>
          </cell>
        </row>
        <row r="579">
          <cell r="A579">
            <v>21861</v>
          </cell>
          <cell r="B579" t="str">
            <v>Wicomico</v>
          </cell>
          <cell r="C579">
            <v>17</v>
          </cell>
          <cell r="D579">
            <v>738</v>
          </cell>
          <cell r="E579">
            <v>23.035229999999999</v>
          </cell>
          <cell r="F579" t="str">
            <v>&lt;11</v>
          </cell>
          <cell r="G579">
            <v>12</v>
          </cell>
          <cell r="H579">
            <v>166.66667000000001</v>
          </cell>
          <cell r="I579">
            <v>15</v>
          </cell>
          <cell r="J579">
            <v>726</v>
          </cell>
          <cell r="K579">
            <v>20.661156999999999</v>
          </cell>
          <cell r="L579" t="str">
            <v>&lt;11</v>
          </cell>
          <cell r="M579">
            <v>414</v>
          </cell>
          <cell r="N579">
            <v>24.154589000000001</v>
          </cell>
          <cell r="O579" t="str">
            <v>&lt;11</v>
          </cell>
          <cell r="P579">
            <v>324</v>
          </cell>
          <cell r="Q579">
            <v>21.604938000000001</v>
          </cell>
          <cell r="R579" t="str">
            <v>&lt;11</v>
          </cell>
          <cell r="S579">
            <v>0</v>
          </cell>
          <cell r="T579" t="str">
            <v xml:space="preserve"> </v>
          </cell>
          <cell r="U579" t="str">
            <v>&lt;11</v>
          </cell>
          <cell r="V579">
            <v>46</v>
          </cell>
          <cell r="W579" t="str">
            <v xml:space="preserve"> </v>
          </cell>
          <cell r="X579" t="str">
            <v>&lt;11</v>
          </cell>
          <cell r="Y579">
            <v>13</v>
          </cell>
          <cell r="Z579">
            <v>153.84614999999999</v>
          </cell>
          <cell r="AA579">
            <v>15</v>
          </cell>
          <cell r="AB579">
            <v>679</v>
          </cell>
          <cell r="AC579">
            <v>22.091311000000001</v>
          </cell>
        </row>
        <row r="580">
          <cell r="A580">
            <v>21862</v>
          </cell>
          <cell r="B580" t="str">
            <v>Worcester</v>
          </cell>
          <cell r="C580" t="str">
            <v>&lt;11</v>
          </cell>
          <cell r="D580">
            <v>0</v>
          </cell>
          <cell r="E580" t="str">
            <v xml:space="preserve"> </v>
          </cell>
          <cell r="F580" t="str">
            <v>&lt;11</v>
          </cell>
          <cell r="G580">
            <v>0</v>
          </cell>
          <cell r="H580" t="str">
            <v xml:space="preserve"> </v>
          </cell>
          <cell r="I580" t="str">
            <v>&lt;11</v>
          </cell>
          <cell r="J580">
            <v>0</v>
          </cell>
          <cell r="K580" t="str">
            <v xml:space="preserve"> </v>
          </cell>
          <cell r="L580" t="str">
            <v>&lt;11</v>
          </cell>
          <cell r="M580">
            <v>0</v>
          </cell>
          <cell r="N580" t="str">
            <v xml:space="preserve"> </v>
          </cell>
          <cell r="O580" t="str">
            <v>&lt;11</v>
          </cell>
          <cell r="P580">
            <v>0</v>
          </cell>
          <cell r="Q580" t="str">
            <v xml:space="preserve"> </v>
          </cell>
          <cell r="R580" t="str">
            <v>&lt;11</v>
          </cell>
          <cell r="S580">
            <v>0</v>
          </cell>
          <cell r="T580" t="str">
            <v xml:space="preserve"> </v>
          </cell>
          <cell r="U580" t="str">
            <v>&lt;11</v>
          </cell>
          <cell r="V580">
            <v>0</v>
          </cell>
          <cell r="W580" t="str">
            <v xml:space="preserve"> </v>
          </cell>
          <cell r="X580" t="str">
            <v>&lt;11</v>
          </cell>
          <cell r="Y580">
            <v>0</v>
          </cell>
          <cell r="Z580" t="str">
            <v xml:space="preserve"> </v>
          </cell>
          <cell r="AA580" t="str">
            <v>&lt;11</v>
          </cell>
          <cell r="AB580">
            <v>0</v>
          </cell>
          <cell r="AC580" t="str">
            <v xml:space="preserve"> </v>
          </cell>
        </row>
        <row r="581">
          <cell r="A581">
            <v>21863</v>
          </cell>
          <cell r="B581" t="str">
            <v>Worcester</v>
          </cell>
          <cell r="C581">
            <v>140</v>
          </cell>
          <cell r="D581">
            <v>4904</v>
          </cell>
          <cell r="E581">
            <v>28.548124000000001</v>
          </cell>
          <cell r="F581" t="str">
            <v>&lt;11</v>
          </cell>
          <cell r="G581">
            <v>180</v>
          </cell>
          <cell r="H581" t="str">
            <v xml:space="preserve"> </v>
          </cell>
          <cell r="I581">
            <v>137</v>
          </cell>
          <cell r="J581">
            <v>4724</v>
          </cell>
          <cell r="K581">
            <v>29.000847</v>
          </cell>
          <cell r="L581">
            <v>71</v>
          </cell>
          <cell r="M581">
            <v>2251</v>
          </cell>
          <cell r="N581">
            <v>31.541537000000002</v>
          </cell>
          <cell r="O581">
            <v>69</v>
          </cell>
          <cell r="P581">
            <v>2653</v>
          </cell>
          <cell r="Q581">
            <v>26.008292000000001</v>
          </cell>
          <cell r="R581" t="str">
            <v>&lt;11</v>
          </cell>
          <cell r="S581">
            <v>141</v>
          </cell>
          <cell r="T581" t="str">
            <v xml:space="preserve"> </v>
          </cell>
          <cell r="U581">
            <v>56</v>
          </cell>
          <cell r="V581">
            <v>1212</v>
          </cell>
          <cell r="W581">
            <v>46.204619999999998</v>
          </cell>
          <cell r="X581" t="str">
            <v>&lt;11</v>
          </cell>
          <cell r="Y581">
            <v>316</v>
          </cell>
          <cell r="Z581">
            <v>3.1645569999999998</v>
          </cell>
          <cell r="AA581">
            <v>83</v>
          </cell>
          <cell r="AB581">
            <v>3235</v>
          </cell>
          <cell r="AC581">
            <v>25.656877999999999</v>
          </cell>
        </row>
        <row r="582">
          <cell r="A582">
            <v>21864</v>
          </cell>
          <cell r="B582" t="str">
            <v>Worcester</v>
          </cell>
          <cell r="C582">
            <v>18</v>
          </cell>
          <cell r="D582">
            <v>640</v>
          </cell>
          <cell r="E582">
            <v>28.125</v>
          </cell>
          <cell r="F582" t="str">
            <v>&lt;11</v>
          </cell>
          <cell r="G582">
            <v>0</v>
          </cell>
          <cell r="H582" t="str">
            <v xml:space="preserve"> </v>
          </cell>
          <cell r="I582">
            <v>18</v>
          </cell>
          <cell r="J582">
            <v>640</v>
          </cell>
          <cell r="K582">
            <v>28.125</v>
          </cell>
          <cell r="L582" t="str">
            <v>&lt;11</v>
          </cell>
          <cell r="M582">
            <v>388</v>
          </cell>
          <cell r="N582">
            <v>20.618556999999999</v>
          </cell>
          <cell r="O582" t="str">
            <v>&lt;11</v>
          </cell>
          <cell r="P582">
            <v>252</v>
          </cell>
          <cell r="Q582">
            <v>39.682540000000003</v>
          </cell>
          <cell r="R582" t="str">
            <v>&lt;11</v>
          </cell>
          <cell r="S582">
            <v>0</v>
          </cell>
          <cell r="T582" t="str">
            <v xml:space="preserve"> </v>
          </cell>
          <cell r="U582" t="str">
            <v>&lt;11</v>
          </cell>
          <cell r="V582">
            <v>157</v>
          </cell>
          <cell r="W582">
            <v>12.738854</v>
          </cell>
          <cell r="X582" t="str">
            <v>&lt;11</v>
          </cell>
          <cell r="Y582">
            <v>13</v>
          </cell>
          <cell r="Z582">
            <v>76.923077000000006</v>
          </cell>
          <cell r="AA582">
            <v>15</v>
          </cell>
          <cell r="AB582">
            <v>470</v>
          </cell>
          <cell r="AC582">
            <v>31.914894</v>
          </cell>
        </row>
        <row r="583">
          <cell r="A583">
            <v>21865</v>
          </cell>
          <cell r="B583" t="str">
            <v>Wicomico</v>
          </cell>
          <cell r="C583">
            <v>12</v>
          </cell>
          <cell r="D583">
            <v>358</v>
          </cell>
          <cell r="E583">
            <v>33.519553000000002</v>
          </cell>
          <cell r="F583" t="str">
            <v>&lt;11</v>
          </cell>
          <cell r="G583">
            <v>0</v>
          </cell>
          <cell r="H583" t="str">
            <v xml:space="preserve"> </v>
          </cell>
          <cell r="I583">
            <v>11</v>
          </cell>
          <cell r="J583">
            <v>358</v>
          </cell>
          <cell r="K583">
            <v>30.726257</v>
          </cell>
          <cell r="L583" t="str">
            <v>&lt;11</v>
          </cell>
          <cell r="M583">
            <v>157</v>
          </cell>
          <cell r="N583">
            <v>19.108280000000001</v>
          </cell>
          <cell r="O583" t="str">
            <v>&lt;11</v>
          </cell>
          <cell r="P583">
            <v>201</v>
          </cell>
          <cell r="Q583">
            <v>44.776119000000001</v>
          </cell>
          <cell r="R583" t="str">
            <v>&lt;11</v>
          </cell>
          <cell r="S583">
            <v>67</v>
          </cell>
          <cell r="T583" t="str">
            <v xml:space="preserve"> </v>
          </cell>
          <cell r="U583" t="str">
            <v>&lt;11</v>
          </cell>
          <cell r="V583">
            <v>65</v>
          </cell>
          <cell r="W583">
            <v>61.538462000000003</v>
          </cell>
          <cell r="X583" t="str">
            <v>&lt;11</v>
          </cell>
          <cell r="Y583">
            <v>0</v>
          </cell>
          <cell r="Z583" t="str">
            <v xml:space="preserve"> </v>
          </cell>
          <cell r="AA583" t="str">
            <v>&lt;11</v>
          </cell>
          <cell r="AB583">
            <v>226</v>
          </cell>
          <cell r="AC583">
            <v>30.973451000000001</v>
          </cell>
        </row>
        <row r="584">
          <cell r="A584">
            <v>21866</v>
          </cell>
          <cell r="B584" t="str">
            <v>Somerset</v>
          </cell>
          <cell r="C584" t="str">
            <v>&lt;11</v>
          </cell>
          <cell r="D584">
            <v>95</v>
          </cell>
          <cell r="E584" t="str">
            <v xml:space="preserve"> </v>
          </cell>
          <cell r="F584" t="str">
            <v>&lt;11</v>
          </cell>
          <cell r="G584">
            <v>0</v>
          </cell>
          <cell r="H584" t="str">
            <v xml:space="preserve"> </v>
          </cell>
          <cell r="I584" t="str">
            <v>&lt;11</v>
          </cell>
          <cell r="J584">
            <v>95</v>
          </cell>
          <cell r="K584" t="str">
            <v xml:space="preserve"> </v>
          </cell>
          <cell r="L584" t="str">
            <v>&lt;11</v>
          </cell>
          <cell r="M584">
            <v>39</v>
          </cell>
          <cell r="N584" t="str">
            <v xml:space="preserve"> </v>
          </cell>
          <cell r="O584" t="str">
            <v>&lt;11</v>
          </cell>
          <cell r="P584">
            <v>56</v>
          </cell>
          <cell r="Q584" t="str">
            <v xml:space="preserve"> </v>
          </cell>
          <cell r="R584" t="str">
            <v>&lt;11</v>
          </cell>
          <cell r="S584">
            <v>0</v>
          </cell>
          <cell r="T584" t="str">
            <v xml:space="preserve"> </v>
          </cell>
          <cell r="U584" t="str">
            <v>&lt;11</v>
          </cell>
          <cell r="V584">
            <v>0</v>
          </cell>
          <cell r="W584" t="str">
            <v xml:space="preserve"> </v>
          </cell>
          <cell r="X584" t="str">
            <v>&lt;11</v>
          </cell>
          <cell r="Y584">
            <v>0</v>
          </cell>
          <cell r="Z584" t="str">
            <v xml:space="preserve"> </v>
          </cell>
          <cell r="AA584" t="str">
            <v>&lt;11</v>
          </cell>
          <cell r="AB584">
            <v>95</v>
          </cell>
          <cell r="AC584" t="str">
            <v xml:space="preserve"> </v>
          </cell>
        </row>
        <row r="585">
          <cell r="A585">
            <v>21867</v>
          </cell>
          <cell r="B585" t="str">
            <v>Somerset</v>
          </cell>
          <cell r="C585" t="str">
            <v>&lt;11</v>
          </cell>
          <cell r="D585">
            <v>0</v>
          </cell>
          <cell r="E585" t="str">
            <v xml:space="preserve"> </v>
          </cell>
          <cell r="F585" t="str">
            <v>&lt;11</v>
          </cell>
          <cell r="G585">
            <v>0</v>
          </cell>
          <cell r="H585" t="str">
            <v xml:space="preserve"> </v>
          </cell>
          <cell r="I585" t="str">
            <v>&lt;11</v>
          </cell>
          <cell r="J585">
            <v>0</v>
          </cell>
          <cell r="K585" t="str">
            <v xml:space="preserve"> </v>
          </cell>
          <cell r="L585" t="str">
            <v>&lt;11</v>
          </cell>
          <cell r="M585">
            <v>0</v>
          </cell>
          <cell r="N585" t="str">
            <v xml:space="preserve"> </v>
          </cell>
          <cell r="O585" t="str">
            <v>&lt;11</v>
          </cell>
          <cell r="P585">
            <v>0</v>
          </cell>
          <cell r="Q585" t="str">
            <v xml:space="preserve"> </v>
          </cell>
          <cell r="R585" t="str">
            <v>&lt;11</v>
          </cell>
          <cell r="S585">
            <v>0</v>
          </cell>
          <cell r="T585" t="str">
            <v xml:space="preserve"> </v>
          </cell>
          <cell r="U585" t="str">
            <v>&lt;11</v>
          </cell>
          <cell r="V585">
            <v>0</v>
          </cell>
          <cell r="W585" t="str">
            <v xml:space="preserve"> </v>
          </cell>
          <cell r="X585" t="str">
            <v>&lt;11</v>
          </cell>
          <cell r="Y585">
            <v>0</v>
          </cell>
          <cell r="Z585" t="str">
            <v xml:space="preserve"> </v>
          </cell>
          <cell r="AA585" t="str">
            <v>&lt;11</v>
          </cell>
          <cell r="AB585">
            <v>0</v>
          </cell>
          <cell r="AC585" t="str">
            <v xml:space="preserve"> </v>
          </cell>
        </row>
        <row r="586">
          <cell r="A586">
            <v>21869</v>
          </cell>
          <cell r="B586" t="str">
            <v>Dorchester</v>
          </cell>
          <cell r="C586">
            <v>17</v>
          </cell>
          <cell r="D586">
            <v>990</v>
          </cell>
          <cell r="E586">
            <v>17.171717000000001</v>
          </cell>
          <cell r="F586" t="str">
            <v>&lt;11</v>
          </cell>
          <cell r="G586">
            <v>115</v>
          </cell>
          <cell r="H586" t="str">
            <v xml:space="preserve"> </v>
          </cell>
          <cell r="I586">
            <v>17</v>
          </cell>
          <cell r="J586">
            <v>875</v>
          </cell>
          <cell r="K586">
            <v>19.428571000000002</v>
          </cell>
          <cell r="L586" t="str">
            <v>&lt;11</v>
          </cell>
          <cell r="M586">
            <v>549</v>
          </cell>
          <cell r="N586">
            <v>16.393443000000001</v>
          </cell>
          <cell r="O586" t="str">
            <v>&lt;11</v>
          </cell>
          <cell r="P586">
            <v>441</v>
          </cell>
          <cell r="Q586">
            <v>18.14059</v>
          </cell>
          <cell r="R586" t="str">
            <v>&lt;11</v>
          </cell>
          <cell r="S586">
            <v>0</v>
          </cell>
          <cell r="T586" t="str">
            <v xml:space="preserve"> </v>
          </cell>
          <cell r="U586" t="str">
            <v>&lt;11</v>
          </cell>
          <cell r="V586">
            <v>275</v>
          </cell>
          <cell r="W586">
            <v>25.454545</v>
          </cell>
          <cell r="X586" t="str">
            <v>&lt;11</v>
          </cell>
          <cell r="Y586">
            <v>85</v>
          </cell>
          <cell r="Z586" t="str">
            <v xml:space="preserve"> </v>
          </cell>
          <cell r="AA586" t="str">
            <v>&lt;11</v>
          </cell>
          <cell r="AB586">
            <v>630</v>
          </cell>
          <cell r="AC586">
            <v>15.873016</v>
          </cell>
        </row>
        <row r="587">
          <cell r="A587">
            <v>21871</v>
          </cell>
          <cell r="B587" t="str">
            <v>Somerset</v>
          </cell>
          <cell r="C587">
            <v>77</v>
          </cell>
          <cell r="D587">
            <v>1799</v>
          </cell>
          <cell r="E587">
            <v>42.801555999999998</v>
          </cell>
          <cell r="F587" t="str">
            <v>&lt;11</v>
          </cell>
          <cell r="G587">
            <v>36</v>
          </cell>
          <cell r="H587" t="str">
            <v xml:space="preserve"> </v>
          </cell>
          <cell r="I587">
            <v>77</v>
          </cell>
          <cell r="J587">
            <v>1763</v>
          </cell>
          <cell r="K587">
            <v>43.675553000000001</v>
          </cell>
          <cell r="L587">
            <v>26</v>
          </cell>
          <cell r="M587">
            <v>927</v>
          </cell>
          <cell r="N587">
            <v>28.047464999999999</v>
          </cell>
          <cell r="O587">
            <v>51</v>
          </cell>
          <cell r="P587">
            <v>872</v>
          </cell>
          <cell r="Q587">
            <v>58.486238999999998</v>
          </cell>
          <cell r="R587" t="str">
            <v>&lt;11</v>
          </cell>
          <cell r="S587">
            <v>69</v>
          </cell>
          <cell r="T587" t="str">
            <v xml:space="preserve"> </v>
          </cell>
          <cell r="U587" t="str">
            <v>&lt;11</v>
          </cell>
          <cell r="V587">
            <v>393</v>
          </cell>
          <cell r="W587">
            <v>25.445292999999999</v>
          </cell>
          <cell r="X587" t="str">
            <v>&lt;11</v>
          </cell>
          <cell r="Y587">
            <v>82</v>
          </cell>
          <cell r="Z587">
            <v>12.195122</v>
          </cell>
          <cell r="AA587">
            <v>66</v>
          </cell>
          <cell r="AB587">
            <v>1255</v>
          </cell>
          <cell r="AC587">
            <v>52.589641</v>
          </cell>
        </row>
        <row r="588">
          <cell r="A588">
            <v>21872</v>
          </cell>
          <cell r="B588" t="str">
            <v>Worcester</v>
          </cell>
          <cell r="C588">
            <v>22</v>
          </cell>
          <cell r="D588">
            <v>573</v>
          </cell>
          <cell r="E588">
            <v>38.394415000000002</v>
          </cell>
          <cell r="F588" t="str">
            <v>&lt;11</v>
          </cell>
          <cell r="G588">
            <v>0</v>
          </cell>
          <cell r="H588" t="str">
            <v xml:space="preserve"> </v>
          </cell>
          <cell r="I588">
            <v>20</v>
          </cell>
          <cell r="J588">
            <v>573</v>
          </cell>
          <cell r="K588">
            <v>34.904013999999997</v>
          </cell>
          <cell r="L588" t="str">
            <v>&lt;11</v>
          </cell>
          <cell r="M588">
            <v>207</v>
          </cell>
          <cell r="N588">
            <v>33.816425000000002</v>
          </cell>
          <cell r="O588">
            <v>15</v>
          </cell>
          <cell r="P588">
            <v>366</v>
          </cell>
          <cell r="Q588">
            <v>40.983606999999999</v>
          </cell>
          <cell r="R588" t="str">
            <v>&lt;11</v>
          </cell>
          <cell r="S588">
            <v>0</v>
          </cell>
          <cell r="T588" t="str">
            <v xml:space="preserve"> </v>
          </cell>
          <cell r="U588" t="str">
            <v>&lt;11</v>
          </cell>
          <cell r="V588">
            <v>0</v>
          </cell>
          <cell r="W588" t="str">
            <v xml:space="preserve"> </v>
          </cell>
          <cell r="X588" t="str">
            <v>&lt;11</v>
          </cell>
          <cell r="Y588">
            <v>0</v>
          </cell>
          <cell r="Z588" t="str">
            <v xml:space="preserve"> </v>
          </cell>
          <cell r="AA588">
            <v>21</v>
          </cell>
          <cell r="AB588">
            <v>573</v>
          </cell>
          <cell r="AC588">
            <v>36.649214999999998</v>
          </cell>
        </row>
        <row r="589">
          <cell r="A589">
            <v>21874</v>
          </cell>
          <cell r="B589" t="str">
            <v>Wicomico</v>
          </cell>
          <cell r="C589">
            <v>78</v>
          </cell>
          <cell r="D589">
            <v>2239</v>
          </cell>
          <cell r="E589">
            <v>34.836981000000002</v>
          </cell>
          <cell r="F589" t="str">
            <v>&lt;11</v>
          </cell>
          <cell r="G589">
            <v>343</v>
          </cell>
          <cell r="H589">
            <v>11.661808000000001</v>
          </cell>
          <cell r="I589">
            <v>74</v>
          </cell>
          <cell r="J589">
            <v>1896</v>
          </cell>
          <cell r="K589">
            <v>39.029536</v>
          </cell>
          <cell r="L589">
            <v>28</v>
          </cell>
          <cell r="M589">
            <v>1100</v>
          </cell>
          <cell r="N589">
            <v>25.454545</v>
          </cell>
          <cell r="O589">
            <v>50</v>
          </cell>
          <cell r="P589">
            <v>1139</v>
          </cell>
          <cell r="Q589">
            <v>43.898156</v>
          </cell>
          <cell r="R589" t="str">
            <v>&lt;11</v>
          </cell>
          <cell r="S589">
            <v>4</v>
          </cell>
          <cell r="T589" t="str">
            <v xml:space="preserve"> </v>
          </cell>
          <cell r="U589" t="str">
            <v>&lt;11</v>
          </cell>
          <cell r="V589">
            <v>38</v>
          </cell>
          <cell r="W589">
            <v>210.52632</v>
          </cell>
          <cell r="X589" t="str">
            <v>&lt;11</v>
          </cell>
          <cell r="Y589">
            <v>404</v>
          </cell>
          <cell r="Z589">
            <v>7.4257426000000004</v>
          </cell>
          <cell r="AA589">
            <v>67</v>
          </cell>
          <cell r="AB589">
            <v>1793</v>
          </cell>
          <cell r="AC589">
            <v>37.367539999999998</v>
          </cell>
        </row>
        <row r="590">
          <cell r="A590">
            <v>21875</v>
          </cell>
          <cell r="B590" t="str">
            <v>Wicomico</v>
          </cell>
          <cell r="C590">
            <v>219</v>
          </cell>
          <cell r="D590">
            <v>7052</v>
          </cell>
          <cell r="E590">
            <v>31.055019999999999</v>
          </cell>
          <cell r="F590" t="str">
            <v>&lt;11</v>
          </cell>
          <cell r="G590">
            <v>863</v>
          </cell>
          <cell r="H590">
            <v>6.9524913000000002</v>
          </cell>
          <cell r="I590">
            <v>212</v>
          </cell>
          <cell r="J590">
            <v>6189</v>
          </cell>
          <cell r="K590">
            <v>34.254322000000002</v>
          </cell>
          <cell r="L590">
            <v>101</v>
          </cell>
          <cell r="M590">
            <v>3758</v>
          </cell>
          <cell r="N590">
            <v>26.875997999999999</v>
          </cell>
          <cell r="O590">
            <v>118</v>
          </cell>
          <cell r="P590">
            <v>3294</v>
          </cell>
          <cell r="Q590">
            <v>35.822707999999999</v>
          </cell>
          <cell r="R590" t="str">
            <v>&lt;11</v>
          </cell>
          <cell r="S590">
            <v>216</v>
          </cell>
          <cell r="T590" t="str">
            <v xml:space="preserve"> </v>
          </cell>
          <cell r="U590">
            <v>56</v>
          </cell>
          <cell r="V590">
            <v>1129</v>
          </cell>
          <cell r="W590">
            <v>49.601416999999998</v>
          </cell>
          <cell r="X590" t="str">
            <v>&lt;11</v>
          </cell>
          <cell r="Y590">
            <v>1205</v>
          </cell>
          <cell r="Z590">
            <v>5.8091286000000002</v>
          </cell>
          <cell r="AA590">
            <v>156</v>
          </cell>
          <cell r="AB590">
            <v>4502</v>
          </cell>
          <cell r="AC590">
            <v>34.651266</v>
          </cell>
        </row>
        <row r="591">
          <cell r="A591">
            <v>21890</v>
          </cell>
          <cell r="B591" t="str">
            <v>Somerset</v>
          </cell>
          <cell r="C591">
            <v>13</v>
          </cell>
          <cell r="D591">
            <v>3699</v>
          </cell>
          <cell r="E591">
            <v>3.5144633999999999</v>
          </cell>
          <cell r="F591" t="str">
            <v>&lt;11</v>
          </cell>
          <cell r="G591">
            <v>246</v>
          </cell>
          <cell r="H591" t="str">
            <v xml:space="preserve"> </v>
          </cell>
          <cell r="I591">
            <v>13</v>
          </cell>
          <cell r="J591">
            <v>3453</v>
          </cell>
          <cell r="K591">
            <v>3.7648421999999999</v>
          </cell>
          <cell r="L591" t="str">
            <v>&lt;11</v>
          </cell>
          <cell r="M591">
            <v>30</v>
          </cell>
          <cell r="N591" t="str">
            <v xml:space="preserve"> </v>
          </cell>
          <cell r="O591">
            <v>13</v>
          </cell>
          <cell r="P591">
            <v>3669</v>
          </cell>
          <cell r="Q591">
            <v>3.5431998</v>
          </cell>
          <cell r="R591" t="str">
            <v>&lt;11</v>
          </cell>
          <cell r="S591">
            <v>9</v>
          </cell>
          <cell r="T591" t="str">
            <v xml:space="preserve"> </v>
          </cell>
          <cell r="U591" t="str">
            <v>&lt;11</v>
          </cell>
          <cell r="V591">
            <v>2487</v>
          </cell>
          <cell r="W591">
            <v>1.6083635000000001</v>
          </cell>
          <cell r="X591" t="str">
            <v>&lt;11</v>
          </cell>
          <cell r="Y591">
            <v>270</v>
          </cell>
          <cell r="Z591" t="str">
            <v xml:space="preserve"> </v>
          </cell>
          <cell r="AA591" t="str">
            <v>&lt;11</v>
          </cell>
          <cell r="AB591">
            <v>933</v>
          </cell>
          <cell r="AC591">
            <v>9.6463023000000003</v>
          </cell>
        </row>
        <row r="592">
          <cell r="A592">
            <v>21901</v>
          </cell>
          <cell r="B592" t="str">
            <v>Cecil</v>
          </cell>
          <cell r="C592">
            <v>476</v>
          </cell>
          <cell r="D592">
            <v>18635</v>
          </cell>
          <cell r="E592">
            <v>25.543331999999999</v>
          </cell>
          <cell r="F592">
            <v>14</v>
          </cell>
          <cell r="G592">
            <v>471</v>
          </cell>
          <cell r="H592">
            <v>29.723991999999999</v>
          </cell>
          <cell r="I592">
            <v>461</v>
          </cell>
          <cell r="J592">
            <v>18164</v>
          </cell>
          <cell r="K592">
            <v>25.379871999999999</v>
          </cell>
          <cell r="L592">
            <v>228</v>
          </cell>
          <cell r="M592">
            <v>9148</v>
          </cell>
          <cell r="N592">
            <v>24.923480999999999</v>
          </cell>
          <cell r="O592">
            <v>248</v>
          </cell>
          <cell r="P592">
            <v>9487</v>
          </cell>
          <cell r="Q592">
            <v>26.141034999999999</v>
          </cell>
          <cell r="R592" t="str">
            <v>&lt;11</v>
          </cell>
          <cell r="S592">
            <v>335</v>
          </cell>
          <cell r="T592" t="str">
            <v xml:space="preserve"> </v>
          </cell>
          <cell r="U592">
            <v>22</v>
          </cell>
          <cell r="V592">
            <v>1258</v>
          </cell>
          <cell r="W592">
            <v>17.488076</v>
          </cell>
          <cell r="X592">
            <v>26</v>
          </cell>
          <cell r="Y592">
            <v>675</v>
          </cell>
          <cell r="Z592">
            <v>38.518518999999998</v>
          </cell>
          <cell r="AA592">
            <v>428</v>
          </cell>
          <cell r="AB592">
            <v>16367</v>
          </cell>
          <cell r="AC592">
            <v>26.150179999999999</v>
          </cell>
        </row>
        <row r="593">
          <cell r="A593">
            <v>21902</v>
          </cell>
          <cell r="B593" t="str">
            <v>Cecil</v>
          </cell>
          <cell r="C593">
            <v>27</v>
          </cell>
          <cell r="D593">
            <v>216</v>
          </cell>
          <cell r="E593">
            <v>125</v>
          </cell>
          <cell r="F593" t="str">
            <v>&lt;11</v>
          </cell>
          <cell r="G593">
            <v>0</v>
          </cell>
          <cell r="H593" t="str">
            <v xml:space="preserve"> </v>
          </cell>
          <cell r="I593">
            <v>27</v>
          </cell>
          <cell r="J593">
            <v>216</v>
          </cell>
          <cell r="K593">
            <v>125</v>
          </cell>
          <cell r="L593" t="str">
            <v>&lt;11</v>
          </cell>
          <cell r="M593">
            <v>73</v>
          </cell>
          <cell r="N593">
            <v>41.095889999999997</v>
          </cell>
          <cell r="O593">
            <v>24</v>
          </cell>
          <cell r="P593">
            <v>143</v>
          </cell>
          <cell r="Q593">
            <v>167.83216999999999</v>
          </cell>
          <cell r="R593" t="str">
            <v>&lt;11</v>
          </cell>
          <cell r="S593">
            <v>0</v>
          </cell>
          <cell r="T593" t="str">
            <v xml:space="preserve"> </v>
          </cell>
          <cell r="U593">
            <v>15</v>
          </cell>
          <cell r="V593">
            <v>89</v>
          </cell>
          <cell r="W593">
            <v>168.53933000000001</v>
          </cell>
          <cell r="X593" t="str">
            <v>&lt;11</v>
          </cell>
          <cell r="Y593">
            <v>0</v>
          </cell>
          <cell r="Z593" t="str">
            <v xml:space="preserve"> </v>
          </cell>
          <cell r="AA593">
            <v>12</v>
          </cell>
          <cell r="AB593">
            <v>127</v>
          </cell>
          <cell r="AC593">
            <v>94.488189000000006</v>
          </cell>
        </row>
        <row r="594">
          <cell r="A594">
            <v>21903</v>
          </cell>
          <cell r="B594" t="str">
            <v>Cecil</v>
          </cell>
          <cell r="C594">
            <v>159</v>
          </cell>
          <cell r="D594">
            <v>5658</v>
          </cell>
          <cell r="E594">
            <v>28.101803</v>
          </cell>
          <cell r="F594" t="str">
            <v>&lt;11</v>
          </cell>
          <cell r="G594">
            <v>249</v>
          </cell>
          <cell r="H594">
            <v>4.0160643</v>
          </cell>
          <cell r="I594">
            <v>158</v>
          </cell>
          <cell r="J594">
            <v>5409</v>
          </cell>
          <cell r="K594">
            <v>29.210574999999999</v>
          </cell>
          <cell r="L594">
            <v>64</v>
          </cell>
          <cell r="M594">
            <v>2979</v>
          </cell>
          <cell r="N594">
            <v>21.483719000000001</v>
          </cell>
          <cell r="O594">
            <v>95</v>
          </cell>
          <cell r="P594">
            <v>2679</v>
          </cell>
          <cell r="Q594">
            <v>35.460993000000002</v>
          </cell>
          <cell r="R594" t="str">
            <v>&lt;11</v>
          </cell>
          <cell r="S594">
            <v>18</v>
          </cell>
          <cell r="T594">
            <v>111.11111</v>
          </cell>
          <cell r="U594">
            <v>41</v>
          </cell>
          <cell r="V594">
            <v>450</v>
          </cell>
          <cell r="W594">
            <v>91.111110999999994</v>
          </cell>
          <cell r="X594" t="str">
            <v>&lt;11</v>
          </cell>
          <cell r="Y594">
            <v>141</v>
          </cell>
          <cell r="Z594">
            <v>28.368794000000001</v>
          </cell>
          <cell r="AA594">
            <v>112</v>
          </cell>
          <cell r="AB594">
            <v>5049</v>
          </cell>
          <cell r="AC594">
            <v>22.18261</v>
          </cell>
        </row>
        <row r="595">
          <cell r="A595">
            <v>21904</v>
          </cell>
          <cell r="B595" t="str">
            <v>Cecil</v>
          </cell>
          <cell r="C595">
            <v>148</v>
          </cell>
          <cell r="D595">
            <v>6386</v>
          </cell>
          <cell r="E595">
            <v>23.175697</v>
          </cell>
          <cell r="F595" t="str">
            <v>&lt;11</v>
          </cell>
          <cell r="G595">
            <v>416</v>
          </cell>
          <cell r="H595">
            <v>7.2115384999999996</v>
          </cell>
          <cell r="I595">
            <v>144</v>
          </cell>
          <cell r="J595">
            <v>5970</v>
          </cell>
          <cell r="K595">
            <v>24.120602999999999</v>
          </cell>
          <cell r="L595">
            <v>72</v>
          </cell>
          <cell r="M595">
            <v>3123</v>
          </cell>
          <cell r="N595">
            <v>23.054755</v>
          </cell>
          <cell r="O595">
            <v>76</v>
          </cell>
          <cell r="P595">
            <v>3263</v>
          </cell>
          <cell r="Q595">
            <v>23.291450000000001</v>
          </cell>
          <cell r="R595" t="str">
            <v>&lt;11</v>
          </cell>
          <cell r="S595">
            <v>2</v>
          </cell>
          <cell r="T595" t="str">
            <v xml:space="preserve"> </v>
          </cell>
          <cell r="U595" t="str">
            <v>&lt;11</v>
          </cell>
          <cell r="V595">
            <v>497</v>
          </cell>
          <cell r="W595">
            <v>14.084507</v>
          </cell>
          <cell r="X595" t="str">
            <v>&lt;11</v>
          </cell>
          <cell r="Y595">
            <v>271</v>
          </cell>
          <cell r="Z595">
            <v>14.760147999999999</v>
          </cell>
          <cell r="AA595">
            <v>137</v>
          </cell>
          <cell r="AB595">
            <v>5616</v>
          </cell>
          <cell r="AC595">
            <v>24.394587000000001</v>
          </cell>
        </row>
        <row r="596">
          <cell r="A596">
            <v>21911</v>
          </cell>
          <cell r="B596" t="str">
            <v>Cecil</v>
          </cell>
          <cell r="C596">
            <v>280</v>
          </cell>
          <cell r="D596">
            <v>11108</v>
          </cell>
          <cell r="E596">
            <v>25.207058</v>
          </cell>
          <cell r="F596">
            <v>12</v>
          </cell>
          <cell r="G596">
            <v>569</v>
          </cell>
          <cell r="H596">
            <v>21.089631000000001</v>
          </cell>
          <cell r="I596">
            <v>268</v>
          </cell>
          <cell r="J596">
            <v>10539</v>
          </cell>
          <cell r="K596">
            <v>25.429358000000001</v>
          </cell>
          <cell r="L596">
            <v>124</v>
          </cell>
          <cell r="M596">
            <v>5663</v>
          </cell>
          <cell r="N596">
            <v>21.896521</v>
          </cell>
          <cell r="O596">
            <v>156</v>
          </cell>
          <cell r="P596">
            <v>5445</v>
          </cell>
          <cell r="Q596">
            <v>28.650137999999998</v>
          </cell>
          <cell r="R596" t="str">
            <v>&lt;11</v>
          </cell>
          <cell r="S596">
            <v>329</v>
          </cell>
          <cell r="T596" t="str">
            <v xml:space="preserve"> </v>
          </cell>
          <cell r="U596">
            <v>12</v>
          </cell>
          <cell r="V596">
            <v>37</v>
          </cell>
          <cell r="W596">
            <v>324.32432</v>
          </cell>
          <cell r="X596" t="str">
            <v>&lt;11</v>
          </cell>
          <cell r="Y596">
            <v>688</v>
          </cell>
          <cell r="Z596">
            <v>5.8139535000000002</v>
          </cell>
          <cell r="AA596">
            <v>264</v>
          </cell>
          <cell r="AB596">
            <v>10054</v>
          </cell>
          <cell r="AC596">
            <v>26.258206000000001</v>
          </cell>
        </row>
        <row r="597">
          <cell r="A597">
            <v>21912</v>
          </cell>
          <cell r="B597" t="str">
            <v>Cecil</v>
          </cell>
          <cell r="C597">
            <v>13</v>
          </cell>
          <cell r="D597">
            <v>1393</v>
          </cell>
          <cell r="E597">
            <v>9.3323762000000006</v>
          </cell>
          <cell r="F597" t="str">
            <v>&lt;11</v>
          </cell>
          <cell r="G597">
            <v>0</v>
          </cell>
          <cell r="H597" t="str">
            <v xml:space="preserve"> </v>
          </cell>
          <cell r="I597">
            <v>13</v>
          </cell>
          <cell r="J597">
            <v>1393</v>
          </cell>
          <cell r="K597">
            <v>9.3323762000000006</v>
          </cell>
          <cell r="L597" t="str">
            <v>&lt;11</v>
          </cell>
          <cell r="M597">
            <v>811</v>
          </cell>
          <cell r="N597">
            <v>7.3982736999999998</v>
          </cell>
          <cell r="O597" t="str">
            <v>&lt;11</v>
          </cell>
          <cell r="P597">
            <v>582</v>
          </cell>
          <cell r="Q597">
            <v>12.027490999999999</v>
          </cell>
          <cell r="R597" t="str">
            <v>&lt;11</v>
          </cell>
          <cell r="S597">
            <v>0</v>
          </cell>
          <cell r="T597" t="str">
            <v xml:space="preserve"> </v>
          </cell>
          <cell r="U597" t="str">
            <v>&lt;11</v>
          </cell>
          <cell r="V597">
            <v>32</v>
          </cell>
          <cell r="W597">
            <v>187.5</v>
          </cell>
          <cell r="X597" t="str">
            <v>&lt;11</v>
          </cell>
          <cell r="Y597">
            <v>0</v>
          </cell>
          <cell r="Z597" t="str">
            <v xml:space="preserve"> </v>
          </cell>
          <cell r="AA597" t="str">
            <v>&lt;11</v>
          </cell>
          <cell r="AB597">
            <v>1361</v>
          </cell>
          <cell r="AC597">
            <v>5.1432770000000003</v>
          </cell>
        </row>
        <row r="598">
          <cell r="A598">
            <v>21913</v>
          </cell>
          <cell r="B598" t="str">
            <v>Cecil</v>
          </cell>
          <cell r="C598">
            <v>20</v>
          </cell>
          <cell r="D598">
            <v>935</v>
          </cell>
          <cell r="E598">
            <v>21.390374000000001</v>
          </cell>
          <cell r="F598" t="str">
            <v>&lt;11</v>
          </cell>
          <cell r="G598">
            <v>42</v>
          </cell>
          <cell r="H598">
            <v>23.809524</v>
          </cell>
          <cell r="I598">
            <v>19</v>
          </cell>
          <cell r="J598">
            <v>893</v>
          </cell>
          <cell r="K598">
            <v>21.276596000000001</v>
          </cell>
          <cell r="L598" t="str">
            <v>&lt;11</v>
          </cell>
          <cell r="M598">
            <v>499</v>
          </cell>
          <cell r="N598">
            <v>4.0080159999999996</v>
          </cell>
          <cell r="O598">
            <v>18</v>
          </cell>
          <cell r="P598">
            <v>436</v>
          </cell>
          <cell r="Q598">
            <v>41.284404000000002</v>
          </cell>
          <cell r="R598" t="str">
            <v>&lt;11</v>
          </cell>
          <cell r="S598">
            <v>0</v>
          </cell>
          <cell r="T598" t="str">
            <v xml:space="preserve"> </v>
          </cell>
          <cell r="U598" t="str">
            <v>&lt;11</v>
          </cell>
          <cell r="V598">
            <v>92</v>
          </cell>
          <cell r="W598">
            <v>86.956522000000007</v>
          </cell>
          <cell r="X598" t="str">
            <v>&lt;11</v>
          </cell>
          <cell r="Y598">
            <v>6</v>
          </cell>
          <cell r="Z598">
            <v>166.66667000000001</v>
          </cell>
          <cell r="AA598">
            <v>11</v>
          </cell>
          <cell r="AB598">
            <v>837</v>
          </cell>
          <cell r="AC598">
            <v>13.142174000000001</v>
          </cell>
        </row>
        <row r="599">
          <cell r="A599">
            <v>21914</v>
          </cell>
          <cell r="B599" t="str">
            <v>Cecil</v>
          </cell>
          <cell r="C599">
            <v>20</v>
          </cell>
          <cell r="D599">
            <v>725</v>
          </cell>
          <cell r="E599">
            <v>27.586207000000002</v>
          </cell>
          <cell r="F599" t="str">
            <v>&lt;11</v>
          </cell>
          <cell r="G599">
            <v>0</v>
          </cell>
          <cell r="H599" t="str">
            <v xml:space="preserve"> </v>
          </cell>
          <cell r="I599">
            <v>19</v>
          </cell>
          <cell r="J599">
            <v>725</v>
          </cell>
          <cell r="K599">
            <v>26.206897000000001</v>
          </cell>
          <cell r="L599" t="str">
            <v>&lt;11</v>
          </cell>
          <cell r="M599">
            <v>365</v>
          </cell>
          <cell r="N599">
            <v>24.657533999999998</v>
          </cell>
          <cell r="O599">
            <v>11</v>
          </cell>
          <cell r="P599">
            <v>360</v>
          </cell>
          <cell r="Q599">
            <v>30.555555999999999</v>
          </cell>
          <cell r="R599" t="str">
            <v>&lt;11</v>
          </cell>
          <cell r="S599">
            <v>0</v>
          </cell>
          <cell r="T599" t="str">
            <v xml:space="preserve"> </v>
          </cell>
          <cell r="U599" t="str">
            <v>&lt;11</v>
          </cell>
          <cell r="V599">
            <v>10</v>
          </cell>
          <cell r="W599" t="str">
            <v xml:space="preserve"> </v>
          </cell>
          <cell r="X599" t="str">
            <v>&lt;11</v>
          </cell>
          <cell r="Y599">
            <v>45</v>
          </cell>
          <cell r="Z599" t="str">
            <v xml:space="preserve"> </v>
          </cell>
          <cell r="AA599">
            <v>20</v>
          </cell>
          <cell r="AB599">
            <v>670</v>
          </cell>
          <cell r="AC599">
            <v>29.850746000000001</v>
          </cell>
        </row>
        <row r="600">
          <cell r="A600">
            <v>21915</v>
          </cell>
          <cell r="B600" t="str">
            <v>Cecil</v>
          </cell>
          <cell r="C600">
            <v>53</v>
          </cell>
          <cell r="D600">
            <v>2776</v>
          </cell>
          <cell r="E600">
            <v>19.092219</v>
          </cell>
          <cell r="F600" t="str">
            <v>&lt;11</v>
          </cell>
          <cell r="G600">
            <v>202</v>
          </cell>
          <cell r="H600" t="str">
            <v xml:space="preserve"> </v>
          </cell>
          <cell r="I600">
            <v>53</v>
          </cell>
          <cell r="J600">
            <v>2574</v>
          </cell>
          <cell r="K600">
            <v>20.590520999999999</v>
          </cell>
          <cell r="L600">
            <v>22</v>
          </cell>
          <cell r="M600">
            <v>1413</v>
          </cell>
          <cell r="N600">
            <v>15.569710000000001</v>
          </cell>
          <cell r="O600">
            <v>31</v>
          </cell>
          <cell r="P600">
            <v>1363</v>
          </cell>
          <cell r="Q600">
            <v>22.743946999999999</v>
          </cell>
          <cell r="R600" t="str">
            <v>&lt;11</v>
          </cell>
          <cell r="S600">
            <v>0</v>
          </cell>
          <cell r="T600" t="str">
            <v xml:space="preserve"> </v>
          </cell>
          <cell r="U600" t="str">
            <v>&lt;11</v>
          </cell>
          <cell r="V600">
            <v>13</v>
          </cell>
          <cell r="W600">
            <v>230.76922999999999</v>
          </cell>
          <cell r="X600" t="str">
            <v>&lt;11</v>
          </cell>
          <cell r="Y600">
            <v>122</v>
          </cell>
          <cell r="Z600" t="str">
            <v xml:space="preserve"> </v>
          </cell>
          <cell r="AA600">
            <v>50</v>
          </cell>
          <cell r="AB600">
            <v>2641</v>
          </cell>
          <cell r="AC600">
            <v>18.932223</v>
          </cell>
        </row>
        <row r="601">
          <cell r="A601">
            <v>21916</v>
          </cell>
          <cell r="B601" t="str">
            <v>Cecil</v>
          </cell>
          <cell r="C601" t="str">
            <v>&lt;11</v>
          </cell>
          <cell r="D601">
            <v>0</v>
          </cell>
          <cell r="E601" t="str">
            <v xml:space="preserve"> </v>
          </cell>
          <cell r="F601" t="str">
            <v>&lt;11</v>
          </cell>
          <cell r="G601">
            <v>0</v>
          </cell>
          <cell r="H601" t="str">
            <v xml:space="preserve"> </v>
          </cell>
          <cell r="I601" t="str">
            <v>&lt;11</v>
          </cell>
          <cell r="J601">
            <v>0</v>
          </cell>
          <cell r="K601" t="str">
            <v xml:space="preserve"> </v>
          </cell>
          <cell r="L601" t="str">
            <v>&lt;11</v>
          </cell>
          <cell r="M601">
            <v>0</v>
          </cell>
          <cell r="N601" t="str">
            <v xml:space="preserve"> </v>
          </cell>
          <cell r="O601" t="str">
            <v>&lt;11</v>
          </cell>
          <cell r="P601">
            <v>0</v>
          </cell>
          <cell r="Q601" t="str">
            <v xml:space="preserve"> </v>
          </cell>
          <cell r="R601" t="str">
            <v>&lt;11</v>
          </cell>
          <cell r="S601">
            <v>0</v>
          </cell>
          <cell r="T601" t="str">
            <v xml:space="preserve"> </v>
          </cell>
          <cell r="U601" t="str">
            <v>&lt;11</v>
          </cell>
          <cell r="V601">
            <v>0</v>
          </cell>
          <cell r="W601" t="str">
            <v xml:space="preserve"> </v>
          </cell>
          <cell r="X601" t="str">
            <v>&lt;11</v>
          </cell>
          <cell r="Y601">
            <v>0</v>
          </cell>
          <cell r="Z601" t="str">
            <v xml:space="preserve"> </v>
          </cell>
          <cell r="AA601" t="str">
            <v>&lt;11</v>
          </cell>
          <cell r="AB601">
            <v>0</v>
          </cell>
          <cell r="AC601" t="str">
            <v xml:space="preserve"> </v>
          </cell>
        </row>
        <row r="602">
          <cell r="A602">
            <v>21917</v>
          </cell>
          <cell r="B602" t="str">
            <v>Cecil</v>
          </cell>
          <cell r="C602">
            <v>52</v>
          </cell>
          <cell r="D602">
            <v>1983</v>
          </cell>
          <cell r="E602">
            <v>26.222895000000001</v>
          </cell>
          <cell r="F602" t="str">
            <v>&lt;11</v>
          </cell>
          <cell r="G602">
            <v>46</v>
          </cell>
          <cell r="H602" t="str">
            <v xml:space="preserve"> </v>
          </cell>
          <cell r="I602">
            <v>52</v>
          </cell>
          <cell r="J602">
            <v>1937</v>
          </cell>
          <cell r="K602">
            <v>26.845638000000001</v>
          </cell>
          <cell r="L602">
            <v>27</v>
          </cell>
          <cell r="M602">
            <v>1045</v>
          </cell>
          <cell r="N602">
            <v>25.837320999999999</v>
          </cell>
          <cell r="O602">
            <v>25</v>
          </cell>
          <cell r="P602">
            <v>938</v>
          </cell>
          <cell r="Q602">
            <v>26.652452</v>
          </cell>
          <cell r="R602" t="str">
            <v>&lt;11</v>
          </cell>
          <cell r="S602">
            <v>0</v>
          </cell>
          <cell r="T602" t="str">
            <v xml:space="preserve"> </v>
          </cell>
          <cell r="U602" t="str">
            <v>&lt;11</v>
          </cell>
          <cell r="V602">
            <v>47</v>
          </cell>
          <cell r="W602" t="str">
            <v xml:space="preserve"> </v>
          </cell>
          <cell r="X602" t="str">
            <v>&lt;11</v>
          </cell>
          <cell r="Y602">
            <v>100</v>
          </cell>
          <cell r="Z602" t="str">
            <v xml:space="preserve"> </v>
          </cell>
          <cell r="AA602">
            <v>52</v>
          </cell>
          <cell r="AB602">
            <v>1836</v>
          </cell>
          <cell r="AC602">
            <v>28.32244</v>
          </cell>
        </row>
        <row r="603">
          <cell r="A603">
            <v>21918</v>
          </cell>
          <cell r="B603" t="str">
            <v>Cecil</v>
          </cell>
          <cell r="C603">
            <v>90</v>
          </cell>
          <cell r="D603">
            <v>4428</v>
          </cell>
          <cell r="E603">
            <v>20.325202999999998</v>
          </cell>
          <cell r="F603" t="str">
            <v>&lt;11</v>
          </cell>
          <cell r="G603">
            <v>88</v>
          </cell>
          <cell r="H603">
            <v>11.363636</v>
          </cell>
          <cell r="I603">
            <v>88</v>
          </cell>
          <cell r="J603">
            <v>4340</v>
          </cell>
          <cell r="K603">
            <v>20.276498</v>
          </cell>
          <cell r="L603">
            <v>35</v>
          </cell>
          <cell r="M603">
            <v>2160</v>
          </cell>
          <cell r="N603">
            <v>16.203703999999998</v>
          </cell>
          <cell r="O603">
            <v>55</v>
          </cell>
          <cell r="P603">
            <v>2268</v>
          </cell>
          <cell r="Q603">
            <v>24.250440999999999</v>
          </cell>
          <cell r="R603" t="str">
            <v>&lt;11</v>
          </cell>
          <cell r="S603">
            <v>0</v>
          </cell>
          <cell r="T603" t="str">
            <v xml:space="preserve"> </v>
          </cell>
          <cell r="U603" t="str">
            <v>&lt;11</v>
          </cell>
          <cell r="V603">
            <v>48</v>
          </cell>
          <cell r="W603" t="str">
            <v xml:space="preserve"> </v>
          </cell>
          <cell r="X603" t="str">
            <v>&lt;11</v>
          </cell>
          <cell r="Y603">
            <v>284</v>
          </cell>
          <cell r="Z603">
            <v>3.5211267999999998</v>
          </cell>
          <cell r="AA603">
            <v>88</v>
          </cell>
          <cell r="AB603">
            <v>4096</v>
          </cell>
          <cell r="AC603">
            <v>21.484375</v>
          </cell>
        </row>
        <row r="604">
          <cell r="A604">
            <v>21919</v>
          </cell>
          <cell r="B604" t="str">
            <v>Cecil</v>
          </cell>
          <cell r="C604">
            <v>76</v>
          </cell>
          <cell r="D604">
            <v>3400</v>
          </cell>
          <cell r="E604">
            <v>22.352941000000001</v>
          </cell>
          <cell r="F604" t="str">
            <v>&lt;11</v>
          </cell>
          <cell r="G604">
            <v>0</v>
          </cell>
          <cell r="H604" t="str">
            <v xml:space="preserve"> </v>
          </cell>
          <cell r="I604">
            <v>75</v>
          </cell>
          <cell r="J604">
            <v>3400</v>
          </cell>
          <cell r="K604">
            <v>22.058824000000001</v>
          </cell>
          <cell r="L604">
            <v>30</v>
          </cell>
          <cell r="M604">
            <v>1863</v>
          </cell>
          <cell r="N604">
            <v>16.103059999999999</v>
          </cell>
          <cell r="O604">
            <v>46</v>
          </cell>
          <cell r="P604">
            <v>1537</v>
          </cell>
          <cell r="Q604">
            <v>29.928432000000001</v>
          </cell>
          <cell r="R604" t="str">
            <v>&lt;11</v>
          </cell>
          <cell r="S604">
            <v>0</v>
          </cell>
          <cell r="T604" t="str">
            <v xml:space="preserve"> </v>
          </cell>
          <cell r="U604" t="str">
            <v>&lt;11</v>
          </cell>
          <cell r="V604">
            <v>17</v>
          </cell>
          <cell r="W604">
            <v>117.64706</v>
          </cell>
          <cell r="X604" t="str">
            <v>&lt;11</v>
          </cell>
          <cell r="Y604">
            <v>0</v>
          </cell>
          <cell r="Z604" t="str">
            <v xml:space="preserve"> </v>
          </cell>
          <cell r="AA604">
            <v>71</v>
          </cell>
          <cell r="AB604">
            <v>3383</v>
          </cell>
          <cell r="AC604">
            <v>20.987289000000001</v>
          </cell>
        </row>
        <row r="605">
          <cell r="A605">
            <v>21920</v>
          </cell>
          <cell r="B605" t="str">
            <v>Cecil</v>
          </cell>
          <cell r="C605" t="str">
            <v>&lt;11</v>
          </cell>
          <cell r="D605">
            <v>910</v>
          </cell>
          <cell r="E605">
            <v>5.4945054999999998</v>
          </cell>
          <cell r="F605" t="str">
            <v>&lt;11</v>
          </cell>
          <cell r="G605">
            <v>194</v>
          </cell>
          <cell r="H605" t="str">
            <v xml:space="preserve"> </v>
          </cell>
          <cell r="I605" t="str">
            <v>&lt;11</v>
          </cell>
          <cell r="J605">
            <v>716</v>
          </cell>
          <cell r="K605">
            <v>6.9832402</v>
          </cell>
          <cell r="L605" t="str">
            <v>&lt;11</v>
          </cell>
          <cell r="M605">
            <v>526</v>
          </cell>
          <cell r="N605">
            <v>9.5057033999999998</v>
          </cell>
          <cell r="O605" t="str">
            <v>&lt;11</v>
          </cell>
          <cell r="P605">
            <v>384</v>
          </cell>
          <cell r="Q605" t="str">
            <v xml:space="preserve"> </v>
          </cell>
          <cell r="R605" t="str">
            <v>&lt;11</v>
          </cell>
          <cell r="S605">
            <v>0</v>
          </cell>
          <cell r="T605" t="str">
            <v xml:space="preserve"> </v>
          </cell>
          <cell r="U605" t="str">
            <v>&lt;11</v>
          </cell>
          <cell r="V605">
            <v>0</v>
          </cell>
          <cell r="W605" t="str">
            <v xml:space="preserve"> </v>
          </cell>
          <cell r="X605" t="str">
            <v>&lt;11</v>
          </cell>
          <cell r="Y605">
            <v>219</v>
          </cell>
          <cell r="Z605" t="str">
            <v xml:space="preserve"> </v>
          </cell>
          <cell r="AA605" t="str">
            <v>&lt;11</v>
          </cell>
          <cell r="AB605">
            <v>691</v>
          </cell>
          <cell r="AC605">
            <v>7.2358900000000004</v>
          </cell>
        </row>
        <row r="606">
          <cell r="A606">
            <v>21921</v>
          </cell>
          <cell r="B606" t="str">
            <v>Cecil</v>
          </cell>
          <cell r="C606">
            <v>1235</v>
          </cell>
          <cell r="D606">
            <v>44793</v>
          </cell>
          <cell r="E606">
            <v>27.571272</v>
          </cell>
          <cell r="F606">
            <v>47</v>
          </cell>
          <cell r="G606">
            <v>2565</v>
          </cell>
          <cell r="H606">
            <v>18.323587</v>
          </cell>
          <cell r="I606">
            <v>1183</v>
          </cell>
          <cell r="J606">
            <v>42228</v>
          </cell>
          <cell r="K606">
            <v>28.014586999999999</v>
          </cell>
          <cell r="L606">
            <v>480</v>
          </cell>
          <cell r="M606">
            <v>22255</v>
          </cell>
          <cell r="N606">
            <v>21.568187000000002</v>
          </cell>
          <cell r="O606">
            <v>755</v>
          </cell>
          <cell r="P606">
            <v>22538</v>
          </cell>
          <cell r="Q606">
            <v>33.498980000000003</v>
          </cell>
          <cell r="R606" t="str">
            <v>&lt;11</v>
          </cell>
          <cell r="S606">
            <v>770</v>
          </cell>
          <cell r="T606">
            <v>1.2987013000000001</v>
          </cell>
          <cell r="U606">
            <v>161</v>
          </cell>
          <cell r="V606">
            <v>4307</v>
          </cell>
          <cell r="W606">
            <v>37.381008000000001</v>
          </cell>
          <cell r="X606">
            <v>55</v>
          </cell>
          <cell r="Y606">
            <v>3359</v>
          </cell>
          <cell r="Z606">
            <v>16.373920999999999</v>
          </cell>
          <cell r="AA606">
            <v>1018</v>
          </cell>
          <cell r="AB606">
            <v>36357</v>
          </cell>
          <cell r="AC606">
            <v>28.000109999999999</v>
          </cell>
        </row>
        <row r="607">
          <cell r="A607">
            <v>21922</v>
          </cell>
          <cell r="B607" t="str">
            <v>Cecil</v>
          </cell>
          <cell r="C607">
            <v>22</v>
          </cell>
          <cell r="D607">
            <v>0</v>
          </cell>
          <cell r="E607" t="str">
            <v xml:space="preserve"> </v>
          </cell>
          <cell r="F607" t="str">
            <v>&lt;11</v>
          </cell>
          <cell r="G607">
            <v>0</v>
          </cell>
          <cell r="H607" t="str">
            <v xml:space="preserve"> </v>
          </cell>
          <cell r="I607">
            <v>22</v>
          </cell>
          <cell r="J607">
            <v>0</v>
          </cell>
          <cell r="K607" t="str">
            <v xml:space="preserve"> </v>
          </cell>
          <cell r="L607" t="str">
            <v>&lt;11</v>
          </cell>
          <cell r="M607">
            <v>0</v>
          </cell>
          <cell r="N607" t="str">
            <v xml:space="preserve"> </v>
          </cell>
          <cell r="O607">
            <v>18</v>
          </cell>
          <cell r="P607">
            <v>0</v>
          </cell>
          <cell r="Q607" t="str">
            <v xml:space="preserve"> </v>
          </cell>
          <cell r="R607" t="str">
            <v>&lt;11</v>
          </cell>
          <cell r="S607">
            <v>0</v>
          </cell>
          <cell r="T607" t="str">
            <v xml:space="preserve"> </v>
          </cell>
          <cell r="U607" t="str">
            <v>&lt;11</v>
          </cell>
          <cell r="V607">
            <v>0</v>
          </cell>
          <cell r="W607" t="str">
            <v xml:space="preserve"> </v>
          </cell>
          <cell r="X607" t="str">
            <v>&lt;11</v>
          </cell>
          <cell r="Y607">
            <v>0</v>
          </cell>
          <cell r="Z607" t="str">
            <v xml:space="preserve"> </v>
          </cell>
          <cell r="AA607">
            <v>20</v>
          </cell>
          <cell r="AB607">
            <v>0</v>
          </cell>
          <cell r="AC607" t="str">
            <v xml:space="preserve"> </v>
          </cell>
        </row>
        <row r="608">
          <cell r="A608">
            <v>21930</v>
          </cell>
          <cell r="B608" t="str">
            <v>Cecil</v>
          </cell>
          <cell r="C608" t="str">
            <v>&lt;11</v>
          </cell>
          <cell r="D608">
            <v>24</v>
          </cell>
          <cell r="E608" t="str">
            <v xml:space="preserve"> </v>
          </cell>
          <cell r="F608" t="str">
            <v>&lt;11</v>
          </cell>
          <cell r="G608">
            <v>0</v>
          </cell>
          <cell r="H608" t="str">
            <v xml:space="preserve"> </v>
          </cell>
          <cell r="I608" t="str">
            <v>&lt;11</v>
          </cell>
          <cell r="J608">
            <v>24</v>
          </cell>
          <cell r="K608" t="str">
            <v xml:space="preserve"> </v>
          </cell>
          <cell r="L608" t="str">
            <v>&lt;11</v>
          </cell>
          <cell r="M608">
            <v>12</v>
          </cell>
          <cell r="N608" t="str">
            <v xml:space="preserve"> </v>
          </cell>
          <cell r="O608" t="str">
            <v>&lt;11</v>
          </cell>
          <cell r="P608">
            <v>12</v>
          </cell>
          <cell r="Q608" t="str">
            <v xml:space="preserve"> </v>
          </cell>
          <cell r="R608" t="str">
            <v>&lt;11</v>
          </cell>
          <cell r="S608">
            <v>0</v>
          </cell>
          <cell r="T608" t="str">
            <v xml:space="preserve"> </v>
          </cell>
          <cell r="U608" t="str">
            <v>&lt;11</v>
          </cell>
          <cell r="V608">
            <v>0</v>
          </cell>
          <cell r="W608" t="str">
            <v xml:space="preserve"> </v>
          </cell>
          <cell r="X608" t="str">
            <v>&lt;11</v>
          </cell>
          <cell r="Y608">
            <v>0</v>
          </cell>
          <cell r="Z608" t="str">
            <v xml:space="preserve"> </v>
          </cell>
          <cell r="AA608" t="str">
            <v>&lt;11</v>
          </cell>
          <cell r="AB608">
            <v>24</v>
          </cell>
          <cell r="AC608" t="str">
            <v xml:space="preserve"> </v>
          </cell>
        </row>
        <row r="610">
          <cell r="A610" t="str">
            <v>Health Equity Explorer Reporting Suite (py202307a): data_extract2a.sas 03OCT2023 10:28</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7DCA-FAF1-4B38-A245-4504918F96E0}">
  <dimension ref="A1:B5"/>
  <sheetViews>
    <sheetView tabSelected="1" workbookViewId="0">
      <selection activeCell="E5" sqref="E5"/>
    </sheetView>
  </sheetViews>
  <sheetFormatPr defaultRowHeight="12.75" x14ac:dyDescent="0.2"/>
  <cols>
    <col min="1" max="1" width="32.85546875" customWidth="1"/>
    <col min="2" max="2" width="55.7109375" customWidth="1"/>
  </cols>
  <sheetData>
    <row r="1" spans="1:2" ht="15" x14ac:dyDescent="0.25">
      <c r="A1" s="33" t="s">
        <v>79</v>
      </c>
      <c r="B1" s="34"/>
    </row>
    <row r="2" spans="1:2" ht="15" x14ac:dyDescent="0.25">
      <c r="A2" s="33"/>
      <c r="B2" s="34"/>
    </row>
    <row r="3" spans="1:2" ht="115.5" x14ac:dyDescent="0.25">
      <c r="A3" s="35" t="s">
        <v>80</v>
      </c>
      <c r="B3" s="37" t="s">
        <v>83</v>
      </c>
    </row>
    <row r="4" spans="1:2" ht="26.25" x14ac:dyDescent="0.25">
      <c r="A4" s="35" t="s">
        <v>81</v>
      </c>
      <c r="B4" s="37" t="s">
        <v>84</v>
      </c>
    </row>
    <row r="5" spans="1:2" ht="77.25" x14ac:dyDescent="0.25">
      <c r="A5" s="36" t="s">
        <v>82</v>
      </c>
      <c r="B5" s="38"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0EF7-4607-497A-90B5-CA2318F807ED}">
  <dimension ref="A1:C16"/>
  <sheetViews>
    <sheetView workbookViewId="0">
      <selection activeCell="C14" sqref="C14"/>
    </sheetView>
  </sheetViews>
  <sheetFormatPr defaultRowHeight="12.75" x14ac:dyDescent="0.2"/>
  <cols>
    <col min="1" max="1" width="45.85546875" customWidth="1"/>
    <col min="2" max="2" width="72.5703125" customWidth="1"/>
  </cols>
  <sheetData>
    <row r="1" spans="1:3" ht="15" x14ac:dyDescent="0.25">
      <c r="A1" s="11" t="s">
        <v>15</v>
      </c>
      <c r="B1" s="11" t="s">
        <v>16</v>
      </c>
      <c r="C1" s="30" t="s">
        <v>76</v>
      </c>
    </row>
    <row r="2" spans="1:3" ht="15" x14ac:dyDescent="0.25">
      <c r="A2" s="12" t="s">
        <v>11</v>
      </c>
      <c r="B2" s="15" t="s">
        <v>34</v>
      </c>
      <c r="C2" s="13"/>
    </row>
    <row r="3" spans="1:3" ht="26.25" x14ac:dyDescent="0.25">
      <c r="A3" s="12" t="s">
        <v>12</v>
      </c>
      <c r="B3" s="14" t="s">
        <v>17</v>
      </c>
      <c r="C3" s="13"/>
    </row>
    <row r="4" spans="1:3" ht="15" x14ac:dyDescent="0.25">
      <c r="A4" s="12" t="s">
        <v>13</v>
      </c>
      <c r="B4" s="15" t="s">
        <v>35</v>
      </c>
      <c r="C4" s="13"/>
    </row>
    <row r="5" spans="1:3" ht="15" x14ac:dyDescent="0.25">
      <c r="A5" s="12" t="s">
        <v>14</v>
      </c>
      <c r="B5" s="13" t="s">
        <v>18</v>
      </c>
      <c r="C5" s="13"/>
    </row>
    <row r="6" spans="1:3" ht="15" x14ac:dyDescent="0.25">
      <c r="A6" s="8" t="s">
        <v>9</v>
      </c>
      <c r="B6" s="30" t="s">
        <v>107</v>
      </c>
      <c r="C6" s="13" t="s">
        <v>29</v>
      </c>
    </row>
    <row r="7" spans="1:3" ht="15" x14ac:dyDescent="0.25">
      <c r="A7" s="8" t="s">
        <v>10</v>
      </c>
      <c r="B7" s="13" t="s">
        <v>19</v>
      </c>
      <c r="C7" s="13" t="s">
        <v>30</v>
      </c>
    </row>
    <row r="8" spans="1:3" ht="15" x14ac:dyDescent="0.25">
      <c r="A8" s="8" t="s">
        <v>7</v>
      </c>
      <c r="B8" s="13" t="s">
        <v>20</v>
      </c>
      <c r="C8" s="13" t="s">
        <v>28</v>
      </c>
    </row>
    <row r="9" spans="1:3" ht="15" x14ac:dyDescent="0.25">
      <c r="A9" s="8" t="s">
        <v>8</v>
      </c>
      <c r="B9" s="13" t="s">
        <v>21</v>
      </c>
      <c r="C9" s="13" t="s">
        <v>33</v>
      </c>
    </row>
    <row r="10" spans="1:3" ht="15" x14ac:dyDescent="0.25">
      <c r="A10" s="7" t="s">
        <v>4</v>
      </c>
      <c r="B10" s="13" t="s">
        <v>22</v>
      </c>
      <c r="C10" s="13" t="s">
        <v>37</v>
      </c>
    </row>
    <row r="11" spans="1:3" ht="15" x14ac:dyDescent="0.25">
      <c r="A11" s="7" t="s">
        <v>5</v>
      </c>
      <c r="B11" s="13" t="s">
        <v>23</v>
      </c>
      <c r="C11" s="13" t="s">
        <v>36</v>
      </c>
    </row>
    <row r="12" spans="1:3" ht="15" x14ac:dyDescent="0.25">
      <c r="A12" s="7" t="s">
        <v>6</v>
      </c>
      <c r="B12" s="13" t="s">
        <v>24</v>
      </c>
      <c r="C12" s="13" t="s">
        <v>39</v>
      </c>
    </row>
    <row r="13" spans="1:3" ht="15" x14ac:dyDescent="0.25">
      <c r="A13" s="5" t="s">
        <v>1</v>
      </c>
      <c r="B13" s="13" t="s">
        <v>25</v>
      </c>
      <c r="C13" s="13" t="s">
        <v>38</v>
      </c>
    </row>
    <row r="14" spans="1:3" ht="15" x14ac:dyDescent="0.25">
      <c r="A14" s="5" t="s">
        <v>2</v>
      </c>
      <c r="B14" s="13" t="s">
        <v>26</v>
      </c>
      <c r="C14" t="s">
        <v>32</v>
      </c>
    </row>
    <row r="15" spans="1:3" ht="15" x14ac:dyDescent="0.25">
      <c r="A15" s="6" t="s">
        <v>3</v>
      </c>
      <c r="B15" s="13" t="s">
        <v>27</v>
      </c>
      <c r="C15" s="13" t="s">
        <v>31</v>
      </c>
    </row>
    <row r="16" spans="1:3" ht="15" x14ac:dyDescent="0.25">
      <c r="A16" s="6" t="s">
        <v>100</v>
      </c>
      <c r="B16" s="13" t="s">
        <v>101</v>
      </c>
      <c r="C16" s="1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3C1A-1821-4179-85DD-B1B528FEB85D}">
  <dimension ref="A1:U469"/>
  <sheetViews>
    <sheetView workbookViewId="0">
      <pane xSplit="2" ySplit="3" topLeftCell="D4" activePane="bottomRight" state="frozen"/>
      <selection pane="topRight" activeCell="C1" sqref="C1"/>
      <selection pane="bottomLeft" activeCell="A4" sqref="A4"/>
      <selection pane="bottomRight" activeCell="H10" sqref="H10"/>
    </sheetView>
  </sheetViews>
  <sheetFormatPr defaultRowHeight="12.75" x14ac:dyDescent="0.2"/>
  <cols>
    <col min="1" max="1" width="7.85546875" customWidth="1"/>
    <col min="2" max="2" width="12.42578125" customWidth="1"/>
    <col min="3" max="3" width="9.42578125" customWidth="1"/>
    <col min="4" max="15" width="12.42578125" customWidth="1"/>
  </cols>
  <sheetData>
    <row r="1" spans="1:21" ht="23.25" x14ac:dyDescent="0.35">
      <c r="A1" s="48" t="s">
        <v>77</v>
      </c>
      <c r="B1" s="48"/>
      <c r="C1" s="48"/>
      <c r="D1" s="48"/>
      <c r="E1" s="48"/>
      <c r="F1" s="48"/>
      <c r="G1" s="48"/>
      <c r="H1" s="48"/>
      <c r="I1" s="48"/>
      <c r="J1" s="48"/>
      <c r="K1" s="48"/>
      <c r="L1" s="48"/>
      <c r="M1" s="48"/>
      <c r="N1" s="48"/>
      <c r="O1" s="48"/>
      <c r="P1" s="48"/>
      <c r="Q1" s="48"/>
      <c r="R1" s="48"/>
      <c r="S1" s="48"/>
      <c r="T1" s="48"/>
      <c r="U1" s="48"/>
    </row>
    <row r="2" spans="1:21" ht="15.6" customHeight="1" x14ac:dyDescent="0.35">
      <c r="A2" s="32" t="s">
        <v>78</v>
      </c>
      <c r="B2" s="31"/>
      <c r="C2" s="31"/>
      <c r="D2" s="31"/>
      <c r="E2" s="31"/>
      <c r="F2" s="31"/>
      <c r="G2" s="31"/>
      <c r="H2" s="31"/>
      <c r="I2" s="31"/>
      <c r="J2" s="31"/>
      <c r="K2" s="31"/>
      <c r="L2" s="31"/>
      <c r="M2" s="31"/>
      <c r="N2" s="31"/>
      <c r="O2" s="31"/>
      <c r="P2" s="31"/>
      <c r="Q2" s="31"/>
      <c r="R2" s="31"/>
      <c r="S2" s="31"/>
      <c r="T2" s="31"/>
      <c r="U2" s="31"/>
    </row>
    <row r="3" spans="1:21" ht="75" x14ac:dyDescent="0.25">
      <c r="A3" s="9" t="s">
        <v>11</v>
      </c>
      <c r="B3" s="10" t="s">
        <v>12</v>
      </c>
      <c r="C3" s="9" t="s">
        <v>13</v>
      </c>
      <c r="D3" s="9" t="s">
        <v>14</v>
      </c>
      <c r="E3" s="8" t="s">
        <v>8</v>
      </c>
      <c r="F3" s="8" t="s">
        <v>7</v>
      </c>
      <c r="G3" s="8" t="s">
        <v>9</v>
      </c>
      <c r="H3" s="8" t="s">
        <v>10</v>
      </c>
      <c r="I3" s="6" t="s">
        <v>3</v>
      </c>
      <c r="J3" s="6" t="s">
        <v>100</v>
      </c>
      <c r="K3" s="5" t="s">
        <v>2</v>
      </c>
      <c r="L3" s="5" t="s">
        <v>1</v>
      </c>
      <c r="M3" s="7" t="s">
        <v>6</v>
      </c>
      <c r="N3" s="7" t="s">
        <v>4</v>
      </c>
      <c r="O3" s="7" t="s">
        <v>5</v>
      </c>
    </row>
    <row r="4" spans="1:21" ht="15" x14ac:dyDescent="0.25">
      <c r="A4" s="46" t="s">
        <v>103</v>
      </c>
      <c r="B4" s="33" t="s">
        <v>103</v>
      </c>
      <c r="C4">
        <v>6148545</v>
      </c>
      <c r="E4">
        <f>100-90.8</f>
        <v>9.2000000000000028</v>
      </c>
      <c r="F4">
        <v>9.1999999999999993</v>
      </c>
      <c r="G4">
        <v>5.3</v>
      </c>
      <c r="H4" s="47">
        <v>91431</v>
      </c>
      <c r="I4">
        <v>8.6999999999999993</v>
      </c>
      <c r="J4">
        <f>1.6+0.7</f>
        <v>2.2999999999999998</v>
      </c>
      <c r="K4">
        <v>7.1</v>
      </c>
      <c r="L4">
        <f>100-49.4</f>
        <v>50.6</v>
      </c>
      <c r="M4">
        <v>11.1</v>
      </c>
      <c r="N4">
        <v>22.3</v>
      </c>
      <c r="O4">
        <v>15.4</v>
      </c>
    </row>
    <row r="5" spans="1:21" x14ac:dyDescent="0.2">
      <c r="A5">
        <v>20601</v>
      </c>
      <c r="B5" t="str">
        <f>VLOOKUP(A5,'[1]ANY SUBSTANCE USE'!$A:$AC,2,FALSE)</f>
        <v>Charles</v>
      </c>
      <c r="C5">
        <v>26740</v>
      </c>
      <c r="D5" t="b">
        <v>1</v>
      </c>
      <c r="E5">
        <v>7.1</v>
      </c>
      <c r="F5">
        <v>5.4</v>
      </c>
      <c r="G5">
        <v>6.3</v>
      </c>
      <c r="H5" s="47">
        <v>43661</v>
      </c>
      <c r="I5">
        <v>1.4</v>
      </c>
      <c r="J5">
        <v>4.0999999999999996</v>
      </c>
      <c r="K5">
        <v>3</v>
      </c>
      <c r="L5">
        <v>73.599999999999994</v>
      </c>
      <c r="M5">
        <v>9.9</v>
      </c>
      <c r="N5">
        <v>25.9</v>
      </c>
      <c r="O5">
        <v>11.8</v>
      </c>
    </row>
    <row r="6" spans="1:21" x14ac:dyDescent="0.2">
      <c r="A6">
        <v>20602</v>
      </c>
      <c r="B6" t="str">
        <f>VLOOKUP(A6,'[1]ANY SUBSTANCE USE'!$A:$AC,2,FALSE)</f>
        <v>Charles</v>
      </c>
      <c r="C6">
        <v>28277</v>
      </c>
      <c r="D6" t="b">
        <v>1</v>
      </c>
      <c r="E6">
        <v>5.9</v>
      </c>
      <c r="F6">
        <v>7.2</v>
      </c>
      <c r="G6">
        <v>7.3</v>
      </c>
      <c r="H6" s="47">
        <v>38621</v>
      </c>
      <c r="I6">
        <v>5.3</v>
      </c>
      <c r="J6">
        <v>1.7</v>
      </c>
      <c r="K6">
        <v>4.0999999999999996</v>
      </c>
      <c r="L6">
        <v>78.099999999999994</v>
      </c>
      <c r="M6">
        <v>12.2</v>
      </c>
      <c r="N6">
        <v>23.8</v>
      </c>
      <c r="O6">
        <v>11.4</v>
      </c>
    </row>
    <row r="7" spans="1:21" x14ac:dyDescent="0.2">
      <c r="A7">
        <v>20603</v>
      </c>
      <c r="B7" t="str">
        <f>VLOOKUP(A7,'[1]ANY SUBSTANCE USE'!$A:$AC,2,FALSE)</f>
        <v>Charles</v>
      </c>
      <c r="C7">
        <v>31897</v>
      </c>
      <c r="D7" t="b">
        <v>1</v>
      </c>
      <c r="E7">
        <v>4.7</v>
      </c>
      <c r="F7">
        <v>3.7</v>
      </c>
      <c r="G7">
        <v>5.7</v>
      </c>
      <c r="H7" s="47">
        <v>48409</v>
      </c>
      <c r="I7">
        <v>3</v>
      </c>
      <c r="J7">
        <v>1.3</v>
      </c>
      <c r="K7">
        <v>3.5</v>
      </c>
      <c r="L7">
        <v>78.8</v>
      </c>
      <c r="M7">
        <v>6.6</v>
      </c>
      <c r="N7">
        <v>25.7</v>
      </c>
      <c r="O7">
        <v>7.9</v>
      </c>
    </row>
    <row r="8" spans="1:21" x14ac:dyDescent="0.2">
      <c r="A8">
        <v>20606</v>
      </c>
      <c r="B8" t="str">
        <f>VLOOKUP(A8,'[1]ANY SUBSTANCE USE'!$A:$AC,2,FALSE)</f>
        <v>Saint Marys</v>
      </c>
      <c r="C8">
        <v>101</v>
      </c>
      <c r="D8" t="b">
        <v>0</v>
      </c>
      <c r="E8">
        <v>0</v>
      </c>
      <c r="F8">
        <v>0</v>
      </c>
      <c r="G8">
        <v>0</v>
      </c>
      <c r="H8" s="47">
        <v>59208</v>
      </c>
      <c r="I8">
        <v>0</v>
      </c>
      <c r="J8">
        <v>0</v>
      </c>
      <c r="K8">
        <v>0</v>
      </c>
      <c r="L8">
        <v>0</v>
      </c>
      <c r="M8">
        <v>5.9</v>
      </c>
      <c r="N8">
        <v>0</v>
      </c>
      <c r="O8">
        <v>22.8</v>
      </c>
    </row>
    <row r="9" spans="1:21" x14ac:dyDescent="0.2">
      <c r="A9">
        <v>20607</v>
      </c>
      <c r="B9" t="str">
        <f>VLOOKUP(A9,'[1]ANY SUBSTANCE USE'!$A:$AC,2,FALSE)</f>
        <v>Prince Georges</v>
      </c>
      <c r="C9">
        <v>11122</v>
      </c>
      <c r="D9" t="b">
        <v>1</v>
      </c>
      <c r="E9">
        <v>8.4</v>
      </c>
      <c r="F9">
        <v>7.6</v>
      </c>
      <c r="G9">
        <v>3</v>
      </c>
      <c r="H9" s="47">
        <v>55386</v>
      </c>
      <c r="I9">
        <v>3</v>
      </c>
      <c r="J9">
        <v>0</v>
      </c>
      <c r="K9">
        <v>3</v>
      </c>
      <c r="L9">
        <v>77</v>
      </c>
      <c r="M9">
        <v>12.3</v>
      </c>
      <c r="N9">
        <v>21.5</v>
      </c>
      <c r="O9">
        <v>12.4</v>
      </c>
    </row>
    <row r="10" spans="1:21" x14ac:dyDescent="0.2">
      <c r="A10">
        <v>20608</v>
      </c>
      <c r="B10" t="str">
        <f>VLOOKUP(A10,'[1]ANY SUBSTANCE USE'!$A:$AC,2,FALSE)</f>
        <v>Prince Georges</v>
      </c>
      <c r="C10">
        <v>734</v>
      </c>
      <c r="D10" t="b">
        <v>0</v>
      </c>
      <c r="E10">
        <v>9.6999999999999993</v>
      </c>
      <c r="F10">
        <v>8.1999999999999993</v>
      </c>
      <c r="G10">
        <v>6.9</v>
      </c>
      <c r="H10" s="47">
        <v>34760</v>
      </c>
      <c r="I10">
        <v>4.2</v>
      </c>
      <c r="J10">
        <v>0</v>
      </c>
      <c r="K10">
        <v>0</v>
      </c>
      <c r="L10">
        <v>77</v>
      </c>
      <c r="M10">
        <v>12.3</v>
      </c>
      <c r="N10">
        <v>24.7</v>
      </c>
      <c r="O10">
        <v>22.2</v>
      </c>
    </row>
    <row r="11" spans="1:21" x14ac:dyDescent="0.2">
      <c r="A11">
        <v>20609</v>
      </c>
      <c r="B11" t="str">
        <f>VLOOKUP(A11,'[1]ANY SUBSTANCE USE'!$A:$AC,2,FALSE)</f>
        <v>Saint Marys</v>
      </c>
      <c r="C11">
        <v>1611</v>
      </c>
      <c r="D11" t="b">
        <v>0</v>
      </c>
      <c r="E11">
        <v>11.7</v>
      </c>
      <c r="F11">
        <v>7</v>
      </c>
      <c r="G11">
        <v>6.5</v>
      </c>
      <c r="H11" s="47">
        <v>47632</v>
      </c>
      <c r="I11">
        <v>5.9</v>
      </c>
      <c r="J11">
        <v>0</v>
      </c>
      <c r="K11">
        <v>0</v>
      </c>
      <c r="L11">
        <v>33.299999999999997</v>
      </c>
      <c r="M11">
        <v>13.3</v>
      </c>
      <c r="N11">
        <v>18.899999999999999</v>
      </c>
      <c r="O11">
        <v>23.6</v>
      </c>
    </row>
    <row r="12" spans="1:21" x14ac:dyDescent="0.2">
      <c r="A12">
        <v>20611</v>
      </c>
      <c r="B12" t="str">
        <f>VLOOKUP(A12,'[1]ANY SUBSTANCE USE'!$A:$AC,2,FALSE)</f>
        <v>Charles</v>
      </c>
      <c r="C12">
        <v>1111</v>
      </c>
      <c r="D12" t="b">
        <v>0</v>
      </c>
      <c r="E12">
        <v>4.7</v>
      </c>
      <c r="F12">
        <v>4.5999999999999996</v>
      </c>
      <c r="G12">
        <v>11.1</v>
      </c>
      <c r="H12" s="47">
        <v>63213</v>
      </c>
      <c r="I12">
        <v>0</v>
      </c>
      <c r="J12">
        <v>0</v>
      </c>
      <c r="K12">
        <v>0</v>
      </c>
      <c r="L12">
        <v>30.700000000000003</v>
      </c>
      <c r="M12">
        <v>12.6</v>
      </c>
      <c r="N12">
        <v>14</v>
      </c>
      <c r="O12">
        <v>17.399999999999999</v>
      </c>
    </row>
    <row r="13" spans="1:21" x14ac:dyDescent="0.2">
      <c r="A13">
        <v>20612</v>
      </c>
      <c r="B13" t="str">
        <f>VLOOKUP(A13,'[1]ANY SUBSTANCE USE'!$A:$AC,2,FALSE)</f>
        <v>Charles</v>
      </c>
      <c r="C13">
        <v>132</v>
      </c>
      <c r="D13" t="b">
        <v>0</v>
      </c>
      <c r="E13">
        <v>0</v>
      </c>
      <c r="F13">
        <v>0</v>
      </c>
      <c r="G13">
        <v>25.8</v>
      </c>
      <c r="H13" s="47">
        <v>24776</v>
      </c>
      <c r="I13">
        <v>0</v>
      </c>
      <c r="J13">
        <v>0</v>
      </c>
      <c r="K13">
        <v>0</v>
      </c>
      <c r="L13">
        <v>0</v>
      </c>
      <c r="M13">
        <v>47.7</v>
      </c>
      <c r="N13">
        <v>0</v>
      </c>
      <c r="O13">
        <v>100</v>
      </c>
    </row>
    <row r="14" spans="1:21" x14ac:dyDescent="0.2">
      <c r="A14">
        <v>20613</v>
      </c>
      <c r="B14" t="str">
        <f>VLOOKUP(A14,'[1]ANY SUBSTANCE USE'!$A:$AC,2,FALSE)</f>
        <v>Prince Georges</v>
      </c>
      <c r="C14">
        <v>14595</v>
      </c>
      <c r="D14" t="b">
        <v>1</v>
      </c>
      <c r="E14">
        <v>7.7</v>
      </c>
      <c r="F14">
        <v>4.7</v>
      </c>
      <c r="G14">
        <v>5.8</v>
      </c>
      <c r="H14" s="47">
        <v>53789</v>
      </c>
      <c r="I14">
        <v>3.2</v>
      </c>
      <c r="J14">
        <v>0.4</v>
      </c>
      <c r="K14">
        <v>1.9</v>
      </c>
      <c r="L14">
        <v>76.5</v>
      </c>
      <c r="M14">
        <v>10.1</v>
      </c>
      <c r="N14">
        <v>20.7</v>
      </c>
      <c r="O14">
        <v>14.3</v>
      </c>
    </row>
    <row r="15" spans="1:21" x14ac:dyDescent="0.2">
      <c r="A15">
        <v>20615</v>
      </c>
      <c r="B15" t="str">
        <f>VLOOKUP(A15,'[1]ANY SUBSTANCE USE'!$A:$AC,2,FALSE)</f>
        <v>Calvert</v>
      </c>
      <c r="C15">
        <v>583</v>
      </c>
      <c r="D15" t="b">
        <v>0</v>
      </c>
      <c r="E15">
        <v>6.4</v>
      </c>
      <c r="F15">
        <v>0</v>
      </c>
      <c r="G15">
        <v>3.3</v>
      </c>
      <c r="H15" s="47">
        <v>70740</v>
      </c>
      <c r="I15">
        <v>0</v>
      </c>
      <c r="J15">
        <v>0</v>
      </c>
      <c r="K15">
        <v>0</v>
      </c>
      <c r="L15">
        <v>0</v>
      </c>
      <c r="M15">
        <v>13.2</v>
      </c>
      <c r="N15">
        <v>6.2</v>
      </c>
      <c r="O15">
        <v>12.3</v>
      </c>
    </row>
    <row r="16" spans="1:21" x14ac:dyDescent="0.2">
      <c r="A16">
        <v>20616</v>
      </c>
      <c r="B16" t="str">
        <f>VLOOKUP(A16,'[1]ANY SUBSTANCE USE'!$A:$AC,2,FALSE)</f>
        <v>Charles</v>
      </c>
      <c r="C16">
        <v>6934</v>
      </c>
      <c r="D16" t="b">
        <v>1</v>
      </c>
      <c r="E16">
        <v>2.7</v>
      </c>
      <c r="F16">
        <v>11.2</v>
      </c>
      <c r="G16">
        <v>3.6</v>
      </c>
      <c r="H16" s="47">
        <v>40889</v>
      </c>
      <c r="I16">
        <v>1.3</v>
      </c>
      <c r="J16">
        <v>0.5</v>
      </c>
      <c r="K16">
        <v>2.7</v>
      </c>
      <c r="L16">
        <v>83.9</v>
      </c>
      <c r="M16">
        <v>6.7</v>
      </c>
      <c r="N16">
        <v>25.5</v>
      </c>
      <c r="O16">
        <v>9.9</v>
      </c>
    </row>
    <row r="17" spans="1:15" x14ac:dyDescent="0.2">
      <c r="A17">
        <v>20617</v>
      </c>
      <c r="B17" t="str">
        <f>VLOOKUP(A17,'[1]ANY SUBSTANCE USE'!$A:$AC,2,FALSE)</f>
        <v>Charles</v>
      </c>
      <c r="C17">
        <v>521</v>
      </c>
      <c r="D17" t="b">
        <v>0</v>
      </c>
      <c r="E17">
        <v>0</v>
      </c>
      <c r="F17">
        <v>0</v>
      </c>
      <c r="G17">
        <v>1.7</v>
      </c>
      <c r="H17" s="47">
        <v>67192</v>
      </c>
      <c r="I17">
        <v>0</v>
      </c>
      <c r="J17">
        <v>0</v>
      </c>
      <c r="K17">
        <v>4.5999999999999996</v>
      </c>
      <c r="L17">
        <v>17.900000000000006</v>
      </c>
      <c r="M17">
        <v>21.9</v>
      </c>
      <c r="N17">
        <v>21.9</v>
      </c>
      <c r="O17">
        <v>24.2</v>
      </c>
    </row>
    <row r="18" spans="1:15" x14ac:dyDescent="0.2">
      <c r="A18">
        <v>20618</v>
      </c>
      <c r="B18" t="str">
        <f>VLOOKUP(A18,'[1]ANY SUBSTANCE USE'!$A:$AC,2,FALSE)</f>
        <v>Saint Marys</v>
      </c>
      <c r="C18">
        <v>941</v>
      </c>
      <c r="D18" t="b">
        <v>0</v>
      </c>
      <c r="E18">
        <v>27.4</v>
      </c>
      <c r="F18">
        <v>17.3</v>
      </c>
      <c r="G18">
        <v>1.6</v>
      </c>
      <c r="H18" s="47">
        <v>33813</v>
      </c>
      <c r="I18">
        <v>2.2999999999999998</v>
      </c>
      <c r="J18">
        <v>0</v>
      </c>
      <c r="K18">
        <v>0.1</v>
      </c>
      <c r="L18">
        <v>53.2</v>
      </c>
      <c r="M18">
        <v>32.4</v>
      </c>
      <c r="N18">
        <v>4.4000000000000004</v>
      </c>
      <c r="O18">
        <v>46.5</v>
      </c>
    </row>
    <row r="19" spans="1:15" x14ac:dyDescent="0.2">
      <c r="A19">
        <v>20619</v>
      </c>
      <c r="B19" t="str">
        <f>VLOOKUP(A19,'[1]ANY SUBSTANCE USE'!$A:$AC,2,FALSE)</f>
        <v>Saint Marys</v>
      </c>
      <c r="C19">
        <v>13244</v>
      </c>
      <c r="D19" t="b">
        <v>1</v>
      </c>
      <c r="E19">
        <v>2.8</v>
      </c>
      <c r="F19">
        <v>1.5</v>
      </c>
      <c r="G19">
        <v>7.8</v>
      </c>
      <c r="H19" s="47">
        <v>47739</v>
      </c>
      <c r="I19">
        <v>1</v>
      </c>
      <c r="J19">
        <v>0.8</v>
      </c>
      <c r="K19">
        <v>1</v>
      </c>
      <c r="L19">
        <v>26.299999999999997</v>
      </c>
      <c r="M19">
        <v>7.7</v>
      </c>
      <c r="N19">
        <v>27.8</v>
      </c>
      <c r="O19">
        <v>9.1999999999999993</v>
      </c>
    </row>
    <row r="20" spans="1:15" x14ac:dyDescent="0.2">
      <c r="A20">
        <v>20620</v>
      </c>
      <c r="B20" t="str">
        <f>VLOOKUP(A20,'[1]ANY SUBSTANCE USE'!$A:$AC,2,FALSE)</f>
        <v>Saint Marys</v>
      </c>
      <c r="C20">
        <v>1488</v>
      </c>
      <c r="D20" t="b">
        <v>0</v>
      </c>
      <c r="E20">
        <v>6.4</v>
      </c>
      <c r="F20">
        <v>0</v>
      </c>
      <c r="G20">
        <v>1.4</v>
      </c>
      <c r="H20" s="47">
        <v>40223</v>
      </c>
      <c r="I20">
        <v>3.8</v>
      </c>
      <c r="J20">
        <v>1.5</v>
      </c>
      <c r="K20">
        <v>1.5</v>
      </c>
      <c r="L20">
        <v>41.5</v>
      </c>
      <c r="M20">
        <v>24.6</v>
      </c>
      <c r="N20">
        <v>11.8</v>
      </c>
      <c r="O20">
        <v>9.5</v>
      </c>
    </row>
    <row r="21" spans="1:15" x14ac:dyDescent="0.2">
      <c r="A21">
        <v>20621</v>
      </c>
      <c r="B21" t="str">
        <f>VLOOKUP(A21,'[1]ANY SUBSTANCE USE'!$A:$AC,2,FALSE)</f>
        <v>Saint Marys</v>
      </c>
      <c r="C21">
        <v>786</v>
      </c>
      <c r="D21" t="b">
        <v>0</v>
      </c>
      <c r="E21">
        <v>0</v>
      </c>
      <c r="F21">
        <v>0</v>
      </c>
      <c r="G21">
        <v>14.2</v>
      </c>
      <c r="H21" s="47">
        <v>60454</v>
      </c>
      <c r="I21">
        <v>0</v>
      </c>
      <c r="J21">
        <v>0</v>
      </c>
      <c r="K21">
        <v>0</v>
      </c>
      <c r="L21">
        <v>10.299999999999997</v>
      </c>
      <c r="M21">
        <v>19</v>
      </c>
      <c r="N21">
        <v>5.0999999999999996</v>
      </c>
      <c r="O21">
        <v>22.3</v>
      </c>
    </row>
    <row r="22" spans="1:15" x14ac:dyDescent="0.2">
      <c r="A22">
        <v>20622</v>
      </c>
      <c r="B22" t="str">
        <f>VLOOKUP(A22,'[1]ANY SUBSTANCE USE'!$A:$AC,2,FALSE)</f>
        <v>Charles</v>
      </c>
      <c r="C22">
        <v>6005</v>
      </c>
      <c r="D22" t="b">
        <v>1</v>
      </c>
      <c r="E22">
        <v>11.9</v>
      </c>
      <c r="F22">
        <v>4.8</v>
      </c>
      <c r="G22">
        <v>5.9</v>
      </c>
      <c r="H22" s="47">
        <v>35588</v>
      </c>
      <c r="I22">
        <v>8.9</v>
      </c>
      <c r="J22">
        <v>1.6</v>
      </c>
      <c r="K22">
        <v>3.8</v>
      </c>
      <c r="L22">
        <v>24.599999999999994</v>
      </c>
      <c r="M22">
        <v>7.5</v>
      </c>
      <c r="N22">
        <v>25.4</v>
      </c>
      <c r="O22">
        <v>14.6</v>
      </c>
    </row>
    <row r="23" spans="1:15" x14ac:dyDescent="0.2">
      <c r="A23">
        <v>20623</v>
      </c>
      <c r="B23" t="str">
        <f>VLOOKUP(A23,'[1]ANY SUBSTANCE USE'!$A:$AC,2,FALSE)</f>
        <v>Prince Georges</v>
      </c>
      <c r="C23">
        <v>2534</v>
      </c>
      <c r="D23" t="b">
        <v>0</v>
      </c>
      <c r="E23">
        <v>4.7</v>
      </c>
      <c r="F23">
        <v>5.0999999999999996</v>
      </c>
      <c r="G23">
        <v>1.3</v>
      </c>
      <c r="H23" s="47">
        <v>50823</v>
      </c>
      <c r="I23">
        <v>0</v>
      </c>
      <c r="J23">
        <v>0</v>
      </c>
      <c r="K23">
        <v>1.8</v>
      </c>
      <c r="L23">
        <v>85.8</v>
      </c>
      <c r="M23">
        <v>17.100000000000001</v>
      </c>
      <c r="N23">
        <v>11</v>
      </c>
      <c r="O23">
        <v>24</v>
      </c>
    </row>
    <row r="24" spans="1:15" x14ac:dyDescent="0.2">
      <c r="A24">
        <v>20624</v>
      </c>
      <c r="B24" t="str">
        <f>VLOOKUP(A24,'[1]ANY SUBSTANCE USE'!$A:$AC,2,FALSE)</f>
        <v>Saint Marys</v>
      </c>
      <c r="C24">
        <v>859</v>
      </c>
      <c r="D24" t="b">
        <v>0</v>
      </c>
      <c r="E24">
        <v>4.3</v>
      </c>
      <c r="F24">
        <v>0</v>
      </c>
      <c r="G24">
        <v>0</v>
      </c>
      <c r="H24" s="47">
        <v>63480</v>
      </c>
      <c r="I24">
        <v>0</v>
      </c>
      <c r="J24">
        <v>0</v>
      </c>
      <c r="K24">
        <v>0</v>
      </c>
      <c r="L24">
        <v>3.4000000000000057</v>
      </c>
      <c r="M24">
        <v>11.1</v>
      </c>
      <c r="N24">
        <v>18.600000000000001</v>
      </c>
      <c r="O24">
        <v>12.5</v>
      </c>
    </row>
    <row r="25" spans="1:15" x14ac:dyDescent="0.2">
      <c r="A25">
        <v>20625</v>
      </c>
      <c r="B25" t="str">
        <f>VLOOKUP(A25,'[1]ANY SUBSTANCE USE'!$A:$AC,2,FALSE)</f>
        <v>Charles</v>
      </c>
      <c r="C25">
        <v>1065</v>
      </c>
      <c r="D25" t="b">
        <v>0</v>
      </c>
      <c r="E25">
        <v>1.1000000000000001</v>
      </c>
      <c r="F25">
        <v>5.3</v>
      </c>
      <c r="G25">
        <v>1.9</v>
      </c>
      <c r="H25" s="47">
        <v>46866</v>
      </c>
      <c r="I25">
        <v>0</v>
      </c>
      <c r="J25">
        <v>0</v>
      </c>
      <c r="K25">
        <v>0</v>
      </c>
      <c r="L25">
        <v>6</v>
      </c>
      <c r="M25">
        <v>10.5</v>
      </c>
      <c r="N25">
        <v>11.9</v>
      </c>
      <c r="O25">
        <v>2.4</v>
      </c>
    </row>
    <row r="26" spans="1:15" x14ac:dyDescent="0.2">
      <c r="A26">
        <v>20626</v>
      </c>
      <c r="B26" t="str">
        <f>VLOOKUP(A26,'[1]ANY SUBSTANCE USE'!$A:$AC,2,FALSE)</f>
        <v>Saint Marys</v>
      </c>
      <c r="C26">
        <v>224</v>
      </c>
      <c r="D26" t="b">
        <v>0</v>
      </c>
      <c r="E26">
        <v>14.1</v>
      </c>
      <c r="F26">
        <v>0</v>
      </c>
      <c r="G26">
        <v>2.2000000000000002</v>
      </c>
      <c r="H26" s="47">
        <v>58356</v>
      </c>
      <c r="I26">
        <v>0</v>
      </c>
      <c r="J26">
        <v>6.4</v>
      </c>
      <c r="K26">
        <v>0</v>
      </c>
      <c r="L26">
        <v>2.7000000000000028</v>
      </c>
      <c r="M26">
        <v>21</v>
      </c>
      <c r="N26">
        <v>19.600000000000001</v>
      </c>
      <c r="O26">
        <v>34.4</v>
      </c>
    </row>
    <row r="27" spans="1:15" x14ac:dyDescent="0.2">
      <c r="A27">
        <v>20628</v>
      </c>
      <c r="B27" t="str">
        <f>VLOOKUP(A27,'[1]ANY SUBSTANCE USE'!$A:$AC,2,FALSE)</f>
        <v>Saint Marys</v>
      </c>
      <c r="C27">
        <v>586</v>
      </c>
      <c r="D27" t="b">
        <v>0</v>
      </c>
      <c r="E27">
        <v>11</v>
      </c>
      <c r="F27">
        <v>6.2</v>
      </c>
      <c r="G27">
        <v>4.3</v>
      </c>
      <c r="H27" s="47">
        <v>45956</v>
      </c>
      <c r="I27">
        <v>2.7</v>
      </c>
      <c r="J27">
        <v>0</v>
      </c>
      <c r="K27">
        <v>0</v>
      </c>
      <c r="L27">
        <v>30.700000000000003</v>
      </c>
      <c r="M27">
        <v>16.600000000000001</v>
      </c>
      <c r="N27">
        <v>14</v>
      </c>
      <c r="O27">
        <v>29</v>
      </c>
    </row>
    <row r="28" spans="1:15" x14ac:dyDescent="0.2">
      <c r="A28">
        <v>20629</v>
      </c>
      <c r="B28" t="str">
        <f>VLOOKUP(A28,'[1]ANY SUBSTANCE USE'!$A:$AC,2,FALSE)</f>
        <v>Calvert</v>
      </c>
      <c r="C28">
        <v>864</v>
      </c>
      <c r="D28" t="b">
        <v>0</v>
      </c>
      <c r="E28">
        <v>7.5</v>
      </c>
      <c r="F28">
        <v>0</v>
      </c>
      <c r="G28">
        <v>0</v>
      </c>
      <c r="H28" s="47">
        <v>44066</v>
      </c>
      <c r="I28">
        <v>0</v>
      </c>
      <c r="J28">
        <v>0</v>
      </c>
      <c r="K28">
        <v>4.9000000000000004</v>
      </c>
      <c r="L28">
        <v>31.200000000000003</v>
      </c>
      <c r="M28">
        <v>13.6</v>
      </c>
      <c r="N28">
        <v>17.7</v>
      </c>
      <c r="O28">
        <v>33.1</v>
      </c>
    </row>
    <row r="29" spans="1:15" x14ac:dyDescent="0.2">
      <c r="A29">
        <v>20630</v>
      </c>
      <c r="B29" t="str">
        <f>VLOOKUP(A29,'[1]ANY SUBSTANCE USE'!$A:$AC,2,FALSE)</f>
        <v>Saint Marys</v>
      </c>
      <c r="C29">
        <v>305</v>
      </c>
      <c r="D29" t="b">
        <v>0</v>
      </c>
      <c r="E29">
        <v>0</v>
      </c>
      <c r="F29">
        <v>0</v>
      </c>
      <c r="G29">
        <v>0</v>
      </c>
      <c r="H29" s="47">
        <v>90732</v>
      </c>
      <c r="I29">
        <v>0</v>
      </c>
      <c r="J29">
        <v>0</v>
      </c>
      <c r="K29">
        <v>0</v>
      </c>
      <c r="L29">
        <v>9.7999999999999972</v>
      </c>
      <c r="M29">
        <v>0</v>
      </c>
      <c r="N29">
        <v>8.9</v>
      </c>
      <c r="O29">
        <v>25.2</v>
      </c>
    </row>
    <row r="30" spans="1:15" x14ac:dyDescent="0.2">
      <c r="A30">
        <v>20632</v>
      </c>
      <c r="B30" t="str">
        <f>VLOOKUP(A30,'[1]ANY SUBSTANCE USE'!$A:$AC,2,FALSE)</f>
        <v>Charles</v>
      </c>
      <c r="C30">
        <v>656</v>
      </c>
      <c r="D30" t="b">
        <v>0</v>
      </c>
      <c r="E30">
        <v>1.7</v>
      </c>
      <c r="F30">
        <v>4.0999999999999996</v>
      </c>
      <c r="G30">
        <v>2</v>
      </c>
      <c r="H30" s="47">
        <v>30118</v>
      </c>
      <c r="I30">
        <v>0</v>
      </c>
      <c r="J30">
        <v>0</v>
      </c>
      <c r="K30">
        <v>11.9</v>
      </c>
      <c r="L30">
        <v>60.2</v>
      </c>
      <c r="M30">
        <v>13.1</v>
      </c>
      <c r="N30">
        <v>27.9</v>
      </c>
      <c r="O30">
        <v>18.399999999999999</v>
      </c>
    </row>
    <row r="31" spans="1:15" x14ac:dyDescent="0.2">
      <c r="A31">
        <v>20634</v>
      </c>
      <c r="B31" t="str">
        <f>VLOOKUP(A31,'[1]ANY SUBSTANCE USE'!$A:$AC,2,FALSE)</f>
        <v>Saint Marys</v>
      </c>
      <c r="C31">
        <v>8198</v>
      </c>
      <c r="D31" t="b">
        <v>1</v>
      </c>
      <c r="E31">
        <v>3.8</v>
      </c>
      <c r="F31">
        <v>3.1</v>
      </c>
      <c r="G31">
        <v>9.6999999999999993</v>
      </c>
      <c r="H31" s="47">
        <v>44996</v>
      </c>
      <c r="I31">
        <v>3.7</v>
      </c>
      <c r="J31">
        <v>2.9</v>
      </c>
      <c r="K31">
        <v>1.7</v>
      </c>
      <c r="L31">
        <v>39</v>
      </c>
      <c r="M31">
        <v>7.3</v>
      </c>
      <c r="N31">
        <v>27.9</v>
      </c>
      <c r="O31">
        <v>5.6</v>
      </c>
    </row>
    <row r="32" spans="1:15" x14ac:dyDescent="0.2">
      <c r="A32">
        <v>20636</v>
      </c>
      <c r="B32" t="str">
        <f>VLOOKUP(A32,'[1]ANY SUBSTANCE USE'!$A:$AC,2,FALSE)</f>
        <v>Saint Marys</v>
      </c>
      <c r="C32">
        <v>10421</v>
      </c>
      <c r="D32" t="b">
        <v>1</v>
      </c>
      <c r="E32">
        <v>11.3</v>
      </c>
      <c r="F32">
        <v>4</v>
      </c>
      <c r="G32">
        <v>3.8</v>
      </c>
      <c r="H32" s="47">
        <v>48843</v>
      </c>
      <c r="I32">
        <v>2.2999999999999998</v>
      </c>
      <c r="J32">
        <v>1.7</v>
      </c>
      <c r="K32">
        <v>1.3</v>
      </c>
      <c r="L32">
        <v>12.799999999999997</v>
      </c>
      <c r="M32">
        <v>7.9</v>
      </c>
      <c r="N32">
        <v>25.8</v>
      </c>
      <c r="O32">
        <v>14.7</v>
      </c>
    </row>
    <row r="33" spans="1:15" x14ac:dyDescent="0.2">
      <c r="A33">
        <v>20637</v>
      </c>
      <c r="B33" t="str">
        <f>VLOOKUP(A33,'[1]ANY SUBSTANCE USE'!$A:$AC,2,FALSE)</f>
        <v>Charles</v>
      </c>
      <c r="C33">
        <v>6223</v>
      </c>
      <c r="D33" t="b">
        <v>1</v>
      </c>
      <c r="E33">
        <v>3.1</v>
      </c>
      <c r="F33">
        <v>2.4</v>
      </c>
      <c r="G33">
        <v>4.4000000000000004</v>
      </c>
      <c r="H33" s="47">
        <v>50647</v>
      </c>
      <c r="I33">
        <v>2.1</v>
      </c>
      <c r="J33">
        <v>0</v>
      </c>
      <c r="K33">
        <v>0.8</v>
      </c>
      <c r="L33">
        <v>41.3</v>
      </c>
      <c r="M33">
        <v>11.9</v>
      </c>
      <c r="N33">
        <v>22.3</v>
      </c>
      <c r="O33">
        <v>17.2</v>
      </c>
    </row>
    <row r="34" spans="1:15" x14ac:dyDescent="0.2">
      <c r="A34">
        <v>20639</v>
      </c>
      <c r="B34" t="str">
        <f>VLOOKUP(A34,'[1]ANY SUBSTANCE USE'!$A:$AC,2,FALSE)</f>
        <v>Calvert</v>
      </c>
      <c r="C34">
        <v>14853</v>
      </c>
      <c r="D34" t="b">
        <v>1</v>
      </c>
      <c r="E34">
        <v>2.7</v>
      </c>
      <c r="F34">
        <v>2.4</v>
      </c>
      <c r="G34">
        <v>2.5</v>
      </c>
      <c r="H34" s="47">
        <v>51144</v>
      </c>
      <c r="I34">
        <v>1</v>
      </c>
      <c r="J34">
        <v>1.4</v>
      </c>
      <c r="K34">
        <v>0.6</v>
      </c>
      <c r="L34">
        <v>24.900000000000006</v>
      </c>
      <c r="M34">
        <v>7.4</v>
      </c>
      <c r="N34">
        <v>27.3</v>
      </c>
      <c r="O34">
        <v>13.2</v>
      </c>
    </row>
    <row r="35" spans="1:15" x14ac:dyDescent="0.2">
      <c r="A35">
        <v>20640</v>
      </c>
      <c r="B35" t="str">
        <f>VLOOKUP(A35,'[1]ANY SUBSTANCE USE'!$A:$AC,2,FALSE)</f>
        <v>Charles</v>
      </c>
      <c r="C35">
        <v>10853</v>
      </c>
      <c r="D35" t="b">
        <v>1</v>
      </c>
      <c r="E35">
        <v>7</v>
      </c>
      <c r="F35">
        <v>2.9</v>
      </c>
      <c r="G35">
        <v>9.8000000000000007</v>
      </c>
      <c r="H35" s="47">
        <v>39512</v>
      </c>
      <c r="I35">
        <v>5.3</v>
      </c>
      <c r="J35">
        <v>0.9</v>
      </c>
      <c r="K35">
        <v>1.4</v>
      </c>
      <c r="L35">
        <v>63.5</v>
      </c>
      <c r="M35">
        <v>12.7</v>
      </c>
      <c r="N35">
        <v>23.1</v>
      </c>
      <c r="O35">
        <v>11.8</v>
      </c>
    </row>
    <row r="36" spans="1:15" x14ac:dyDescent="0.2">
      <c r="A36">
        <v>20645</v>
      </c>
      <c r="B36" t="str">
        <f>VLOOKUP(A36,'[1]ANY SUBSTANCE USE'!$A:$AC,2,FALSE)</f>
        <v>Charles</v>
      </c>
      <c r="C36">
        <v>711</v>
      </c>
      <c r="D36" t="b">
        <v>0</v>
      </c>
      <c r="E36">
        <v>8.6</v>
      </c>
      <c r="F36">
        <v>0</v>
      </c>
      <c r="G36">
        <v>0</v>
      </c>
      <c r="H36" s="47">
        <v>73667</v>
      </c>
      <c r="I36">
        <v>0</v>
      </c>
      <c r="J36">
        <v>0</v>
      </c>
      <c r="K36">
        <v>0</v>
      </c>
      <c r="L36">
        <v>10.400000000000006</v>
      </c>
      <c r="M36">
        <v>11</v>
      </c>
      <c r="N36">
        <v>20.100000000000001</v>
      </c>
      <c r="O36">
        <v>31.5</v>
      </c>
    </row>
    <row r="37" spans="1:15" x14ac:dyDescent="0.2">
      <c r="A37">
        <v>20646</v>
      </c>
      <c r="B37" t="str">
        <f>VLOOKUP(A37,'[1]ANY SUBSTANCE USE'!$A:$AC,2,FALSE)</f>
        <v>Charles</v>
      </c>
      <c r="C37">
        <v>20608</v>
      </c>
      <c r="D37" t="b">
        <v>1</v>
      </c>
      <c r="E37">
        <v>6.7</v>
      </c>
      <c r="F37">
        <v>3.3</v>
      </c>
      <c r="G37">
        <v>3.5</v>
      </c>
      <c r="H37" s="47">
        <v>46240</v>
      </c>
      <c r="I37">
        <v>4.4000000000000004</v>
      </c>
      <c r="J37">
        <v>1.6</v>
      </c>
      <c r="K37">
        <v>1.2</v>
      </c>
      <c r="L37">
        <v>30.400000000000006</v>
      </c>
      <c r="M37">
        <v>12.2</v>
      </c>
      <c r="N37">
        <v>21.5</v>
      </c>
      <c r="O37">
        <v>15.4</v>
      </c>
    </row>
    <row r="38" spans="1:15" x14ac:dyDescent="0.2">
      <c r="A38">
        <v>20650</v>
      </c>
      <c r="B38" t="str">
        <f>VLOOKUP(A38,'[1]ANY SUBSTANCE USE'!$A:$AC,2,FALSE)</f>
        <v>Saint Marys</v>
      </c>
      <c r="C38">
        <v>14852</v>
      </c>
      <c r="D38" t="b">
        <v>1</v>
      </c>
      <c r="E38">
        <v>9.1</v>
      </c>
      <c r="F38">
        <v>5.9</v>
      </c>
      <c r="G38">
        <v>6.3</v>
      </c>
      <c r="H38" s="47">
        <v>51069</v>
      </c>
      <c r="I38">
        <v>6.6</v>
      </c>
      <c r="J38">
        <v>0.9</v>
      </c>
      <c r="K38">
        <v>3.4</v>
      </c>
      <c r="L38">
        <v>22</v>
      </c>
      <c r="M38">
        <v>13.8</v>
      </c>
      <c r="N38">
        <v>26.6</v>
      </c>
      <c r="O38">
        <v>12.2</v>
      </c>
    </row>
    <row r="39" spans="1:15" x14ac:dyDescent="0.2">
      <c r="A39">
        <v>20653</v>
      </c>
      <c r="B39" t="str">
        <f>VLOOKUP(A39,'[1]ANY SUBSTANCE USE'!$A:$AC,2,FALSE)</f>
        <v>Saint Marys</v>
      </c>
      <c r="C39">
        <v>26480</v>
      </c>
      <c r="D39" t="b">
        <v>1</v>
      </c>
      <c r="E39">
        <v>9.1999999999999993</v>
      </c>
      <c r="F39">
        <v>5.4</v>
      </c>
      <c r="G39">
        <v>13.1</v>
      </c>
      <c r="H39" s="47">
        <v>41039</v>
      </c>
      <c r="I39">
        <v>6.8</v>
      </c>
      <c r="J39">
        <v>1.8</v>
      </c>
      <c r="K39">
        <v>6</v>
      </c>
      <c r="L39">
        <v>44.4</v>
      </c>
      <c r="M39">
        <v>11.3</v>
      </c>
      <c r="N39">
        <v>23.7</v>
      </c>
      <c r="O39">
        <v>10.5</v>
      </c>
    </row>
    <row r="40" spans="1:15" x14ac:dyDescent="0.2">
      <c r="A40">
        <v>20657</v>
      </c>
      <c r="B40" t="str">
        <f>VLOOKUP(A40,'[1]ANY SUBSTANCE USE'!$A:$AC,2,FALSE)</f>
        <v>Calvert</v>
      </c>
      <c r="C40">
        <v>20420</v>
      </c>
      <c r="D40" t="b">
        <v>1</v>
      </c>
      <c r="E40">
        <v>6.1</v>
      </c>
      <c r="F40">
        <v>2.7</v>
      </c>
      <c r="G40">
        <v>6.3</v>
      </c>
      <c r="H40" s="47">
        <v>47390</v>
      </c>
      <c r="I40">
        <v>1.5</v>
      </c>
      <c r="J40">
        <v>0.5</v>
      </c>
      <c r="K40">
        <v>1.5</v>
      </c>
      <c r="L40">
        <v>21</v>
      </c>
      <c r="M40">
        <v>9.5</v>
      </c>
      <c r="N40">
        <v>23</v>
      </c>
      <c r="O40">
        <v>11.6</v>
      </c>
    </row>
    <row r="41" spans="1:15" x14ac:dyDescent="0.2">
      <c r="A41">
        <v>20658</v>
      </c>
      <c r="B41" t="str">
        <f>VLOOKUP(A41,'[1]ANY SUBSTANCE USE'!$A:$AC,2,FALSE)</f>
        <v>Charles</v>
      </c>
      <c r="C41">
        <v>929</v>
      </c>
      <c r="D41" t="b">
        <v>0</v>
      </c>
      <c r="E41">
        <v>9.1</v>
      </c>
      <c r="F41">
        <v>8.4</v>
      </c>
      <c r="G41">
        <v>2.2000000000000002</v>
      </c>
      <c r="H41" s="47">
        <v>40402</v>
      </c>
      <c r="I41">
        <v>4.8</v>
      </c>
      <c r="J41">
        <v>1.3</v>
      </c>
      <c r="K41">
        <v>1.2</v>
      </c>
      <c r="L41">
        <v>36.1</v>
      </c>
      <c r="M41">
        <v>15.2</v>
      </c>
      <c r="N41">
        <v>15.7</v>
      </c>
      <c r="O41">
        <v>26.6</v>
      </c>
    </row>
    <row r="42" spans="1:15" x14ac:dyDescent="0.2">
      <c r="A42">
        <v>20659</v>
      </c>
      <c r="B42" t="str">
        <f>VLOOKUP(A42,'[1]ANY SUBSTANCE USE'!$A:$AC,2,FALSE)</f>
        <v>Saint Marys</v>
      </c>
      <c r="C42">
        <v>23990</v>
      </c>
      <c r="D42" t="b">
        <v>1</v>
      </c>
      <c r="E42">
        <v>9.3000000000000007</v>
      </c>
      <c r="F42">
        <v>3.8</v>
      </c>
      <c r="G42">
        <v>6.6</v>
      </c>
      <c r="H42" s="47">
        <v>40868</v>
      </c>
      <c r="I42">
        <v>4.7</v>
      </c>
      <c r="J42">
        <v>1.6</v>
      </c>
      <c r="K42">
        <v>1.5</v>
      </c>
      <c r="L42">
        <v>15.400000000000006</v>
      </c>
      <c r="M42">
        <v>10.4</v>
      </c>
      <c r="N42">
        <v>25.7</v>
      </c>
      <c r="O42">
        <v>14.5</v>
      </c>
    </row>
    <row r="43" spans="1:15" x14ac:dyDescent="0.2">
      <c r="A43">
        <v>20660</v>
      </c>
      <c r="B43" t="str">
        <f>VLOOKUP(A43,'[1]ANY SUBSTANCE USE'!$A:$AC,2,FALSE)</f>
        <v>Saint Marys</v>
      </c>
      <c r="C43">
        <v>0</v>
      </c>
      <c r="D43" t="b">
        <v>0</v>
      </c>
      <c r="E43">
        <v>0</v>
      </c>
      <c r="F43">
        <v>0</v>
      </c>
      <c r="G43">
        <v>0</v>
      </c>
      <c r="H43" s="47">
        <v>0</v>
      </c>
      <c r="I43">
        <v>0</v>
      </c>
      <c r="J43">
        <v>0</v>
      </c>
      <c r="K43">
        <v>0</v>
      </c>
      <c r="L43">
        <v>0</v>
      </c>
      <c r="M43" t="s">
        <v>50</v>
      </c>
      <c r="N43" t="s">
        <v>50</v>
      </c>
      <c r="O43" t="s">
        <v>50</v>
      </c>
    </row>
    <row r="44" spans="1:15" x14ac:dyDescent="0.2">
      <c r="A44">
        <v>20662</v>
      </c>
      <c r="B44" t="str">
        <f>VLOOKUP(A44,'[1]ANY SUBSTANCE USE'!$A:$AC,2,FALSE)</f>
        <v>Charles</v>
      </c>
      <c r="C44">
        <v>2437</v>
      </c>
      <c r="D44" t="b">
        <v>0</v>
      </c>
      <c r="E44">
        <v>16.600000000000001</v>
      </c>
      <c r="F44">
        <v>6.4</v>
      </c>
      <c r="G44">
        <v>22.7</v>
      </c>
      <c r="H44" s="47">
        <v>31576</v>
      </c>
      <c r="I44">
        <v>3.4</v>
      </c>
      <c r="J44">
        <v>0</v>
      </c>
      <c r="K44">
        <v>0</v>
      </c>
      <c r="L44">
        <v>39.6</v>
      </c>
      <c r="M44">
        <v>20.6</v>
      </c>
      <c r="N44">
        <v>28.2</v>
      </c>
      <c r="O44">
        <v>16.5</v>
      </c>
    </row>
    <row r="45" spans="1:15" x14ac:dyDescent="0.2">
      <c r="A45">
        <v>20664</v>
      </c>
      <c r="B45" t="str">
        <f>VLOOKUP(A45,'[1]ANY SUBSTANCE USE'!$A:$AC,2,FALSE)</f>
        <v>Charles</v>
      </c>
      <c r="C45">
        <v>3327</v>
      </c>
      <c r="D45" t="b">
        <v>0</v>
      </c>
      <c r="E45">
        <v>6.6</v>
      </c>
      <c r="F45">
        <v>3</v>
      </c>
      <c r="G45">
        <v>16.8</v>
      </c>
      <c r="H45" s="47">
        <v>39740</v>
      </c>
      <c r="I45">
        <v>1</v>
      </c>
      <c r="J45">
        <v>3.3</v>
      </c>
      <c r="K45">
        <v>0</v>
      </c>
      <c r="L45">
        <v>28.900000000000006</v>
      </c>
      <c r="M45">
        <v>14.7</v>
      </c>
      <c r="N45">
        <v>34.1</v>
      </c>
      <c r="O45">
        <v>13.5</v>
      </c>
    </row>
    <row r="46" spans="1:15" x14ac:dyDescent="0.2">
      <c r="A46">
        <v>20667</v>
      </c>
      <c r="B46" t="str">
        <f>VLOOKUP(A46,'[1]ANY SUBSTANCE USE'!$A:$AC,2,FALSE)</f>
        <v>Saint Marys</v>
      </c>
      <c r="C46">
        <v>347</v>
      </c>
      <c r="D46" t="b">
        <v>0</v>
      </c>
      <c r="E46">
        <v>9.3000000000000007</v>
      </c>
      <c r="F46">
        <v>46.7</v>
      </c>
      <c r="G46">
        <v>0</v>
      </c>
      <c r="H46" s="47">
        <v>40124</v>
      </c>
      <c r="I46">
        <v>0</v>
      </c>
      <c r="J46">
        <v>0</v>
      </c>
      <c r="K46">
        <v>0</v>
      </c>
      <c r="L46">
        <v>33.700000000000003</v>
      </c>
      <c r="M46">
        <v>16.3</v>
      </c>
      <c r="N46">
        <v>4</v>
      </c>
      <c r="O46">
        <v>49.9</v>
      </c>
    </row>
    <row r="47" spans="1:15" x14ac:dyDescent="0.2">
      <c r="A47">
        <v>20670</v>
      </c>
      <c r="B47" t="str">
        <f>VLOOKUP(A47,'[1]ANY SUBSTANCE USE'!$A:$AC,2,FALSE)</f>
        <v>Saint Marys</v>
      </c>
      <c r="C47">
        <v>1451</v>
      </c>
      <c r="D47" t="b">
        <v>0</v>
      </c>
      <c r="E47">
        <v>1.5</v>
      </c>
      <c r="F47">
        <v>0</v>
      </c>
      <c r="G47">
        <v>7.6</v>
      </c>
      <c r="H47" s="47">
        <v>20709</v>
      </c>
      <c r="I47">
        <v>0</v>
      </c>
      <c r="J47">
        <v>0</v>
      </c>
      <c r="K47">
        <v>0.3</v>
      </c>
      <c r="L47">
        <v>32.5</v>
      </c>
      <c r="M47">
        <v>1.5</v>
      </c>
      <c r="N47">
        <v>40.700000000000003</v>
      </c>
      <c r="O47">
        <v>1.5</v>
      </c>
    </row>
    <row r="48" spans="1:15" x14ac:dyDescent="0.2">
      <c r="A48">
        <v>20674</v>
      </c>
      <c r="B48" t="str">
        <f>VLOOKUP(A48,'[1]ANY SUBSTANCE USE'!$A:$AC,2,FALSE)</f>
        <v>Saint Marys</v>
      </c>
      <c r="C48">
        <v>1102</v>
      </c>
      <c r="D48" t="b">
        <v>0</v>
      </c>
      <c r="E48">
        <v>26.6</v>
      </c>
      <c r="F48">
        <v>6.5</v>
      </c>
      <c r="G48">
        <v>25.9</v>
      </c>
      <c r="H48" s="47">
        <v>36312</v>
      </c>
      <c r="I48">
        <v>0</v>
      </c>
      <c r="J48">
        <v>9.4</v>
      </c>
      <c r="K48">
        <v>0</v>
      </c>
      <c r="L48">
        <v>27.5</v>
      </c>
      <c r="M48">
        <v>15.6</v>
      </c>
      <c r="N48">
        <v>32.799999999999997</v>
      </c>
      <c r="O48">
        <v>19.100000000000001</v>
      </c>
    </row>
    <row r="49" spans="1:15" x14ac:dyDescent="0.2">
      <c r="A49">
        <v>20675</v>
      </c>
      <c r="B49" t="str">
        <f>VLOOKUP(A49,'[1]ANY SUBSTANCE USE'!$A:$AC,2,FALSE)</f>
        <v>Charles</v>
      </c>
      <c r="C49">
        <v>1772</v>
      </c>
      <c r="D49" t="b">
        <v>0</v>
      </c>
      <c r="E49">
        <v>15</v>
      </c>
      <c r="F49">
        <v>8.9</v>
      </c>
      <c r="G49">
        <v>1.9</v>
      </c>
      <c r="H49" s="47">
        <v>46561</v>
      </c>
      <c r="I49">
        <v>2.4</v>
      </c>
      <c r="J49">
        <v>0</v>
      </c>
      <c r="K49">
        <v>7.6</v>
      </c>
      <c r="L49">
        <v>54.8</v>
      </c>
      <c r="M49">
        <v>13.1</v>
      </c>
      <c r="N49">
        <v>17.8</v>
      </c>
      <c r="O49">
        <v>31.8</v>
      </c>
    </row>
    <row r="50" spans="1:15" x14ac:dyDescent="0.2">
      <c r="A50">
        <v>20676</v>
      </c>
      <c r="B50" t="str">
        <f>VLOOKUP(A50,'[1]ANY SUBSTANCE USE'!$A:$AC,2,FALSE)</f>
        <v>Calvert</v>
      </c>
      <c r="C50">
        <v>3036</v>
      </c>
      <c r="D50" t="b">
        <v>0</v>
      </c>
      <c r="E50">
        <v>4.5999999999999996</v>
      </c>
      <c r="F50">
        <v>1.6</v>
      </c>
      <c r="G50">
        <v>2.4</v>
      </c>
      <c r="H50" s="47">
        <v>54109</v>
      </c>
      <c r="I50">
        <v>0.9</v>
      </c>
      <c r="J50">
        <v>0</v>
      </c>
      <c r="K50">
        <v>0.3</v>
      </c>
      <c r="L50">
        <v>22.200000000000003</v>
      </c>
      <c r="M50">
        <v>9.8000000000000007</v>
      </c>
      <c r="N50">
        <v>21.7</v>
      </c>
      <c r="O50">
        <v>16.899999999999999</v>
      </c>
    </row>
    <row r="51" spans="1:15" x14ac:dyDescent="0.2">
      <c r="A51">
        <v>20677</v>
      </c>
      <c r="B51" t="str">
        <f>VLOOKUP(A51,'[1]ANY SUBSTANCE USE'!$A:$AC,2,FALSE)</f>
        <v>Charles</v>
      </c>
      <c r="C51">
        <v>2165</v>
      </c>
      <c r="D51" t="b">
        <v>0</v>
      </c>
      <c r="E51">
        <v>7.8</v>
      </c>
      <c r="F51">
        <v>4.5</v>
      </c>
      <c r="G51">
        <v>8.1</v>
      </c>
      <c r="H51" s="47">
        <v>52097</v>
      </c>
      <c r="I51">
        <v>8.6999999999999993</v>
      </c>
      <c r="J51">
        <v>0</v>
      </c>
      <c r="K51">
        <v>0</v>
      </c>
      <c r="L51">
        <v>21.400000000000006</v>
      </c>
      <c r="M51">
        <v>10.3</v>
      </c>
      <c r="N51">
        <v>14.3</v>
      </c>
      <c r="O51">
        <v>18.600000000000001</v>
      </c>
    </row>
    <row r="52" spans="1:15" x14ac:dyDescent="0.2">
      <c r="A52">
        <v>20678</v>
      </c>
      <c r="B52" t="str">
        <f>VLOOKUP(A52,'[1]ANY SUBSTANCE USE'!$A:$AC,2,FALSE)</f>
        <v>Calvert</v>
      </c>
      <c r="C52">
        <v>12415</v>
      </c>
      <c r="D52" t="b">
        <v>1</v>
      </c>
      <c r="E52">
        <v>8.3000000000000007</v>
      </c>
      <c r="F52">
        <v>2.9</v>
      </c>
      <c r="G52">
        <v>8.4</v>
      </c>
      <c r="H52" s="47">
        <v>45831</v>
      </c>
      <c r="I52">
        <v>5.3</v>
      </c>
      <c r="J52">
        <v>0.2</v>
      </c>
      <c r="K52">
        <v>2.1</v>
      </c>
      <c r="L52">
        <v>31.099999999999994</v>
      </c>
      <c r="M52">
        <v>9.6</v>
      </c>
      <c r="N52">
        <v>20.5</v>
      </c>
      <c r="O52">
        <v>15.6</v>
      </c>
    </row>
    <row r="53" spans="1:15" x14ac:dyDescent="0.2">
      <c r="A53">
        <v>20680</v>
      </c>
      <c r="B53" t="str">
        <f>VLOOKUP(A53,'[1]ANY SUBSTANCE USE'!$A:$AC,2,FALSE)</f>
        <v>Saint Marys</v>
      </c>
      <c r="C53">
        <v>671</v>
      </c>
      <c r="D53" t="b">
        <v>0</v>
      </c>
      <c r="E53">
        <v>0</v>
      </c>
      <c r="F53">
        <v>0.3</v>
      </c>
      <c r="G53">
        <v>0.4</v>
      </c>
      <c r="H53" s="47">
        <v>40885</v>
      </c>
      <c r="I53">
        <v>0</v>
      </c>
      <c r="J53">
        <v>0</v>
      </c>
      <c r="K53">
        <v>0.2</v>
      </c>
      <c r="L53">
        <v>28.599999999999994</v>
      </c>
      <c r="M53">
        <v>15.8</v>
      </c>
      <c r="N53">
        <v>24.4</v>
      </c>
      <c r="O53">
        <v>16.5</v>
      </c>
    </row>
    <row r="54" spans="1:15" x14ac:dyDescent="0.2">
      <c r="A54">
        <v>20684</v>
      </c>
      <c r="B54" t="str">
        <f>VLOOKUP(A54,'[1]ANY SUBSTANCE USE'!$A:$AC,2,FALSE)</f>
        <v>Saint Marys</v>
      </c>
      <c r="C54">
        <v>775</v>
      </c>
      <c r="D54" t="b">
        <v>0</v>
      </c>
      <c r="E54">
        <v>4.3</v>
      </c>
      <c r="F54">
        <v>4</v>
      </c>
      <c r="G54">
        <v>1</v>
      </c>
      <c r="H54" s="47">
        <v>60141</v>
      </c>
      <c r="I54">
        <v>0</v>
      </c>
      <c r="J54">
        <v>0</v>
      </c>
      <c r="K54">
        <v>0.1</v>
      </c>
      <c r="L54">
        <v>8.2999999999999972</v>
      </c>
      <c r="M54">
        <v>17.899999999999999</v>
      </c>
      <c r="N54">
        <v>3</v>
      </c>
      <c r="O54">
        <v>28.5</v>
      </c>
    </row>
    <row r="55" spans="1:15" x14ac:dyDescent="0.2">
      <c r="A55">
        <v>20685</v>
      </c>
      <c r="B55" t="str">
        <f>VLOOKUP(A55,'[1]ANY SUBSTANCE USE'!$A:$AC,2,FALSE)</f>
        <v>Calvert</v>
      </c>
      <c r="C55">
        <v>6874</v>
      </c>
      <c r="D55" t="b">
        <v>1</v>
      </c>
      <c r="E55">
        <v>9.6</v>
      </c>
      <c r="F55">
        <v>1.4</v>
      </c>
      <c r="G55">
        <v>4.8</v>
      </c>
      <c r="H55" s="47">
        <v>51345</v>
      </c>
      <c r="I55">
        <v>1.5</v>
      </c>
      <c r="J55">
        <v>1.3</v>
      </c>
      <c r="K55">
        <v>0.3</v>
      </c>
      <c r="L55">
        <v>22.599999999999994</v>
      </c>
      <c r="M55">
        <v>9.9</v>
      </c>
      <c r="N55">
        <v>18.2</v>
      </c>
      <c r="O55">
        <v>16.7</v>
      </c>
    </row>
    <row r="56" spans="1:15" x14ac:dyDescent="0.2">
      <c r="A56">
        <v>20686</v>
      </c>
      <c r="B56" t="str">
        <f>VLOOKUP(A56,'[1]ANY SUBSTANCE USE'!$A:$AC,2,FALSE)</f>
        <v>Saint Marys</v>
      </c>
      <c r="C56">
        <v>1135</v>
      </c>
      <c r="D56" t="b">
        <v>0</v>
      </c>
      <c r="E56">
        <v>0</v>
      </c>
      <c r="F56">
        <v>6</v>
      </c>
      <c r="G56">
        <v>0</v>
      </c>
      <c r="H56" s="47">
        <v>2139</v>
      </c>
      <c r="I56">
        <v>0</v>
      </c>
      <c r="J56">
        <v>0</v>
      </c>
      <c r="K56">
        <v>1.9</v>
      </c>
      <c r="L56">
        <v>23.5</v>
      </c>
      <c r="M56">
        <v>6.9</v>
      </c>
      <c r="N56">
        <v>1</v>
      </c>
      <c r="O56">
        <v>0</v>
      </c>
    </row>
    <row r="57" spans="1:15" x14ac:dyDescent="0.2">
      <c r="A57">
        <v>20687</v>
      </c>
      <c r="B57" t="str">
        <f>VLOOKUP(A57,'[1]ANY SUBSTANCE USE'!$A:$AC,2,FALSE)</f>
        <v>Saint Marys</v>
      </c>
      <c r="C57">
        <v>417</v>
      </c>
      <c r="D57" t="b">
        <v>0</v>
      </c>
      <c r="E57">
        <v>4.0999999999999996</v>
      </c>
      <c r="F57">
        <v>0</v>
      </c>
      <c r="G57">
        <v>0</v>
      </c>
      <c r="H57" s="47">
        <v>68162</v>
      </c>
      <c r="I57">
        <v>0</v>
      </c>
      <c r="J57">
        <v>12</v>
      </c>
      <c r="K57">
        <v>0</v>
      </c>
      <c r="L57">
        <v>34.099999999999994</v>
      </c>
      <c r="M57">
        <v>21.4</v>
      </c>
      <c r="N57">
        <v>6.7</v>
      </c>
      <c r="O57">
        <v>21.6</v>
      </c>
    </row>
    <row r="58" spans="1:15" x14ac:dyDescent="0.2">
      <c r="A58">
        <v>20688</v>
      </c>
      <c r="B58" t="str">
        <f>VLOOKUP(A58,'[1]ANY SUBSTANCE USE'!$A:$AC,2,FALSE)</f>
        <v>Calvert</v>
      </c>
      <c r="C58">
        <v>1390</v>
      </c>
      <c r="D58" t="b">
        <v>0</v>
      </c>
      <c r="E58">
        <v>1.9</v>
      </c>
      <c r="F58">
        <v>0</v>
      </c>
      <c r="G58">
        <v>0.1</v>
      </c>
      <c r="H58" s="47">
        <v>80427</v>
      </c>
      <c r="I58">
        <v>13.4</v>
      </c>
      <c r="J58">
        <v>0</v>
      </c>
      <c r="K58">
        <v>0</v>
      </c>
      <c r="L58">
        <v>0.5</v>
      </c>
      <c r="M58">
        <v>19.5</v>
      </c>
      <c r="N58">
        <v>0</v>
      </c>
      <c r="O58">
        <v>58.6</v>
      </c>
    </row>
    <row r="59" spans="1:15" x14ac:dyDescent="0.2">
      <c r="A59">
        <v>20689</v>
      </c>
      <c r="B59" t="str">
        <f>VLOOKUP(A59,'[1]ANY SUBSTANCE USE'!$A:$AC,2,FALSE)</f>
        <v>Calvert</v>
      </c>
      <c r="C59">
        <v>2331</v>
      </c>
      <c r="D59" t="b">
        <v>0</v>
      </c>
      <c r="E59">
        <v>2.7</v>
      </c>
      <c r="F59">
        <v>0</v>
      </c>
      <c r="G59">
        <v>6</v>
      </c>
      <c r="H59" s="47">
        <v>50645</v>
      </c>
      <c r="I59">
        <v>0</v>
      </c>
      <c r="J59">
        <v>0</v>
      </c>
      <c r="K59">
        <v>4.5999999999999996</v>
      </c>
      <c r="L59">
        <v>40.4</v>
      </c>
      <c r="M59">
        <v>9.1</v>
      </c>
      <c r="N59">
        <v>25.9</v>
      </c>
      <c r="O59">
        <v>11.1</v>
      </c>
    </row>
    <row r="60" spans="1:15" x14ac:dyDescent="0.2">
      <c r="A60">
        <v>20690</v>
      </c>
      <c r="B60" t="str">
        <f>VLOOKUP(A60,'[1]ANY SUBSTANCE USE'!$A:$AC,2,FALSE)</f>
        <v>Saint Marys</v>
      </c>
      <c r="C60">
        <v>886</v>
      </c>
      <c r="D60" t="b">
        <v>0</v>
      </c>
      <c r="E60">
        <v>13</v>
      </c>
      <c r="F60">
        <v>15.8</v>
      </c>
      <c r="G60">
        <v>0</v>
      </c>
      <c r="H60" s="47">
        <v>51460</v>
      </c>
      <c r="I60">
        <v>0</v>
      </c>
      <c r="J60">
        <v>0</v>
      </c>
      <c r="K60">
        <v>2.2000000000000002</v>
      </c>
      <c r="L60">
        <v>7.5999999999999943</v>
      </c>
      <c r="M60">
        <v>3.3</v>
      </c>
      <c r="N60">
        <v>20.9</v>
      </c>
      <c r="O60">
        <v>27.1</v>
      </c>
    </row>
    <row r="61" spans="1:15" x14ac:dyDescent="0.2">
      <c r="A61">
        <v>20692</v>
      </c>
      <c r="B61" t="str">
        <f>VLOOKUP(A61,'[1]ANY SUBSTANCE USE'!$A:$AC,2,FALSE)</f>
        <v>Saint Marys</v>
      </c>
      <c r="C61">
        <v>612</v>
      </c>
      <c r="D61" t="b">
        <v>0</v>
      </c>
      <c r="E61">
        <v>0</v>
      </c>
      <c r="F61">
        <v>0.3</v>
      </c>
      <c r="G61">
        <v>0.3</v>
      </c>
      <c r="H61" s="47">
        <v>58415</v>
      </c>
      <c r="I61">
        <v>6.9</v>
      </c>
      <c r="J61">
        <v>0</v>
      </c>
      <c r="K61">
        <v>0</v>
      </c>
      <c r="L61">
        <v>12.400000000000006</v>
      </c>
      <c r="M61">
        <v>26.1</v>
      </c>
      <c r="N61">
        <v>17</v>
      </c>
      <c r="O61">
        <v>13.7</v>
      </c>
    </row>
    <row r="62" spans="1:15" x14ac:dyDescent="0.2">
      <c r="A62">
        <v>20693</v>
      </c>
      <c r="B62" t="str">
        <f>VLOOKUP(A62,'[1]ANY SUBSTANCE USE'!$A:$AC,2,FALSE)</f>
        <v>Charles</v>
      </c>
      <c r="C62">
        <v>1300</v>
      </c>
      <c r="D62" t="b">
        <v>0</v>
      </c>
      <c r="E62">
        <v>5</v>
      </c>
      <c r="F62">
        <v>3.9</v>
      </c>
      <c r="G62">
        <v>6.1</v>
      </c>
      <c r="H62" s="47">
        <v>41488</v>
      </c>
      <c r="I62">
        <v>0</v>
      </c>
      <c r="J62">
        <v>3.1</v>
      </c>
      <c r="K62">
        <v>0</v>
      </c>
      <c r="L62">
        <v>45.1</v>
      </c>
      <c r="M62">
        <v>9.6999999999999993</v>
      </c>
      <c r="N62">
        <v>23.8</v>
      </c>
      <c r="O62">
        <v>15.7</v>
      </c>
    </row>
    <row r="63" spans="1:15" x14ac:dyDescent="0.2">
      <c r="A63">
        <v>20695</v>
      </c>
      <c r="B63" t="str">
        <f>VLOOKUP(A63,'[1]ANY SUBSTANCE USE'!$A:$AC,2,FALSE)</f>
        <v>Charles</v>
      </c>
      <c r="C63">
        <v>11822</v>
      </c>
      <c r="D63" t="b">
        <v>1</v>
      </c>
      <c r="E63">
        <v>4.9000000000000004</v>
      </c>
      <c r="F63">
        <v>3.7</v>
      </c>
      <c r="G63">
        <v>2.2000000000000002</v>
      </c>
      <c r="H63" s="47">
        <v>51931</v>
      </c>
      <c r="I63">
        <v>1.7</v>
      </c>
      <c r="J63">
        <v>3.4</v>
      </c>
      <c r="K63">
        <v>1.9</v>
      </c>
      <c r="L63">
        <v>72.7</v>
      </c>
      <c r="M63">
        <v>10.5</v>
      </c>
      <c r="N63">
        <v>22.3</v>
      </c>
      <c r="O63">
        <v>13.4</v>
      </c>
    </row>
    <row r="64" spans="1:15" x14ac:dyDescent="0.2">
      <c r="A64">
        <v>20701</v>
      </c>
      <c r="B64" t="str">
        <f>VLOOKUP(A64,'[1]ANY SUBSTANCE USE'!$A:$AC,2,FALSE)</f>
        <v>Howard</v>
      </c>
      <c r="C64">
        <v>787</v>
      </c>
      <c r="D64" t="b">
        <v>0</v>
      </c>
      <c r="E64">
        <v>17</v>
      </c>
      <c r="F64">
        <v>15.8</v>
      </c>
      <c r="G64">
        <v>4.5</v>
      </c>
      <c r="H64" s="47">
        <v>28066</v>
      </c>
      <c r="I64">
        <v>6.9</v>
      </c>
      <c r="J64">
        <v>0</v>
      </c>
      <c r="K64">
        <v>0.5</v>
      </c>
      <c r="L64">
        <v>56.8</v>
      </c>
      <c r="M64">
        <v>4.9000000000000004</v>
      </c>
      <c r="N64">
        <v>0</v>
      </c>
      <c r="O64">
        <v>1.7</v>
      </c>
    </row>
    <row r="65" spans="1:15" x14ac:dyDescent="0.2">
      <c r="A65">
        <v>20705</v>
      </c>
      <c r="B65" t="str">
        <f>VLOOKUP(A65,'[1]ANY SUBSTANCE USE'!$A:$AC,2,FALSE)</f>
        <v>Prince Georges</v>
      </c>
      <c r="C65">
        <v>27914</v>
      </c>
      <c r="D65" t="b">
        <v>1</v>
      </c>
      <c r="E65">
        <v>17.7</v>
      </c>
      <c r="F65">
        <v>6</v>
      </c>
      <c r="G65">
        <v>10.199999999999999</v>
      </c>
      <c r="H65" s="47">
        <v>35428</v>
      </c>
      <c r="I65">
        <v>6.1</v>
      </c>
      <c r="J65">
        <v>4</v>
      </c>
      <c r="K65">
        <v>24.1</v>
      </c>
      <c r="L65">
        <v>87.5</v>
      </c>
      <c r="M65">
        <v>10</v>
      </c>
      <c r="N65">
        <v>26.2</v>
      </c>
      <c r="O65">
        <v>11.4</v>
      </c>
    </row>
    <row r="66" spans="1:15" x14ac:dyDescent="0.2">
      <c r="A66">
        <v>20706</v>
      </c>
      <c r="B66" t="str">
        <f>VLOOKUP(A66,'[1]ANY SUBSTANCE USE'!$A:$AC,2,FALSE)</f>
        <v>Prince Georges</v>
      </c>
      <c r="C66">
        <v>44305</v>
      </c>
      <c r="D66" t="b">
        <v>1</v>
      </c>
      <c r="E66">
        <v>14.8</v>
      </c>
      <c r="F66">
        <v>8.6</v>
      </c>
      <c r="G66">
        <v>8.6999999999999993</v>
      </c>
      <c r="H66" s="47">
        <v>34475</v>
      </c>
      <c r="I66">
        <v>5.7</v>
      </c>
      <c r="J66">
        <v>6</v>
      </c>
      <c r="K66">
        <v>16</v>
      </c>
      <c r="L66">
        <v>93.4</v>
      </c>
      <c r="M66">
        <v>11.4</v>
      </c>
      <c r="N66">
        <v>24.6</v>
      </c>
      <c r="O66">
        <v>13.7</v>
      </c>
    </row>
    <row r="67" spans="1:15" x14ac:dyDescent="0.2">
      <c r="A67">
        <v>20707</v>
      </c>
      <c r="B67" t="str">
        <f>VLOOKUP(A67,'[1]ANY SUBSTANCE USE'!$A:$AC,2,FALSE)</f>
        <v>Prince Georges</v>
      </c>
      <c r="C67">
        <v>36020</v>
      </c>
      <c r="D67" t="b">
        <v>1</v>
      </c>
      <c r="E67">
        <v>9.6999999999999993</v>
      </c>
      <c r="F67">
        <v>5.4</v>
      </c>
      <c r="G67">
        <v>8.4</v>
      </c>
      <c r="H67" s="47">
        <v>44584</v>
      </c>
      <c r="I67">
        <v>4.9000000000000004</v>
      </c>
      <c r="J67">
        <v>5.3999999999999986</v>
      </c>
      <c r="K67">
        <v>12.8</v>
      </c>
      <c r="L67">
        <v>78.400000000000006</v>
      </c>
      <c r="M67">
        <v>8.1999999999999993</v>
      </c>
      <c r="N67">
        <v>22.8</v>
      </c>
      <c r="O67">
        <v>13.4</v>
      </c>
    </row>
    <row r="68" spans="1:15" x14ac:dyDescent="0.2">
      <c r="A68">
        <v>20708</v>
      </c>
      <c r="B68" t="str">
        <f>VLOOKUP(A68,'[1]ANY SUBSTANCE USE'!$A:$AC,2,FALSE)</f>
        <v>Prince Georges</v>
      </c>
      <c r="C68">
        <v>27262</v>
      </c>
      <c r="D68" t="b">
        <v>1</v>
      </c>
      <c r="E68">
        <v>9.5</v>
      </c>
      <c r="F68">
        <v>5.6</v>
      </c>
      <c r="G68">
        <v>11</v>
      </c>
      <c r="H68" s="47">
        <v>36615</v>
      </c>
      <c r="I68">
        <v>8</v>
      </c>
      <c r="J68">
        <v>6.4</v>
      </c>
      <c r="K68">
        <v>9</v>
      </c>
      <c r="L68">
        <v>84.7</v>
      </c>
      <c r="M68">
        <v>9.9</v>
      </c>
      <c r="N68">
        <v>25.7</v>
      </c>
      <c r="O68">
        <v>10.5</v>
      </c>
    </row>
    <row r="69" spans="1:15" x14ac:dyDescent="0.2">
      <c r="A69">
        <v>20710</v>
      </c>
      <c r="B69" t="str">
        <f>VLOOKUP(A69,'[1]ANY SUBSTANCE USE'!$A:$AC,2,FALSE)</f>
        <v>Prince Georges</v>
      </c>
      <c r="C69">
        <v>9699</v>
      </c>
      <c r="D69" t="b">
        <v>1</v>
      </c>
      <c r="E69">
        <v>14.6</v>
      </c>
      <c r="F69">
        <v>13.2</v>
      </c>
      <c r="G69">
        <v>8.6</v>
      </c>
      <c r="H69" s="47">
        <v>23673</v>
      </c>
      <c r="I69">
        <v>15.2</v>
      </c>
      <c r="J69">
        <v>12.4</v>
      </c>
      <c r="K69">
        <v>17.5</v>
      </c>
      <c r="L69">
        <v>98.5</v>
      </c>
      <c r="M69">
        <v>6.9</v>
      </c>
      <c r="N69">
        <v>32.700000000000003</v>
      </c>
      <c r="O69">
        <v>12.4</v>
      </c>
    </row>
    <row r="70" spans="1:15" x14ac:dyDescent="0.2">
      <c r="A70">
        <v>20711</v>
      </c>
      <c r="B70" t="str">
        <f>VLOOKUP(A70,'[1]ANY SUBSTANCE USE'!$A:$AC,2,FALSE)</f>
        <v>Anne Arundel</v>
      </c>
      <c r="C70">
        <v>7299</v>
      </c>
      <c r="D70" t="b">
        <v>1</v>
      </c>
      <c r="E70">
        <v>18.3</v>
      </c>
      <c r="F70">
        <v>5.7</v>
      </c>
      <c r="G70">
        <v>11.5</v>
      </c>
      <c r="H70" s="47">
        <v>43411</v>
      </c>
      <c r="I70">
        <v>5.5</v>
      </c>
      <c r="J70">
        <v>4.3</v>
      </c>
      <c r="K70">
        <v>4.5999999999999996</v>
      </c>
      <c r="L70">
        <v>41.8</v>
      </c>
      <c r="M70">
        <v>10.8</v>
      </c>
      <c r="N70">
        <v>26.5</v>
      </c>
      <c r="O70">
        <v>17.3</v>
      </c>
    </row>
    <row r="71" spans="1:15" x14ac:dyDescent="0.2">
      <c r="A71">
        <v>20712</v>
      </c>
      <c r="B71" t="str">
        <f>VLOOKUP(A71,'[1]ANY SUBSTANCE USE'!$A:$AC,2,FALSE)</f>
        <v>Prince Georges</v>
      </c>
      <c r="C71">
        <v>9784</v>
      </c>
      <c r="D71" t="b">
        <v>1</v>
      </c>
      <c r="E71">
        <v>19.3</v>
      </c>
      <c r="F71">
        <v>8.1</v>
      </c>
      <c r="G71">
        <v>8.1</v>
      </c>
      <c r="H71" s="47">
        <v>34027</v>
      </c>
      <c r="I71">
        <v>22.8</v>
      </c>
      <c r="J71">
        <v>3.6</v>
      </c>
      <c r="K71">
        <v>25.1</v>
      </c>
      <c r="L71">
        <v>84.1</v>
      </c>
      <c r="M71">
        <v>8.1999999999999993</v>
      </c>
      <c r="N71">
        <v>20.9</v>
      </c>
      <c r="O71">
        <v>11.1</v>
      </c>
    </row>
    <row r="72" spans="1:15" x14ac:dyDescent="0.2">
      <c r="A72">
        <v>20714</v>
      </c>
      <c r="B72" t="str">
        <f>VLOOKUP(A72,'[1]ANY SUBSTANCE USE'!$A:$AC,2,FALSE)</f>
        <v>Calvert</v>
      </c>
      <c r="C72">
        <v>4678</v>
      </c>
      <c r="D72" t="b">
        <v>0</v>
      </c>
      <c r="E72">
        <v>3.6</v>
      </c>
      <c r="F72">
        <v>10.7</v>
      </c>
      <c r="G72">
        <v>3.2</v>
      </c>
      <c r="H72" s="47">
        <v>37905</v>
      </c>
      <c r="I72">
        <v>4.0999999999999996</v>
      </c>
      <c r="J72">
        <v>3.1</v>
      </c>
      <c r="K72">
        <v>1.6</v>
      </c>
      <c r="L72">
        <v>29.799999999999997</v>
      </c>
      <c r="M72">
        <v>10.3</v>
      </c>
      <c r="N72">
        <v>31.9</v>
      </c>
      <c r="O72">
        <v>11.4</v>
      </c>
    </row>
    <row r="73" spans="1:15" x14ac:dyDescent="0.2">
      <c r="A73">
        <v>20715</v>
      </c>
      <c r="B73" t="str">
        <f>VLOOKUP(A73,'[1]ANY SUBSTANCE USE'!$A:$AC,2,FALSE)</f>
        <v>Prince Georges</v>
      </c>
      <c r="C73">
        <v>26880</v>
      </c>
      <c r="D73" t="b">
        <v>1</v>
      </c>
      <c r="E73">
        <v>4.2</v>
      </c>
      <c r="F73">
        <v>5.3</v>
      </c>
      <c r="G73">
        <v>4.2</v>
      </c>
      <c r="H73" s="47">
        <v>49311</v>
      </c>
      <c r="I73">
        <v>2.5</v>
      </c>
      <c r="J73">
        <v>1.2</v>
      </c>
      <c r="K73">
        <v>4.8</v>
      </c>
      <c r="L73">
        <v>55.9</v>
      </c>
      <c r="M73">
        <v>11.1</v>
      </c>
      <c r="N73">
        <v>20.100000000000001</v>
      </c>
      <c r="O73">
        <v>14.9</v>
      </c>
    </row>
    <row r="74" spans="1:15" x14ac:dyDescent="0.2">
      <c r="A74">
        <v>20716</v>
      </c>
      <c r="B74" t="str">
        <f>VLOOKUP(A74,'[1]ANY SUBSTANCE USE'!$A:$AC,2,FALSE)</f>
        <v>Prince Georges</v>
      </c>
      <c r="C74">
        <v>22390</v>
      </c>
      <c r="D74" t="b">
        <v>1</v>
      </c>
      <c r="E74">
        <v>4.3</v>
      </c>
      <c r="F74">
        <v>5.7</v>
      </c>
      <c r="G74">
        <v>3.1</v>
      </c>
      <c r="H74" s="47">
        <v>51964</v>
      </c>
      <c r="I74">
        <v>5</v>
      </c>
      <c r="J74">
        <v>2.4</v>
      </c>
      <c r="K74">
        <v>2.9</v>
      </c>
      <c r="L74">
        <v>81</v>
      </c>
      <c r="M74">
        <v>8.6999999999999993</v>
      </c>
      <c r="N74">
        <v>20.6</v>
      </c>
      <c r="O74">
        <v>13.7</v>
      </c>
    </row>
    <row r="75" spans="1:15" x14ac:dyDescent="0.2">
      <c r="A75">
        <v>20720</v>
      </c>
      <c r="B75" t="str">
        <f>VLOOKUP(A75,'[1]ANY SUBSTANCE USE'!$A:$AC,2,FALSE)</f>
        <v>Prince Georges</v>
      </c>
      <c r="C75">
        <v>26042</v>
      </c>
      <c r="D75" t="b">
        <v>1</v>
      </c>
      <c r="E75">
        <v>6</v>
      </c>
      <c r="F75">
        <v>5.7</v>
      </c>
      <c r="G75">
        <v>2</v>
      </c>
      <c r="H75" s="47">
        <v>53742</v>
      </c>
      <c r="I75">
        <v>1.6</v>
      </c>
      <c r="J75">
        <v>1.8</v>
      </c>
      <c r="K75">
        <v>4.5999999999999996</v>
      </c>
      <c r="L75">
        <v>88.1</v>
      </c>
      <c r="M75">
        <v>7.1</v>
      </c>
      <c r="N75">
        <v>25.9</v>
      </c>
      <c r="O75">
        <v>13.9</v>
      </c>
    </row>
    <row r="76" spans="1:15" x14ac:dyDescent="0.2">
      <c r="A76">
        <v>20721</v>
      </c>
      <c r="B76" t="str">
        <f>VLOOKUP(A76,'[1]ANY SUBSTANCE USE'!$A:$AC,2,FALSE)</f>
        <v>Prince Georges</v>
      </c>
      <c r="C76">
        <v>30771</v>
      </c>
      <c r="D76" t="b">
        <v>1</v>
      </c>
      <c r="E76">
        <v>4.5999999999999996</v>
      </c>
      <c r="F76">
        <v>4.5</v>
      </c>
      <c r="G76">
        <v>2.5</v>
      </c>
      <c r="H76" s="47">
        <v>59897</v>
      </c>
      <c r="I76">
        <v>1.9</v>
      </c>
      <c r="J76">
        <v>0.6</v>
      </c>
      <c r="K76">
        <v>2.8</v>
      </c>
      <c r="L76">
        <v>93.8</v>
      </c>
      <c r="M76">
        <v>7.8</v>
      </c>
      <c r="N76">
        <v>18</v>
      </c>
      <c r="O76">
        <v>18.600000000000001</v>
      </c>
    </row>
    <row r="77" spans="1:15" x14ac:dyDescent="0.2">
      <c r="A77">
        <v>20722</v>
      </c>
      <c r="B77" t="str">
        <f>VLOOKUP(A77,'[1]ANY SUBSTANCE USE'!$A:$AC,2,FALSE)</f>
        <v>Prince Georges</v>
      </c>
      <c r="C77">
        <v>6116</v>
      </c>
      <c r="D77" t="b">
        <v>1</v>
      </c>
      <c r="E77">
        <v>24.6</v>
      </c>
      <c r="F77">
        <v>6</v>
      </c>
      <c r="G77">
        <v>11.2</v>
      </c>
      <c r="H77" s="47">
        <v>33930</v>
      </c>
      <c r="I77">
        <v>8.3000000000000007</v>
      </c>
      <c r="J77">
        <v>7.7</v>
      </c>
      <c r="K77">
        <v>24</v>
      </c>
      <c r="L77">
        <v>89.6</v>
      </c>
      <c r="M77">
        <v>9.6</v>
      </c>
      <c r="N77">
        <v>22.8</v>
      </c>
      <c r="O77">
        <v>12.6</v>
      </c>
    </row>
    <row r="78" spans="1:15" x14ac:dyDescent="0.2">
      <c r="A78">
        <v>20723</v>
      </c>
      <c r="B78" t="str">
        <f>VLOOKUP(A78,'[1]ANY SUBSTANCE USE'!$A:$AC,2,FALSE)</f>
        <v>Howard</v>
      </c>
      <c r="C78">
        <v>35342</v>
      </c>
      <c r="D78" t="b">
        <v>1</v>
      </c>
      <c r="E78">
        <v>6</v>
      </c>
      <c r="F78">
        <v>4.3</v>
      </c>
      <c r="G78">
        <v>2.9</v>
      </c>
      <c r="H78" s="47">
        <v>53016</v>
      </c>
      <c r="I78">
        <v>2.6</v>
      </c>
      <c r="J78">
        <v>1.9</v>
      </c>
      <c r="K78">
        <v>9.3000000000000007</v>
      </c>
      <c r="L78">
        <v>59.8</v>
      </c>
      <c r="M78">
        <v>6.9</v>
      </c>
      <c r="N78">
        <v>25.8</v>
      </c>
      <c r="O78">
        <v>10.9</v>
      </c>
    </row>
    <row r="79" spans="1:15" x14ac:dyDescent="0.2">
      <c r="A79">
        <v>20724</v>
      </c>
      <c r="B79" t="str">
        <f>VLOOKUP(A79,'[1]ANY SUBSTANCE USE'!$A:$AC,2,FALSE)</f>
        <v>Anne Arundel</v>
      </c>
      <c r="C79">
        <v>18059</v>
      </c>
      <c r="D79" t="b">
        <v>1</v>
      </c>
      <c r="E79">
        <v>7.4</v>
      </c>
      <c r="F79">
        <v>9.3000000000000007</v>
      </c>
      <c r="G79">
        <v>12</v>
      </c>
      <c r="H79" s="47">
        <v>42021</v>
      </c>
      <c r="I79">
        <v>3.1</v>
      </c>
      <c r="J79">
        <v>1.7</v>
      </c>
      <c r="K79">
        <v>9.1999999999999993</v>
      </c>
      <c r="L79">
        <v>73.400000000000006</v>
      </c>
      <c r="M79">
        <v>8.6</v>
      </c>
      <c r="N79">
        <v>25.4</v>
      </c>
      <c r="O79">
        <v>6.4</v>
      </c>
    </row>
    <row r="80" spans="1:15" x14ac:dyDescent="0.2">
      <c r="A80">
        <v>20732</v>
      </c>
      <c r="B80" t="str">
        <f>VLOOKUP(A80,'[1]ANY SUBSTANCE USE'!$A:$AC,2,FALSE)</f>
        <v>Calvert</v>
      </c>
      <c r="C80">
        <v>10447</v>
      </c>
      <c r="D80" t="b">
        <v>1</v>
      </c>
      <c r="E80">
        <v>5.3</v>
      </c>
      <c r="F80">
        <v>4.0999999999999996</v>
      </c>
      <c r="G80">
        <v>3.6</v>
      </c>
      <c r="H80" s="47">
        <v>51834</v>
      </c>
      <c r="I80">
        <v>5.0999999999999996</v>
      </c>
      <c r="J80">
        <v>0</v>
      </c>
      <c r="K80">
        <v>0.6</v>
      </c>
      <c r="L80">
        <v>20.200000000000003</v>
      </c>
      <c r="M80">
        <v>10.1</v>
      </c>
      <c r="N80">
        <v>23</v>
      </c>
      <c r="O80">
        <v>16.3</v>
      </c>
    </row>
    <row r="81" spans="1:15" x14ac:dyDescent="0.2">
      <c r="A81">
        <v>20733</v>
      </c>
      <c r="B81" t="str">
        <f>VLOOKUP(A81,'[1]ANY SUBSTANCE USE'!$A:$AC,2,FALSE)</f>
        <v>Anne Arundel</v>
      </c>
      <c r="C81">
        <v>2938</v>
      </c>
      <c r="D81" t="b">
        <v>0</v>
      </c>
      <c r="E81">
        <v>3.2</v>
      </c>
      <c r="F81">
        <v>7.8</v>
      </c>
      <c r="G81">
        <v>2.1</v>
      </c>
      <c r="H81" s="47">
        <v>54927</v>
      </c>
      <c r="I81">
        <v>2.1</v>
      </c>
      <c r="J81">
        <v>0</v>
      </c>
      <c r="K81">
        <v>0</v>
      </c>
      <c r="L81">
        <v>15.799999999999997</v>
      </c>
      <c r="M81">
        <v>12.2</v>
      </c>
      <c r="N81">
        <v>23</v>
      </c>
      <c r="O81">
        <v>16.399999999999999</v>
      </c>
    </row>
    <row r="82" spans="1:15" x14ac:dyDescent="0.2">
      <c r="A82">
        <v>20735</v>
      </c>
      <c r="B82" t="str">
        <f>VLOOKUP(A82,'[1]ANY SUBSTANCE USE'!$A:$AC,2,FALSE)</f>
        <v>Prince Georges</v>
      </c>
      <c r="C82">
        <v>39181</v>
      </c>
      <c r="D82" t="b">
        <v>1</v>
      </c>
      <c r="E82">
        <v>7.1</v>
      </c>
      <c r="F82">
        <v>4.8</v>
      </c>
      <c r="G82">
        <v>5.8</v>
      </c>
      <c r="H82" s="47">
        <v>45890</v>
      </c>
      <c r="I82">
        <v>2.4</v>
      </c>
      <c r="J82">
        <v>0.4</v>
      </c>
      <c r="K82">
        <v>4.0999999999999996</v>
      </c>
      <c r="L82">
        <v>92.2</v>
      </c>
      <c r="M82">
        <v>11.1</v>
      </c>
      <c r="N82">
        <v>20.2</v>
      </c>
      <c r="O82">
        <v>17.399999999999999</v>
      </c>
    </row>
    <row r="83" spans="1:15" x14ac:dyDescent="0.2">
      <c r="A83">
        <v>20736</v>
      </c>
      <c r="B83" t="str">
        <f>VLOOKUP(A83,'[1]ANY SUBSTANCE USE'!$A:$AC,2,FALSE)</f>
        <v>Calvert</v>
      </c>
      <c r="C83">
        <v>9393</v>
      </c>
      <c r="D83" t="b">
        <v>1</v>
      </c>
      <c r="E83">
        <v>4</v>
      </c>
      <c r="F83">
        <v>2.4</v>
      </c>
      <c r="G83">
        <v>0.9</v>
      </c>
      <c r="H83" s="47">
        <v>57154</v>
      </c>
      <c r="I83">
        <v>3.4</v>
      </c>
      <c r="J83">
        <v>0.9</v>
      </c>
      <c r="K83">
        <v>0.6</v>
      </c>
      <c r="L83">
        <v>19.400000000000006</v>
      </c>
      <c r="M83">
        <v>8.9</v>
      </c>
      <c r="N83">
        <v>24.2</v>
      </c>
      <c r="O83">
        <v>14.6</v>
      </c>
    </row>
    <row r="84" spans="1:15" x14ac:dyDescent="0.2">
      <c r="A84">
        <v>20737</v>
      </c>
      <c r="B84" t="str">
        <f>VLOOKUP(A84,'[1]ANY SUBSTANCE USE'!$A:$AC,2,FALSE)</f>
        <v>Prince Georges</v>
      </c>
      <c r="C84">
        <v>23562</v>
      </c>
      <c r="D84" t="b">
        <v>1</v>
      </c>
      <c r="E84">
        <v>35</v>
      </c>
      <c r="F84">
        <v>7.1</v>
      </c>
      <c r="G84">
        <v>12.1</v>
      </c>
      <c r="H84" s="47">
        <v>32295</v>
      </c>
      <c r="I84">
        <v>13.5</v>
      </c>
      <c r="J84">
        <v>16</v>
      </c>
      <c r="K84">
        <v>35.5</v>
      </c>
      <c r="L84">
        <v>89.8</v>
      </c>
      <c r="M84">
        <v>6</v>
      </c>
      <c r="N84">
        <v>29.2</v>
      </c>
      <c r="O84">
        <v>8.1999999999999993</v>
      </c>
    </row>
    <row r="85" spans="1:15" x14ac:dyDescent="0.2">
      <c r="A85">
        <v>20740</v>
      </c>
      <c r="B85" t="str">
        <f>VLOOKUP(A85,'[1]ANY SUBSTANCE USE'!$A:$AC,2,FALSE)</f>
        <v>Prince Georges</v>
      </c>
      <c r="C85">
        <v>37168</v>
      </c>
      <c r="D85" t="b">
        <v>1</v>
      </c>
      <c r="E85">
        <v>15.8</v>
      </c>
      <c r="F85">
        <v>6.3</v>
      </c>
      <c r="G85">
        <v>22.1</v>
      </c>
      <c r="H85" s="47">
        <v>30796</v>
      </c>
      <c r="I85">
        <v>15</v>
      </c>
      <c r="J85">
        <v>2.2999999999999998</v>
      </c>
      <c r="K85">
        <v>15.4</v>
      </c>
      <c r="L85">
        <v>60.8</v>
      </c>
      <c r="M85">
        <v>6.3</v>
      </c>
      <c r="N85">
        <v>12.6</v>
      </c>
      <c r="O85">
        <v>7.8</v>
      </c>
    </row>
    <row r="86" spans="1:15" x14ac:dyDescent="0.2">
      <c r="A86">
        <v>20742</v>
      </c>
      <c r="B86" t="str">
        <f>VLOOKUP(A86,'[1]ANY SUBSTANCE USE'!$A:$AC,2,FALSE)</f>
        <v>Prince Georges</v>
      </c>
      <c r="C86">
        <v>4188</v>
      </c>
      <c r="D86" t="b">
        <v>0</v>
      </c>
      <c r="E86">
        <v>0</v>
      </c>
      <c r="F86">
        <v>0</v>
      </c>
      <c r="G86">
        <v>0</v>
      </c>
      <c r="H86" s="47">
        <v>1701</v>
      </c>
      <c r="I86">
        <v>0</v>
      </c>
      <c r="J86">
        <v>0</v>
      </c>
      <c r="K86">
        <v>1.7</v>
      </c>
      <c r="L86">
        <v>44.1</v>
      </c>
      <c r="M86">
        <v>1</v>
      </c>
      <c r="N86">
        <v>1.3</v>
      </c>
      <c r="O86">
        <v>0</v>
      </c>
    </row>
    <row r="87" spans="1:15" x14ac:dyDescent="0.2">
      <c r="A87">
        <v>20743</v>
      </c>
      <c r="B87" t="str">
        <f>VLOOKUP(A87,'[1]ANY SUBSTANCE USE'!$A:$AC,2,FALSE)</f>
        <v>Prince Georges</v>
      </c>
      <c r="C87">
        <v>38742</v>
      </c>
      <c r="D87" t="b">
        <v>1</v>
      </c>
      <c r="E87">
        <v>14</v>
      </c>
      <c r="F87">
        <v>8.8000000000000007</v>
      </c>
      <c r="G87">
        <v>9.8000000000000007</v>
      </c>
      <c r="H87" s="47">
        <v>34970</v>
      </c>
      <c r="I87">
        <v>14.7</v>
      </c>
      <c r="J87">
        <v>3.7</v>
      </c>
      <c r="K87">
        <v>6.7</v>
      </c>
      <c r="L87">
        <v>97.7</v>
      </c>
      <c r="M87">
        <v>13.5</v>
      </c>
      <c r="N87">
        <v>21.6</v>
      </c>
      <c r="O87">
        <v>15.7</v>
      </c>
    </row>
    <row r="88" spans="1:15" x14ac:dyDescent="0.2">
      <c r="A88">
        <v>20744</v>
      </c>
      <c r="B88" t="str">
        <f>VLOOKUP(A88,'[1]ANY SUBSTANCE USE'!$A:$AC,2,FALSE)</f>
        <v>Prince Georges</v>
      </c>
      <c r="C88">
        <v>56185</v>
      </c>
      <c r="D88" t="b">
        <v>1</v>
      </c>
      <c r="E88">
        <v>8.9</v>
      </c>
      <c r="F88">
        <v>7.3</v>
      </c>
      <c r="G88">
        <v>5.9</v>
      </c>
      <c r="H88" s="47">
        <v>47897</v>
      </c>
      <c r="I88">
        <v>3.1</v>
      </c>
      <c r="J88">
        <v>1.3</v>
      </c>
      <c r="K88">
        <v>8.8000000000000007</v>
      </c>
      <c r="L88">
        <v>92.7</v>
      </c>
      <c r="M88">
        <v>9.8000000000000007</v>
      </c>
      <c r="N88">
        <v>20.100000000000001</v>
      </c>
      <c r="O88">
        <v>19.399999999999999</v>
      </c>
    </row>
    <row r="89" spans="1:15" x14ac:dyDescent="0.2">
      <c r="A89">
        <v>20745</v>
      </c>
      <c r="B89" t="str">
        <f>VLOOKUP(A89,'[1]ANY SUBSTANCE USE'!$A:$AC,2,FALSE)</f>
        <v>Prince Georges</v>
      </c>
      <c r="C89">
        <v>29736</v>
      </c>
      <c r="D89" t="b">
        <v>1</v>
      </c>
      <c r="E89">
        <v>17</v>
      </c>
      <c r="F89">
        <v>6.1</v>
      </c>
      <c r="G89">
        <v>12.3</v>
      </c>
      <c r="H89" s="47">
        <v>37127</v>
      </c>
      <c r="I89">
        <v>13</v>
      </c>
      <c r="J89">
        <v>4.5</v>
      </c>
      <c r="K89">
        <v>14.5</v>
      </c>
      <c r="L89">
        <v>95.6</v>
      </c>
      <c r="M89">
        <v>13</v>
      </c>
      <c r="N89">
        <v>21.9</v>
      </c>
      <c r="O89">
        <v>12.8</v>
      </c>
    </row>
    <row r="90" spans="1:15" x14ac:dyDescent="0.2">
      <c r="A90">
        <v>20746</v>
      </c>
      <c r="B90" t="str">
        <f>VLOOKUP(A90,'[1]ANY SUBSTANCE USE'!$A:$AC,2,FALSE)</f>
        <v>Prince Georges</v>
      </c>
      <c r="C90">
        <v>27669</v>
      </c>
      <c r="D90" t="b">
        <v>1</v>
      </c>
      <c r="E90">
        <v>8.1</v>
      </c>
      <c r="F90">
        <v>6.3</v>
      </c>
      <c r="G90">
        <v>7.9</v>
      </c>
      <c r="H90" s="47">
        <v>40602</v>
      </c>
      <c r="I90">
        <v>18.100000000000001</v>
      </c>
      <c r="J90">
        <v>1.9</v>
      </c>
      <c r="K90">
        <v>5.3</v>
      </c>
      <c r="L90">
        <v>95</v>
      </c>
      <c r="M90">
        <v>13.3</v>
      </c>
      <c r="N90">
        <v>16.399999999999999</v>
      </c>
      <c r="O90">
        <v>12.7</v>
      </c>
    </row>
    <row r="91" spans="1:15" x14ac:dyDescent="0.2">
      <c r="A91">
        <v>20747</v>
      </c>
      <c r="B91" t="str">
        <f>VLOOKUP(A91,'[1]ANY SUBSTANCE USE'!$A:$AC,2,FALSE)</f>
        <v>Prince Georges</v>
      </c>
      <c r="C91">
        <v>41445</v>
      </c>
      <c r="D91" t="b">
        <v>1</v>
      </c>
      <c r="E91">
        <v>9.6</v>
      </c>
      <c r="F91">
        <v>8.1</v>
      </c>
      <c r="G91">
        <v>9.6999999999999993</v>
      </c>
      <c r="H91" s="47">
        <v>34182</v>
      </c>
      <c r="I91">
        <v>13.7</v>
      </c>
      <c r="J91">
        <v>3.2</v>
      </c>
      <c r="K91">
        <v>4</v>
      </c>
      <c r="L91">
        <v>97.8</v>
      </c>
      <c r="M91">
        <v>13</v>
      </c>
      <c r="N91">
        <v>22.1</v>
      </c>
      <c r="O91">
        <v>12.5</v>
      </c>
    </row>
    <row r="92" spans="1:15" x14ac:dyDescent="0.2">
      <c r="A92">
        <v>20748</v>
      </c>
      <c r="B92" t="str">
        <f>VLOOKUP(A92,'[1]ANY SUBSTANCE USE'!$A:$AC,2,FALSE)</f>
        <v>Prince Georges</v>
      </c>
      <c r="C92">
        <v>40644</v>
      </c>
      <c r="D92" t="b">
        <v>1</v>
      </c>
      <c r="E92">
        <v>8.1999999999999993</v>
      </c>
      <c r="F92">
        <v>9.3000000000000007</v>
      </c>
      <c r="G92">
        <v>10.3</v>
      </c>
      <c r="H92" s="47">
        <v>36488</v>
      </c>
      <c r="I92">
        <v>12.9</v>
      </c>
      <c r="J92">
        <v>3.3</v>
      </c>
      <c r="K92">
        <v>5.4</v>
      </c>
      <c r="L92">
        <v>96.5</v>
      </c>
      <c r="M92">
        <v>11.5</v>
      </c>
      <c r="N92">
        <v>20.399999999999999</v>
      </c>
      <c r="O92">
        <v>16.8</v>
      </c>
    </row>
    <row r="93" spans="1:15" x14ac:dyDescent="0.2">
      <c r="A93">
        <v>20751</v>
      </c>
      <c r="B93" t="str">
        <f>VLOOKUP(A93,'[1]ANY SUBSTANCE USE'!$A:$AC,2,FALSE)</f>
        <v>Anne Arundel</v>
      </c>
      <c r="C93">
        <v>2055</v>
      </c>
      <c r="D93" t="b">
        <v>0</v>
      </c>
      <c r="E93">
        <v>4.2</v>
      </c>
      <c r="F93">
        <v>2.1</v>
      </c>
      <c r="G93">
        <v>1.8</v>
      </c>
      <c r="H93" s="47">
        <v>72540</v>
      </c>
      <c r="I93">
        <v>1.5</v>
      </c>
      <c r="J93">
        <v>0</v>
      </c>
      <c r="K93">
        <v>2.4</v>
      </c>
      <c r="L93">
        <v>14.299999999999997</v>
      </c>
      <c r="M93">
        <v>12.2</v>
      </c>
      <c r="N93">
        <v>16</v>
      </c>
      <c r="O93">
        <v>20.6</v>
      </c>
    </row>
    <row r="94" spans="1:15" x14ac:dyDescent="0.2">
      <c r="A94">
        <v>20754</v>
      </c>
      <c r="B94" t="str">
        <f>VLOOKUP(A94,'[1]ANY SUBSTANCE USE'!$A:$AC,2,FALSE)</f>
        <v>Calvert</v>
      </c>
      <c r="C94">
        <v>7108</v>
      </c>
      <c r="D94" t="b">
        <v>1</v>
      </c>
      <c r="E94">
        <v>4.8</v>
      </c>
      <c r="F94">
        <v>2.1</v>
      </c>
      <c r="G94">
        <v>1.9</v>
      </c>
      <c r="H94" s="47">
        <v>53377</v>
      </c>
      <c r="I94">
        <v>0.9</v>
      </c>
      <c r="J94">
        <v>0</v>
      </c>
      <c r="K94">
        <v>1.4</v>
      </c>
      <c r="L94">
        <v>18.299999999999997</v>
      </c>
      <c r="M94">
        <v>7.2</v>
      </c>
      <c r="N94">
        <v>27.6</v>
      </c>
      <c r="O94">
        <v>14.8</v>
      </c>
    </row>
    <row r="95" spans="1:15" x14ac:dyDescent="0.2">
      <c r="A95">
        <v>20755</v>
      </c>
      <c r="B95" t="str">
        <f>VLOOKUP(A95,'[1]ANY SUBSTANCE USE'!$A:$AC,2,FALSE)</f>
        <v>Anne Arundel</v>
      </c>
      <c r="C95">
        <v>11253</v>
      </c>
      <c r="D95" t="b">
        <v>1</v>
      </c>
      <c r="E95">
        <v>4.2</v>
      </c>
      <c r="F95">
        <v>6.7</v>
      </c>
      <c r="G95">
        <v>5.9</v>
      </c>
      <c r="H95" s="47">
        <v>32658</v>
      </c>
      <c r="I95">
        <v>1.7</v>
      </c>
      <c r="J95">
        <v>2.4</v>
      </c>
      <c r="K95">
        <v>4.9000000000000004</v>
      </c>
      <c r="L95">
        <v>54.3</v>
      </c>
      <c r="M95">
        <v>8.1</v>
      </c>
      <c r="N95">
        <v>30.1</v>
      </c>
      <c r="O95">
        <v>2.1</v>
      </c>
    </row>
    <row r="96" spans="1:15" x14ac:dyDescent="0.2">
      <c r="A96">
        <v>20758</v>
      </c>
      <c r="B96" t="str">
        <f>VLOOKUP(A96,'[1]ANY SUBSTANCE USE'!$A:$AC,2,FALSE)</f>
        <v>Anne Arundel</v>
      </c>
      <c r="C96">
        <v>633</v>
      </c>
      <c r="D96" t="b">
        <v>0</v>
      </c>
      <c r="E96">
        <v>1.4</v>
      </c>
      <c r="F96">
        <v>8.8000000000000007</v>
      </c>
      <c r="G96">
        <v>1.6</v>
      </c>
      <c r="H96" s="47">
        <v>49594</v>
      </c>
      <c r="I96">
        <v>0</v>
      </c>
      <c r="J96">
        <v>0</v>
      </c>
      <c r="K96">
        <v>0</v>
      </c>
      <c r="L96">
        <v>6.5999999999999943</v>
      </c>
      <c r="M96">
        <v>12.8</v>
      </c>
      <c r="N96">
        <v>19.899999999999999</v>
      </c>
      <c r="O96">
        <v>22.4</v>
      </c>
    </row>
    <row r="97" spans="1:15" x14ac:dyDescent="0.2">
      <c r="A97">
        <v>20759</v>
      </c>
      <c r="B97" t="str">
        <f>VLOOKUP(A97,'[1]ANY SUBSTANCE USE'!$A:$AC,2,FALSE)</f>
        <v>Howard</v>
      </c>
      <c r="C97">
        <v>5935</v>
      </c>
      <c r="D97" t="b">
        <v>1</v>
      </c>
      <c r="E97">
        <v>1.1000000000000001</v>
      </c>
      <c r="F97">
        <v>0.6</v>
      </c>
      <c r="G97">
        <v>2.4</v>
      </c>
      <c r="H97" s="47">
        <v>96023</v>
      </c>
      <c r="I97">
        <v>0</v>
      </c>
      <c r="J97">
        <v>0</v>
      </c>
      <c r="K97">
        <v>2.7</v>
      </c>
      <c r="L97">
        <v>45.1</v>
      </c>
      <c r="M97">
        <v>6.6</v>
      </c>
      <c r="N97">
        <v>32.200000000000003</v>
      </c>
      <c r="O97">
        <v>9.6999999999999993</v>
      </c>
    </row>
    <row r="98" spans="1:15" x14ac:dyDescent="0.2">
      <c r="A98">
        <v>20762</v>
      </c>
      <c r="B98" t="str">
        <f>VLOOKUP(A98,'[1]ANY SUBSTANCE USE'!$A:$AC,2,FALSE)</f>
        <v>Prince Georges</v>
      </c>
      <c r="C98">
        <v>3419</v>
      </c>
      <c r="D98" t="b">
        <v>0</v>
      </c>
      <c r="E98">
        <v>2.5</v>
      </c>
      <c r="F98">
        <v>3.4</v>
      </c>
      <c r="G98">
        <v>5.9</v>
      </c>
      <c r="H98" s="47">
        <v>28098</v>
      </c>
      <c r="I98">
        <v>6.2</v>
      </c>
      <c r="J98">
        <v>1.2</v>
      </c>
      <c r="K98">
        <v>2.5</v>
      </c>
      <c r="L98">
        <v>49.5</v>
      </c>
      <c r="M98">
        <v>3</v>
      </c>
      <c r="N98">
        <v>39.799999999999997</v>
      </c>
      <c r="O98">
        <v>1</v>
      </c>
    </row>
    <row r="99" spans="1:15" x14ac:dyDescent="0.2">
      <c r="A99">
        <v>20763</v>
      </c>
      <c r="B99" t="str">
        <f>VLOOKUP(A99,'[1]ANY SUBSTANCE USE'!$A:$AC,2,FALSE)</f>
        <v>Howard</v>
      </c>
      <c r="C99">
        <v>2518</v>
      </c>
      <c r="D99" t="b">
        <v>0</v>
      </c>
      <c r="E99">
        <v>4.8</v>
      </c>
      <c r="F99">
        <v>11.3</v>
      </c>
      <c r="G99">
        <v>15.6</v>
      </c>
      <c r="H99" s="47">
        <v>48612</v>
      </c>
      <c r="I99">
        <v>8.1999999999999993</v>
      </c>
      <c r="J99">
        <v>2.2000000000000002</v>
      </c>
      <c r="K99">
        <v>4.8</v>
      </c>
      <c r="L99">
        <v>46.3</v>
      </c>
      <c r="M99">
        <v>7.7</v>
      </c>
      <c r="N99">
        <v>20.2</v>
      </c>
      <c r="O99">
        <v>10.199999999999999</v>
      </c>
    </row>
    <row r="100" spans="1:15" x14ac:dyDescent="0.2">
      <c r="A100">
        <v>20764</v>
      </c>
      <c r="B100" t="str">
        <f>VLOOKUP(A100,'[1]ANY SUBSTANCE USE'!$A:$AC,2,FALSE)</f>
        <v>Anne Arundel</v>
      </c>
      <c r="C100">
        <v>3371</v>
      </c>
      <c r="D100" t="b">
        <v>0</v>
      </c>
      <c r="E100">
        <v>2.1</v>
      </c>
      <c r="F100">
        <v>5.2</v>
      </c>
      <c r="G100">
        <v>0</v>
      </c>
      <c r="H100" s="47">
        <v>57035</v>
      </c>
      <c r="I100">
        <v>0</v>
      </c>
      <c r="J100">
        <v>0</v>
      </c>
      <c r="K100">
        <v>0.4</v>
      </c>
      <c r="L100">
        <v>24.900000000000006</v>
      </c>
      <c r="M100">
        <v>14.4</v>
      </c>
      <c r="N100">
        <v>12.6</v>
      </c>
      <c r="O100">
        <v>19.899999999999999</v>
      </c>
    </row>
    <row r="101" spans="1:15" x14ac:dyDescent="0.2">
      <c r="A101">
        <v>20765</v>
      </c>
      <c r="B101" t="str">
        <f>VLOOKUP(A101,'[1]ANY SUBSTANCE USE'!$A:$AC,2,FALSE)</f>
        <v>Anne Arundel</v>
      </c>
      <c r="C101">
        <v>548</v>
      </c>
      <c r="D101" t="b">
        <v>0</v>
      </c>
      <c r="E101">
        <v>9.3000000000000007</v>
      </c>
      <c r="F101">
        <v>0</v>
      </c>
      <c r="G101">
        <v>11.5</v>
      </c>
      <c r="H101" s="47">
        <v>44174</v>
      </c>
      <c r="I101">
        <v>0</v>
      </c>
      <c r="J101">
        <v>0</v>
      </c>
      <c r="K101">
        <v>0</v>
      </c>
      <c r="L101">
        <v>24.299999999999997</v>
      </c>
      <c r="M101">
        <v>25.6</v>
      </c>
      <c r="N101">
        <v>18.100000000000001</v>
      </c>
      <c r="O101">
        <v>31</v>
      </c>
    </row>
    <row r="102" spans="1:15" x14ac:dyDescent="0.2">
      <c r="A102">
        <v>20769</v>
      </c>
      <c r="B102" t="str">
        <f>VLOOKUP(A102,'[1]ANY SUBSTANCE USE'!$A:$AC,2,FALSE)</f>
        <v>Prince Georges</v>
      </c>
      <c r="C102">
        <v>6831</v>
      </c>
      <c r="D102" t="b">
        <v>1</v>
      </c>
      <c r="E102">
        <v>9.1999999999999993</v>
      </c>
      <c r="F102">
        <v>11</v>
      </c>
      <c r="G102">
        <v>1</v>
      </c>
      <c r="H102" s="47">
        <v>55959</v>
      </c>
      <c r="I102">
        <v>2.2999999999999998</v>
      </c>
      <c r="J102">
        <v>1.1000000000000001</v>
      </c>
      <c r="K102">
        <v>8.6999999999999993</v>
      </c>
      <c r="L102">
        <v>86.3</v>
      </c>
      <c r="M102">
        <v>8.5</v>
      </c>
      <c r="N102">
        <v>20.8</v>
      </c>
      <c r="O102">
        <v>18.100000000000001</v>
      </c>
    </row>
    <row r="103" spans="1:15" x14ac:dyDescent="0.2">
      <c r="A103">
        <v>20770</v>
      </c>
      <c r="B103" t="str">
        <f>VLOOKUP(A103,'[1]ANY SUBSTANCE USE'!$A:$AC,2,FALSE)</f>
        <v>Prince Georges</v>
      </c>
      <c r="C103">
        <v>28820</v>
      </c>
      <c r="D103" t="b">
        <v>1</v>
      </c>
      <c r="E103">
        <v>10.199999999999999</v>
      </c>
      <c r="F103">
        <v>7.2</v>
      </c>
      <c r="G103">
        <v>15.4</v>
      </c>
      <c r="H103" s="47">
        <v>41170</v>
      </c>
      <c r="I103">
        <v>13</v>
      </c>
      <c r="J103">
        <v>5</v>
      </c>
      <c r="K103">
        <v>13.2</v>
      </c>
      <c r="L103">
        <v>80</v>
      </c>
      <c r="M103">
        <v>9.6</v>
      </c>
      <c r="N103">
        <v>23.6</v>
      </c>
      <c r="O103">
        <v>11.9</v>
      </c>
    </row>
    <row r="104" spans="1:15" x14ac:dyDescent="0.2">
      <c r="A104">
        <v>20772</v>
      </c>
      <c r="B104" t="str">
        <f>VLOOKUP(A104,'[1]ANY SUBSTANCE USE'!$A:$AC,2,FALSE)</f>
        <v>Prince Georges</v>
      </c>
      <c r="C104">
        <v>53161</v>
      </c>
      <c r="D104" t="b">
        <v>1</v>
      </c>
      <c r="E104">
        <v>5.6</v>
      </c>
      <c r="F104">
        <v>5.5</v>
      </c>
      <c r="G104">
        <v>4</v>
      </c>
      <c r="H104" s="47">
        <v>53168</v>
      </c>
      <c r="I104">
        <v>3.6</v>
      </c>
      <c r="J104">
        <v>1.3</v>
      </c>
      <c r="K104">
        <v>3.5</v>
      </c>
      <c r="L104">
        <v>87.7</v>
      </c>
      <c r="M104">
        <v>9.8000000000000007</v>
      </c>
      <c r="N104">
        <v>20.399999999999999</v>
      </c>
      <c r="O104">
        <v>12.9</v>
      </c>
    </row>
    <row r="105" spans="1:15" x14ac:dyDescent="0.2">
      <c r="A105">
        <v>20774</v>
      </c>
      <c r="B105" t="str">
        <f>VLOOKUP(A105,'[1]ANY SUBSTANCE USE'!$A:$AC,2,FALSE)</f>
        <v>Prince Georges</v>
      </c>
      <c r="C105">
        <v>50483</v>
      </c>
      <c r="D105" t="b">
        <v>1</v>
      </c>
      <c r="E105">
        <v>3.6</v>
      </c>
      <c r="F105">
        <v>6.8</v>
      </c>
      <c r="G105">
        <v>6.1</v>
      </c>
      <c r="H105" s="47">
        <v>53187</v>
      </c>
      <c r="I105">
        <v>4.8</v>
      </c>
      <c r="J105">
        <v>2.2000000000000002</v>
      </c>
      <c r="K105">
        <v>2.8</v>
      </c>
      <c r="L105">
        <v>95.3</v>
      </c>
      <c r="M105">
        <v>11</v>
      </c>
      <c r="N105">
        <v>20.2</v>
      </c>
      <c r="O105">
        <v>15.5</v>
      </c>
    </row>
    <row r="106" spans="1:15" x14ac:dyDescent="0.2">
      <c r="A106">
        <v>20776</v>
      </c>
      <c r="B106" t="str">
        <f>VLOOKUP(A106,'[1]ANY SUBSTANCE USE'!$A:$AC,2,FALSE)</f>
        <v>Anne Arundel</v>
      </c>
      <c r="C106">
        <v>2921</v>
      </c>
      <c r="D106" t="b">
        <v>0</v>
      </c>
      <c r="E106">
        <v>7.3</v>
      </c>
      <c r="F106">
        <v>10.3</v>
      </c>
      <c r="G106">
        <v>3.7</v>
      </c>
      <c r="H106" s="47">
        <v>52328</v>
      </c>
      <c r="I106">
        <v>1.5</v>
      </c>
      <c r="J106">
        <v>0.7</v>
      </c>
      <c r="K106">
        <v>2.7</v>
      </c>
      <c r="L106">
        <v>13.799999999999997</v>
      </c>
      <c r="M106">
        <v>12.3</v>
      </c>
      <c r="N106">
        <v>21.9</v>
      </c>
      <c r="O106">
        <v>24.6</v>
      </c>
    </row>
    <row r="107" spans="1:15" x14ac:dyDescent="0.2">
      <c r="A107">
        <v>20777</v>
      </c>
      <c r="B107" t="str">
        <f>VLOOKUP(A107,'[1]ANY SUBSTANCE USE'!$A:$AC,2,FALSE)</f>
        <v>Howard</v>
      </c>
      <c r="C107">
        <v>3312</v>
      </c>
      <c r="D107" t="b">
        <v>0</v>
      </c>
      <c r="E107">
        <v>0</v>
      </c>
      <c r="F107">
        <v>3.1</v>
      </c>
      <c r="G107">
        <v>4</v>
      </c>
      <c r="H107" s="47">
        <v>89616</v>
      </c>
      <c r="I107">
        <v>1.5</v>
      </c>
      <c r="J107">
        <v>0</v>
      </c>
      <c r="K107">
        <v>3.5</v>
      </c>
      <c r="L107">
        <v>31.400000000000006</v>
      </c>
      <c r="M107">
        <v>5.9</v>
      </c>
      <c r="N107">
        <v>21</v>
      </c>
      <c r="O107">
        <v>18.100000000000001</v>
      </c>
    </row>
    <row r="108" spans="1:15" x14ac:dyDescent="0.2">
      <c r="A108">
        <v>20778</v>
      </c>
      <c r="B108" t="str">
        <f>VLOOKUP(A108,'[1]ANY SUBSTANCE USE'!$A:$AC,2,FALSE)</f>
        <v>Anne Arundel</v>
      </c>
      <c r="C108">
        <v>2287</v>
      </c>
      <c r="D108" t="b">
        <v>0</v>
      </c>
      <c r="E108">
        <v>2.4</v>
      </c>
      <c r="F108">
        <v>3.6</v>
      </c>
      <c r="G108">
        <v>0.9</v>
      </c>
      <c r="H108" s="47">
        <v>66123</v>
      </c>
      <c r="I108">
        <v>0</v>
      </c>
      <c r="J108">
        <v>1</v>
      </c>
      <c r="K108">
        <v>3.5</v>
      </c>
      <c r="L108">
        <v>8.9000000000000057</v>
      </c>
      <c r="M108">
        <v>10.1</v>
      </c>
      <c r="N108">
        <v>18.100000000000001</v>
      </c>
      <c r="O108">
        <v>15.5</v>
      </c>
    </row>
    <row r="109" spans="1:15" x14ac:dyDescent="0.2">
      <c r="A109">
        <v>20779</v>
      </c>
      <c r="B109" t="str">
        <f>VLOOKUP(A109,'[1]ANY SUBSTANCE USE'!$A:$AC,2,FALSE)</f>
        <v>Anne Arundel</v>
      </c>
      <c r="C109">
        <v>1041</v>
      </c>
      <c r="D109" t="b">
        <v>0</v>
      </c>
      <c r="E109">
        <v>1</v>
      </c>
      <c r="F109">
        <v>0</v>
      </c>
      <c r="G109">
        <v>6.8</v>
      </c>
      <c r="H109" s="47">
        <v>70155</v>
      </c>
      <c r="I109">
        <v>0</v>
      </c>
      <c r="J109">
        <v>0</v>
      </c>
      <c r="K109">
        <v>0</v>
      </c>
      <c r="L109">
        <v>2.5</v>
      </c>
      <c r="M109">
        <v>6.6</v>
      </c>
      <c r="N109">
        <v>13.8</v>
      </c>
      <c r="O109">
        <v>33.1</v>
      </c>
    </row>
    <row r="110" spans="1:15" x14ac:dyDescent="0.2">
      <c r="A110">
        <v>20781</v>
      </c>
      <c r="B110" t="str">
        <f>VLOOKUP(A110,'[1]ANY SUBSTANCE USE'!$A:$AC,2,FALSE)</f>
        <v>Prince Georges</v>
      </c>
      <c r="C110">
        <v>12940</v>
      </c>
      <c r="D110" t="b">
        <v>1</v>
      </c>
      <c r="E110">
        <v>19.600000000000001</v>
      </c>
      <c r="F110">
        <v>5.4</v>
      </c>
      <c r="G110">
        <v>9.6999999999999993</v>
      </c>
      <c r="H110" s="47">
        <v>38133</v>
      </c>
      <c r="I110">
        <v>13.3</v>
      </c>
      <c r="J110">
        <v>5.2</v>
      </c>
      <c r="K110">
        <v>25.6</v>
      </c>
      <c r="L110">
        <v>72.400000000000006</v>
      </c>
      <c r="M110">
        <v>6.9</v>
      </c>
      <c r="N110">
        <v>27</v>
      </c>
      <c r="O110">
        <v>9.6999999999999993</v>
      </c>
    </row>
    <row r="111" spans="1:15" x14ac:dyDescent="0.2">
      <c r="A111">
        <v>20782</v>
      </c>
      <c r="B111" t="str">
        <f>VLOOKUP(A111,'[1]ANY SUBSTANCE USE'!$A:$AC,2,FALSE)</f>
        <v>Prince Georges</v>
      </c>
      <c r="C111">
        <v>34492</v>
      </c>
      <c r="D111" t="b">
        <v>1</v>
      </c>
      <c r="E111">
        <v>23</v>
      </c>
      <c r="F111">
        <v>4.4000000000000004</v>
      </c>
      <c r="G111">
        <v>9.6999999999999993</v>
      </c>
      <c r="H111" s="47">
        <v>36088</v>
      </c>
      <c r="I111">
        <v>18.5</v>
      </c>
      <c r="J111">
        <v>6.4</v>
      </c>
      <c r="K111">
        <v>27.2</v>
      </c>
      <c r="L111">
        <v>84.4</v>
      </c>
      <c r="M111">
        <v>9.1</v>
      </c>
      <c r="N111">
        <v>21.2</v>
      </c>
      <c r="O111">
        <v>12.9</v>
      </c>
    </row>
    <row r="112" spans="1:15" x14ac:dyDescent="0.2">
      <c r="A112">
        <v>20783</v>
      </c>
      <c r="B112" t="str">
        <f>VLOOKUP(A112,'[1]ANY SUBSTANCE USE'!$A:$AC,2,FALSE)</f>
        <v>Prince Georges</v>
      </c>
      <c r="C112">
        <v>49648</v>
      </c>
      <c r="D112" t="b">
        <v>1</v>
      </c>
      <c r="E112">
        <v>41.5</v>
      </c>
      <c r="F112">
        <v>6.4</v>
      </c>
      <c r="G112">
        <v>20</v>
      </c>
      <c r="H112" s="47">
        <v>25036</v>
      </c>
      <c r="I112">
        <v>15.6</v>
      </c>
      <c r="J112">
        <v>18.399999999999999</v>
      </c>
      <c r="K112">
        <v>51.8</v>
      </c>
      <c r="L112">
        <v>94</v>
      </c>
      <c r="M112">
        <v>4.3</v>
      </c>
      <c r="N112">
        <v>29.5</v>
      </c>
      <c r="O112">
        <v>8.6</v>
      </c>
    </row>
    <row r="113" spans="1:15" x14ac:dyDescent="0.2">
      <c r="A113">
        <v>20784</v>
      </c>
      <c r="B113" t="str">
        <f>VLOOKUP(A113,'[1]ANY SUBSTANCE USE'!$A:$AC,2,FALSE)</f>
        <v>Prince Georges</v>
      </c>
      <c r="C113">
        <v>32355</v>
      </c>
      <c r="D113" t="b">
        <v>1</v>
      </c>
      <c r="E113">
        <v>21.7</v>
      </c>
      <c r="F113">
        <v>9.6</v>
      </c>
      <c r="G113">
        <v>9.4</v>
      </c>
      <c r="H113" s="47">
        <v>31337</v>
      </c>
      <c r="I113">
        <v>11.5</v>
      </c>
      <c r="J113">
        <v>8.6</v>
      </c>
      <c r="K113">
        <v>23.7</v>
      </c>
      <c r="L113">
        <v>94.2</v>
      </c>
      <c r="M113">
        <v>8.6</v>
      </c>
      <c r="N113">
        <v>26.2</v>
      </c>
      <c r="O113">
        <v>10.9</v>
      </c>
    </row>
    <row r="114" spans="1:15" x14ac:dyDescent="0.2">
      <c r="A114">
        <v>20785</v>
      </c>
      <c r="B114" t="str">
        <f>VLOOKUP(A114,'[1]ANY SUBSTANCE USE'!$A:$AC,2,FALSE)</f>
        <v>Prince Georges</v>
      </c>
      <c r="C114">
        <v>41655</v>
      </c>
      <c r="D114" t="b">
        <v>1</v>
      </c>
      <c r="E114">
        <v>11.5</v>
      </c>
      <c r="F114">
        <v>7.5</v>
      </c>
      <c r="G114">
        <v>14.3</v>
      </c>
      <c r="H114" s="47">
        <v>34347</v>
      </c>
      <c r="I114">
        <v>10.7</v>
      </c>
      <c r="J114">
        <v>5.3000000000000007</v>
      </c>
      <c r="K114">
        <v>9.1</v>
      </c>
      <c r="L114">
        <v>93.3</v>
      </c>
      <c r="M114">
        <v>10.5</v>
      </c>
      <c r="N114">
        <v>26</v>
      </c>
      <c r="O114">
        <v>13.7</v>
      </c>
    </row>
    <row r="115" spans="1:15" x14ac:dyDescent="0.2">
      <c r="A115">
        <v>20794</v>
      </c>
      <c r="B115" t="str">
        <f>VLOOKUP(A115,'[1]ANY SUBSTANCE USE'!$A:$AC,2,FALSE)</f>
        <v>Howard</v>
      </c>
      <c r="C115">
        <v>17062</v>
      </c>
      <c r="D115" t="b">
        <v>1</v>
      </c>
      <c r="E115">
        <v>17.5</v>
      </c>
      <c r="F115">
        <v>2.7</v>
      </c>
      <c r="G115">
        <v>4.7</v>
      </c>
      <c r="H115" s="47">
        <v>28940</v>
      </c>
      <c r="I115">
        <v>1.1000000000000001</v>
      </c>
      <c r="J115">
        <v>1.4</v>
      </c>
      <c r="K115">
        <v>4.9000000000000004</v>
      </c>
      <c r="L115">
        <v>65.7</v>
      </c>
      <c r="M115">
        <v>9.6</v>
      </c>
      <c r="N115">
        <v>14.3</v>
      </c>
      <c r="O115">
        <v>8.6</v>
      </c>
    </row>
    <row r="116" spans="1:15" x14ac:dyDescent="0.2">
      <c r="A116">
        <v>20812</v>
      </c>
      <c r="B116" t="str">
        <f>VLOOKUP(A116,'[1]ANY SUBSTANCE USE'!$A:$AC,2,FALSE)</f>
        <v>Montgomery</v>
      </c>
      <c r="C116">
        <v>291</v>
      </c>
      <c r="D116" t="b">
        <v>0</v>
      </c>
      <c r="E116">
        <v>3</v>
      </c>
      <c r="F116">
        <v>0</v>
      </c>
      <c r="G116">
        <v>3.4</v>
      </c>
      <c r="H116" s="47">
        <v>80023</v>
      </c>
      <c r="I116">
        <v>0</v>
      </c>
      <c r="J116">
        <v>0</v>
      </c>
      <c r="K116">
        <v>3.2</v>
      </c>
      <c r="L116">
        <v>15.5</v>
      </c>
      <c r="M116">
        <v>6.9</v>
      </c>
      <c r="N116">
        <v>27.1</v>
      </c>
      <c r="O116">
        <v>21</v>
      </c>
    </row>
    <row r="117" spans="1:15" x14ac:dyDescent="0.2">
      <c r="A117">
        <v>20814</v>
      </c>
      <c r="B117" t="str">
        <f>VLOOKUP(A117,'[1]ANY SUBSTANCE USE'!$A:$AC,2,FALSE)</f>
        <v>Montgomery</v>
      </c>
      <c r="C117">
        <v>29685</v>
      </c>
      <c r="D117" t="b">
        <v>1</v>
      </c>
      <c r="E117">
        <v>2.5</v>
      </c>
      <c r="F117">
        <v>2.5</v>
      </c>
      <c r="G117">
        <v>4.5</v>
      </c>
      <c r="H117" s="47">
        <v>94379</v>
      </c>
      <c r="I117">
        <v>11.2</v>
      </c>
      <c r="J117">
        <v>0.7</v>
      </c>
      <c r="K117">
        <v>6.2</v>
      </c>
      <c r="L117">
        <v>31.5</v>
      </c>
      <c r="M117">
        <v>6.6</v>
      </c>
      <c r="N117">
        <v>19.600000000000001</v>
      </c>
      <c r="O117">
        <v>17.899999999999999</v>
      </c>
    </row>
    <row r="118" spans="1:15" x14ac:dyDescent="0.2">
      <c r="A118">
        <v>20815</v>
      </c>
      <c r="B118" t="str">
        <f>VLOOKUP(A118,'[1]ANY SUBSTANCE USE'!$A:$AC,2,FALSE)</f>
        <v>Montgomery</v>
      </c>
      <c r="C118">
        <v>31235</v>
      </c>
      <c r="D118" t="b">
        <v>1</v>
      </c>
      <c r="E118">
        <v>1.3</v>
      </c>
      <c r="F118">
        <v>2.8</v>
      </c>
      <c r="G118">
        <v>3.4</v>
      </c>
      <c r="H118" s="47">
        <v>123297</v>
      </c>
      <c r="I118">
        <v>11.6</v>
      </c>
      <c r="J118">
        <v>1.4</v>
      </c>
      <c r="K118">
        <v>3.1</v>
      </c>
      <c r="L118">
        <v>24.400000000000006</v>
      </c>
      <c r="M118">
        <v>7.9</v>
      </c>
      <c r="N118">
        <v>21.9</v>
      </c>
      <c r="O118">
        <v>23.5</v>
      </c>
    </row>
    <row r="119" spans="1:15" x14ac:dyDescent="0.2">
      <c r="A119">
        <v>20816</v>
      </c>
      <c r="B119" t="str">
        <f>VLOOKUP(A119,'[1]ANY SUBSTANCE USE'!$A:$AC,2,FALSE)</f>
        <v>Montgomery</v>
      </c>
      <c r="C119">
        <v>17433</v>
      </c>
      <c r="D119" t="b">
        <v>1</v>
      </c>
      <c r="E119">
        <v>1.9</v>
      </c>
      <c r="F119">
        <v>6.4</v>
      </c>
      <c r="G119">
        <v>2.8</v>
      </c>
      <c r="H119" s="47">
        <v>112177</v>
      </c>
      <c r="I119">
        <v>2.8</v>
      </c>
      <c r="J119">
        <v>0.5</v>
      </c>
      <c r="K119">
        <v>3.6</v>
      </c>
      <c r="L119">
        <v>20.099999999999994</v>
      </c>
      <c r="M119">
        <v>6.5</v>
      </c>
      <c r="N119">
        <v>27.6</v>
      </c>
      <c r="O119">
        <v>16.600000000000001</v>
      </c>
    </row>
    <row r="120" spans="1:15" x14ac:dyDescent="0.2">
      <c r="A120">
        <v>20817</v>
      </c>
      <c r="B120" t="str">
        <f>VLOOKUP(A120,'[1]ANY SUBSTANCE USE'!$A:$AC,2,FALSE)</f>
        <v>Montgomery</v>
      </c>
      <c r="C120">
        <v>38286</v>
      </c>
      <c r="D120" t="b">
        <v>1</v>
      </c>
      <c r="E120">
        <v>2.1</v>
      </c>
      <c r="F120">
        <v>3.8</v>
      </c>
      <c r="G120">
        <v>3.9</v>
      </c>
      <c r="H120" s="47">
        <v>110017</v>
      </c>
      <c r="I120">
        <v>4.0999999999999996</v>
      </c>
      <c r="J120">
        <v>0.5</v>
      </c>
      <c r="K120">
        <v>7.7</v>
      </c>
      <c r="L120">
        <v>38.6</v>
      </c>
      <c r="M120">
        <v>7.2</v>
      </c>
      <c r="N120">
        <v>26.2</v>
      </c>
      <c r="O120">
        <v>18.600000000000001</v>
      </c>
    </row>
    <row r="121" spans="1:15" x14ac:dyDescent="0.2">
      <c r="A121">
        <v>20818</v>
      </c>
      <c r="B121" t="str">
        <f>VLOOKUP(A121,'[1]ANY SUBSTANCE USE'!$A:$AC,2,FALSE)</f>
        <v>Montgomery</v>
      </c>
      <c r="C121">
        <v>1934</v>
      </c>
      <c r="D121" t="b">
        <v>0</v>
      </c>
      <c r="E121">
        <v>0.1</v>
      </c>
      <c r="F121">
        <v>1.4</v>
      </c>
      <c r="G121">
        <v>0.9</v>
      </c>
      <c r="H121" s="47">
        <v>130185</v>
      </c>
      <c r="I121">
        <v>4.0999999999999996</v>
      </c>
      <c r="J121">
        <v>0</v>
      </c>
      <c r="K121">
        <v>0.5</v>
      </c>
      <c r="L121">
        <v>28.400000000000006</v>
      </c>
      <c r="M121">
        <v>5.0999999999999996</v>
      </c>
      <c r="N121">
        <v>22.5</v>
      </c>
      <c r="O121">
        <v>17.3</v>
      </c>
    </row>
    <row r="122" spans="1:15" x14ac:dyDescent="0.2">
      <c r="A122">
        <v>20832</v>
      </c>
      <c r="B122" t="str">
        <f>VLOOKUP(A122,'[1]ANY SUBSTANCE USE'!$A:$AC,2,FALSE)</f>
        <v>Montgomery</v>
      </c>
      <c r="C122">
        <v>25852</v>
      </c>
      <c r="D122" t="b">
        <v>1</v>
      </c>
      <c r="E122">
        <v>5.5</v>
      </c>
      <c r="F122">
        <v>3.3</v>
      </c>
      <c r="G122">
        <v>2.5</v>
      </c>
      <c r="H122" s="47">
        <v>59211</v>
      </c>
      <c r="I122">
        <v>2.5</v>
      </c>
      <c r="J122">
        <v>1.2</v>
      </c>
      <c r="K122">
        <v>7.6</v>
      </c>
      <c r="L122">
        <v>43.5</v>
      </c>
      <c r="M122">
        <v>10</v>
      </c>
      <c r="N122">
        <v>25.2</v>
      </c>
      <c r="O122">
        <v>15.7</v>
      </c>
    </row>
    <row r="123" spans="1:15" x14ac:dyDescent="0.2">
      <c r="A123">
        <v>20833</v>
      </c>
      <c r="B123" t="str">
        <f>VLOOKUP(A123,'[1]ANY SUBSTANCE USE'!$A:$AC,2,FALSE)</f>
        <v>Montgomery</v>
      </c>
      <c r="C123">
        <v>8054</v>
      </c>
      <c r="D123" t="b">
        <v>1</v>
      </c>
      <c r="E123">
        <v>3</v>
      </c>
      <c r="F123">
        <v>2.5</v>
      </c>
      <c r="G123">
        <v>5.5</v>
      </c>
      <c r="H123" s="47">
        <v>62026</v>
      </c>
      <c r="I123">
        <v>0.2</v>
      </c>
      <c r="J123">
        <v>0</v>
      </c>
      <c r="K123">
        <v>3.6</v>
      </c>
      <c r="L123">
        <v>37.700000000000003</v>
      </c>
      <c r="M123">
        <v>8.8000000000000007</v>
      </c>
      <c r="N123">
        <v>22.9</v>
      </c>
      <c r="O123">
        <v>17.3</v>
      </c>
    </row>
    <row r="124" spans="1:15" x14ac:dyDescent="0.2">
      <c r="A124">
        <v>20837</v>
      </c>
      <c r="B124" t="str">
        <f>VLOOKUP(A124,'[1]ANY SUBSTANCE USE'!$A:$AC,2,FALSE)</f>
        <v>Montgomery</v>
      </c>
      <c r="C124">
        <v>6604</v>
      </c>
      <c r="D124" t="b">
        <v>1</v>
      </c>
      <c r="E124">
        <v>4.5</v>
      </c>
      <c r="F124">
        <v>4.8</v>
      </c>
      <c r="G124">
        <v>2.9</v>
      </c>
      <c r="H124" s="47">
        <v>60862</v>
      </c>
      <c r="I124">
        <v>1.1000000000000001</v>
      </c>
      <c r="J124">
        <v>0</v>
      </c>
      <c r="K124">
        <v>6.3</v>
      </c>
      <c r="L124">
        <v>22.599999999999994</v>
      </c>
      <c r="M124">
        <v>8.9</v>
      </c>
      <c r="N124">
        <v>22.5</v>
      </c>
      <c r="O124">
        <v>14.3</v>
      </c>
    </row>
    <row r="125" spans="1:15" x14ac:dyDescent="0.2">
      <c r="A125">
        <v>20838</v>
      </c>
      <c r="B125" t="str">
        <f>VLOOKUP(A125,'[1]ANY SUBSTANCE USE'!$A:$AC,2,FALSE)</f>
        <v>Montgomery</v>
      </c>
      <c r="C125">
        <v>362</v>
      </c>
      <c r="D125" t="b">
        <v>0</v>
      </c>
      <c r="E125">
        <v>0</v>
      </c>
      <c r="F125">
        <v>0</v>
      </c>
      <c r="G125">
        <v>0.3</v>
      </c>
      <c r="H125" s="47">
        <v>51076</v>
      </c>
      <c r="I125">
        <v>0</v>
      </c>
      <c r="J125">
        <v>0</v>
      </c>
      <c r="K125">
        <v>0</v>
      </c>
      <c r="L125">
        <v>19.599999999999994</v>
      </c>
      <c r="M125">
        <v>10.1</v>
      </c>
      <c r="N125">
        <v>36.5</v>
      </c>
      <c r="O125">
        <v>17.7</v>
      </c>
    </row>
    <row r="126" spans="1:15" x14ac:dyDescent="0.2">
      <c r="A126">
        <v>20839</v>
      </c>
      <c r="B126" t="str">
        <f>VLOOKUP(A126,'[1]ANY SUBSTANCE USE'!$A:$AC,2,FALSE)</f>
        <v>Montgomery</v>
      </c>
      <c r="C126">
        <v>161</v>
      </c>
      <c r="D126" t="b">
        <v>0</v>
      </c>
      <c r="E126">
        <v>0</v>
      </c>
      <c r="F126">
        <v>0</v>
      </c>
      <c r="G126">
        <v>0</v>
      </c>
      <c r="H126" s="47">
        <v>54352</v>
      </c>
      <c r="I126">
        <v>0</v>
      </c>
      <c r="J126">
        <v>0</v>
      </c>
      <c r="K126">
        <v>0</v>
      </c>
      <c r="L126">
        <v>0</v>
      </c>
      <c r="M126">
        <v>18</v>
      </c>
      <c r="N126">
        <v>32.9</v>
      </c>
      <c r="O126">
        <v>36.6</v>
      </c>
    </row>
    <row r="127" spans="1:15" x14ac:dyDescent="0.2">
      <c r="A127">
        <v>20841</v>
      </c>
      <c r="B127" t="str">
        <f>VLOOKUP(A127,'[1]ANY SUBSTANCE USE'!$A:$AC,2,FALSE)</f>
        <v>Montgomery</v>
      </c>
      <c r="C127">
        <v>9760</v>
      </c>
      <c r="D127" t="b">
        <v>1</v>
      </c>
      <c r="E127">
        <v>9.1999999999999993</v>
      </c>
      <c r="F127">
        <v>4.2</v>
      </c>
      <c r="G127">
        <v>5.7</v>
      </c>
      <c r="H127" s="47">
        <v>58932</v>
      </c>
      <c r="I127">
        <v>1.2</v>
      </c>
      <c r="J127">
        <v>0</v>
      </c>
      <c r="K127">
        <v>13.7</v>
      </c>
      <c r="L127">
        <v>66.099999999999994</v>
      </c>
      <c r="M127">
        <v>8.6</v>
      </c>
      <c r="N127">
        <v>22.1</v>
      </c>
      <c r="O127">
        <v>16.100000000000001</v>
      </c>
    </row>
    <row r="128" spans="1:15" x14ac:dyDescent="0.2">
      <c r="A128">
        <v>20842</v>
      </c>
      <c r="B128" t="str">
        <f>VLOOKUP(A128,'[1]ANY SUBSTANCE USE'!$A:$AC,2,FALSE)</f>
        <v>Montgomery</v>
      </c>
      <c r="C128">
        <v>1824</v>
      </c>
      <c r="D128" t="b">
        <v>0</v>
      </c>
      <c r="E128">
        <v>4.5999999999999996</v>
      </c>
      <c r="F128">
        <v>0.6</v>
      </c>
      <c r="G128">
        <v>2.2000000000000002</v>
      </c>
      <c r="H128" s="47">
        <v>65496</v>
      </c>
      <c r="I128">
        <v>4.2</v>
      </c>
      <c r="J128">
        <v>0</v>
      </c>
      <c r="K128">
        <v>3.4</v>
      </c>
      <c r="L128">
        <v>25</v>
      </c>
      <c r="M128">
        <v>9.1</v>
      </c>
      <c r="N128">
        <v>17.100000000000001</v>
      </c>
      <c r="O128">
        <v>19.8</v>
      </c>
    </row>
    <row r="129" spans="1:15" x14ac:dyDescent="0.2">
      <c r="A129">
        <v>20850</v>
      </c>
      <c r="B129" t="str">
        <f>VLOOKUP(A129,'[1]ANY SUBSTANCE USE'!$A:$AC,2,FALSE)</f>
        <v>Montgomery</v>
      </c>
      <c r="C129">
        <v>51707</v>
      </c>
      <c r="D129" t="b">
        <v>1</v>
      </c>
      <c r="E129">
        <v>5.8</v>
      </c>
      <c r="F129">
        <v>3.9</v>
      </c>
      <c r="G129">
        <v>7.7</v>
      </c>
      <c r="H129" s="47">
        <v>59550</v>
      </c>
      <c r="I129">
        <v>9.1999999999999993</v>
      </c>
      <c r="J129">
        <v>1.9</v>
      </c>
      <c r="K129">
        <v>16</v>
      </c>
      <c r="L129">
        <v>54.1</v>
      </c>
      <c r="M129">
        <v>9.4</v>
      </c>
      <c r="N129">
        <v>20.5</v>
      </c>
      <c r="O129">
        <v>17.3</v>
      </c>
    </row>
    <row r="130" spans="1:15" x14ac:dyDescent="0.2">
      <c r="A130">
        <v>20851</v>
      </c>
      <c r="B130" t="str">
        <f>VLOOKUP(A130,'[1]ANY SUBSTANCE USE'!$A:$AC,2,FALSE)</f>
        <v>Montgomery</v>
      </c>
      <c r="C130">
        <v>14840</v>
      </c>
      <c r="D130" t="b">
        <v>1</v>
      </c>
      <c r="E130">
        <v>17.3</v>
      </c>
      <c r="F130">
        <v>3.6</v>
      </c>
      <c r="G130">
        <v>12.4</v>
      </c>
      <c r="H130" s="47">
        <v>43547</v>
      </c>
      <c r="I130">
        <v>8.8000000000000007</v>
      </c>
      <c r="J130">
        <v>6.4</v>
      </c>
      <c r="K130">
        <v>25.3</v>
      </c>
      <c r="L130">
        <v>69.2</v>
      </c>
      <c r="M130">
        <v>8.1</v>
      </c>
      <c r="N130">
        <v>20.100000000000001</v>
      </c>
      <c r="O130">
        <v>13.6</v>
      </c>
    </row>
    <row r="131" spans="1:15" x14ac:dyDescent="0.2">
      <c r="A131">
        <v>20852</v>
      </c>
      <c r="B131" t="str">
        <f>VLOOKUP(A131,'[1]ANY SUBSTANCE USE'!$A:$AC,2,FALSE)</f>
        <v>Montgomery</v>
      </c>
      <c r="C131">
        <v>48194</v>
      </c>
      <c r="D131" t="b">
        <v>1</v>
      </c>
      <c r="E131">
        <v>5.9</v>
      </c>
      <c r="F131">
        <v>3.2</v>
      </c>
      <c r="G131">
        <v>6.4</v>
      </c>
      <c r="H131" s="47">
        <v>67913</v>
      </c>
      <c r="I131">
        <v>9.4</v>
      </c>
      <c r="J131">
        <v>3.4</v>
      </c>
      <c r="K131">
        <v>13.5</v>
      </c>
      <c r="L131">
        <v>48.7</v>
      </c>
      <c r="M131">
        <v>8.6999999999999993</v>
      </c>
      <c r="N131">
        <v>18.7</v>
      </c>
      <c r="O131">
        <v>15.4</v>
      </c>
    </row>
    <row r="132" spans="1:15" x14ac:dyDescent="0.2">
      <c r="A132">
        <v>20853</v>
      </c>
      <c r="B132" t="str">
        <f>VLOOKUP(A132,'[1]ANY SUBSTANCE USE'!$A:$AC,2,FALSE)</f>
        <v>Montgomery</v>
      </c>
      <c r="C132">
        <v>31670</v>
      </c>
      <c r="D132" t="b">
        <v>1</v>
      </c>
      <c r="E132">
        <v>9.8000000000000007</v>
      </c>
      <c r="F132">
        <v>5</v>
      </c>
      <c r="G132">
        <v>4.4000000000000004</v>
      </c>
      <c r="H132" s="47">
        <v>49037</v>
      </c>
      <c r="I132">
        <v>3.5</v>
      </c>
      <c r="J132">
        <v>2.2999999999999998</v>
      </c>
      <c r="K132">
        <v>15</v>
      </c>
      <c r="L132">
        <v>49.9</v>
      </c>
      <c r="M132">
        <v>9.1</v>
      </c>
      <c r="N132">
        <v>23.8</v>
      </c>
      <c r="O132">
        <v>16.3</v>
      </c>
    </row>
    <row r="133" spans="1:15" x14ac:dyDescent="0.2">
      <c r="A133">
        <v>20854</v>
      </c>
      <c r="B133" t="str">
        <f>VLOOKUP(A133,'[1]ANY SUBSTANCE USE'!$A:$AC,2,FALSE)</f>
        <v>Montgomery</v>
      </c>
      <c r="C133">
        <v>49684</v>
      </c>
      <c r="D133" t="b">
        <v>1</v>
      </c>
      <c r="E133">
        <v>3.1</v>
      </c>
      <c r="F133">
        <v>3.4</v>
      </c>
      <c r="G133">
        <v>2.7</v>
      </c>
      <c r="H133" s="47">
        <v>98324</v>
      </c>
      <c r="I133">
        <v>1.5</v>
      </c>
      <c r="J133">
        <v>0.7</v>
      </c>
      <c r="K133">
        <v>7.8</v>
      </c>
      <c r="L133">
        <v>38.799999999999997</v>
      </c>
      <c r="M133">
        <v>8.1</v>
      </c>
      <c r="N133">
        <v>24.9</v>
      </c>
      <c r="O133">
        <v>22.6</v>
      </c>
    </row>
    <row r="134" spans="1:15" x14ac:dyDescent="0.2">
      <c r="A134">
        <v>20855</v>
      </c>
      <c r="B134" t="str">
        <f>VLOOKUP(A134,'[1]ANY SUBSTANCE USE'!$A:$AC,2,FALSE)</f>
        <v>Montgomery</v>
      </c>
      <c r="C134">
        <v>17123</v>
      </c>
      <c r="D134" t="b">
        <v>1</v>
      </c>
      <c r="E134">
        <v>4.4000000000000004</v>
      </c>
      <c r="F134">
        <v>3.6</v>
      </c>
      <c r="G134">
        <v>4.5999999999999996</v>
      </c>
      <c r="H134" s="47">
        <v>60277</v>
      </c>
      <c r="I134">
        <v>6</v>
      </c>
      <c r="J134">
        <v>1.2</v>
      </c>
      <c r="K134">
        <v>13.5</v>
      </c>
      <c r="L134">
        <v>48.3</v>
      </c>
      <c r="M134">
        <v>8.6</v>
      </c>
      <c r="N134">
        <v>21.9</v>
      </c>
      <c r="O134">
        <v>17.5</v>
      </c>
    </row>
    <row r="135" spans="1:15" x14ac:dyDescent="0.2">
      <c r="A135">
        <v>20860</v>
      </c>
      <c r="B135" t="str">
        <f>VLOOKUP(A135,'[1]ANY SUBSTANCE USE'!$A:$AC,2,FALSE)</f>
        <v>Montgomery</v>
      </c>
      <c r="C135">
        <v>2237</v>
      </c>
      <c r="D135" t="b">
        <v>0</v>
      </c>
      <c r="E135">
        <v>16.899999999999999</v>
      </c>
      <c r="F135">
        <v>6.4</v>
      </c>
      <c r="G135">
        <v>4.9000000000000004</v>
      </c>
      <c r="H135" s="47">
        <v>70629</v>
      </c>
      <c r="I135">
        <v>5.5</v>
      </c>
      <c r="J135">
        <v>0</v>
      </c>
      <c r="K135">
        <v>13.3</v>
      </c>
      <c r="L135">
        <v>61.3</v>
      </c>
      <c r="M135">
        <v>13</v>
      </c>
      <c r="N135">
        <v>29.2</v>
      </c>
      <c r="O135">
        <v>30.1</v>
      </c>
    </row>
    <row r="136" spans="1:15" x14ac:dyDescent="0.2">
      <c r="A136">
        <v>20861</v>
      </c>
      <c r="B136" t="str">
        <f>VLOOKUP(A136,'[1]ANY SUBSTANCE USE'!$A:$AC,2,FALSE)</f>
        <v>Montgomery</v>
      </c>
      <c r="C136">
        <v>3195</v>
      </c>
      <c r="D136" t="b">
        <v>0</v>
      </c>
      <c r="E136">
        <v>5.6</v>
      </c>
      <c r="F136">
        <v>7.1</v>
      </c>
      <c r="G136">
        <v>0.8</v>
      </c>
      <c r="H136" s="47">
        <v>73535</v>
      </c>
      <c r="I136">
        <v>2.2000000000000002</v>
      </c>
      <c r="J136">
        <v>0</v>
      </c>
      <c r="K136">
        <v>5.3</v>
      </c>
      <c r="L136">
        <v>47.2</v>
      </c>
      <c r="M136">
        <v>8.3000000000000007</v>
      </c>
      <c r="N136">
        <v>18</v>
      </c>
      <c r="O136">
        <v>31.4</v>
      </c>
    </row>
    <row r="137" spans="1:15" x14ac:dyDescent="0.2">
      <c r="A137">
        <v>20862</v>
      </c>
      <c r="B137" t="str">
        <f>VLOOKUP(A137,'[1]ANY SUBSTANCE USE'!$A:$AC,2,FALSE)</f>
        <v>Montgomery</v>
      </c>
      <c r="C137">
        <v>444</v>
      </c>
      <c r="D137" t="b">
        <v>0</v>
      </c>
      <c r="E137">
        <v>0</v>
      </c>
      <c r="F137">
        <v>7.3</v>
      </c>
      <c r="G137">
        <v>0</v>
      </c>
      <c r="H137" s="47">
        <v>62415</v>
      </c>
      <c r="I137">
        <v>7.1</v>
      </c>
      <c r="J137">
        <v>0</v>
      </c>
      <c r="K137">
        <v>5.2</v>
      </c>
      <c r="L137">
        <v>37.200000000000003</v>
      </c>
      <c r="M137">
        <v>11.5</v>
      </c>
      <c r="N137">
        <v>7.9</v>
      </c>
      <c r="O137">
        <v>39.200000000000003</v>
      </c>
    </row>
    <row r="138" spans="1:15" x14ac:dyDescent="0.2">
      <c r="A138">
        <v>20866</v>
      </c>
      <c r="B138" t="str">
        <f>VLOOKUP(A138,'[1]ANY SUBSTANCE USE'!$A:$AC,2,FALSE)</f>
        <v>Montgomery</v>
      </c>
      <c r="C138">
        <v>16791</v>
      </c>
      <c r="D138" t="b">
        <v>1</v>
      </c>
      <c r="E138">
        <v>7.5</v>
      </c>
      <c r="F138">
        <v>5.0999999999999996</v>
      </c>
      <c r="G138">
        <v>6.7</v>
      </c>
      <c r="H138" s="47">
        <v>41898</v>
      </c>
      <c r="I138">
        <v>3.8</v>
      </c>
      <c r="J138">
        <v>5</v>
      </c>
      <c r="K138">
        <v>13.8</v>
      </c>
      <c r="L138">
        <v>85</v>
      </c>
      <c r="M138">
        <v>7.5</v>
      </c>
      <c r="N138">
        <v>24.4</v>
      </c>
      <c r="O138">
        <v>13.1</v>
      </c>
    </row>
    <row r="139" spans="1:15" x14ac:dyDescent="0.2">
      <c r="A139">
        <v>20868</v>
      </c>
      <c r="B139" t="str">
        <f>VLOOKUP(A139,'[1]ANY SUBSTANCE USE'!$A:$AC,2,FALSE)</f>
        <v>Montgomery</v>
      </c>
      <c r="C139">
        <v>624</v>
      </c>
      <c r="D139" t="b">
        <v>0</v>
      </c>
      <c r="E139">
        <v>25.5</v>
      </c>
      <c r="F139">
        <v>0</v>
      </c>
      <c r="G139">
        <v>9.6</v>
      </c>
      <c r="H139" s="47">
        <v>36831</v>
      </c>
      <c r="I139">
        <v>0</v>
      </c>
      <c r="J139">
        <v>10.3</v>
      </c>
      <c r="K139">
        <v>26.9</v>
      </c>
      <c r="L139">
        <v>76.599999999999994</v>
      </c>
      <c r="M139">
        <v>1.8</v>
      </c>
      <c r="N139">
        <v>32.9</v>
      </c>
      <c r="O139">
        <v>6.4</v>
      </c>
    </row>
    <row r="140" spans="1:15" x14ac:dyDescent="0.2">
      <c r="A140">
        <v>20871</v>
      </c>
      <c r="B140" t="str">
        <f>VLOOKUP(A140,'[1]ANY SUBSTANCE USE'!$A:$AC,2,FALSE)</f>
        <v>Montgomery</v>
      </c>
      <c r="C140">
        <v>26366</v>
      </c>
      <c r="D140" t="b">
        <v>1</v>
      </c>
      <c r="E140">
        <v>4.9000000000000004</v>
      </c>
      <c r="F140">
        <v>4</v>
      </c>
      <c r="G140">
        <v>3.7</v>
      </c>
      <c r="H140" s="47">
        <v>51811</v>
      </c>
      <c r="I140">
        <v>2.7</v>
      </c>
      <c r="J140">
        <v>2</v>
      </c>
      <c r="K140">
        <v>11</v>
      </c>
      <c r="L140">
        <v>68.400000000000006</v>
      </c>
      <c r="M140">
        <v>5.0999999999999996</v>
      </c>
      <c r="N140">
        <v>32.1</v>
      </c>
      <c r="O140">
        <v>7.4</v>
      </c>
    </row>
    <row r="141" spans="1:15" x14ac:dyDescent="0.2">
      <c r="A141">
        <v>20872</v>
      </c>
      <c r="B141" t="str">
        <f>VLOOKUP(A141,'[1]ANY SUBSTANCE USE'!$A:$AC,2,FALSE)</f>
        <v>Montgomery</v>
      </c>
      <c r="C141">
        <v>12835</v>
      </c>
      <c r="D141" t="b">
        <v>1</v>
      </c>
      <c r="E141">
        <v>5.9</v>
      </c>
      <c r="F141">
        <v>4.4000000000000004</v>
      </c>
      <c r="G141">
        <v>6.1</v>
      </c>
      <c r="H141" s="47">
        <v>50903</v>
      </c>
      <c r="I141">
        <v>1.8</v>
      </c>
      <c r="J141">
        <v>1.5</v>
      </c>
      <c r="K141">
        <v>4.8</v>
      </c>
      <c r="L141">
        <v>33.799999999999997</v>
      </c>
      <c r="M141">
        <v>8.8000000000000007</v>
      </c>
      <c r="N141">
        <v>20.6</v>
      </c>
      <c r="O141">
        <v>15.3</v>
      </c>
    </row>
    <row r="142" spans="1:15" x14ac:dyDescent="0.2">
      <c r="A142">
        <v>20874</v>
      </c>
      <c r="B142" t="str">
        <f>VLOOKUP(A142,'[1]ANY SUBSTANCE USE'!$A:$AC,2,FALSE)</f>
        <v>Montgomery</v>
      </c>
      <c r="C142">
        <v>62270</v>
      </c>
      <c r="D142" t="b">
        <v>1</v>
      </c>
      <c r="E142">
        <v>11.7</v>
      </c>
      <c r="F142">
        <v>3.9</v>
      </c>
      <c r="G142">
        <v>7.6</v>
      </c>
      <c r="H142" s="47">
        <v>44506</v>
      </c>
      <c r="I142">
        <v>4.8</v>
      </c>
      <c r="J142">
        <v>4.7</v>
      </c>
      <c r="K142">
        <v>18.7</v>
      </c>
      <c r="L142">
        <v>69.8</v>
      </c>
      <c r="M142">
        <v>9.9</v>
      </c>
      <c r="N142">
        <v>24.5</v>
      </c>
      <c r="O142">
        <v>10.8</v>
      </c>
    </row>
    <row r="143" spans="1:15" x14ac:dyDescent="0.2">
      <c r="A143">
        <v>20876</v>
      </c>
      <c r="B143" t="str">
        <f>VLOOKUP(A143,'[1]ANY SUBSTANCE USE'!$A:$AC,2,FALSE)</f>
        <v>Montgomery</v>
      </c>
      <c r="C143">
        <v>25963</v>
      </c>
      <c r="D143" t="b">
        <v>1</v>
      </c>
      <c r="E143">
        <v>9.6999999999999993</v>
      </c>
      <c r="F143">
        <v>7.3</v>
      </c>
      <c r="G143">
        <v>9.9</v>
      </c>
      <c r="H143" s="47">
        <v>41339</v>
      </c>
      <c r="I143">
        <v>5.9</v>
      </c>
      <c r="J143">
        <v>2.6</v>
      </c>
      <c r="K143">
        <v>17.5</v>
      </c>
      <c r="L143">
        <v>77.5</v>
      </c>
      <c r="M143">
        <v>8.1999999999999993</v>
      </c>
      <c r="N143">
        <v>25.1</v>
      </c>
      <c r="O143">
        <v>9.6</v>
      </c>
    </row>
    <row r="144" spans="1:15" x14ac:dyDescent="0.2">
      <c r="A144">
        <v>20877</v>
      </c>
      <c r="B144" t="str">
        <f>VLOOKUP(A144,'[1]ANY SUBSTANCE USE'!$A:$AC,2,FALSE)</f>
        <v>Montgomery</v>
      </c>
      <c r="C144">
        <v>37094</v>
      </c>
      <c r="D144" t="b">
        <v>1</v>
      </c>
      <c r="E144">
        <v>22.2</v>
      </c>
      <c r="F144">
        <v>7.4</v>
      </c>
      <c r="G144">
        <v>15.4</v>
      </c>
      <c r="H144" s="47">
        <v>34247</v>
      </c>
      <c r="I144">
        <v>11.3</v>
      </c>
      <c r="J144">
        <v>8.1999999999999993</v>
      </c>
      <c r="K144">
        <v>32.4</v>
      </c>
      <c r="L144">
        <v>78.599999999999994</v>
      </c>
      <c r="M144">
        <v>11.7</v>
      </c>
      <c r="N144">
        <v>23</v>
      </c>
      <c r="O144">
        <v>14.9</v>
      </c>
    </row>
    <row r="145" spans="1:15" x14ac:dyDescent="0.2">
      <c r="A145">
        <v>20878</v>
      </c>
      <c r="B145" t="str">
        <f>VLOOKUP(A145,'[1]ANY SUBSTANCE USE'!$A:$AC,2,FALSE)</f>
        <v>Montgomery</v>
      </c>
      <c r="C145">
        <v>65999</v>
      </c>
      <c r="D145" t="b">
        <v>1</v>
      </c>
      <c r="E145">
        <v>4.4000000000000004</v>
      </c>
      <c r="F145">
        <v>4</v>
      </c>
      <c r="G145">
        <v>4.8</v>
      </c>
      <c r="H145" s="47">
        <v>65222</v>
      </c>
      <c r="I145">
        <v>3.7</v>
      </c>
      <c r="J145">
        <v>2.5</v>
      </c>
      <c r="K145">
        <v>13.4</v>
      </c>
      <c r="L145">
        <v>54.5</v>
      </c>
      <c r="M145">
        <v>6.5</v>
      </c>
      <c r="N145">
        <v>23.3</v>
      </c>
      <c r="O145">
        <v>13.6</v>
      </c>
    </row>
    <row r="146" spans="1:15" x14ac:dyDescent="0.2">
      <c r="A146">
        <v>20879</v>
      </c>
      <c r="B146" t="str">
        <f>VLOOKUP(A146,'[1]ANY SUBSTANCE USE'!$A:$AC,2,FALSE)</f>
        <v>Montgomery</v>
      </c>
      <c r="C146">
        <v>27244</v>
      </c>
      <c r="D146" t="b">
        <v>1</v>
      </c>
      <c r="E146">
        <v>9.5</v>
      </c>
      <c r="F146">
        <v>7.1</v>
      </c>
      <c r="G146">
        <v>10.8</v>
      </c>
      <c r="H146" s="47">
        <v>39709</v>
      </c>
      <c r="I146">
        <v>6.3</v>
      </c>
      <c r="J146">
        <v>6</v>
      </c>
      <c r="K146">
        <v>21</v>
      </c>
      <c r="L146">
        <v>71.599999999999994</v>
      </c>
      <c r="M146">
        <v>9.4</v>
      </c>
      <c r="N146">
        <v>22.3</v>
      </c>
      <c r="O146">
        <v>11.3</v>
      </c>
    </row>
    <row r="147" spans="1:15" x14ac:dyDescent="0.2">
      <c r="A147">
        <v>20880</v>
      </c>
      <c r="B147" t="str">
        <f>VLOOKUP(A147,'[1]ANY SUBSTANCE USE'!$A:$AC,2,FALSE)</f>
        <v>Montgomery</v>
      </c>
      <c r="C147">
        <v>700</v>
      </c>
      <c r="D147" t="b">
        <v>0</v>
      </c>
      <c r="E147">
        <v>2.4</v>
      </c>
      <c r="F147">
        <v>4.5999999999999996</v>
      </c>
      <c r="G147">
        <v>2.9</v>
      </c>
      <c r="H147" s="47">
        <v>69568</v>
      </c>
      <c r="I147">
        <v>0.9</v>
      </c>
      <c r="J147">
        <v>1.9</v>
      </c>
      <c r="K147">
        <v>1.8</v>
      </c>
      <c r="L147">
        <v>21.900000000000006</v>
      </c>
      <c r="M147">
        <v>12.1</v>
      </c>
      <c r="N147">
        <v>13.9</v>
      </c>
      <c r="O147">
        <v>25</v>
      </c>
    </row>
    <row r="148" spans="1:15" x14ac:dyDescent="0.2">
      <c r="A148">
        <v>20882</v>
      </c>
      <c r="B148" t="str">
        <f>VLOOKUP(A148,'[1]ANY SUBSTANCE USE'!$A:$AC,2,FALSE)</f>
        <v>Montgomery</v>
      </c>
      <c r="C148">
        <v>14301</v>
      </c>
      <c r="D148" t="b">
        <v>1</v>
      </c>
      <c r="E148">
        <v>3.4</v>
      </c>
      <c r="F148">
        <v>4.3</v>
      </c>
      <c r="G148">
        <v>3.1</v>
      </c>
      <c r="H148" s="47">
        <v>64264</v>
      </c>
      <c r="I148">
        <v>0.4</v>
      </c>
      <c r="J148">
        <v>0.60000000000000009</v>
      </c>
      <c r="K148">
        <v>3.3</v>
      </c>
      <c r="L148">
        <v>29.900000000000006</v>
      </c>
      <c r="M148">
        <v>10.199999999999999</v>
      </c>
      <c r="N148">
        <v>21.5</v>
      </c>
      <c r="O148">
        <v>16.3</v>
      </c>
    </row>
    <row r="149" spans="1:15" x14ac:dyDescent="0.2">
      <c r="A149">
        <v>20886</v>
      </c>
      <c r="B149" t="str">
        <f>VLOOKUP(A149,'[1]ANY SUBSTANCE USE'!$A:$AC,2,FALSE)</f>
        <v>Montgomery</v>
      </c>
      <c r="C149">
        <v>34436</v>
      </c>
      <c r="D149" t="b">
        <v>1</v>
      </c>
      <c r="E149">
        <v>12.9</v>
      </c>
      <c r="F149">
        <v>6.3</v>
      </c>
      <c r="G149">
        <v>11.2</v>
      </c>
      <c r="H149" s="47">
        <v>39028</v>
      </c>
      <c r="I149">
        <v>6.2</v>
      </c>
      <c r="J149">
        <v>4.4000000000000004</v>
      </c>
      <c r="K149">
        <v>23.3</v>
      </c>
      <c r="L149">
        <v>74.3</v>
      </c>
      <c r="M149">
        <v>9.4</v>
      </c>
      <c r="N149">
        <v>22.8</v>
      </c>
      <c r="O149">
        <v>12.7</v>
      </c>
    </row>
    <row r="150" spans="1:15" x14ac:dyDescent="0.2">
      <c r="A150">
        <v>20895</v>
      </c>
      <c r="B150" t="str">
        <f>VLOOKUP(A150,'[1]ANY SUBSTANCE USE'!$A:$AC,2,FALSE)</f>
        <v>Montgomery</v>
      </c>
      <c r="C150">
        <v>19051</v>
      </c>
      <c r="D150" t="b">
        <v>1</v>
      </c>
      <c r="E150">
        <v>2.8</v>
      </c>
      <c r="F150">
        <v>2.2999999999999998</v>
      </c>
      <c r="G150">
        <v>4.8</v>
      </c>
      <c r="H150" s="47">
        <v>73815</v>
      </c>
      <c r="I150">
        <v>5</v>
      </c>
      <c r="J150">
        <v>0.9</v>
      </c>
      <c r="K150">
        <v>6.6</v>
      </c>
      <c r="L150">
        <v>29.700000000000003</v>
      </c>
      <c r="M150">
        <v>9.1999999999999993</v>
      </c>
      <c r="N150">
        <v>26.6</v>
      </c>
      <c r="O150">
        <v>16.899999999999999</v>
      </c>
    </row>
    <row r="151" spans="1:15" x14ac:dyDescent="0.2">
      <c r="A151">
        <v>20896</v>
      </c>
      <c r="B151" t="str">
        <f>VLOOKUP(A151,'[1]ANY SUBSTANCE USE'!$A:$AC,2,FALSE)</f>
        <v>Montgomery</v>
      </c>
      <c r="C151">
        <v>892</v>
      </c>
      <c r="D151" t="b">
        <v>0</v>
      </c>
      <c r="E151">
        <v>0</v>
      </c>
      <c r="F151">
        <v>3.7</v>
      </c>
      <c r="G151">
        <v>2.2000000000000002</v>
      </c>
      <c r="H151" s="47">
        <v>103752</v>
      </c>
      <c r="I151">
        <v>0</v>
      </c>
      <c r="J151">
        <v>0</v>
      </c>
      <c r="K151">
        <v>0.2</v>
      </c>
      <c r="L151">
        <v>11.200000000000003</v>
      </c>
      <c r="M151">
        <v>7.7</v>
      </c>
      <c r="N151">
        <v>20.9</v>
      </c>
      <c r="O151">
        <v>27.4</v>
      </c>
    </row>
    <row r="152" spans="1:15" x14ac:dyDescent="0.2">
      <c r="A152">
        <v>20899</v>
      </c>
      <c r="B152" t="str">
        <f>VLOOKUP(A152,'[1]ANY SUBSTANCE USE'!$A:$AC,2,FALSE)</f>
        <v>Montgomery</v>
      </c>
      <c r="C152">
        <v>322</v>
      </c>
      <c r="D152" t="b">
        <v>0</v>
      </c>
      <c r="E152">
        <v>4.5999999999999996</v>
      </c>
      <c r="F152">
        <v>8.6</v>
      </c>
      <c r="G152">
        <v>9</v>
      </c>
      <c r="H152" s="47">
        <v>23944</v>
      </c>
      <c r="I152">
        <v>44.7</v>
      </c>
      <c r="J152">
        <v>43.3</v>
      </c>
      <c r="K152">
        <v>42.3</v>
      </c>
      <c r="L152">
        <v>82</v>
      </c>
      <c r="M152">
        <v>28.9</v>
      </c>
      <c r="N152">
        <v>4.7</v>
      </c>
      <c r="O152">
        <v>12.1</v>
      </c>
    </row>
    <row r="153" spans="1:15" x14ac:dyDescent="0.2">
      <c r="A153">
        <v>20901</v>
      </c>
      <c r="B153" t="str">
        <f>VLOOKUP(A153,'[1]ANY SUBSTANCE USE'!$A:$AC,2,FALSE)</f>
        <v>Montgomery</v>
      </c>
      <c r="C153">
        <v>36493</v>
      </c>
      <c r="D153" t="b">
        <v>1</v>
      </c>
      <c r="E153">
        <v>9.9</v>
      </c>
      <c r="F153">
        <v>5.2</v>
      </c>
      <c r="G153">
        <v>6.6</v>
      </c>
      <c r="H153" s="47">
        <v>53290</v>
      </c>
      <c r="I153">
        <v>6.8</v>
      </c>
      <c r="J153">
        <v>3.6</v>
      </c>
      <c r="K153">
        <v>17.399999999999999</v>
      </c>
      <c r="L153">
        <v>58.6</v>
      </c>
      <c r="M153">
        <v>7.5</v>
      </c>
      <c r="N153">
        <v>23.5</v>
      </c>
      <c r="O153">
        <v>14.1</v>
      </c>
    </row>
    <row r="154" spans="1:15" x14ac:dyDescent="0.2">
      <c r="A154">
        <v>20902</v>
      </c>
      <c r="B154" t="str">
        <f>VLOOKUP(A154,'[1]ANY SUBSTANCE USE'!$A:$AC,2,FALSE)</f>
        <v>Montgomery</v>
      </c>
      <c r="C154">
        <v>53476</v>
      </c>
      <c r="D154" t="b">
        <v>1</v>
      </c>
      <c r="E154">
        <v>16.2</v>
      </c>
      <c r="F154">
        <v>5.8</v>
      </c>
      <c r="G154">
        <v>10.3</v>
      </c>
      <c r="H154" s="47">
        <v>43064</v>
      </c>
      <c r="I154">
        <v>10.7</v>
      </c>
      <c r="J154">
        <v>4.5</v>
      </c>
      <c r="K154">
        <v>17.600000000000001</v>
      </c>
      <c r="L154">
        <v>67.5</v>
      </c>
      <c r="M154">
        <v>8.4</v>
      </c>
      <c r="N154">
        <v>25.6</v>
      </c>
      <c r="O154">
        <v>14.3</v>
      </c>
    </row>
    <row r="155" spans="1:15" x14ac:dyDescent="0.2">
      <c r="A155">
        <v>20903</v>
      </c>
      <c r="B155" t="str">
        <f>VLOOKUP(A155,'[1]ANY SUBSTANCE USE'!$A:$AC,2,FALSE)</f>
        <v>Montgomery</v>
      </c>
      <c r="C155">
        <v>26728</v>
      </c>
      <c r="D155" t="b">
        <v>1</v>
      </c>
      <c r="E155">
        <v>34.6</v>
      </c>
      <c r="F155">
        <v>8.6</v>
      </c>
      <c r="G155">
        <v>14</v>
      </c>
      <c r="H155" s="47">
        <v>26141</v>
      </c>
      <c r="I155">
        <v>11.2</v>
      </c>
      <c r="J155">
        <v>17.600000000000001</v>
      </c>
      <c r="K155">
        <v>38.5</v>
      </c>
      <c r="L155">
        <v>89.8</v>
      </c>
      <c r="M155">
        <v>7.8</v>
      </c>
      <c r="N155">
        <v>30.9</v>
      </c>
      <c r="O155">
        <v>10.3</v>
      </c>
    </row>
    <row r="156" spans="1:15" x14ac:dyDescent="0.2">
      <c r="A156">
        <v>20904</v>
      </c>
      <c r="B156" t="str">
        <f>VLOOKUP(A156,'[1]ANY SUBSTANCE USE'!$A:$AC,2,FALSE)</f>
        <v>Montgomery</v>
      </c>
      <c r="C156">
        <v>55912</v>
      </c>
      <c r="D156" t="b">
        <v>1</v>
      </c>
      <c r="E156">
        <v>9.1</v>
      </c>
      <c r="F156">
        <v>6.5</v>
      </c>
      <c r="G156">
        <v>8.6999999999999993</v>
      </c>
      <c r="H156" s="47">
        <v>42987</v>
      </c>
      <c r="I156">
        <v>11</v>
      </c>
      <c r="J156">
        <v>3.9</v>
      </c>
      <c r="K156">
        <v>15.1</v>
      </c>
      <c r="L156">
        <v>78.2</v>
      </c>
      <c r="M156">
        <v>11.3</v>
      </c>
      <c r="N156">
        <v>23.1</v>
      </c>
      <c r="O156">
        <v>19.600000000000001</v>
      </c>
    </row>
    <row r="157" spans="1:15" x14ac:dyDescent="0.2">
      <c r="A157">
        <v>20905</v>
      </c>
      <c r="B157" t="str">
        <f>VLOOKUP(A157,'[1]ANY SUBSTANCE USE'!$A:$AC,2,FALSE)</f>
        <v>Montgomery</v>
      </c>
      <c r="C157">
        <v>17984</v>
      </c>
      <c r="D157" t="b">
        <v>1</v>
      </c>
      <c r="E157">
        <v>5</v>
      </c>
      <c r="F157">
        <v>6.1</v>
      </c>
      <c r="G157">
        <v>5.0999999999999996</v>
      </c>
      <c r="H157" s="47">
        <v>50822</v>
      </c>
      <c r="I157">
        <v>0.5</v>
      </c>
      <c r="J157">
        <v>0.5</v>
      </c>
      <c r="K157">
        <v>10.8</v>
      </c>
      <c r="L157">
        <v>58.9</v>
      </c>
      <c r="M157">
        <v>7.1</v>
      </c>
      <c r="N157">
        <v>23.4</v>
      </c>
      <c r="O157">
        <v>16.399999999999999</v>
      </c>
    </row>
    <row r="158" spans="1:15" x14ac:dyDescent="0.2">
      <c r="A158">
        <v>20906</v>
      </c>
      <c r="B158" t="str">
        <f>VLOOKUP(A158,'[1]ANY SUBSTANCE USE'!$A:$AC,2,FALSE)</f>
        <v>Montgomery</v>
      </c>
      <c r="C158">
        <v>70985</v>
      </c>
      <c r="D158" t="b">
        <v>1</v>
      </c>
      <c r="E158">
        <v>15.4</v>
      </c>
      <c r="F158">
        <v>7.2</v>
      </c>
      <c r="G158">
        <v>8.3000000000000007</v>
      </c>
      <c r="H158" s="47">
        <v>39828</v>
      </c>
      <c r="I158">
        <v>7.3</v>
      </c>
      <c r="J158">
        <v>5</v>
      </c>
      <c r="K158">
        <v>21.1</v>
      </c>
      <c r="L158">
        <v>73.7</v>
      </c>
      <c r="M158">
        <v>10.7</v>
      </c>
      <c r="N158">
        <v>21.5</v>
      </c>
      <c r="O158">
        <v>20.7</v>
      </c>
    </row>
    <row r="159" spans="1:15" x14ac:dyDescent="0.2">
      <c r="A159">
        <v>20910</v>
      </c>
      <c r="B159" t="str">
        <f>VLOOKUP(A159,'[1]ANY SUBSTANCE USE'!$A:$AC,2,FALSE)</f>
        <v>Montgomery</v>
      </c>
      <c r="C159">
        <v>44812</v>
      </c>
      <c r="D159" t="b">
        <v>1</v>
      </c>
      <c r="E159">
        <v>5.5</v>
      </c>
      <c r="F159">
        <v>4.3</v>
      </c>
      <c r="G159">
        <v>6.7</v>
      </c>
      <c r="H159" s="47">
        <v>61019</v>
      </c>
      <c r="I159">
        <v>19</v>
      </c>
      <c r="J159">
        <v>4.5999999999999996</v>
      </c>
      <c r="K159">
        <v>9.6</v>
      </c>
      <c r="L159">
        <v>54.4</v>
      </c>
      <c r="M159">
        <v>7.9</v>
      </c>
      <c r="N159">
        <v>17.600000000000001</v>
      </c>
      <c r="O159">
        <v>14.1</v>
      </c>
    </row>
    <row r="160" spans="1:15" x14ac:dyDescent="0.2">
      <c r="A160">
        <v>20912</v>
      </c>
      <c r="B160" t="str">
        <f>VLOOKUP(A160,'[1]ANY SUBSTANCE USE'!$A:$AC,2,FALSE)</f>
        <v>Montgomery</v>
      </c>
      <c r="C160">
        <v>26120</v>
      </c>
      <c r="D160" t="b">
        <v>1</v>
      </c>
      <c r="E160">
        <v>15.3</v>
      </c>
      <c r="F160">
        <v>5.7</v>
      </c>
      <c r="G160">
        <v>13.6</v>
      </c>
      <c r="H160" s="47">
        <v>42725</v>
      </c>
      <c r="I160">
        <v>15.9</v>
      </c>
      <c r="J160">
        <v>7.3</v>
      </c>
      <c r="K160">
        <v>22.5</v>
      </c>
      <c r="L160">
        <v>68.099999999999994</v>
      </c>
      <c r="M160">
        <v>7.2</v>
      </c>
      <c r="N160">
        <v>27.6</v>
      </c>
      <c r="O160">
        <v>9.6999999999999993</v>
      </c>
    </row>
    <row r="161" spans="1:15" x14ac:dyDescent="0.2">
      <c r="A161">
        <v>21001</v>
      </c>
      <c r="B161" t="str">
        <f>VLOOKUP(A161,'[1]ANY SUBSTANCE USE'!$A:$AC,2,FALSE)</f>
        <v>Harford</v>
      </c>
      <c r="C161">
        <v>25708</v>
      </c>
      <c r="D161" t="b">
        <v>1</v>
      </c>
      <c r="E161">
        <v>11.2</v>
      </c>
      <c r="F161">
        <v>5.4</v>
      </c>
      <c r="G161">
        <v>14.5</v>
      </c>
      <c r="H161" s="47">
        <v>35140</v>
      </c>
      <c r="I161">
        <v>8.5</v>
      </c>
      <c r="J161">
        <v>3.9</v>
      </c>
      <c r="K161">
        <v>2.7</v>
      </c>
      <c r="L161">
        <v>43.1</v>
      </c>
      <c r="M161">
        <v>15.9</v>
      </c>
      <c r="N161">
        <v>23.3</v>
      </c>
      <c r="O161">
        <v>14.9</v>
      </c>
    </row>
    <row r="162" spans="1:15" x14ac:dyDescent="0.2">
      <c r="A162">
        <v>21005</v>
      </c>
      <c r="B162" t="str">
        <f>VLOOKUP(A162,'[1]ANY SUBSTANCE USE'!$A:$AC,2,FALSE)</f>
        <v>Harford</v>
      </c>
      <c r="C162">
        <v>2862</v>
      </c>
      <c r="D162" t="b">
        <v>0</v>
      </c>
      <c r="E162">
        <v>4.0999999999999996</v>
      </c>
      <c r="F162">
        <v>6.1</v>
      </c>
      <c r="G162">
        <v>2.9</v>
      </c>
      <c r="H162" s="47">
        <v>35935</v>
      </c>
      <c r="I162">
        <v>0</v>
      </c>
      <c r="J162">
        <v>4</v>
      </c>
      <c r="K162">
        <v>4.5999999999999996</v>
      </c>
      <c r="L162">
        <v>54.4</v>
      </c>
      <c r="M162">
        <v>5.7</v>
      </c>
      <c r="N162">
        <v>28.8</v>
      </c>
      <c r="O162">
        <v>2</v>
      </c>
    </row>
    <row r="163" spans="1:15" x14ac:dyDescent="0.2">
      <c r="A163">
        <v>21009</v>
      </c>
      <c r="B163" t="str">
        <f>VLOOKUP(A163,'[1]ANY SUBSTANCE USE'!$A:$AC,2,FALSE)</f>
        <v>Harford</v>
      </c>
      <c r="C163">
        <v>31964</v>
      </c>
      <c r="D163" t="b">
        <v>1</v>
      </c>
      <c r="E163">
        <v>5</v>
      </c>
      <c r="F163">
        <v>3</v>
      </c>
      <c r="G163">
        <v>3.6</v>
      </c>
      <c r="H163" s="47">
        <v>45097</v>
      </c>
      <c r="I163">
        <v>3.4</v>
      </c>
      <c r="J163">
        <v>0.89999999999999991</v>
      </c>
      <c r="K163">
        <v>3.1</v>
      </c>
      <c r="L163">
        <v>29</v>
      </c>
      <c r="M163">
        <v>7.7</v>
      </c>
      <c r="N163">
        <v>21.3</v>
      </c>
      <c r="O163">
        <v>11.6</v>
      </c>
    </row>
    <row r="164" spans="1:15" x14ac:dyDescent="0.2">
      <c r="A164">
        <v>21010</v>
      </c>
      <c r="B164" t="str">
        <f>VLOOKUP(A164,'[1]ANY SUBSTANCE USE'!$A:$AC,2,FALSE)</f>
        <v>Harford</v>
      </c>
      <c r="C164">
        <v>272</v>
      </c>
      <c r="D164" t="b">
        <v>0</v>
      </c>
      <c r="E164">
        <v>0</v>
      </c>
      <c r="F164">
        <v>0</v>
      </c>
      <c r="G164">
        <v>0</v>
      </c>
      <c r="H164" s="47">
        <v>28845</v>
      </c>
      <c r="I164">
        <v>0</v>
      </c>
      <c r="J164">
        <v>0</v>
      </c>
      <c r="K164">
        <v>0</v>
      </c>
      <c r="L164">
        <v>32.700000000000003</v>
      </c>
      <c r="M164">
        <v>9.6999999999999993</v>
      </c>
      <c r="N164">
        <v>40.4</v>
      </c>
      <c r="O164">
        <v>6.3</v>
      </c>
    </row>
    <row r="165" spans="1:15" x14ac:dyDescent="0.2">
      <c r="A165">
        <v>21012</v>
      </c>
      <c r="B165" t="str">
        <f>VLOOKUP(A165,'[1]ANY SUBSTANCE USE'!$A:$AC,2,FALSE)</f>
        <v>Anne Arundel</v>
      </c>
      <c r="C165">
        <v>23536</v>
      </c>
      <c r="D165" t="b">
        <v>1</v>
      </c>
      <c r="E165">
        <v>2.2999999999999998</v>
      </c>
      <c r="F165">
        <v>3.5</v>
      </c>
      <c r="G165">
        <v>3.8</v>
      </c>
      <c r="H165" s="47">
        <v>54221</v>
      </c>
      <c r="I165">
        <v>1</v>
      </c>
      <c r="J165">
        <v>0.7</v>
      </c>
      <c r="K165">
        <v>2.5</v>
      </c>
      <c r="L165">
        <v>22.5</v>
      </c>
      <c r="M165">
        <v>7.8</v>
      </c>
      <c r="N165">
        <v>28.3</v>
      </c>
      <c r="O165">
        <v>14.5</v>
      </c>
    </row>
    <row r="166" spans="1:15" x14ac:dyDescent="0.2">
      <c r="A166">
        <v>21013</v>
      </c>
      <c r="B166" t="str">
        <f>VLOOKUP(A166,'[1]ANY SUBSTANCE USE'!$A:$AC,2,FALSE)</f>
        <v>Baltimore</v>
      </c>
      <c r="C166">
        <v>5297</v>
      </c>
      <c r="D166" t="b">
        <v>1</v>
      </c>
      <c r="E166">
        <v>6.6</v>
      </c>
      <c r="F166">
        <v>1.4</v>
      </c>
      <c r="G166">
        <v>2.2999999999999998</v>
      </c>
      <c r="H166" s="47">
        <v>63092</v>
      </c>
      <c r="I166">
        <v>4.5</v>
      </c>
      <c r="J166">
        <v>0.8</v>
      </c>
      <c r="K166">
        <v>1.4</v>
      </c>
      <c r="L166">
        <v>7.0999999999999943</v>
      </c>
      <c r="M166">
        <v>7.8</v>
      </c>
      <c r="N166">
        <v>22.9</v>
      </c>
      <c r="O166">
        <v>22.3</v>
      </c>
    </row>
    <row r="167" spans="1:15" x14ac:dyDescent="0.2">
      <c r="A167">
        <v>21014</v>
      </c>
      <c r="B167" t="str">
        <f>VLOOKUP(A167,'[1]ANY SUBSTANCE USE'!$A:$AC,2,FALSE)</f>
        <v>Harford</v>
      </c>
      <c r="C167">
        <v>36247</v>
      </c>
      <c r="D167" t="b">
        <v>1</v>
      </c>
      <c r="E167">
        <v>5</v>
      </c>
      <c r="F167">
        <v>4</v>
      </c>
      <c r="G167">
        <v>7.6</v>
      </c>
      <c r="H167" s="47">
        <v>47143</v>
      </c>
      <c r="I167">
        <v>4.5</v>
      </c>
      <c r="J167">
        <v>0.9</v>
      </c>
      <c r="K167">
        <v>3.1</v>
      </c>
      <c r="L167">
        <v>18.099999999999994</v>
      </c>
      <c r="M167">
        <v>9.6</v>
      </c>
      <c r="N167">
        <v>22.1</v>
      </c>
      <c r="O167">
        <v>18.899999999999999</v>
      </c>
    </row>
    <row r="168" spans="1:15" x14ac:dyDescent="0.2">
      <c r="A168">
        <v>21015</v>
      </c>
      <c r="B168" t="str">
        <f>VLOOKUP(A168,'[1]ANY SUBSTANCE USE'!$A:$AC,2,FALSE)</f>
        <v>Harford</v>
      </c>
      <c r="C168">
        <v>30781</v>
      </c>
      <c r="D168" t="b">
        <v>1</v>
      </c>
      <c r="E168">
        <v>3.7</v>
      </c>
      <c r="F168">
        <v>4.8</v>
      </c>
      <c r="G168">
        <v>3</v>
      </c>
      <c r="H168" s="47">
        <v>52933</v>
      </c>
      <c r="I168">
        <v>2.9</v>
      </c>
      <c r="J168">
        <v>1.2</v>
      </c>
      <c r="K168">
        <v>2.1</v>
      </c>
      <c r="L168">
        <v>18.700000000000003</v>
      </c>
      <c r="M168">
        <v>9.8000000000000007</v>
      </c>
      <c r="N168">
        <v>25</v>
      </c>
      <c r="O168">
        <v>14.4</v>
      </c>
    </row>
    <row r="169" spans="1:15" x14ac:dyDescent="0.2">
      <c r="A169">
        <v>21017</v>
      </c>
      <c r="B169" t="str">
        <f>VLOOKUP(A169,'[1]ANY SUBSTANCE USE'!$A:$AC,2,FALSE)</f>
        <v>Harford</v>
      </c>
      <c r="C169">
        <v>5816</v>
      </c>
      <c r="D169" t="b">
        <v>1</v>
      </c>
      <c r="E169">
        <v>3.9</v>
      </c>
      <c r="F169">
        <v>2.2999999999999998</v>
      </c>
      <c r="G169">
        <v>3.7</v>
      </c>
      <c r="H169" s="47">
        <v>37862</v>
      </c>
      <c r="I169">
        <v>0</v>
      </c>
      <c r="J169">
        <v>2.1</v>
      </c>
      <c r="K169">
        <v>1.5</v>
      </c>
      <c r="L169">
        <v>35.5</v>
      </c>
      <c r="M169">
        <v>7.7</v>
      </c>
      <c r="N169">
        <v>21.3</v>
      </c>
      <c r="O169">
        <v>14.2</v>
      </c>
    </row>
    <row r="170" spans="1:15" x14ac:dyDescent="0.2">
      <c r="A170">
        <v>21028</v>
      </c>
      <c r="B170" t="str">
        <f>VLOOKUP(A170,'[1]ANY SUBSTANCE USE'!$A:$AC,2,FALSE)</f>
        <v>Harford</v>
      </c>
      <c r="C170">
        <v>2562</v>
      </c>
      <c r="D170" t="b">
        <v>0</v>
      </c>
      <c r="E170">
        <v>5.4</v>
      </c>
      <c r="F170">
        <v>1.7</v>
      </c>
      <c r="G170">
        <v>1.7</v>
      </c>
      <c r="H170" s="47">
        <v>54228</v>
      </c>
      <c r="I170">
        <v>2.2000000000000002</v>
      </c>
      <c r="J170">
        <v>0</v>
      </c>
      <c r="K170">
        <v>1.1000000000000001</v>
      </c>
      <c r="L170">
        <v>11.900000000000006</v>
      </c>
      <c r="M170">
        <v>10.199999999999999</v>
      </c>
      <c r="N170">
        <v>17.399999999999999</v>
      </c>
      <c r="O170">
        <v>25.9</v>
      </c>
    </row>
    <row r="171" spans="1:15" x14ac:dyDescent="0.2">
      <c r="A171">
        <v>21029</v>
      </c>
      <c r="B171" t="str">
        <f>VLOOKUP(A171,'[1]ANY SUBSTANCE USE'!$A:$AC,2,FALSE)</f>
        <v>Howard</v>
      </c>
      <c r="C171">
        <v>13507</v>
      </c>
      <c r="D171" t="b">
        <v>1</v>
      </c>
      <c r="E171">
        <v>1.7</v>
      </c>
      <c r="F171">
        <v>2.1</v>
      </c>
      <c r="G171">
        <v>1</v>
      </c>
      <c r="H171" s="47">
        <v>74849</v>
      </c>
      <c r="I171">
        <v>0.7</v>
      </c>
      <c r="J171">
        <v>0.9</v>
      </c>
      <c r="K171">
        <v>7.3</v>
      </c>
      <c r="L171">
        <v>57.1</v>
      </c>
      <c r="M171">
        <v>5.7</v>
      </c>
      <c r="N171">
        <v>27.5</v>
      </c>
      <c r="O171">
        <v>11.4</v>
      </c>
    </row>
    <row r="172" spans="1:15" x14ac:dyDescent="0.2">
      <c r="A172">
        <v>21030</v>
      </c>
      <c r="B172" t="str">
        <f>VLOOKUP(A172,'[1]ANY SUBSTANCE USE'!$A:$AC,2,FALSE)</f>
        <v>Baltimore</v>
      </c>
      <c r="C172">
        <v>25900</v>
      </c>
      <c r="D172" t="b">
        <v>1</v>
      </c>
      <c r="E172">
        <v>5.2</v>
      </c>
      <c r="F172">
        <v>4.0999999999999996</v>
      </c>
      <c r="G172">
        <v>9.1</v>
      </c>
      <c r="H172" s="47">
        <v>55723</v>
      </c>
      <c r="I172">
        <v>6.4</v>
      </c>
      <c r="J172">
        <v>1.3</v>
      </c>
      <c r="K172">
        <v>7.5</v>
      </c>
      <c r="L172">
        <v>40.700000000000003</v>
      </c>
      <c r="M172">
        <v>9</v>
      </c>
      <c r="N172">
        <v>19.7</v>
      </c>
      <c r="O172">
        <v>15.5</v>
      </c>
    </row>
    <row r="173" spans="1:15" x14ac:dyDescent="0.2">
      <c r="A173">
        <v>21031</v>
      </c>
      <c r="B173" t="str">
        <f>VLOOKUP(A173,'[1]ANY SUBSTANCE USE'!$A:$AC,2,FALSE)</f>
        <v>Baltimore</v>
      </c>
      <c r="C173">
        <v>26</v>
      </c>
      <c r="D173" t="b">
        <v>0</v>
      </c>
      <c r="E173">
        <v>0</v>
      </c>
      <c r="F173">
        <v>0</v>
      </c>
      <c r="G173">
        <v>0</v>
      </c>
      <c r="H173" s="47">
        <v>0</v>
      </c>
      <c r="I173">
        <v>0</v>
      </c>
      <c r="J173">
        <v>0</v>
      </c>
      <c r="K173">
        <v>0</v>
      </c>
      <c r="L173">
        <v>100</v>
      </c>
      <c r="M173">
        <v>0</v>
      </c>
      <c r="N173">
        <v>30.8</v>
      </c>
      <c r="O173">
        <v>0</v>
      </c>
    </row>
    <row r="174" spans="1:15" x14ac:dyDescent="0.2">
      <c r="A174">
        <v>21032</v>
      </c>
      <c r="B174" t="str">
        <f>VLOOKUP(A174,'[1]ANY SUBSTANCE USE'!$A:$AC,2,FALSE)</f>
        <v>Anne Arundel</v>
      </c>
      <c r="C174">
        <v>7594</v>
      </c>
      <c r="D174" t="b">
        <v>1</v>
      </c>
      <c r="E174">
        <v>5.3</v>
      </c>
      <c r="F174">
        <v>4.4000000000000004</v>
      </c>
      <c r="G174">
        <v>4.8</v>
      </c>
      <c r="H174" s="47">
        <v>75378</v>
      </c>
      <c r="I174">
        <v>0.9</v>
      </c>
      <c r="J174">
        <v>0.4</v>
      </c>
      <c r="K174">
        <v>0.3</v>
      </c>
      <c r="L174">
        <v>12.5</v>
      </c>
      <c r="M174">
        <v>12</v>
      </c>
      <c r="N174">
        <v>16.7</v>
      </c>
      <c r="O174">
        <v>23.7</v>
      </c>
    </row>
    <row r="175" spans="1:15" x14ac:dyDescent="0.2">
      <c r="A175">
        <v>21034</v>
      </c>
      <c r="B175" t="str">
        <f>VLOOKUP(A175,'[1]ANY SUBSTANCE USE'!$A:$AC,2,FALSE)</f>
        <v>Harford</v>
      </c>
      <c r="C175">
        <v>2988</v>
      </c>
      <c r="D175" t="b">
        <v>0</v>
      </c>
      <c r="E175">
        <v>13.1</v>
      </c>
      <c r="F175">
        <v>3.6</v>
      </c>
      <c r="G175">
        <v>12.3</v>
      </c>
      <c r="H175" s="47">
        <v>36895</v>
      </c>
      <c r="I175">
        <v>1.5</v>
      </c>
      <c r="J175">
        <v>1.1000000000000001</v>
      </c>
      <c r="K175">
        <v>0.4</v>
      </c>
      <c r="L175">
        <v>5.2000000000000028</v>
      </c>
      <c r="M175">
        <v>17.899999999999999</v>
      </c>
      <c r="N175">
        <v>16.899999999999999</v>
      </c>
      <c r="O175">
        <v>20.6</v>
      </c>
    </row>
    <row r="176" spans="1:15" x14ac:dyDescent="0.2">
      <c r="A176">
        <v>21035</v>
      </c>
      <c r="B176" t="str">
        <f>VLOOKUP(A176,'[1]ANY SUBSTANCE USE'!$A:$AC,2,FALSE)</f>
        <v>Anne Arundel</v>
      </c>
      <c r="C176">
        <v>8404</v>
      </c>
      <c r="D176" t="b">
        <v>1</v>
      </c>
      <c r="E176">
        <v>2.8</v>
      </c>
      <c r="F176">
        <v>5.0999999999999996</v>
      </c>
      <c r="G176">
        <v>2.6</v>
      </c>
      <c r="H176" s="47">
        <v>78586</v>
      </c>
      <c r="I176">
        <v>0.6</v>
      </c>
      <c r="J176">
        <v>0</v>
      </c>
      <c r="K176">
        <v>0.6</v>
      </c>
      <c r="L176">
        <v>6.7000000000000028</v>
      </c>
      <c r="M176">
        <v>7.9</v>
      </c>
      <c r="N176">
        <v>22.5</v>
      </c>
      <c r="O176">
        <v>16.899999999999999</v>
      </c>
    </row>
    <row r="177" spans="1:15" x14ac:dyDescent="0.2">
      <c r="A177">
        <v>21036</v>
      </c>
      <c r="B177" t="str">
        <f>VLOOKUP(A177,'[1]ANY SUBSTANCE USE'!$A:$AC,2,FALSE)</f>
        <v>Howard</v>
      </c>
      <c r="C177">
        <v>1995</v>
      </c>
      <c r="D177" t="b">
        <v>0</v>
      </c>
      <c r="E177">
        <v>2</v>
      </c>
      <c r="F177">
        <v>9.1999999999999993</v>
      </c>
      <c r="G177">
        <v>3.7</v>
      </c>
      <c r="H177" s="47">
        <v>83692</v>
      </c>
      <c r="I177">
        <v>10.1</v>
      </c>
      <c r="J177">
        <v>0</v>
      </c>
      <c r="K177">
        <v>2.1</v>
      </c>
      <c r="L177">
        <v>21.900000000000006</v>
      </c>
      <c r="M177">
        <v>16.399999999999999</v>
      </c>
      <c r="N177">
        <v>19.100000000000001</v>
      </c>
      <c r="O177">
        <v>23.7</v>
      </c>
    </row>
    <row r="178" spans="1:15" x14ac:dyDescent="0.2">
      <c r="A178">
        <v>21037</v>
      </c>
      <c r="B178" t="str">
        <f>VLOOKUP(A178,'[1]ANY SUBSTANCE USE'!$A:$AC,2,FALSE)</f>
        <v>Anne Arundel</v>
      </c>
      <c r="C178">
        <v>21420</v>
      </c>
      <c r="D178" t="b">
        <v>1</v>
      </c>
      <c r="E178">
        <v>7.6</v>
      </c>
      <c r="F178">
        <v>6.6</v>
      </c>
      <c r="G178">
        <v>7.3</v>
      </c>
      <c r="H178" s="47">
        <v>56249</v>
      </c>
      <c r="I178">
        <v>1.6</v>
      </c>
      <c r="J178">
        <v>0.4</v>
      </c>
      <c r="K178">
        <v>3.5</v>
      </c>
      <c r="L178">
        <v>12.5</v>
      </c>
      <c r="M178">
        <v>9.9</v>
      </c>
      <c r="N178">
        <v>21.6</v>
      </c>
      <c r="O178">
        <v>15.8</v>
      </c>
    </row>
    <row r="179" spans="1:15" x14ac:dyDescent="0.2">
      <c r="A179">
        <v>21040</v>
      </c>
      <c r="B179" t="str">
        <f>VLOOKUP(A179,'[1]ANY SUBSTANCE USE'!$A:$AC,2,FALSE)</f>
        <v>Harford</v>
      </c>
      <c r="C179">
        <v>24811</v>
      </c>
      <c r="D179" t="b">
        <v>1</v>
      </c>
      <c r="E179">
        <v>7</v>
      </c>
      <c r="F179">
        <v>7.3</v>
      </c>
      <c r="G179">
        <v>9.8000000000000007</v>
      </c>
      <c r="H179" s="47">
        <v>30534</v>
      </c>
      <c r="I179">
        <v>8.8000000000000007</v>
      </c>
      <c r="J179">
        <v>3.2</v>
      </c>
      <c r="K179">
        <v>3.4</v>
      </c>
      <c r="L179">
        <v>62.3</v>
      </c>
      <c r="M179">
        <v>14.1</v>
      </c>
      <c r="N179">
        <v>26.7</v>
      </c>
      <c r="O179">
        <v>13.3</v>
      </c>
    </row>
    <row r="180" spans="1:15" x14ac:dyDescent="0.2">
      <c r="A180">
        <v>21042</v>
      </c>
      <c r="B180" t="str">
        <f>VLOOKUP(A180,'[1]ANY SUBSTANCE USE'!$A:$AC,2,FALSE)</f>
        <v>Howard</v>
      </c>
      <c r="C180">
        <v>42952</v>
      </c>
      <c r="D180" t="b">
        <v>1</v>
      </c>
      <c r="E180">
        <v>3.4</v>
      </c>
      <c r="F180">
        <v>3.2</v>
      </c>
      <c r="G180">
        <v>4.2</v>
      </c>
      <c r="H180" s="47">
        <v>65372</v>
      </c>
      <c r="I180">
        <v>3</v>
      </c>
      <c r="J180">
        <v>1.2</v>
      </c>
      <c r="K180">
        <v>7.8</v>
      </c>
      <c r="L180">
        <v>42.9</v>
      </c>
      <c r="M180">
        <v>7.2</v>
      </c>
      <c r="N180">
        <v>26</v>
      </c>
      <c r="O180">
        <v>17.3</v>
      </c>
    </row>
    <row r="181" spans="1:15" x14ac:dyDescent="0.2">
      <c r="A181">
        <v>21043</v>
      </c>
      <c r="B181" t="str">
        <f>VLOOKUP(A181,'[1]ANY SUBSTANCE USE'!$A:$AC,2,FALSE)</f>
        <v>Howard</v>
      </c>
      <c r="C181">
        <v>47358</v>
      </c>
      <c r="D181" t="b">
        <v>1</v>
      </c>
      <c r="E181">
        <v>3.8</v>
      </c>
      <c r="F181">
        <v>3.7</v>
      </c>
      <c r="G181">
        <v>4.5999999999999996</v>
      </c>
      <c r="H181" s="47">
        <v>58853</v>
      </c>
      <c r="I181">
        <v>3.8</v>
      </c>
      <c r="J181">
        <v>1.6</v>
      </c>
      <c r="K181">
        <v>8.8000000000000007</v>
      </c>
      <c r="L181">
        <v>47.6</v>
      </c>
      <c r="M181">
        <v>7</v>
      </c>
      <c r="N181">
        <v>26.5</v>
      </c>
      <c r="O181">
        <v>12.7</v>
      </c>
    </row>
    <row r="182" spans="1:15" x14ac:dyDescent="0.2">
      <c r="A182">
        <v>21044</v>
      </c>
      <c r="B182" t="str">
        <f>VLOOKUP(A182,'[1]ANY SUBSTANCE USE'!$A:$AC,2,FALSE)</f>
        <v>Howard</v>
      </c>
      <c r="C182">
        <v>44662</v>
      </c>
      <c r="D182" t="b">
        <v>1</v>
      </c>
      <c r="E182">
        <v>4.9000000000000004</v>
      </c>
      <c r="F182">
        <v>4.4000000000000004</v>
      </c>
      <c r="G182">
        <v>9.1</v>
      </c>
      <c r="H182" s="47">
        <v>57543</v>
      </c>
      <c r="I182">
        <v>6.2</v>
      </c>
      <c r="J182">
        <v>0.8</v>
      </c>
      <c r="K182">
        <v>7.8</v>
      </c>
      <c r="L182">
        <v>54.9</v>
      </c>
      <c r="M182">
        <v>11</v>
      </c>
      <c r="N182">
        <v>19.3</v>
      </c>
      <c r="O182">
        <v>17.3</v>
      </c>
    </row>
    <row r="183" spans="1:15" x14ac:dyDescent="0.2">
      <c r="A183">
        <v>21045</v>
      </c>
      <c r="B183" t="str">
        <f>VLOOKUP(A183,'[1]ANY SUBSTANCE USE'!$A:$AC,2,FALSE)</f>
        <v>Howard</v>
      </c>
      <c r="C183">
        <v>40522</v>
      </c>
      <c r="D183" t="b">
        <v>1</v>
      </c>
      <c r="E183">
        <v>5.8</v>
      </c>
      <c r="F183">
        <v>3.9</v>
      </c>
      <c r="G183">
        <v>8.1</v>
      </c>
      <c r="H183" s="47">
        <v>48450</v>
      </c>
      <c r="I183">
        <v>6.6</v>
      </c>
      <c r="J183">
        <v>1.8</v>
      </c>
      <c r="K183">
        <v>9.1999999999999993</v>
      </c>
      <c r="L183">
        <v>58.1</v>
      </c>
      <c r="M183">
        <v>12.3</v>
      </c>
      <c r="N183">
        <v>22.1</v>
      </c>
      <c r="O183">
        <v>16.8</v>
      </c>
    </row>
    <row r="184" spans="1:15" x14ac:dyDescent="0.2">
      <c r="A184">
        <v>21046</v>
      </c>
      <c r="B184" t="str">
        <f>VLOOKUP(A184,'[1]ANY SUBSTANCE USE'!$A:$AC,2,FALSE)</f>
        <v>Howard</v>
      </c>
      <c r="C184">
        <v>15484</v>
      </c>
      <c r="D184" t="b">
        <v>1</v>
      </c>
      <c r="E184">
        <v>2.6</v>
      </c>
      <c r="F184">
        <v>2.5</v>
      </c>
      <c r="G184">
        <v>8.4</v>
      </c>
      <c r="H184" s="47">
        <v>55195</v>
      </c>
      <c r="I184">
        <v>4.5999999999999996</v>
      </c>
      <c r="J184">
        <v>0.89999999999999991</v>
      </c>
      <c r="K184">
        <v>4.5999999999999996</v>
      </c>
      <c r="L184">
        <v>47.4</v>
      </c>
      <c r="M184">
        <v>7.6</v>
      </c>
      <c r="N184">
        <v>22.2</v>
      </c>
      <c r="O184">
        <v>11.4</v>
      </c>
    </row>
    <row r="185" spans="1:15" x14ac:dyDescent="0.2">
      <c r="A185">
        <v>21047</v>
      </c>
      <c r="B185" t="str">
        <f>VLOOKUP(A185,'[1]ANY SUBSTANCE USE'!$A:$AC,2,FALSE)</f>
        <v>Harford</v>
      </c>
      <c r="C185">
        <v>13279</v>
      </c>
      <c r="D185" t="b">
        <v>1</v>
      </c>
      <c r="E185">
        <v>5.0999999999999996</v>
      </c>
      <c r="F185">
        <v>1.7</v>
      </c>
      <c r="G185">
        <v>1.8</v>
      </c>
      <c r="H185" s="47">
        <v>55142</v>
      </c>
      <c r="I185">
        <v>0</v>
      </c>
      <c r="J185">
        <v>0</v>
      </c>
      <c r="K185">
        <v>1</v>
      </c>
      <c r="L185">
        <v>13.599999999999994</v>
      </c>
      <c r="M185">
        <v>7.7</v>
      </c>
      <c r="N185">
        <v>22.1</v>
      </c>
      <c r="O185">
        <v>19.7</v>
      </c>
    </row>
    <row r="186" spans="1:15" x14ac:dyDescent="0.2">
      <c r="A186">
        <v>21048</v>
      </c>
      <c r="B186" t="str">
        <f>VLOOKUP(A186,'[1]ANY SUBSTANCE USE'!$A:$AC,2,FALSE)</f>
        <v>Carroll</v>
      </c>
      <c r="C186">
        <v>10084</v>
      </c>
      <c r="D186" t="b">
        <v>1</v>
      </c>
      <c r="E186">
        <v>4.2</v>
      </c>
      <c r="F186">
        <v>2.7</v>
      </c>
      <c r="G186">
        <v>2</v>
      </c>
      <c r="H186" s="47">
        <v>56947</v>
      </c>
      <c r="I186">
        <v>1.5</v>
      </c>
      <c r="J186">
        <v>0.3</v>
      </c>
      <c r="K186">
        <v>1.5</v>
      </c>
      <c r="L186">
        <v>11.900000000000006</v>
      </c>
      <c r="M186">
        <v>13.7</v>
      </c>
      <c r="N186">
        <v>19.7</v>
      </c>
      <c r="O186">
        <v>17.600000000000001</v>
      </c>
    </row>
    <row r="187" spans="1:15" x14ac:dyDescent="0.2">
      <c r="A187">
        <v>21050</v>
      </c>
      <c r="B187" t="str">
        <f>VLOOKUP(A187,'[1]ANY SUBSTANCE USE'!$A:$AC,2,FALSE)</f>
        <v>Harford</v>
      </c>
      <c r="C187">
        <v>18193</v>
      </c>
      <c r="D187" t="b">
        <v>1</v>
      </c>
      <c r="E187">
        <v>4.5</v>
      </c>
      <c r="F187">
        <v>3.2</v>
      </c>
      <c r="G187">
        <v>4.5999999999999996</v>
      </c>
      <c r="H187" s="47">
        <v>48462</v>
      </c>
      <c r="I187">
        <v>1.9</v>
      </c>
      <c r="J187">
        <v>0.2</v>
      </c>
      <c r="K187">
        <v>0.7</v>
      </c>
      <c r="L187">
        <v>7</v>
      </c>
      <c r="M187">
        <v>8.4</v>
      </c>
      <c r="N187">
        <v>24.6</v>
      </c>
      <c r="O187">
        <v>17.100000000000001</v>
      </c>
    </row>
    <row r="188" spans="1:15" x14ac:dyDescent="0.2">
      <c r="A188">
        <v>21051</v>
      </c>
      <c r="B188" t="str">
        <f>VLOOKUP(A188,'[1]ANY SUBSTANCE USE'!$A:$AC,2,FALSE)</f>
        <v>Baltimore</v>
      </c>
      <c r="C188">
        <v>149</v>
      </c>
      <c r="D188" t="b">
        <v>0</v>
      </c>
      <c r="E188">
        <v>0</v>
      </c>
      <c r="F188">
        <v>0</v>
      </c>
      <c r="G188">
        <v>5.4</v>
      </c>
      <c r="H188" s="47">
        <v>71390</v>
      </c>
      <c r="I188">
        <v>0</v>
      </c>
      <c r="J188">
        <v>0</v>
      </c>
      <c r="K188">
        <v>0</v>
      </c>
      <c r="L188">
        <v>0</v>
      </c>
      <c r="M188">
        <v>6</v>
      </c>
      <c r="N188">
        <v>10.1</v>
      </c>
      <c r="O188">
        <v>11.4</v>
      </c>
    </row>
    <row r="189" spans="1:15" x14ac:dyDescent="0.2">
      <c r="A189">
        <v>21052</v>
      </c>
      <c r="B189" t="str">
        <f>VLOOKUP(A189,'[1]ANY SUBSTANCE USE'!$A:$AC,2,FALSE)</f>
        <v>Baltimore</v>
      </c>
      <c r="C189">
        <v>670</v>
      </c>
      <c r="D189" t="b">
        <v>0</v>
      </c>
      <c r="E189">
        <v>5.4</v>
      </c>
      <c r="F189">
        <v>2.2000000000000002</v>
      </c>
      <c r="G189">
        <v>0</v>
      </c>
      <c r="H189" s="47">
        <v>32679</v>
      </c>
      <c r="I189">
        <v>0</v>
      </c>
      <c r="J189">
        <v>0</v>
      </c>
      <c r="K189">
        <v>1.1000000000000001</v>
      </c>
      <c r="L189">
        <v>2.4000000000000057</v>
      </c>
      <c r="M189">
        <v>3.7</v>
      </c>
      <c r="N189">
        <v>39.6</v>
      </c>
      <c r="O189">
        <v>5.0999999999999996</v>
      </c>
    </row>
    <row r="190" spans="1:15" x14ac:dyDescent="0.2">
      <c r="A190">
        <v>21053</v>
      </c>
      <c r="B190" t="str">
        <f>VLOOKUP(A190,'[1]ANY SUBSTANCE USE'!$A:$AC,2,FALSE)</f>
        <v>Baltimore</v>
      </c>
      <c r="C190">
        <v>3126</v>
      </c>
      <c r="D190" t="b">
        <v>0</v>
      </c>
      <c r="E190">
        <v>4.4000000000000004</v>
      </c>
      <c r="F190">
        <v>3.6</v>
      </c>
      <c r="G190">
        <v>3.6</v>
      </c>
      <c r="H190" s="47">
        <v>47635</v>
      </c>
      <c r="I190">
        <v>0.6</v>
      </c>
      <c r="J190">
        <v>0</v>
      </c>
      <c r="K190">
        <v>1</v>
      </c>
      <c r="L190">
        <v>11.900000000000006</v>
      </c>
      <c r="M190">
        <v>8.6999999999999993</v>
      </c>
      <c r="N190">
        <v>26.2</v>
      </c>
      <c r="O190">
        <v>18.8</v>
      </c>
    </row>
    <row r="191" spans="1:15" x14ac:dyDescent="0.2">
      <c r="A191">
        <v>21054</v>
      </c>
      <c r="B191" t="str">
        <f>VLOOKUP(A191,'[1]ANY SUBSTANCE USE'!$A:$AC,2,FALSE)</f>
        <v>Anne Arundel</v>
      </c>
      <c r="C191">
        <v>14479</v>
      </c>
      <c r="D191" t="b">
        <v>1</v>
      </c>
      <c r="E191">
        <v>6.3</v>
      </c>
      <c r="F191">
        <v>4.3</v>
      </c>
      <c r="G191">
        <v>3</v>
      </c>
      <c r="H191" s="47">
        <v>56440</v>
      </c>
      <c r="I191">
        <v>7.6</v>
      </c>
      <c r="J191">
        <v>0.3</v>
      </c>
      <c r="K191">
        <v>4</v>
      </c>
      <c r="L191">
        <v>34.700000000000003</v>
      </c>
      <c r="M191">
        <v>7</v>
      </c>
      <c r="N191">
        <v>25.8</v>
      </c>
      <c r="O191">
        <v>14.9</v>
      </c>
    </row>
    <row r="192" spans="1:15" x14ac:dyDescent="0.2">
      <c r="A192">
        <v>21056</v>
      </c>
      <c r="B192" t="str">
        <f>VLOOKUP(A192,'[1]ANY SUBSTANCE USE'!$A:$AC,2,FALSE)</f>
        <v>Anne Arundel</v>
      </c>
      <c r="C192">
        <v>274</v>
      </c>
      <c r="D192" t="b">
        <v>0</v>
      </c>
      <c r="E192">
        <v>0</v>
      </c>
      <c r="F192">
        <v>0</v>
      </c>
      <c r="G192">
        <v>0</v>
      </c>
      <c r="H192" s="47">
        <v>199627</v>
      </c>
      <c r="I192">
        <v>0</v>
      </c>
      <c r="J192">
        <v>0</v>
      </c>
      <c r="K192">
        <v>0</v>
      </c>
      <c r="L192">
        <v>0</v>
      </c>
      <c r="M192">
        <v>6.6</v>
      </c>
      <c r="N192">
        <v>0</v>
      </c>
      <c r="O192">
        <v>69.3</v>
      </c>
    </row>
    <row r="193" spans="1:15" x14ac:dyDescent="0.2">
      <c r="A193">
        <v>21057</v>
      </c>
      <c r="B193" t="str">
        <f>VLOOKUP(A193,'[1]ANY SUBSTANCE USE'!$A:$AC,2,FALSE)</f>
        <v>Baltimore</v>
      </c>
      <c r="C193">
        <v>4485</v>
      </c>
      <c r="D193" t="b">
        <v>0</v>
      </c>
      <c r="E193">
        <v>6.1</v>
      </c>
      <c r="F193">
        <v>1.6</v>
      </c>
      <c r="G193">
        <v>3.1</v>
      </c>
      <c r="H193" s="47">
        <v>55323</v>
      </c>
      <c r="I193">
        <v>5.5</v>
      </c>
      <c r="J193">
        <v>0.9</v>
      </c>
      <c r="K193">
        <v>0.9</v>
      </c>
      <c r="L193">
        <v>9.2000000000000028</v>
      </c>
      <c r="M193">
        <v>11.5</v>
      </c>
      <c r="N193">
        <v>23.8</v>
      </c>
      <c r="O193">
        <v>21.9</v>
      </c>
    </row>
    <row r="194" spans="1:15" x14ac:dyDescent="0.2">
      <c r="A194">
        <v>21060</v>
      </c>
      <c r="B194" t="str">
        <f>VLOOKUP(A194,'[1]ANY SUBSTANCE USE'!$A:$AC,2,FALSE)</f>
        <v>Anne Arundel</v>
      </c>
      <c r="C194">
        <v>37038</v>
      </c>
      <c r="D194" t="b">
        <v>1</v>
      </c>
      <c r="E194">
        <v>9.3000000000000007</v>
      </c>
      <c r="F194">
        <v>4</v>
      </c>
      <c r="G194">
        <v>7</v>
      </c>
      <c r="H194" s="47">
        <v>43327</v>
      </c>
      <c r="I194">
        <v>6.2</v>
      </c>
      <c r="J194">
        <v>1.1000000000000001</v>
      </c>
      <c r="K194">
        <v>6.1</v>
      </c>
      <c r="L194">
        <v>40.1</v>
      </c>
      <c r="M194">
        <v>12.8</v>
      </c>
      <c r="N194">
        <v>17.3</v>
      </c>
      <c r="O194">
        <v>13.7</v>
      </c>
    </row>
    <row r="195" spans="1:15" x14ac:dyDescent="0.2">
      <c r="A195">
        <v>21061</v>
      </c>
      <c r="B195" t="str">
        <f>VLOOKUP(A195,'[1]ANY SUBSTANCE USE'!$A:$AC,2,FALSE)</f>
        <v>Anne Arundel</v>
      </c>
      <c r="C195">
        <v>55960</v>
      </c>
      <c r="D195" t="b">
        <v>1</v>
      </c>
      <c r="E195">
        <v>8.6</v>
      </c>
      <c r="F195">
        <v>5.2</v>
      </c>
      <c r="G195">
        <v>7.7</v>
      </c>
      <c r="H195" s="47">
        <v>34916</v>
      </c>
      <c r="I195">
        <v>8.9</v>
      </c>
      <c r="J195">
        <v>3.3</v>
      </c>
      <c r="K195">
        <v>4.5999999999999996</v>
      </c>
      <c r="L195">
        <v>45</v>
      </c>
      <c r="M195">
        <v>14.3</v>
      </c>
      <c r="N195">
        <v>22.7</v>
      </c>
      <c r="O195">
        <v>13.2</v>
      </c>
    </row>
    <row r="196" spans="1:15" x14ac:dyDescent="0.2">
      <c r="A196">
        <v>21071</v>
      </c>
      <c r="B196" t="str">
        <f>VLOOKUP(A196,'[1]ANY SUBSTANCE USE'!$A:$AC,2,FALSE)</f>
        <v>Baltimore</v>
      </c>
      <c r="C196">
        <v>463</v>
      </c>
      <c r="D196" t="b">
        <v>0</v>
      </c>
      <c r="E196">
        <v>4.0999999999999996</v>
      </c>
      <c r="F196">
        <v>9.1</v>
      </c>
      <c r="G196">
        <v>3.7</v>
      </c>
      <c r="H196" s="47">
        <v>41892</v>
      </c>
      <c r="I196">
        <v>0</v>
      </c>
      <c r="J196">
        <v>0</v>
      </c>
      <c r="K196">
        <v>0</v>
      </c>
      <c r="L196">
        <v>14.299999999999997</v>
      </c>
      <c r="M196">
        <v>4.0999999999999996</v>
      </c>
      <c r="N196">
        <v>24.8</v>
      </c>
      <c r="O196">
        <v>8</v>
      </c>
    </row>
    <row r="197" spans="1:15" x14ac:dyDescent="0.2">
      <c r="A197">
        <v>21074</v>
      </c>
      <c r="B197" t="str">
        <f>VLOOKUP(A197,'[1]ANY SUBSTANCE USE'!$A:$AC,2,FALSE)</f>
        <v>Carroll</v>
      </c>
      <c r="C197">
        <v>14887</v>
      </c>
      <c r="D197" t="b">
        <v>1</v>
      </c>
      <c r="E197">
        <v>5</v>
      </c>
      <c r="F197">
        <v>5.5</v>
      </c>
      <c r="G197">
        <v>3.9</v>
      </c>
      <c r="H197" s="47">
        <v>45089</v>
      </c>
      <c r="I197">
        <v>3.7</v>
      </c>
      <c r="J197">
        <v>0.6</v>
      </c>
      <c r="K197">
        <v>0.9</v>
      </c>
      <c r="L197">
        <v>10.799999999999997</v>
      </c>
      <c r="M197">
        <v>10.8</v>
      </c>
      <c r="N197">
        <v>21.8</v>
      </c>
      <c r="O197">
        <v>15.8</v>
      </c>
    </row>
    <row r="198" spans="1:15" x14ac:dyDescent="0.2">
      <c r="A198">
        <v>21075</v>
      </c>
      <c r="B198" t="str">
        <f>VLOOKUP(A198,'[1]ANY SUBSTANCE USE'!$A:$AC,2,FALSE)</f>
        <v>Howard</v>
      </c>
      <c r="C198">
        <v>35516</v>
      </c>
      <c r="D198" t="b">
        <v>1</v>
      </c>
      <c r="E198">
        <v>5.9</v>
      </c>
      <c r="F198">
        <v>4.0999999999999996</v>
      </c>
      <c r="G198">
        <v>6.4</v>
      </c>
      <c r="H198" s="47">
        <v>46930</v>
      </c>
      <c r="I198">
        <v>2.4</v>
      </c>
      <c r="J198">
        <v>4.4000000000000004</v>
      </c>
      <c r="K198">
        <v>6.9</v>
      </c>
      <c r="L198">
        <v>58.4</v>
      </c>
      <c r="M198">
        <v>6.3</v>
      </c>
      <c r="N198">
        <v>27.7</v>
      </c>
      <c r="O198">
        <v>8.6999999999999993</v>
      </c>
    </row>
    <row r="199" spans="1:15" x14ac:dyDescent="0.2">
      <c r="A199">
        <v>21076</v>
      </c>
      <c r="B199" t="str">
        <f>VLOOKUP(A199,'[1]ANY SUBSTANCE USE'!$A:$AC,2,FALSE)</f>
        <v>Howard</v>
      </c>
      <c r="C199">
        <v>19684</v>
      </c>
      <c r="D199" t="b">
        <v>1</v>
      </c>
      <c r="E199">
        <v>5.8</v>
      </c>
      <c r="F199">
        <v>2.9</v>
      </c>
      <c r="G199">
        <v>5.5</v>
      </c>
      <c r="H199" s="47">
        <v>56629</v>
      </c>
      <c r="I199">
        <v>2.7</v>
      </c>
      <c r="J199">
        <v>2.2999999999999998</v>
      </c>
      <c r="K199">
        <v>6.3</v>
      </c>
      <c r="L199">
        <v>50.8</v>
      </c>
      <c r="M199">
        <v>8.8000000000000007</v>
      </c>
      <c r="N199">
        <v>18.5</v>
      </c>
      <c r="O199">
        <v>9.6999999999999993</v>
      </c>
    </row>
    <row r="200" spans="1:15" x14ac:dyDescent="0.2">
      <c r="A200">
        <v>21077</v>
      </c>
      <c r="B200" t="str">
        <f>VLOOKUP(A200,'[1]ANY SUBSTANCE USE'!$A:$AC,2,FALSE)</f>
        <v>Anne Arundel</v>
      </c>
      <c r="C200">
        <v>76</v>
      </c>
      <c r="D200" t="b">
        <v>0</v>
      </c>
      <c r="E200">
        <v>0</v>
      </c>
      <c r="F200">
        <v>18.5</v>
      </c>
      <c r="G200">
        <v>0</v>
      </c>
      <c r="H200" s="47">
        <v>71691</v>
      </c>
      <c r="I200">
        <v>0</v>
      </c>
      <c r="J200">
        <v>0</v>
      </c>
      <c r="K200">
        <v>0</v>
      </c>
      <c r="L200">
        <v>15.799999999999997</v>
      </c>
      <c r="M200">
        <v>25</v>
      </c>
      <c r="N200">
        <v>0</v>
      </c>
      <c r="O200">
        <v>14.5</v>
      </c>
    </row>
    <row r="201" spans="1:15" x14ac:dyDescent="0.2">
      <c r="A201">
        <v>21078</v>
      </c>
      <c r="B201" t="str">
        <f>VLOOKUP(A201,'[1]ANY SUBSTANCE USE'!$A:$AC,2,FALSE)</f>
        <v>Harford</v>
      </c>
      <c r="C201">
        <v>19760</v>
      </c>
      <c r="D201" t="b">
        <v>1</v>
      </c>
      <c r="E201">
        <v>7.5</v>
      </c>
      <c r="F201">
        <v>2.9</v>
      </c>
      <c r="G201">
        <v>9.6</v>
      </c>
      <c r="H201" s="47">
        <v>49806</v>
      </c>
      <c r="I201">
        <v>7.4</v>
      </c>
      <c r="J201">
        <v>1.9</v>
      </c>
      <c r="K201">
        <v>1.5</v>
      </c>
      <c r="L201">
        <v>26.700000000000003</v>
      </c>
      <c r="M201">
        <v>11</v>
      </c>
      <c r="N201">
        <v>19.7</v>
      </c>
      <c r="O201">
        <v>18.899999999999999</v>
      </c>
    </row>
    <row r="202" spans="1:15" x14ac:dyDescent="0.2">
      <c r="A202">
        <v>21082</v>
      </c>
      <c r="B202" t="str">
        <f>VLOOKUP(A202,'[1]ANY SUBSTANCE USE'!$A:$AC,2,FALSE)</f>
        <v>Baltimore</v>
      </c>
      <c r="C202">
        <v>740</v>
      </c>
      <c r="D202" t="b">
        <v>0</v>
      </c>
      <c r="E202">
        <v>5.8</v>
      </c>
      <c r="F202">
        <v>0</v>
      </c>
      <c r="G202">
        <v>0</v>
      </c>
      <c r="H202" s="47">
        <v>55374</v>
      </c>
      <c r="I202">
        <v>0</v>
      </c>
      <c r="J202">
        <v>0</v>
      </c>
      <c r="K202">
        <v>0</v>
      </c>
      <c r="L202">
        <v>5.5</v>
      </c>
      <c r="M202">
        <v>2.8</v>
      </c>
      <c r="N202">
        <v>17.399999999999999</v>
      </c>
      <c r="O202">
        <v>22.2</v>
      </c>
    </row>
    <row r="203" spans="1:15" x14ac:dyDescent="0.2">
      <c r="A203">
        <v>21084</v>
      </c>
      <c r="B203" t="str">
        <f>VLOOKUP(A203,'[1]ANY SUBSTANCE USE'!$A:$AC,2,FALSE)</f>
        <v>Harford</v>
      </c>
      <c r="C203">
        <v>7254</v>
      </c>
      <c r="D203" t="b">
        <v>1</v>
      </c>
      <c r="E203">
        <v>6.1</v>
      </c>
      <c r="F203">
        <v>5.7</v>
      </c>
      <c r="G203">
        <v>5.0999999999999996</v>
      </c>
      <c r="H203" s="47">
        <v>46711</v>
      </c>
      <c r="I203">
        <v>1.3</v>
      </c>
      <c r="J203">
        <v>0</v>
      </c>
      <c r="K203">
        <v>0</v>
      </c>
      <c r="L203">
        <v>10.099999999999994</v>
      </c>
      <c r="M203">
        <v>12.5</v>
      </c>
      <c r="N203">
        <v>19.7</v>
      </c>
      <c r="O203">
        <v>24.8</v>
      </c>
    </row>
    <row r="204" spans="1:15" x14ac:dyDescent="0.2">
      <c r="A204">
        <v>21085</v>
      </c>
      <c r="B204" t="str">
        <f>VLOOKUP(A204,'[1]ANY SUBSTANCE USE'!$A:$AC,2,FALSE)</f>
        <v>Harford</v>
      </c>
      <c r="C204">
        <v>16350</v>
      </c>
      <c r="D204" t="b">
        <v>1</v>
      </c>
      <c r="E204">
        <v>7.5</v>
      </c>
      <c r="F204">
        <v>4.7</v>
      </c>
      <c r="G204">
        <v>6.6</v>
      </c>
      <c r="H204" s="47">
        <v>46671</v>
      </c>
      <c r="I204">
        <v>1.7</v>
      </c>
      <c r="J204">
        <v>0.60000000000000009</v>
      </c>
      <c r="K204">
        <v>1.9</v>
      </c>
      <c r="L204">
        <v>20.599999999999994</v>
      </c>
      <c r="M204">
        <v>11.6</v>
      </c>
      <c r="N204">
        <v>17.2</v>
      </c>
      <c r="O204">
        <v>18</v>
      </c>
    </row>
    <row r="205" spans="1:15" x14ac:dyDescent="0.2">
      <c r="A205">
        <v>21087</v>
      </c>
      <c r="B205" t="str">
        <f>VLOOKUP(A205,'[1]ANY SUBSTANCE USE'!$A:$AC,2,FALSE)</f>
        <v>Baltimore</v>
      </c>
      <c r="C205">
        <v>5740</v>
      </c>
      <c r="D205" t="b">
        <v>1</v>
      </c>
      <c r="E205">
        <v>5.5</v>
      </c>
      <c r="F205">
        <v>1.4</v>
      </c>
      <c r="G205">
        <v>6.5</v>
      </c>
      <c r="H205" s="47">
        <v>55968</v>
      </c>
      <c r="I205">
        <v>5.0999999999999996</v>
      </c>
      <c r="J205">
        <v>0</v>
      </c>
      <c r="K205">
        <v>0.4</v>
      </c>
      <c r="L205">
        <v>3.7000000000000028</v>
      </c>
      <c r="M205">
        <v>11.3</v>
      </c>
      <c r="N205">
        <v>18.899999999999999</v>
      </c>
      <c r="O205">
        <v>24.3</v>
      </c>
    </row>
    <row r="206" spans="1:15" x14ac:dyDescent="0.2">
      <c r="A206">
        <v>21090</v>
      </c>
      <c r="B206" t="str">
        <f>VLOOKUP(A206,'[1]ANY SUBSTANCE USE'!$A:$AC,2,FALSE)</f>
        <v>Anne Arundel</v>
      </c>
      <c r="C206">
        <v>9921</v>
      </c>
      <c r="D206" t="b">
        <v>1</v>
      </c>
      <c r="E206">
        <v>6.6</v>
      </c>
      <c r="F206">
        <v>3.2</v>
      </c>
      <c r="G206">
        <v>4.9000000000000004</v>
      </c>
      <c r="H206" s="47">
        <v>43894</v>
      </c>
      <c r="I206">
        <v>2</v>
      </c>
      <c r="J206">
        <v>1.2</v>
      </c>
      <c r="K206">
        <v>1.2</v>
      </c>
      <c r="L206">
        <v>11.599999999999994</v>
      </c>
      <c r="M206">
        <v>10.4</v>
      </c>
      <c r="N206">
        <v>24.5</v>
      </c>
      <c r="O206">
        <v>18.399999999999999</v>
      </c>
    </row>
    <row r="207" spans="1:15" x14ac:dyDescent="0.2">
      <c r="A207">
        <v>21093</v>
      </c>
      <c r="B207" t="str">
        <f>VLOOKUP(A207,'[1]ANY SUBSTANCE USE'!$A:$AC,2,FALSE)</f>
        <v>Baltimore</v>
      </c>
      <c r="C207">
        <v>39817</v>
      </c>
      <c r="D207" t="b">
        <v>1</v>
      </c>
      <c r="E207">
        <v>4.5</v>
      </c>
      <c r="F207">
        <v>3.7</v>
      </c>
      <c r="G207">
        <v>3.4</v>
      </c>
      <c r="H207" s="47">
        <v>62508</v>
      </c>
      <c r="I207">
        <v>3.7</v>
      </c>
      <c r="J207">
        <v>0.3</v>
      </c>
      <c r="K207">
        <v>4.3</v>
      </c>
      <c r="L207">
        <v>20.799999999999997</v>
      </c>
      <c r="M207">
        <v>9.1</v>
      </c>
      <c r="N207">
        <v>21.3</v>
      </c>
      <c r="O207">
        <v>22.7</v>
      </c>
    </row>
    <row r="208" spans="1:15" x14ac:dyDescent="0.2">
      <c r="A208">
        <v>21102</v>
      </c>
      <c r="B208" t="str">
        <f>VLOOKUP(A208,'[1]ANY SUBSTANCE USE'!$A:$AC,2,FALSE)</f>
        <v>Carroll</v>
      </c>
      <c r="C208">
        <v>12193</v>
      </c>
      <c r="D208" t="b">
        <v>1</v>
      </c>
      <c r="E208">
        <v>2.4</v>
      </c>
      <c r="F208">
        <v>1.6</v>
      </c>
      <c r="G208">
        <v>3.7</v>
      </c>
      <c r="H208" s="47">
        <v>44754</v>
      </c>
      <c r="I208">
        <v>1.9</v>
      </c>
      <c r="J208">
        <v>0.3</v>
      </c>
      <c r="K208">
        <v>0.6</v>
      </c>
      <c r="L208">
        <v>7.4000000000000057</v>
      </c>
      <c r="M208">
        <v>10.1</v>
      </c>
      <c r="N208">
        <v>21.7</v>
      </c>
      <c r="O208">
        <v>15.2</v>
      </c>
    </row>
    <row r="209" spans="1:15" x14ac:dyDescent="0.2">
      <c r="A209">
        <v>21104</v>
      </c>
      <c r="B209" t="str">
        <f>VLOOKUP(A209,'[1]ANY SUBSTANCE USE'!$A:$AC,2,FALSE)</f>
        <v>Carroll</v>
      </c>
      <c r="C209">
        <v>6212</v>
      </c>
      <c r="D209" t="b">
        <v>1</v>
      </c>
      <c r="E209">
        <v>2.5</v>
      </c>
      <c r="F209">
        <v>2.2999999999999998</v>
      </c>
      <c r="G209">
        <v>1.9</v>
      </c>
      <c r="H209" s="47">
        <v>64395</v>
      </c>
      <c r="I209">
        <v>0.7</v>
      </c>
      <c r="J209">
        <v>0.2</v>
      </c>
      <c r="K209">
        <v>4.5999999999999996</v>
      </c>
      <c r="L209">
        <v>24.599999999999994</v>
      </c>
      <c r="M209">
        <v>7.4</v>
      </c>
      <c r="N209">
        <v>22.5</v>
      </c>
      <c r="O209">
        <v>18.7</v>
      </c>
    </row>
    <row r="210" spans="1:15" x14ac:dyDescent="0.2">
      <c r="A210">
        <v>21105</v>
      </c>
      <c r="B210" t="str">
        <f>VLOOKUP(A210,'[1]ANY SUBSTANCE USE'!$A:$AC,2,FALSE)</f>
        <v>Baltimore</v>
      </c>
      <c r="C210">
        <v>0</v>
      </c>
      <c r="D210" t="b">
        <v>0</v>
      </c>
      <c r="E210">
        <v>0</v>
      </c>
      <c r="F210">
        <v>0</v>
      </c>
      <c r="G210">
        <v>0</v>
      </c>
      <c r="H210" s="47">
        <v>0</v>
      </c>
      <c r="I210">
        <v>0</v>
      </c>
      <c r="J210">
        <v>0</v>
      </c>
      <c r="K210">
        <v>0</v>
      </c>
      <c r="L210">
        <v>0</v>
      </c>
      <c r="M210" t="s">
        <v>50</v>
      </c>
      <c r="N210" t="s">
        <v>50</v>
      </c>
      <c r="O210" t="s">
        <v>50</v>
      </c>
    </row>
    <row r="211" spans="1:15" x14ac:dyDescent="0.2">
      <c r="A211">
        <v>21108</v>
      </c>
      <c r="B211" t="str">
        <f>VLOOKUP(A211,'[1]ANY SUBSTANCE USE'!$A:$AC,2,FALSE)</f>
        <v>Anne Arundel</v>
      </c>
      <c r="C211">
        <v>17133</v>
      </c>
      <c r="D211" t="b">
        <v>1</v>
      </c>
      <c r="E211">
        <v>4.0999999999999996</v>
      </c>
      <c r="F211">
        <v>4.3</v>
      </c>
      <c r="G211">
        <v>3.7</v>
      </c>
      <c r="H211" s="47">
        <v>54064</v>
      </c>
      <c r="I211">
        <v>1.8</v>
      </c>
      <c r="J211">
        <v>0.5</v>
      </c>
      <c r="K211">
        <v>1.7</v>
      </c>
      <c r="L211">
        <v>20.799999999999997</v>
      </c>
      <c r="M211">
        <v>9.6999999999999993</v>
      </c>
      <c r="N211">
        <v>23.1</v>
      </c>
      <c r="O211">
        <v>15.8</v>
      </c>
    </row>
    <row r="212" spans="1:15" x14ac:dyDescent="0.2">
      <c r="A212">
        <v>21111</v>
      </c>
      <c r="B212" t="str">
        <f>VLOOKUP(A212,'[1]ANY SUBSTANCE USE'!$A:$AC,2,FALSE)</f>
        <v>Baltimore</v>
      </c>
      <c r="C212">
        <v>5155</v>
      </c>
      <c r="D212" t="b">
        <v>1</v>
      </c>
      <c r="E212">
        <v>3.3</v>
      </c>
      <c r="F212">
        <v>6.5</v>
      </c>
      <c r="G212">
        <v>3.2</v>
      </c>
      <c r="H212" s="47">
        <v>62908</v>
      </c>
      <c r="I212">
        <v>0</v>
      </c>
      <c r="J212">
        <v>0</v>
      </c>
      <c r="K212">
        <v>0</v>
      </c>
      <c r="L212">
        <v>4.0999999999999943</v>
      </c>
      <c r="M212">
        <v>8.6</v>
      </c>
      <c r="N212">
        <v>26.5</v>
      </c>
      <c r="O212">
        <v>21.6</v>
      </c>
    </row>
    <row r="213" spans="1:15" x14ac:dyDescent="0.2">
      <c r="A213">
        <v>21113</v>
      </c>
      <c r="B213" t="str">
        <f>VLOOKUP(A213,'[1]ANY SUBSTANCE USE'!$A:$AC,2,FALSE)</f>
        <v>Anne Arundel</v>
      </c>
      <c r="C213">
        <v>35242</v>
      </c>
      <c r="D213" t="b">
        <v>1</v>
      </c>
      <c r="E213">
        <v>3.3</v>
      </c>
      <c r="F213">
        <v>3.2</v>
      </c>
      <c r="G213">
        <v>5</v>
      </c>
      <c r="H213" s="47">
        <v>50390</v>
      </c>
      <c r="I213">
        <v>2.5</v>
      </c>
      <c r="J213">
        <v>1.1000000000000001</v>
      </c>
      <c r="K213">
        <v>4.5</v>
      </c>
      <c r="L213">
        <v>49</v>
      </c>
      <c r="M213">
        <v>9.6</v>
      </c>
      <c r="N213">
        <v>23.1</v>
      </c>
      <c r="O213">
        <v>11.6</v>
      </c>
    </row>
    <row r="214" spans="1:15" x14ac:dyDescent="0.2">
      <c r="A214">
        <v>21114</v>
      </c>
      <c r="B214" t="str">
        <f>VLOOKUP(A214,'[1]ANY SUBSTANCE USE'!$A:$AC,2,FALSE)</f>
        <v>Anne Arundel</v>
      </c>
      <c r="C214">
        <v>25955</v>
      </c>
      <c r="D214" t="b">
        <v>1</v>
      </c>
      <c r="E214">
        <v>3.1</v>
      </c>
      <c r="F214">
        <v>3.7</v>
      </c>
      <c r="G214">
        <v>2.1</v>
      </c>
      <c r="H214" s="47">
        <v>52945</v>
      </c>
      <c r="I214">
        <v>2.7</v>
      </c>
      <c r="J214">
        <v>0.3</v>
      </c>
      <c r="K214">
        <v>3.4</v>
      </c>
      <c r="L214">
        <v>36.700000000000003</v>
      </c>
      <c r="M214">
        <v>7.1</v>
      </c>
      <c r="N214">
        <v>29.8</v>
      </c>
      <c r="O214">
        <v>11.7</v>
      </c>
    </row>
    <row r="215" spans="1:15" x14ac:dyDescent="0.2">
      <c r="A215">
        <v>21117</v>
      </c>
      <c r="B215" t="str">
        <f>VLOOKUP(A215,'[1]ANY SUBSTANCE USE'!$A:$AC,2,FALSE)</f>
        <v>Baltimore</v>
      </c>
      <c r="C215">
        <v>59321</v>
      </c>
      <c r="D215" t="b">
        <v>1</v>
      </c>
      <c r="E215">
        <v>6.1</v>
      </c>
      <c r="F215">
        <v>6.5</v>
      </c>
      <c r="G215">
        <v>5.7</v>
      </c>
      <c r="H215" s="47">
        <v>47542</v>
      </c>
      <c r="I215">
        <v>7.9</v>
      </c>
      <c r="J215">
        <v>3.2</v>
      </c>
      <c r="K215">
        <v>6.6</v>
      </c>
      <c r="L215">
        <v>67.5</v>
      </c>
      <c r="M215">
        <v>10.4</v>
      </c>
      <c r="N215">
        <v>22.2</v>
      </c>
      <c r="O215">
        <v>13.1</v>
      </c>
    </row>
    <row r="216" spans="1:15" x14ac:dyDescent="0.2">
      <c r="A216">
        <v>21120</v>
      </c>
      <c r="B216" t="str">
        <f>VLOOKUP(A216,'[1]ANY SUBSTANCE USE'!$A:$AC,2,FALSE)</f>
        <v>Baltimore</v>
      </c>
      <c r="C216">
        <v>7243</v>
      </c>
      <c r="D216" t="b">
        <v>1</v>
      </c>
      <c r="E216">
        <v>1.5</v>
      </c>
      <c r="F216">
        <v>3.8</v>
      </c>
      <c r="G216">
        <v>1.9</v>
      </c>
      <c r="H216" s="47">
        <v>57687</v>
      </c>
      <c r="I216">
        <v>0.5</v>
      </c>
      <c r="J216">
        <v>0</v>
      </c>
      <c r="K216">
        <v>0.2</v>
      </c>
      <c r="L216">
        <v>13.799999999999997</v>
      </c>
      <c r="M216">
        <v>6.7</v>
      </c>
      <c r="N216">
        <v>27.4</v>
      </c>
      <c r="O216">
        <v>16</v>
      </c>
    </row>
    <row r="217" spans="1:15" x14ac:dyDescent="0.2">
      <c r="A217">
        <v>21122</v>
      </c>
      <c r="B217" t="str">
        <f>VLOOKUP(A217,'[1]ANY SUBSTANCE USE'!$A:$AC,2,FALSE)</f>
        <v>Anne Arundel</v>
      </c>
      <c r="C217">
        <v>61212</v>
      </c>
      <c r="D217" t="b">
        <v>1</v>
      </c>
      <c r="E217">
        <v>7.1</v>
      </c>
      <c r="F217">
        <v>4.0999999999999996</v>
      </c>
      <c r="G217">
        <v>4.8</v>
      </c>
      <c r="H217" s="47">
        <v>49084</v>
      </c>
      <c r="I217">
        <v>2.1</v>
      </c>
      <c r="J217">
        <v>1.1000000000000001</v>
      </c>
      <c r="K217">
        <v>2</v>
      </c>
      <c r="L217">
        <v>18.900000000000006</v>
      </c>
      <c r="M217">
        <v>11.7</v>
      </c>
      <c r="N217">
        <v>21.4</v>
      </c>
      <c r="O217">
        <v>13.8</v>
      </c>
    </row>
    <row r="218" spans="1:15" x14ac:dyDescent="0.2">
      <c r="A218">
        <v>21128</v>
      </c>
      <c r="B218" t="str">
        <f>VLOOKUP(A218,'[1]ANY SUBSTANCE USE'!$A:$AC,2,FALSE)</f>
        <v>Baltimore</v>
      </c>
      <c r="C218">
        <v>14987</v>
      </c>
      <c r="D218" t="b">
        <v>1</v>
      </c>
      <c r="E218">
        <v>6.1</v>
      </c>
      <c r="F218">
        <v>3.3</v>
      </c>
      <c r="G218">
        <v>6.2</v>
      </c>
      <c r="H218" s="47">
        <v>51403</v>
      </c>
      <c r="I218">
        <v>4.4000000000000004</v>
      </c>
      <c r="J218">
        <v>1</v>
      </c>
      <c r="K218">
        <v>6.3</v>
      </c>
      <c r="L218">
        <v>32.400000000000006</v>
      </c>
      <c r="M218">
        <v>9.1999999999999993</v>
      </c>
      <c r="N218">
        <v>22.9</v>
      </c>
      <c r="O218">
        <v>17.8</v>
      </c>
    </row>
    <row r="219" spans="1:15" x14ac:dyDescent="0.2">
      <c r="A219">
        <v>21130</v>
      </c>
      <c r="B219" t="str">
        <f>VLOOKUP(A219,'[1]ANY SUBSTANCE USE'!$A:$AC,2,FALSE)</f>
        <v>Harford</v>
      </c>
      <c r="C219">
        <v>66</v>
      </c>
      <c r="D219" t="b">
        <v>0</v>
      </c>
      <c r="E219">
        <v>100</v>
      </c>
      <c r="F219">
        <v>0</v>
      </c>
      <c r="G219">
        <v>0</v>
      </c>
      <c r="H219" s="47">
        <v>28973</v>
      </c>
      <c r="I219">
        <v>0</v>
      </c>
      <c r="J219">
        <v>0</v>
      </c>
      <c r="K219">
        <v>0</v>
      </c>
      <c r="L219">
        <v>0</v>
      </c>
      <c r="M219">
        <v>33.299999999999997</v>
      </c>
      <c r="N219">
        <v>0</v>
      </c>
      <c r="O219">
        <v>0</v>
      </c>
    </row>
    <row r="220" spans="1:15" x14ac:dyDescent="0.2">
      <c r="A220">
        <v>21131</v>
      </c>
      <c r="B220" t="str">
        <f>VLOOKUP(A220,'[1]ANY SUBSTANCE USE'!$A:$AC,2,FALSE)</f>
        <v>Baltimore</v>
      </c>
      <c r="C220">
        <v>7678</v>
      </c>
      <c r="D220" t="b">
        <v>1</v>
      </c>
      <c r="E220">
        <v>1.9</v>
      </c>
      <c r="F220">
        <v>3.6</v>
      </c>
      <c r="G220">
        <v>3.1</v>
      </c>
      <c r="H220" s="47">
        <v>76957</v>
      </c>
      <c r="I220">
        <v>0</v>
      </c>
      <c r="J220">
        <v>0</v>
      </c>
      <c r="K220">
        <v>1.5</v>
      </c>
      <c r="L220">
        <v>8.5</v>
      </c>
      <c r="M220">
        <v>7.9</v>
      </c>
      <c r="N220">
        <v>23.5</v>
      </c>
      <c r="O220">
        <v>21.4</v>
      </c>
    </row>
    <row r="221" spans="1:15" x14ac:dyDescent="0.2">
      <c r="A221">
        <v>21132</v>
      </c>
      <c r="B221" t="str">
        <f>VLOOKUP(A221,'[1]ANY SUBSTANCE USE'!$A:$AC,2,FALSE)</f>
        <v>Harford</v>
      </c>
      <c r="C221">
        <v>3115</v>
      </c>
      <c r="D221" t="b">
        <v>0</v>
      </c>
      <c r="E221">
        <v>3.2</v>
      </c>
      <c r="F221">
        <v>1</v>
      </c>
      <c r="G221">
        <v>12.6</v>
      </c>
      <c r="H221" s="47">
        <v>45524</v>
      </c>
      <c r="I221">
        <v>7.1</v>
      </c>
      <c r="J221">
        <v>1.3</v>
      </c>
      <c r="K221">
        <v>0</v>
      </c>
      <c r="L221">
        <v>0.20000000000000284</v>
      </c>
      <c r="M221">
        <v>5.0999999999999996</v>
      </c>
      <c r="N221">
        <v>30.5</v>
      </c>
      <c r="O221">
        <v>10.9</v>
      </c>
    </row>
    <row r="222" spans="1:15" x14ac:dyDescent="0.2">
      <c r="A222">
        <v>21133</v>
      </c>
      <c r="B222" t="str">
        <f>VLOOKUP(A222,'[1]ANY SUBSTANCE USE'!$A:$AC,2,FALSE)</f>
        <v>Baltimore</v>
      </c>
      <c r="C222">
        <v>31383</v>
      </c>
      <c r="D222" t="b">
        <v>1</v>
      </c>
      <c r="E222">
        <v>8.1999999999999993</v>
      </c>
      <c r="F222">
        <v>6.6</v>
      </c>
      <c r="G222">
        <v>8.1</v>
      </c>
      <c r="H222" s="47">
        <v>35395</v>
      </c>
      <c r="I222">
        <v>9.8000000000000007</v>
      </c>
      <c r="J222">
        <v>1.8</v>
      </c>
      <c r="K222">
        <v>4.5999999999999996</v>
      </c>
      <c r="L222">
        <v>89.4</v>
      </c>
      <c r="M222">
        <v>13.4</v>
      </c>
      <c r="N222">
        <v>20.100000000000001</v>
      </c>
      <c r="O222">
        <v>18.2</v>
      </c>
    </row>
    <row r="223" spans="1:15" x14ac:dyDescent="0.2">
      <c r="A223">
        <v>21136</v>
      </c>
      <c r="B223" t="str">
        <f>VLOOKUP(A223,'[1]ANY SUBSTANCE USE'!$A:$AC,2,FALSE)</f>
        <v>Baltimore</v>
      </c>
      <c r="C223">
        <v>35306</v>
      </c>
      <c r="D223" t="b">
        <v>1</v>
      </c>
      <c r="E223">
        <v>8</v>
      </c>
      <c r="F223">
        <v>6.4</v>
      </c>
      <c r="G223">
        <v>8.8000000000000007</v>
      </c>
      <c r="H223" s="47">
        <v>49365</v>
      </c>
      <c r="I223">
        <v>6.3</v>
      </c>
      <c r="J223">
        <v>2</v>
      </c>
      <c r="K223">
        <v>7.2</v>
      </c>
      <c r="L223">
        <v>43</v>
      </c>
      <c r="M223">
        <v>11.7</v>
      </c>
      <c r="N223">
        <v>22</v>
      </c>
      <c r="O223">
        <v>17.399999999999999</v>
      </c>
    </row>
    <row r="224" spans="1:15" x14ac:dyDescent="0.2">
      <c r="A224">
        <v>21140</v>
      </c>
      <c r="B224" t="str">
        <f>VLOOKUP(A224,'[1]ANY SUBSTANCE USE'!$A:$AC,2,FALSE)</f>
        <v>Anne Arundel</v>
      </c>
      <c r="C224">
        <v>4063</v>
      </c>
      <c r="D224" t="b">
        <v>0</v>
      </c>
      <c r="E224">
        <v>0.8</v>
      </c>
      <c r="F224">
        <v>2.1</v>
      </c>
      <c r="G224">
        <v>1.6</v>
      </c>
      <c r="H224" s="47">
        <v>63620</v>
      </c>
      <c r="I224">
        <v>0.5</v>
      </c>
      <c r="J224">
        <v>3.5</v>
      </c>
      <c r="K224">
        <v>1.5</v>
      </c>
      <c r="L224">
        <v>7.5999999999999943</v>
      </c>
      <c r="M224">
        <v>6.2</v>
      </c>
      <c r="N224">
        <v>23.3</v>
      </c>
      <c r="O224">
        <v>22.2</v>
      </c>
    </row>
    <row r="225" spans="1:15" x14ac:dyDescent="0.2">
      <c r="A225">
        <v>21144</v>
      </c>
      <c r="B225" t="str">
        <f>VLOOKUP(A225,'[1]ANY SUBSTANCE USE'!$A:$AC,2,FALSE)</f>
        <v>Anne Arundel</v>
      </c>
      <c r="C225">
        <v>36625</v>
      </c>
      <c r="D225" t="b">
        <v>1</v>
      </c>
      <c r="E225">
        <v>5.5</v>
      </c>
      <c r="F225">
        <v>4.3</v>
      </c>
      <c r="G225">
        <v>6.4</v>
      </c>
      <c r="H225" s="47">
        <v>47574</v>
      </c>
      <c r="I225">
        <v>3.1</v>
      </c>
      <c r="J225">
        <v>2.5</v>
      </c>
      <c r="K225">
        <v>3.9</v>
      </c>
      <c r="L225">
        <v>52.4</v>
      </c>
      <c r="M225">
        <v>8.5</v>
      </c>
      <c r="N225">
        <v>25.7</v>
      </c>
      <c r="O225">
        <v>12.1</v>
      </c>
    </row>
    <row r="226" spans="1:15" x14ac:dyDescent="0.2">
      <c r="A226">
        <v>21146</v>
      </c>
      <c r="B226" t="str">
        <f>VLOOKUP(A226,'[1]ANY SUBSTANCE USE'!$A:$AC,2,FALSE)</f>
        <v>Anne Arundel</v>
      </c>
      <c r="C226">
        <v>28410</v>
      </c>
      <c r="D226" t="b">
        <v>1</v>
      </c>
      <c r="E226">
        <v>4.0999999999999996</v>
      </c>
      <c r="F226">
        <v>2.9</v>
      </c>
      <c r="G226">
        <v>2.6</v>
      </c>
      <c r="H226" s="47">
        <v>67637</v>
      </c>
      <c r="I226">
        <v>1.9</v>
      </c>
      <c r="J226">
        <v>0.5</v>
      </c>
      <c r="K226">
        <v>1.3</v>
      </c>
      <c r="L226">
        <v>12.400000000000006</v>
      </c>
      <c r="M226">
        <v>8.9</v>
      </c>
      <c r="N226">
        <v>26.2</v>
      </c>
      <c r="O226">
        <v>16.3</v>
      </c>
    </row>
    <row r="227" spans="1:15" x14ac:dyDescent="0.2">
      <c r="A227">
        <v>21152</v>
      </c>
      <c r="B227" t="str">
        <f>VLOOKUP(A227,'[1]ANY SUBSTANCE USE'!$A:$AC,2,FALSE)</f>
        <v>Baltimore</v>
      </c>
      <c r="C227">
        <v>6420</v>
      </c>
      <c r="D227" t="b">
        <v>1</v>
      </c>
      <c r="E227">
        <v>1.4</v>
      </c>
      <c r="F227">
        <v>6</v>
      </c>
      <c r="G227">
        <v>2.8</v>
      </c>
      <c r="H227" s="47">
        <v>64742</v>
      </c>
      <c r="I227">
        <v>1.1000000000000001</v>
      </c>
      <c r="J227">
        <v>0.2</v>
      </c>
      <c r="K227">
        <v>3.1</v>
      </c>
      <c r="L227">
        <v>11.099999999999994</v>
      </c>
      <c r="M227">
        <v>9.9</v>
      </c>
      <c r="N227">
        <v>22.1</v>
      </c>
      <c r="O227">
        <v>18.100000000000001</v>
      </c>
    </row>
    <row r="228" spans="1:15" x14ac:dyDescent="0.2">
      <c r="A228">
        <v>21153</v>
      </c>
      <c r="B228" t="str">
        <f>VLOOKUP(A228,'[1]ANY SUBSTANCE USE'!$A:$AC,2,FALSE)</f>
        <v>Baltimore</v>
      </c>
      <c r="C228">
        <v>684</v>
      </c>
      <c r="D228" t="b">
        <v>0</v>
      </c>
      <c r="E228">
        <v>0.7</v>
      </c>
      <c r="F228">
        <v>2.8</v>
      </c>
      <c r="G228">
        <v>17</v>
      </c>
      <c r="H228" s="47">
        <v>137724</v>
      </c>
      <c r="I228">
        <v>18.600000000000001</v>
      </c>
      <c r="J228">
        <v>0</v>
      </c>
      <c r="K228">
        <v>0.6</v>
      </c>
      <c r="L228">
        <v>8.2999999999999972</v>
      </c>
      <c r="M228">
        <v>10.199999999999999</v>
      </c>
      <c r="N228">
        <v>16.7</v>
      </c>
      <c r="O228">
        <v>48.7</v>
      </c>
    </row>
    <row r="229" spans="1:15" x14ac:dyDescent="0.2">
      <c r="A229">
        <v>21154</v>
      </c>
      <c r="B229" t="str">
        <f>VLOOKUP(A229,'[1]ANY SUBSTANCE USE'!$A:$AC,2,FALSE)</f>
        <v>Harford</v>
      </c>
      <c r="C229">
        <v>7002</v>
      </c>
      <c r="D229" t="b">
        <v>1</v>
      </c>
      <c r="E229">
        <v>8</v>
      </c>
      <c r="F229">
        <v>2.2999999999999998</v>
      </c>
      <c r="G229">
        <v>8.4</v>
      </c>
      <c r="H229" s="47">
        <v>43672</v>
      </c>
      <c r="I229">
        <v>3.6</v>
      </c>
      <c r="J229">
        <v>0.3</v>
      </c>
      <c r="K229">
        <v>1.3</v>
      </c>
      <c r="L229">
        <v>5.9000000000000057</v>
      </c>
      <c r="M229">
        <v>11.9</v>
      </c>
      <c r="N229">
        <v>19.100000000000001</v>
      </c>
      <c r="O229">
        <v>21.1</v>
      </c>
    </row>
    <row r="230" spans="1:15" x14ac:dyDescent="0.2">
      <c r="A230">
        <v>21155</v>
      </c>
      <c r="B230" t="str">
        <f>VLOOKUP(A230,'[1]ANY SUBSTANCE USE'!$A:$AC,2,FALSE)</f>
        <v>Baltimore</v>
      </c>
      <c r="C230">
        <v>2803</v>
      </c>
      <c r="D230" t="b">
        <v>0</v>
      </c>
      <c r="E230">
        <v>2.6</v>
      </c>
      <c r="F230">
        <v>1.9</v>
      </c>
      <c r="G230">
        <v>7.2</v>
      </c>
      <c r="H230" s="47">
        <v>54600</v>
      </c>
      <c r="I230">
        <v>3.4</v>
      </c>
      <c r="J230">
        <v>1.3</v>
      </c>
      <c r="K230">
        <v>1.8</v>
      </c>
      <c r="L230">
        <v>6.2000000000000028</v>
      </c>
      <c r="M230">
        <v>11.2</v>
      </c>
      <c r="N230">
        <v>21</v>
      </c>
      <c r="O230">
        <v>15.3</v>
      </c>
    </row>
    <row r="231" spans="1:15" x14ac:dyDescent="0.2">
      <c r="A231">
        <v>21156</v>
      </c>
      <c r="B231" t="str">
        <f>VLOOKUP(A231,'[1]ANY SUBSTANCE USE'!$A:$AC,2,FALSE)</f>
        <v>Baltimore</v>
      </c>
      <c r="C231">
        <v>381</v>
      </c>
      <c r="D231" t="b">
        <v>0</v>
      </c>
      <c r="E231">
        <v>0</v>
      </c>
      <c r="F231">
        <v>4.5</v>
      </c>
      <c r="G231">
        <v>0</v>
      </c>
      <c r="H231" s="47">
        <v>49331</v>
      </c>
      <c r="I231">
        <v>0</v>
      </c>
      <c r="J231">
        <v>0</v>
      </c>
      <c r="K231">
        <v>0</v>
      </c>
      <c r="L231">
        <v>9.2000000000000028</v>
      </c>
      <c r="M231">
        <v>8.9</v>
      </c>
      <c r="N231">
        <v>29.4</v>
      </c>
      <c r="O231">
        <v>15.2</v>
      </c>
    </row>
    <row r="232" spans="1:15" x14ac:dyDescent="0.2">
      <c r="A232">
        <v>21157</v>
      </c>
      <c r="B232" t="str">
        <f>VLOOKUP(A232,'[1]ANY SUBSTANCE USE'!$A:$AC,2,FALSE)</f>
        <v>Carroll</v>
      </c>
      <c r="C232">
        <v>39978</v>
      </c>
      <c r="D232" t="b">
        <v>1</v>
      </c>
      <c r="E232">
        <v>8</v>
      </c>
      <c r="F232">
        <v>3.6</v>
      </c>
      <c r="G232">
        <v>7.2</v>
      </c>
      <c r="H232" s="47">
        <v>40041</v>
      </c>
      <c r="I232">
        <v>8.3000000000000007</v>
      </c>
      <c r="J232">
        <v>1.3</v>
      </c>
      <c r="K232">
        <v>1.3</v>
      </c>
      <c r="L232">
        <v>11.099999999999994</v>
      </c>
      <c r="M232">
        <v>14.3</v>
      </c>
      <c r="N232">
        <v>20.5</v>
      </c>
      <c r="O232">
        <v>18.2</v>
      </c>
    </row>
    <row r="233" spans="1:15" x14ac:dyDescent="0.2">
      <c r="A233">
        <v>21158</v>
      </c>
      <c r="B233" t="str">
        <f>VLOOKUP(A233,'[1]ANY SUBSTANCE USE'!$A:$AC,2,FALSE)</f>
        <v>Carroll</v>
      </c>
      <c r="C233">
        <v>22221</v>
      </c>
      <c r="D233" t="b">
        <v>1</v>
      </c>
      <c r="E233">
        <v>7</v>
      </c>
      <c r="F233">
        <v>3.2</v>
      </c>
      <c r="G233">
        <v>4</v>
      </c>
      <c r="H233" s="47">
        <v>44234</v>
      </c>
      <c r="I233">
        <v>3.1</v>
      </c>
      <c r="J233">
        <v>0.5</v>
      </c>
      <c r="K233">
        <v>1.8</v>
      </c>
      <c r="L233">
        <v>12.700000000000003</v>
      </c>
      <c r="M233">
        <v>13.5</v>
      </c>
      <c r="N233">
        <v>22.8</v>
      </c>
      <c r="O233">
        <v>18.600000000000001</v>
      </c>
    </row>
    <row r="234" spans="1:15" x14ac:dyDescent="0.2">
      <c r="A234">
        <v>21160</v>
      </c>
      <c r="B234" t="str">
        <f>VLOOKUP(A234,'[1]ANY SUBSTANCE USE'!$A:$AC,2,FALSE)</f>
        <v>Harford</v>
      </c>
      <c r="C234">
        <v>2809</v>
      </c>
      <c r="D234" t="b">
        <v>0</v>
      </c>
      <c r="E234">
        <v>12</v>
      </c>
      <c r="F234">
        <v>2.2000000000000002</v>
      </c>
      <c r="G234">
        <v>9.6</v>
      </c>
      <c r="H234" s="47">
        <v>41808</v>
      </c>
      <c r="I234">
        <v>0</v>
      </c>
      <c r="J234">
        <v>0</v>
      </c>
      <c r="K234">
        <v>0.6</v>
      </c>
      <c r="L234">
        <v>5.7999999999999972</v>
      </c>
      <c r="M234">
        <v>11.9</v>
      </c>
      <c r="N234">
        <v>16.600000000000001</v>
      </c>
      <c r="O234">
        <v>11.4</v>
      </c>
    </row>
    <row r="235" spans="1:15" x14ac:dyDescent="0.2">
      <c r="A235">
        <v>21161</v>
      </c>
      <c r="B235" t="str">
        <f>VLOOKUP(A235,'[1]ANY SUBSTANCE USE'!$A:$AC,2,FALSE)</f>
        <v>Harford</v>
      </c>
      <c r="C235">
        <v>5965</v>
      </c>
      <c r="D235" t="b">
        <v>1</v>
      </c>
      <c r="E235">
        <v>6.7</v>
      </c>
      <c r="F235">
        <v>3.7</v>
      </c>
      <c r="G235">
        <v>2.7</v>
      </c>
      <c r="H235" s="47">
        <v>49083</v>
      </c>
      <c r="I235">
        <v>1.3</v>
      </c>
      <c r="J235">
        <v>1.2</v>
      </c>
      <c r="K235">
        <v>0</v>
      </c>
      <c r="L235">
        <v>2.5</v>
      </c>
      <c r="M235">
        <v>9.8000000000000007</v>
      </c>
      <c r="N235">
        <v>17.600000000000001</v>
      </c>
      <c r="O235">
        <v>21.1</v>
      </c>
    </row>
    <row r="236" spans="1:15" x14ac:dyDescent="0.2">
      <c r="A236">
        <v>21162</v>
      </c>
      <c r="B236" t="str">
        <f>VLOOKUP(A236,'[1]ANY SUBSTANCE USE'!$A:$AC,2,FALSE)</f>
        <v>Baltimore</v>
      </c>
      <c r="C236">
        <v>4640</v>
      </c>
      <c r="D236" t="b">
        <v>0</v>
      </c>
      <c r="E236">
        <v>4.5999999999999996</v>
      </c>
      <c r="F236">
        <v>9.3000000000000007</v>
      </c>
      <c r="G236">
        <v>4.5</v>
      </c>
      <c r="H236" s="47">
        <v>45804</v>
      </c>
      <c r="I236">
        <v>2.4</v>
      </c>
      <c r="J236">
        <v>0</v>
      </c>
      <c r="K236">
        <v>1.9</v>
      </c>
      <c r="L236">
        <v>23.599999999999994</v>
      </c>
      <c r="M236">
        <v>6.1</v>
      </c>
      <c r="N236">
        <v>24.6</v>
      </c>
      <c r="O236">
        <v>9.6999999999999993</v>
      </c>
    </row>
    <row r="237" spans="1:15" x14ac:dyDescent="0.2">
      <c r="A237">
        <v>21163</v>
      </c>
      <c r="B237" t="str">
        <f>VLOOKUP(A237,'[1]ANY SUBSTANCE USE'!$A:$AC,2,FALSE)</f>
        <v>Howard</v>
      </c>
      <c r="C237">
        <v>6891</v>
      </c>
      <c r="D237" t="b">
        <v>1</v>
      </c>
      <c r="E237">
        <v>3.7</v>
      </c>
      <c r="F237">
        <v>2.2000000000000002</v>
      </c>
      <c r="G237">
        <v>6.9</v>
      </c>
      <c r="H237" s="47">
        <v>73620</v>
      </c>
      <c r="I237">
        <v>2.8</v>
      </c>
      <c r="J237">
        <v>0</v>
      </c>
      <c r="K237">
        <v>6.5</v>
      </c>
      <c r="L237">
        <v>54.5</v>
      </c>
      <c r="M237">
        <v>5.6</v>
      </c>
      <c r="N237">
        <v>22.3</v>
      </c>
      <c r="O237">
        <v>20.8</v>
      </c>
    </row>
    <row r="238" spans="1:15" x14ac:dyDescent="0.2">
      <c r="A238">
        <v>21201</v>
      </c>
      <c r="B238" t="str">
        <f>VLOOKUP(A238,'[1]ANY SUBSTANCE USE'!$A:$AC,2,FALSE)</f>
        <v>Baltimore City</v>
      </c>
      <c r="C238">
        <v>17773</v>
      </c>
      <c r="D238" t="b">
        <v>1</v>
      </c>
      <c r="E238">
        <v>10.7</v>
      </c>
      <c r="F238">
        <v>5</v>
      </c>
      <c r="G238">
        <v>30.2</v>
      </c>
      <c r="H238" s="47">
        <v>35616</v>
      </c>
      <c r="I238">
        <v>46.9</v>
      </c>
      <c r="J238">
        <v>1.2</v>
      </c>
      <c r="K238">
        <v>1.7</v>
      </c>
      <c r="L238">
        <v>68.900000000000006</v>
      </c>
      <c r="M238">
        <v>18</v>
      </c>
      <c r="N238">
        <v>15.1</v>
      </c>
      <c r="O238">
        <v>11</v>
      </c>
    </row>
    <row r="239" spans="1:15" x14ac:dyDescent="0.2">
      <c r="A239">
        <v>21202</v>
      </c>
      <c r="B239" t="str">
        <f>VLOOKUP(A239,'[1]ANY SUBSTANCE USE'!$A:$AC,2,FALSE)</f>
        <v>Baltimore City</v>
      </c>
      <c r="C239">
        <v>21314</v>
      </c>
      <c r="D239" t="b">
        <v>1</v>
      </c>
      <c r="E239">
        <v>15.6</v>
      </c>
      <c r="F239">
        <v>6.5</v>
      </c>
      <c r="G239">
        <v>23.3</v>
      </c>
      <c r="H239" s="47">
        <v>38563</v>
      </c>
      <c r="I239">
        <v>35</v>
      </c>
      <c r="J239">
        <v>3.1</v>
      </c>
      <c r="K239">
        <v>3.1</v>
      </c>
      <c r="L239">
        <v>67.8</v>
      </c>
      <c r="M239">
        <v>15.4</v>
      </c>
      <c r="N239">
        <v>8.6999999999999993</v>
      </c>
      <c r="O239">
        <v>8.5</v>
      </c>
    </row>
    <row r="240" spans="1:15" x14ac:dyDescent="0.2">
      <c r="A240">
        <v>21204</v>
      </c>
      <c r="B240" t="str">
        <f>VLOOKUP(A240,'[1]ANY SUBSTANCE USE'!$A:$AC,2,FALSE)</f>
        <v>Baltimore</v>
      </c>
      <c r="C240">
        <v>21378</v>
      </c>
      <c r="D240" t="b">
        <v>1</v>
      </c>
      <c r="E240">
        <v>5</v>
      </c>
      <c r="F240">
        <v>2.7</v>
      </c>
      <c r="G240">
        <v>12.5</v>
      </c>
      <c r="H240" s="47">
        <v>53781</v>
      </c>
      <c r="I240">
        <v>4.8</v>
      </c>
      <c r="J240">
        <v>2</v>
      </c>
      <c r="K240">
        <v>1.9</v>
      </c>
      <c r="L240">
        <v>31.099999999999994</v>
      </c>
      <c r="M240">
        <v>9.4</v>
      </c>
      <c r="N240">
        <v>15.8</v>
      </c>
      <c r="O240">
        <v>20.3</v>
      </c>
    </row>
    <row r="241" spans="1:15" x14ac:dyDescent="0.2">
      <c r="A241">
        <v>21205</v>
      </c>
      <c r="B241" t="str">
        <f>VLOOKUP(A241,'[1]ANY SUBSTANCE USE'!$A:$AC,2,FALSE)</f>
        <v>Baltimore City</v>
      </c>
      <c r="C241">
        <v>15319</v>
      </c>
      <c r="D241" t="b">
        <v>1</v>
      </c>
      <c r="E241">
        <v>24.9</v>
      </c>
      <c r="F241">
        <v>12.7</v>
      </c>
      <c r="G241">
        <v>40.799999999999997</v>
      </c>
      <c r="H241" s="47">
        <v>17418</v>
      </c>
      <c r="I241">
        <v>41.7</v>
      </c>
      <c r="J241">
        <v>5.5</v>
      </c>
      <c r="K241">
        <v>9.1</v>
      </c>
      <c r="L241">
        <v>86.1</v>
      </c>
      <c r="M241">
        <v>20.7</v>
      </c>
      <c r="N241">
        <v>31.4</v>
      </c>
      <c r="O241">
        <v>12.4</v>
      </c>
    </row>
    <row r="242" spans="1:15" x14ac:dyDescent="0.2">
      <c r="A242">
        <v>21206</v>
      </c>
      <c r="B242" t="str">
        <f>VLOOKUP(A242,'[1]ANY SUBSTANCE USE'!$A:$AC,2,FALSE)</f>
        <v>Baltimore City</v>
      </c>
      <c r="C242">
        <v>51643</v>
      </c>
      <c r="D242" t="b">
        <v>1</v>
      </c>
      <c r="E242">
        <v>12.4</v>
      </c>
      <c r="F242">
        <v>6.9</v>
      </c>
      <c r="G242">
        <v>12.5</v>
      </c>
      <c r="H242" s="47">
        <v>30405</v>
      </c>
      <c r="I242">
        <v>17.100000000000001</v>
      </c>
      <c r="J242">
        <v>3.8</v>
      </c>
      <c r="K242">
        <v>5.2</v>
      </c>
      <c r="L242">
        <v>79.7</v>
      </c>
      <c r="M242">
        <v>11.9</v>
      </c>
      <c r="N242">
        <v>22.5</v>
      </c>
      <c r="O242">
        <v>11.7</v>
      </c>
    </row>
    <row r="243" spans="1:15" x14ac:dyDescent="0.2">
      <c r="A243">
        <v>21207</v>
      </c>
      <c r="B243" t="str">
        <f>VLOOKUP(A243,'[1]ANY SUBSTANCE USE'!$A:$AC,2,FALSE)</f>
        <v>Baltimore</v>
      </c>
      <c r="C243">
        <v>51927</v>
      </c>
      <c r="D243" t="b">
        <v>1</v>
      </c>
      <c r="E243">
        <v>11</v>
      </c>
      <c r="F243">
        <v>8.1999999999999993</v>
      </c>
      <c r="G243">
        <v>16.2</v>
      </c>
      <c r="H243" s="47">
        <v>29322</v>
      </c>
      <c r="I243">
        <v>11.2</v>
      </c>
      <c r="J243">
        <v>1.9</v>
      </c>
      <c r="K243">
        <v>6.2</v>
      </c>
      <c r="L243">
        <v>91.2</v>
      </c>
      <c r="M243">
        <v>16</v>
      </c>
      <c r="N243">
        <v>23</v>
      </c>
      <c r="O243">
        <v>16.100000000000001</v>
      </c>
    </row>
    <row r="244" spans="1:15" x14ac:dyDescent="0.2">
      <c r="A244">
        <v>21208</v>
      </c>
      <c r="B244" t="str">
        <f>VLOOKUP(A244,'[1]ANY SUBSTANCE USE'!$A:$AC,2,FALSE)</f>
        <v>Baltimore</v>
      </c>
      <c r="C244">
        <v>36447</v>
      </c>
      <c r="D244" t="b">
        <v>1</v>
      </c>
      <c r="E244">
        <v>5.0999999999999996</v>
      </c>
      <c r="F244">
        <v>5.2</v>
      </c>
      <c r="G244">
        <v>9.1</v>
      </c>
      <c r="H244" s="47">
        <v>50792</v>
      </c>
      <c r="I244">
        <v>10.6</v>
      </c>
      <c r="J244">
        <v>1.3</v>
      </c>
      <c r="K244">
        <v>3.1</v>
      </c>
      <c r="L244">
        <v>50.6</v>
      </c>
      <c r="M244">
        <v>13.2</v>
      </c>
      <c r="N244">
        <v>18.600000000000001</v>
      </c>
      <c r="O244">
        <v>25.9</v>
      </c>
    </row>
    <row r="245" spans="1:15" x14ac:dyDescent="0.2">
      <c r="A245">
        <v>21209</v>
      </c>
      <c r="B245" t="str">
        <f>VLOOKUP(A245,'[1]ANY SUBSTANCE USE'!$A:$AC,2,FALSE)</f>
        <v>Baltimore City</v>
      </c>
      <c r="C245">
        <v>30146</v>
      </c>
      <c r="D245" t="b">
        <v>1</v>
      </c>
      <c r="E245">
        <v>2.8</v>
      </c>
      <c r="F245">
        <v>4.7</v>
      </c>
      <c r="G245">
        <v>8.1</v>
      </c>
      <c r="H245" s="47">
        <v>49070</v>
      </c>
      <c r="I245">
        <v>6</v>
      </c>
      <c r="J245">
        <v>1</v>
      </c>
      <c r="K245">
        <v>5.5</v>
      </c>
      <c r="L245">
        <v>32.299999999999997</v>
      </c>
      <c r="M245">
        <v>8.6</v>
      </c>
      <c r="N245">
        <v>28.9</v>
      </c>
      <c r="O245">
        <v>16.399999999999999</v>
      </c>
    </row>
    <row r="246" spans="1:15" x14ac:dyDescent="0.2">
      <c r="A246">
        <v>21210</v>
      </c>
      <c r="B246" t="str">
        <f>VLOOKUP(A246,'[1]ANY SUBSTANCE USE'!$A:$AC,2,FALSE)</f>
        <v>Baltimore City</v>
      </c>
      <c r="C246">
        <v>15942</v>
      </c>
      <c r="D246" t="b">
        <v>1</v>
      </c>
      <c r="E246">
        <v>0.8</v>
      </c>
      <c r="F246">
        <v>3</v>
      </c>
      <c r="G246">
        <v>5.4</v>
      </c>
      <c r="H246" s="47">
        <v>57961</v>
      </c>
      <c r="I246">
        <v>11.6</v>
      </c>
      <c r="J246">
        <v>2.1</v>
      </c>
      <c r="K246">
        <v>4.5999999999999996</v>
      </c>
      <c r="L246">
        <v>38.5</v>
      </c>
      <c r="M246">
        <v>5.2</v>
      </c>
      <c r="N246">
        <v>16.8</v>
      </c>
      <c r="O246">
        <v>14.4</v>
      </c>
    </row>
    <row r="247" spans="1:15" x14ac:dyDescent="0.2">
      <c r="A247">
        <v>21211</v>
      </c>
      <c r="B247" t="str">
        <f>VLOOKUP(A247,'[1]ANY SUBSTANCE USE'!$A:$AC,2,FALSE)</f>
        <v>Baltimore City</v>
      </c>
      <c r="C247">
        <v>16420</v>
      </c>
      <c r="D247" t="b">
        <v>1</v>
      </c>
      <c r="E247">
        <v>8.5</v>
      </c>
      <c r="F247">
        <v>4</v>
      </c>
      <c r="G247">
        <v>11.2</v>
      </c>
      <c r="H247" s="47">
        <v>48453</v>
      </c>
      <c r="I247">
        <v>15.9</v>
      </c>
      <c r="J247">
        <v>0.5</v>
      </c>
      <c r="K247">
        <v>3.7</v>
      </c>
      <c r="L247">
        <v>23.799999999999997</v>
      </c>
      <c r="M247">
        <v>13.6</v>
      </c>
      <c r="N247">
        <v>10.7</v>
      </c>
      <c r="O247">
        <v>15.7</v>
      </c>
    </row>
    <row r="248" spans="1:15" x14ac:dyDescent="0.2">
      <c r="A248">
        <v>21212</v>
      </c>
      <c r="B248" t="str">
        <f>VLOOKUP(A248,'[1]ANY SUBSTANCE USE'!$A:$AC,2,FALSE)</f>
        <v>Baltimore City</v>
      </c>
      <c r="C248">
        <v>34525</v>
      </c>
      <c r="D248" t="b">
        <v>1</v>
      </c>
      <c r="E248">
        <v>8.6</v>
      </c>
      <c r="F248">
        <v>6.6</v>
      </c>
      <c r="G248">
        <v>10.199999999999999</v>
      </c>
      <c r="H248" s="47">
        <v>55549</v>
      </c>
      <c r="I248">
        <v>12</v>
      </c>
      <c r="J248">
        <v>0.79999999999999993</v>
      </c>
      <c r="K248">
        <v>3.7</v>
      </c>
      <c r="L248">
        <v>50.9</v>
      </c>
      <c r="M248">
        <v>11.5</v>
      </c>
      <c r="N248">
        <v>26</v>
      </c>
      <c r="O248">
        <v>14.5</v>
      </c>
    </row>
    <row r="249" spans="1:15" x14ac:dyDescent="0.2">
      <c r="A249">
        <v>21213</v>
      </c>
      <c r="B249" t="str">
        <f>VLOOKUP(A249,'[1]ANY SUBSTANCE USE'!$A:$AC,2,FALSE)</f>
        <v>Baltimore City</v>
      </c>
      <c r="C249">
        <v>29579</v>
      </c>
      <c r="D249" t="b">
        <v>1</v>
      </c>
      <c r="E249">
        <v>17.600000000000001</v>
      </c>
      <c r="F249">
        <v>9.1</v>
      </c>
      <c r="G249">
        <v>27.4</v>
      </c>
      <c r="H249" s="47">
        <v>23735</v>
      </c>
      <c r="I249">
        <v>32.4</v>
      </c>
      <c r="J249">
        <v>1.5</v>
      </c>
      <c r="K249">
        <v>1.1000000000000001</v>
      </c>
      <c r="L249">
        <v>93</v>
      </c>
      <c r="M249">
        <v>19.100000000000001</v>
      </c>
      <c r="N249">
        <v>25.8</v>
      </c>
      <c r="O249">
        <v>12.8</v>
      </c>
    </row>
    <row r="250" spans="1:15" x14ac:dyDescent="0.2">
      <c r="A250">
        <v>21214</v>
      </c>
      <c r="B250" t="str">
        <f>VLOOKUP(A250,'[1]ANY SUBSTANCE USE'!$A:$AC,2,FALSE)</f>
        <v>Baltimore City</v>
      </c>
      <c r="C250">
        <v>21924</v>
      </c>
      <c r="D250" t="b">
        <v>1</v>
      </c>
      <c r="E250">
        <v>6.9</v>
      </c>
      <c r="F250">
        <v>7.4</v>
      </c>
      <c r="G250">
        <v>9.1</v>
      </c>
      <c r="H250" s="47">
        <v>34760</v>
      </c>
      <c r="I250">
        <v>7.1</v>
      </c>
      <c r="J250">
        <v>1.4</v>
      </c>
      <c r="K250">
        <v>1.9</v>
      </c>
      <c r="L250">
        <v>64.599999999999994</v>
      </c>
      <c r="M250">
        <v>13.5</v>
      </c>
      <c r="N250">
        <v>21.6</v>
      </c>
      <c r="O250">
        <v>16.399999999999999</v>
      </c>
    </row>
    <row r="251" spans="1:15" x14ac:dyDescent="0.2">
      <c r="A251">
        <v>21215</v>
      </c>
      <c r="B251" t="str">
        <f>VLOOKUP(A251,'[1]ANY SUBSTANCE USE'!$A:$AC,2,FALSE)</f>
        <v>Baltimore City</v>
      </c>
      <c r="C251">
        <v>52550</v>
      </c>
      <c r="D251" t="b">
        <v>1</v>
      </c>
      <c r="E251">
        <v>17.2</v>
      </c>
      <c r="F251">
        <v>9.5</v>
      </c>
      <c r="G251">
        <v>22.6</v>
      </c>
      <c r="H251" s="47">
        <v>27565</v>
      </c>
      <c r="I251">
        <v>31.6</v>
      </c>
      <c r="J251">
        <v>0.9</v>
      </c>
      <c r="K251">
        <v>2.8</v>
      </c>
      <c r="L251">
        <v>83.7</v>
      </c>
      <c r="M251">
        <v>22</v>
      </c>
      <c r="N251">
        <v>21</v>
      </c>
      <c r="O251">
        <v>21.9</v>
      </c>
    </row>
    <row r="252" spans="1:15" x14ac:dyDescent="0.2">
      <c r="A252">
        <v>21216</v>
      </c>
      <c r="B252" t="str">
        <f>VLOOKUP(A252,'[1]ANY SUBSTANCE USE'!$A:$AC,2,FALSE)</f>
        <v>Baltimore City</v>
      </c>
      <c r="C252">
        <v>27643</v>
      </c>
      <c r="D252" t="b">
        <v>1</v>
      </c>
      <c r="E252">
        <v>13.7</v>
      </c>
      <c r="F252">
        <v>12.9</v>
      </c>
      <c r="G252">
        <v>23.3</v>
      </c>
      <c r="H252" s="47">
        <v>23696</v>
      </c>
      <c r="I252">
        <v>37.9</v>
      </c>
      <c r="J252">
        <v>2.2000000000000002</v>
      </c>
      <c r="K252">
        <v>0.6</v>
      </c>
      <c r="L252">
        <v>98.8</v>
      </c>
      <c r="M252">
        <v>18.5</v>
      </c>
      <c r="N252">
        <v>20.5</v>
      </c>
      <c r="O252">
        <v>14.6</v>
      </c>
    </row>
    <row r="253" spans="1:15" x14ac:dyDescent="0.2">
      <c r="A253">
        <v>21217</v>
      </c>
      <c r="B253" t="str">
        <f>VLOOKUP(A253,'[1]ANY SUBSTANCE USE'!$A:$AC,2,FALSE)</f>
        <v>Baltimore City</v>
      </c>
      <c r="C253">
        <v>31694</v>
      </c>
      <c r="D253" t="b">
        <v>1</v>
      </c>
      <c r="E253">
        <v>18.2</v>
      </c>
      <c r="F253">
        <v>11.6</v>
      </c>
      <c r="G253">
        <v>32.1</v>
      </c>
      <c r="H253" s="47">
        <v>27241</v>
      </c>
      <c r="I253">
        <v>44</v>
      </c>
      <c r="J253">
        <v>2.9</v>
      </c>
      <c r="K253">
        <v>1.9</v>
      </c>
      <c r="L253">
        <v>87.5</v>
      </c>
      <c r="M253">
        <v>20.7</v>
      </c>
      <c r="N253">
        <v>17.600000000000001</v>
      </c>
      <c r="O253">
        <v>16.7</v>
      </c>
    </row>
    <row r="254" spans="1:15" x14ac:dyDescent="0.2">
      <c r="A254">
        <v>21218</v>
      </c>
      <c r="B254" t="str">
        <f>VLOOKUP(A254,'[1]ANY SUBSTANCE USE'!$A:$AC,2,FALSE)</f>
        <v>Baltimore City</v>
      </c>
      <c r="C254">
        <v>47081</v>
      </c>
      <c r="D254" t="b">
        <v>1</v>
      </c>
      <c r="E254">
        <v>9.9</v>
      </c>
      <c r="F254">
        <v>9.6999999999999993</v>
      </c>
      <c r="G254">
        <v>21.5</v>
      </c>
      <c r="H254" s="47">
        <v>34456</v>
      </c>
      <c r="I254">
        <v>29.7</v>
      </c>
      <c r="J254">
        <v>1.4</v>
      </c>
      <c r="K254">
        <v>2.4</v>
      </c>
      <c r="L254">
        <v>72.900000000000006</v>
      </c>
      <c r="M254">
        <v>14.4</v>
      </c>
      <c r="N254">
        <v>16.100000000000001</v>
      </c>
      <c r="O254">
        <v>13.8</v>
      </c>
    </row>
    <row r="255" spans="1:15" x14ac:dyDescent="0.2">
      <c r="A255">
        <v>21219</v>
      </c>
      <c r="B255" t="str">
        <f>VLOOKUP(A255,'[1]ANY SUBSTANCE USE'!$A:$AC,2,FALSE)</f>
        <v>Baltimore</v>
      </c>
      <c r="C255">
        <v>9278</v>
      </c>
      <c r="D255" t="b">
        <v>1</v>
      </c>
      <c r="E255">
        <v>9.3000000000000007</v>
      </c>
      <c r="F255">
        <v>5.0999999999999996</v>
      </c>
      <c r="G255">
        <v>5</v>
      </c>
      <c r="H255" s="47">
        <v>51261</v>
      </c>
      <c r="I255">
        <v>4.3</v>
      </c>
      <c r="J255">
        <v>0</v>
      </c>
      <c r="K255">
        <v>3</v>
      </c>
      <c r="L255">
        <v>12.900000000000006</v>
      </c>
      <c r="M255">
        <v>14.9</v>
      </c>
      <c r="N255">
        <v>19.5</v>
      </c>
      <c r="O255">
        <v>20.8</v>
      </c>
    </row>
    <row r="256" spans="1:15" x14ac:dyDescent="0.2">
      <c r="A256">
        <v>21220</v>
      </c>
      <c r="B256" t="str">
        <f>VLOOKUP(A256,'[1]ANY SUBSTANCE USE'!$A:$AC,2,FALSE)</f>
        <v>Baltimore</v>
      </c>
      <c r="C256">
        <v>41627</v>
      </c>
      <c r="D256" t="b">
        <v>1</v>
      </c>
      <c r="E256">
        <v>12.2</v>
      </c>
      <c r="F256">
        <v>3.9</v>
      </c>
      <c r="G256">
        <v>12.7</v>
      </c>
      <c r="H256" s="47">
        <v>36401</v>
      </c>
      <c r="I256">
        <v>6.8</v>
      </c>
      <c r="J256">
        <v>3.1</v>
      </c>
      <c r="K256">
        <v>5.2</v>
      </c>
      <c r="L256">
        <v>41.1</v>
      </c>
      <c r="M256">
        <v>12.9</v>
      </c>
      <c r="N256">
        <v>21.4</v>
      </c>
      <c r="O256">
        <v>13.5</v>
      </c>
    </row>
    <row r="257" spans="1:15" x14ac:dyDescent="0.2">
      <c r="A257">
        <v>21221</v>
      </c>
      <c r="B257" t="str">
        <f>VLOOKUP(A257,'[1]ANY SUBSTANCE USE'!$A:$AC,2,FALSE)</f>
        <v>Baltimore</v>
      </c>
      <c r="C257">
        <v>43576</v>
      </c>
      <c r="D257" t="b">
        <v>1</v>
      </c>
      <c r="E257">
        <v>13.9</v>
      </c>
      <c r="F257">
        <v>7.2</v>
      </c>
      <c r="G257">
        <v>11.8</v>
      </c>
      <c r="H257" s="47">
        <v>32095</v>
      </c>
      <c r="I257">
        <v>13.1</v>
      </c>
      <c r="J257">
        <v>1.9</v>
      </c>
      <c r="K257">
        <v>2.4</v>
      </c>
      <c r="L257">
        <v>40.9</v>
      </c>
      <c r="M257">
        <v>14.5</v>
      </c>
      <c r="N257">
        <v>22.6</v>
      </c>
      <c r="O257">
        <v>16.8</v>
      </c>
    </row>
    <row r="258" spans="1:15" x14ac:dyDescent="0.2">
      <c r="A258">
        <v>21222</v>
      </c>
      <c r="B258" t="str">
        <f>VLOOKUP(A258,'[1]ANY SUBSTANCE USE'!$A:$AC,2,FALSE)</f>
        <v>Baltimore</v>
      </c>
      <c r="C258">
        <v>59622</v>
      </c>
      <c r="D258" t="b">
        <v>1</v>
      </c>
      <c r="E258">
        <v>15.3</v>
      </c>
      <c r="F258">
        <v>7.6</v>
      </c>
      <c r="G258">
        <v>16.5</v>
      </c>
      <c r="H258" s="47">
        <v>28708</v>
      </c>
      <c r="I258">
        <v>14</v>
      </c>
      <c r="J258">
        <v>2.2999999999999998</v>
      </c>
      <c r="K258">
        <v>5.5</v>
      </c>
      <c r="L258">
        <v>34.799999999999997</v>
      </c>
      <c r="M258">
        <v>14</v>
      </c>
      <c r="N258">
        <v>24.6</v>
      </c>
      <c r="O258">
        <v>14.8</v>
      </c>
    </row>
    <row r="259" spans="1:15" x14ac:dyDescent="0.2">
      <c r="A259">
        <v>21223</v>
      </c>
      <c r="B259" t="str">
        <f>VLOOKUP(A259,'[1]ANY SUBSTANCE USE'!$A:$AC,2,FALSE)</f>
        <v>Baltimore City</v>
      </c>
      <c r="C259">
        <v>20531</v>
      </c>
      <c r="D259" t="b">
        <v>1</v>
      </c>
      <c r="E259">
        <v>25.9</v>
      </c>
      <c r="F259">
        <v>12.5</v>
      </c>
      <c r="G259">
        <v>33.799999999999997</v>
      </c>
      <c r="H259" s="47">
        <v>19959</v>
      </c>
      <c r="I259">
        <v>48.1</v>
      </c>
      <c r="J259">
        <v>2.8</v>
      </c>
      <c r="K259">
        <v>3.6</v>
      </c>
      <c r="L259">
        <v>83.4</v>
      </c>
      <c r="M259">
        <v>25</v>
      </c>
      <c r="N259">
        <v>21.6</v>
      </c>
      <c r="O259">
        <v>11.8</v>
      </c>
    </row>
    <row r="260" spans="1:15" x14ac:dyDescent="0.2">
      <c r="A260">
        <v>21224</v>
      </c>
      <c r="B260" t="str">
        <f>VLOOKUP(A260,'[1]ANY SUBSTANCE USE'!$A:$AC,2,FALSE)</f>
        <v>Baltimore City</v>
      </c>
      <c r="C260">
        <v>46110</v>
      </c>
      <c r="D260" t="b">
        <v>1</v>
      </c>
      <c r="E260">
        <v>14.9</v>
      </c>
      <c r="F260">
        <v>4.8</v>
      </c>
      <c r="G260">
        <v>14.3</v>
      </c>
      <c r="H260" s="47">
        <v>46581</v>
      </c>
      <c r="I260">
        <v>14.2</v>
      </c>
      <c r="J260">
        <v>3</v>
      </c>
      <c r="K260">
        <v>8.6</v>
      </c>
      <c r="L260">
        <v>39.1</v>
      </c>
      <c r="M260">
        <v>11.3</v>
      </c>
      <c r="N260">
        <v>19.7</v>
      </c>
      <c r="O260">
        <v>11.4</v>
      </c>
    </row>
    <row r="261" spans="1:15" x14ac:dyDescent="0.2">
      <c r="A261">
        <v>21225</v>
      </c>
      <c r="B261" t="str">
        <f>VLOOKUP(A261,'[1]ANY SUBSTANCE USE'!$A:$AC,2,FALSE)</f>
        <v>Baltimore City</v>
      </c>
      <c r="C261">
        <v>34362</v>
      </c>
      <c r="D261" t="b">
        <v>1</v>
      </c>
      <c r="E261">
        <v>21.9</v>
      </c>
      <c r="F261">
        <v>8.6999999999999993</v>
      </c>
      <c r="G261">
        <v>25.1</v>
      </c>
      <c r="H261" s="47">
        <v>22555</v>
      </c>
      <c r="I261">
        <v>24.8</v>
      </c>
      <c r="J261">
        <v>3.5</v>
      </c>
      <c r="K261">
        <v>5.9</v>
      </c>
      <c r="L261">
        <v>64.900000000000006</v>
      </c>
      <c r="M261">
        <v>16.399999999999999</v>
      </c>
      <c r="N261">
        <v>28</v>
      </c>
      <c r="O261">
        <v>11.8</v>
      </c>
    </row>
    <row r="262" spans="1:15" x14ac:dyDescent="0.2">
      <c r="A262">
        <v>21226</v>
      </c>
      <c r="B262" t="str">
        <f>VLOOKUP(A262,'[1]ANY SUBSTANCE USE'!$A:$AC,2,FALSE)</f>
        <v>Anne Arundel</v>
      </c>
      <c r="C262">
        <v>6210</v>
      </c>
      <c r="D262" t="b">
        <v>1</v>
      </c>
      <c r="E262">
        <v>10.7</v>
      </c>
      <c r="F262">
        <v>5.8</v>
      </c>
      <c r="G262">
        <v>13.9</v>
      </c>
      <c r="H262" s="47">
        <v>31637</v>
      </c>
      <c r="I262">
        <v>13</v>
      </c>
      <c r="J262">
        <v>2.5</v>
      </c>
      <c r="K262">
        <v>1.7</v>
      </c>
      <c r="L262">
        <v>41.2</v>
      </c>
      <c r="M262">
        <v>20.8</v>
      </c>
      <c r="N262">
        <v>31</v>
      </c>
      <c r="O262">
        <v>11</v>
      </c>
    </row>
    <row r="263" spans="1:15" x14ac:dyDescent="0.2">
      <c r="A263">
        <v>21227</v>
      </c>
      <c r="B263" t="str">
        <f>VLOOKUP(A263,'[1]ANY SUBSTANCE USE'!$A:$AC,2,FALSE)</f>
        <v>Baltimore</v>
      </c>
      <c r="C263">
        <v>34471</v>
      </c>
      <c r="D263" t="b">
        <v>1</v>
      </c>
      <c r="E263">
        <v>13.7</v>
      </c>
      <c r="F263">
        <v>5.5</v>
      </c>
      <c r="G263">
        <v>14.6</v>
      </c>
      <c r="H263" s="47">
        <v>36017</v>
      </c>
      <c r="I263">
        <v>11.5</v>
      </c>
      <c r="J263">
        <v>3</v>
      </c>
      <c r="K263">
        <v>5.9</v>
      </c>
      <c r="L263">
        <v>32.900000000000006</v>
      </c>
      <c r="M263">
        <v>14.7</v>
      </c>
      <c r="N263">
        <v>20.6</v>
      </c>
      <c r="O263">
        <v>15.2</v>
      </c>
    </row>
    <row r="264" spans="1:15" x14ac:dyDescent="0.2">
      <c r="A264">
        <v>21228</v>
      </c>
      <c r="B264" t="str">
        <f>VLOOKUP(A264,'[1]ANY SUBSTANCE USE'!$A:$AC,2,FALSE)</f>
        <v>Baltimore</v>
      </c>
      <c r="C264">
        <v>50781</v>
      </c>
      <c r="D264" t="b">
        <v>1</v>
      </c>
      <c r="E264">
        <v>8</v>
      </c>
      <c r="F264">
        <v>4.2</v>
      </c>
      <c r="G264">
        <v>7.3</v>
      </c>
      <c r="H264" s="47">
        <v>44731</v>
      </c>
      <c r="I264">
        <v>9.6999999999999993</v>
      </c>
      <c r="J264">
        <v>1.6</v>
      </c>
      <c r="K264">
        <v>7.1</v>
      </c>
      <c r="L264">
        <v>43.4</v>
      </c>
      <c r="M264">
        <v>13.7</v>
      </c>
      <c r="N264">
        <v>21.9</v>
      </c>
      <c r="O264">
        <v>21.2</v>
      </c>
    </row>
    <row r="265" spans="1:15" x14ac:dyDescent="0.2">
      <c r="A265">
        <v>21229</v>
      </c>
      <c r="B265" t="str">
        <f>VLOOKUP(A265,'[1]ANY SUBSTANCE USE'!$A:$AC,2,FALSE)</f>
        <v>Baltimore City</v>
      </c>
      <c r="C265">
        <v>43933</v>
      </c>
      <c r="D265" t="b">
        <v>1</v>
      </c>
      <c r="E265">
        <v>12.4</v>
      </c>
      <c r="F265">
        <v>6.1</v>
      </c>
      <c r="G265">
        <v>18.5</v>
      </c>
      <c r="H265" s="47">
        <v>27277</v>
      </c>
      <c r="I265">
        <v>23</v>
      </c>
      <c r="J265">
        <v>1.1000000000000001</v>
      </c>
      <c r="K265">
        <v>1.9</v>
      </c>
      <c r="L265">
        <v>84.4</v>
      </c>
      <c r="M265">
        <v>16.399999999999999</v>
      </c>
      <c r="N265">
        <v>24</v>
      </c>
      <c r="O265">
        <v>16.100000000000001</v>
      </c>
    </row>
    <row r="266" spans="1:15" x14ac:dyDescent="0.2">
      <c r="A266">
        <v>21230</v>
      </c>
      <c r="B266" t="str">
        <f>VLOOKUP(A266,'[1]ANY SUBSTANCE USE'!$A:$AC,2,FALSE)</f>
        <v>Baltimore City</v>
      </c>
      <c r="C266">
        <v>33995</v>
      </c>
      <c r="D266" t="b">
        <v>1</v>
      </c>
      <c r="E266">
        <v>12.4</v>
      </c>
      <c r="F266">
        <v>4</v>
      </c>
      <c r="G266">
        <v>13.1</v>
      </c>
      <c r="H266" s="47">
        <v>56257</v>
      </c>
      <c r="I266">
        <v>15.5</v>
      </c>
      <c r="J266">
        <v>1.7</v>
      </c>
      <c r="K266">
        <v>5.5</v>
      </c>
      <c r="L266">
        <v>42.5</v>
      </c>
      <c r="M266">
        <v>11.8</v>
      </c>
      <c r="N266">
        <v>20.5</v>
      </c>
      <c r="O266">
        <v>11.3</v>
      </c>
    </row>
    <row r="267" spans="1:15" x14ac:dyDescent="0.2">
      <c r="A267">
        <v>21231</v>
      </c>
      <c r="B267" t="str">
        <f>VLOOKUP(A267,'[1]ANY SUBSTANCE USE'!$A:$AC,2,FALSE)</f>
        <v>Baltimore City</v>
      </c>
      <c r="C267">
        <v>15746</v>
      </c>
      <c r="D267" t="b">
        <v>1</v>
      </c>
      <c r="E267">
        <v>8.4</v>
      </c>
      <c r="F267">
        <v>3.1</v>
      </c>
      <c r="G267">
        <v>19.100000000000001</v>
      </c>
      <c r="H267" s="47">
        <v>53895</v>
      </c>
      <c r="I267">
        <v>25.5</v>
      </c>
      <c r="J267">
        <v>1.6</v>
      </c>
      <c r="K267">
        <v>4.3</v>
      </c>
      <c r="L267">
        <v>46.2</v>
      </c>
      <c r="M267">
        <v>11.3</v>
      </c>
      <c r="N267">
        <v>15.1</v>
      </c>
      <c r="O267">
        <v>9.8000000000000007</v>
      </c>
    </row>
    <row r="268" spans="1:15" x14ac:dyDescent="0.2">
      <c r="A268">
        <v>21234</v>
      </c>
      <c r="B268" t="str">
        <f>VLOOKUP(A268,'[1]ANY SUBSTANCE USE'!$A:$AC,2,FALSE)</f>
        <v>Baltimore</v>
      </c>
      <c r="C268">
        <v>66011</v>
      </c>
      <c r="D268" t="b">
        <v>1</v>
      </c>
      <c r="E268">
        <v>7.8</v>
      </c>
      <c r="F268">
        <v>4.5</v>
      </c>
      <c r="G268">
        <v>6.3</v>
      </c>
      <c r="H268" s="47">
        <v>41495</v>
      </c>
      <c r="I268">
        <v>9.4</v>
      </c>
      <c r="J268">
        <v>1</v>
      </c>
      <c r="K268">
        <v>2.9</v>
      </c>
      <c r="L268">
        <v>40</v>
      </c>
      <c r="M268">
        <v>12.5</v>
      </c>
      <c r="N268">
        <v>20.8</v>
      </c>
      <c r="O268">
        <v>19.2</v>
      </c>
    </row>
    <row r="269" spans="1:15" x14ac:dyDescent="0.2">
      <c r="A269">
        <v>21236</v>
      </c>
      <c r="B269" t="str">
        <f>VLOOKUP(A269,'[1]ANY SUBSTANCE USE'!$A:$AC,2,FALSE)</f>
        <v>Baltimore</v>
      </c>
      <c r="C269">
        <v>39876</v>
      </c>
      <c r="D269" t="b">
        <v>1</v>
      </c>
      <c r="E269">
        <v>8.8000000000000007</v>
      </c>
      <c r="F269">
        <v>3.4</v>
      </c>
      <c r="G269">
        <v>10.8</v>
      </c>
      <c r="H269" s="47">
        <v>37313</v>
      </c>
      <c r="I269">
        <v>5.8</v>
      </c>
      <c r="J269">
        <v>2.5</v>
      </c>
      <c r="K269">
        <v>6.7</v>
      </c>
      <c r="L269">
        <v>41.2</v>
      </c>
      <c r="M269">
        <v>11.1</v>
      </c>
      <c r="N269">
        <v>23.8</v>
      </c>
      <c r="O269">
        <v>16</v>
      </c>
    </row>
    <row r="270" spans="1:15" x14ac:dyDescent="0.2">
      <c r="A270">
        <v>21237</v>
      </c>
      <c r="B270" t="str">
        <f>VLOOKUP(A270,'[1]ANY SUBSTANCE USE'!$A:$AC,2,FALSE)</f>
        <v>Baltimore</v>
      </c>
      <c r="C270">
        <v>30895</v>
      </c>
      <c r="D270" t="b">
        <v>1</v>
      </c>
      <c r="E270">
        <v>8.6</v>
      </c>
      <c r="F270">
        <v>5.5</v>
      </c>
      <c r="G270">
        <v>7.8</v>
      </c>
      <c r="H270" s="47">
        <v>38992</v>
      </c>
      <c r="I270">
        <v>6.6</v>
      </c>
      <c r="J270">
        <v>1.3</v>
      </c>
      <c r="K270">
        <v>6.3</v>
      </c>
      <c r="L270">
        <v>53.7</v>
      </c>
      <c r="M270">
        <v>13.3</v>
      </c>
      <c r="N270">
        <v>18.600000000000001</v>
      </c>
      <c r="O270">
        <v>16.399999999999999</v>
      </c>
    </row>
    <row r="271" spans="1:15" x14ac:dyDescent="0.2">
      <c r="A271">
        <v>21239</v>
      </c>
      <c r="B271" t="str">
        <f>VLOOKUP(A271,'[1]ANY SUBSTANCE USE'!$A:$AC,2,FALSE)</f>
        <v>Baltimore City</v>
      </c>
      <c r="C271">
        <v>29619</v>
      </c>
      <c r="D271" t="b">
        <v>1</v>
      </c>
      <c r="E271">
        <v>9.1999999999999993</v>
      </c>
      <c r="F271">
        <v>7.6</v>
      </c>
      <c r="G271">
        <v>13</v>
      </c>
      <c r="H271" s="47">
        <v>33527</v>
      </c>
      <c r="I271">
        <v>17.600000000000001</v>
      </c>
      <c r="J271">
        <v>0.3</v>
      </c>
      <c r="K271">
        <v>3.6</v>
      </c>
      <c r="L271">
        <v>87.2</v>
      </c>
      <c r="M271">
        <v>10.5</v>
      </c>
      <c r="N271">
        <v>20.100000000000001</v>
      </c>
      <c r="O271">
        <v>15.3</v>
      </c>
    </row>
    <row r="272" spans="1:15" x14ac:dyDescent="0.2">
      <c r="A272">
        <v>21240</v>
      </c>
      <c r="B272" t="str">
        <f>VLOOKUP(A272,'[1]ANY SUBSTANCE USE'!$A:$AC,2,FALSE)</f>
        <v>Anne Arundel</v>
      </c>
      <c r="C272">
        <v>0</v>
      </c>
      <c r="D272" t="b">
        <v>0</v>
      </c>
      <c r="E272">
        <v>0</v>
      </c>
      <c r="F272">
        <v>0</v>
      </c>
      <c r="G272">
        <v>0</v>
      </c>
      <c r="H272" s="47">
        <v>0</v>
      </c>
      <c r="I272">
        <v>0</v>
      </c>
      <c r="J272">
        <v>0</v>
      </c>
      <c r="K272">
        <v>0</v>
      </c>
      <c r="L272">
        <v>0</v>
      </c>
      <c r="M272" t="s">
        <v>50</v>
      </c>
      <c r="N272" t="s">
        <v>50</v>
      </c>
      <c r="O272" t="s">
        <v>50</v>
      </c>
    </row>
    <row r="273" spans="1:15" x14ac:dyDescent="0.2">
      <c r="A273">
        <v>21244</v>
      </c>
      <c r="B273" t="str">
        <f>VLOOKUP(A273,'[1]ANY SUBSTANCE USE'!$A:$AC,2,FALSE)</f>
        <v>Baltimore</v>
      </c>
      <c r="C273">
        <v>38266</v>
      </c>
      <c r="D273" t="b">
        <v>1</v>
      </c>
      <c r="E273">
        <v>11</v>
      </c>
      <c r="F273">
        <v>6.3</v>
      </c>
      <c r="G273">
        <v>9.1999999999999993</v>
      </c>
      <c r="H273" s="47">
        <v>33181</v>
      </c>
      <c r="I273">
        <v>5.5</v>
      </c>
      <c r="J273">
        <v>3.3</v>
      </c>
      <c r="K273">
        <v>7.7</v>
      </c>
      <c r="L273">
        <v>91.2</v>
      </c>
      <c r="M273">
        <v>9.4</v>
      </c>
      <c r="N273">
        <v>25.9</v>
      </c>
      <c r="O273">
        <v>10.3</v>
      </c>
    </row>
    <row r="274" spans="1:15" x14ac:dyDescent="0.2">
      <c r="A274">
        <v>21250</v>
      </c>
      <c r="B274" t="str">
        <f>VLOOKUP(A274,'[1]ANY SUBSTANCE USE'!$A:$AC,2,FALSE)</f>
        <v>Baltimore</v>
      </c>
      <c r="C274">
        <v>3022</v>
      </c>
      <c r="D274" t="b">
        <v>0</v>
      </c>
      <c r="E274">
        <v>0</v>
      </c>
      <c r="F274">
        <v>1.4</v>
      </c>
      <c r="G274">
        <v>0</v>
      </c>
      <c r="H274" s="47">
        <v>4933</v>
      </c>
      <c r="I274">
        <v>0</v>
      </c>
      <c r="J274">
        <v>0</v>
      </c>
      <c r="K274">
        <v>1.3</v>
      </c>
      <c r="L274">
        <v>52.8</v>
      </c>
      <c r="M274">
        <v>9.5</v>
      </c>
      <c r="N274">
        <v>0.2</v>
      </c>
      <c r="O274">
        <v>0</v>
      </c>
    </row>
    <row r="275" spans="1:15" x14ac:dyDescent="0.2">
      <c r="A275">
        <v>21251</v>
      </c>
      <c r="B275" t="str">
        <f>VLOOKUP(A275,'[1]ANY SUBSTANCE USE'!$A:$AC,2,FALSE)</f>
        <v>Baltimore City</v>
      </c>
      <c r="C275">
        <v>354</v>
      </c>
      <c r="D275" t="b">
        <v>0</v>
      </c>
      <c r="E275">
        <v>0</v>
      </c>
      <c r="F275">
        <v>25</v>
      </c>
      <c r="G275">
        <v>0</v>
      </c>
      <c r="H275" s="47">
        <v>3155</v>
      </c>
      <c r="I275">
        <v>0</v>
      </c>
      <c r="J275">
        <v>0</v>
      </c>
      <c r="K275">
        <v>1.4</v>
      </c>
      <c r="L275">
        <v>73.400000000000006</v>
      </c>
      <c r="M275">
        <v>4.2</v>
      </c>
      <c r="N275">
        <v>0</v>
      </c>
      <c r="O275">
        <v>0</v>
      </c>
    </row>
    <row r="276" spans="1:15" x14ac:dyDescent="0.2">
      <c r="A276">
        <v>21252</v>
      </c>
      <c r="B276" t="str">
        <f>VLOOKUP(A276,'[1]ANY SUBSTANCE USE'!$A:$AC,2,FALSE)</f>
        <v>Baltimore</v>
      </c>
      <c r="C276">
        <v>4478</v>
      </c>
      <c r="D276" t="b">
        <v>0</v>
      </c>
      <c r="E276">
        <v>0</v>
      </c>
      <c r="F276">
        <v>10</v>
      </c>
      <c r="G276">
        <v>0</v>
      </c>
      <c r="H276" s="47">
        <v>3749</v>
      </c>
      <c r="I276">
        <v>0</v>
      </c>
      <c r="J276">
        <v>0</v>
      </c>
      <c r="K276">
        <v>1.6</v>
      </c>
      <c r="L276">
        <v>46.5</v>
      </c>
      <c r="M276">
        <v>6.9</v>
      </c>
      <c r="N276">
        <v>0.6</v>
      </c>
      <c r="O276">
        <v>0</v>
      </c>
    </row>
    <row r="277" spans="1:15" x14ac:dyDescent="0.2">
      <c r="A277">
        <v>21286</v>
      </c>
      <c r="B277" t="str">
        <f>VLOOKUP(A277,'[1]ANY SUBSTANCE USE'!$A:$AC,2,FALSE)</f>
        <v>Baltimore</v>
      </c>
      <c r="C277">
        <v>21119</v>
      </c>
      <c r="D277" t="b">
        <v>1</v>
      </c>
      <c r="E277">
        <v>3.3</v>
      </c>
      <c r="F277">
        <v>3.8</v>
      </c>
      <c r="G277">
        <v>12.2</v>
      </c>
      <c r="H277" s="47">
        <v>50657</v>
      </c>
      <c r="I277">
        <v>13.8</v>
      </c>
      <c r="J277">
        <v>0.6</v>
      </c>
      <c r="K277">
        <v>2.9</v>
      </c>
      <c r="L277">
        <v>26.700000000000003</v>
      </c>
      <c r="M277">
        <v>9.3000000000000007</v>
      </c>
      <c r="N277">
        <v>18.7</v>
      </c>
      <c r="O277">
        <v>21.8</v>
      </c>
    </row>
    <row r="278" spans="1:15" x14ac:dyDescent="0.2">
      <c r="A278">
        <v>21401</v>
      </c>
      <c r="B278" t="str">
        <f>VLOOKUP(A278,'[1]ANY SUBSTANCE USE'!$A:$AC,2,FALSE)</f>
        <v>Anne Arundel</v>
      </c>
      <c r="C278">
        <v>39517</v>
      </c>
      <c r="D278" t="b">
        <v>1</v>
      </c>
      <c r="E278">
        <v>6.5</v>
      </c>
      <c r="F278">
        <v>3.9</v>
      </c>
      <c r="G278">
        <v>7.1</v>
      </c>
      <c r="H278" s="47">
        <v>67910</v>
      </c>
      <c r="I278">
        <v>5.7</v>
      </c>
      <c r="J278">
        <v>2.7</v>
      </c>
      <c r="K278">
        <v>4.4000000000000004</v>
      </c>
      <c r="L278">
        <v>30.700000000000003</v>
      </c>
      <c r="M278">
        <v>10.8</v>
      </c>
      <c r="N278">
        <v>18.600000000000001</v>
      </c>
      <c r="O278">
        <v>24.2</v>
      </c>
    </row>
    <row r="279" spans="1:15" x14ac:dyDescent="0.2">
      <c r="A279">
        <v>21402</v>
      </c>
      <c r="B279" t="str">
        <f>VLOOKUP(A279,'[1]ANY SUBSTANCE USE'!$A:$AC,2,FALSE)</f>
        <v>Anne Arundel</v>
      </c>
      <c r="C279">
        <v>5576</v>
      </c>
      <c r="D279" t="b">
        <v>1</v>
      </c>
      <c r="E279">
        <v>2.5</v>
      </c>
      <c r="F279">
        <v>6.6</v>
      </c>
      <c r="G279">
        <v>0</v>
      </c>
      <c r="H279" s="47">
        <v>23585</v>
      </c>
      <c r="I279">
        <v>0</v>
      </c>
      <c r="J279">
        <v>1.9</v>
      </c>
      <c r="K279">
        <v>2.1</v>
      </c>
      <c r="L279">
        <v>44.5</v>
      </c>
      <c r="M279">
        <v>4.0999999999999996</v>
      </c>
      <c r="N279">
        <v>8.4</v>
      </c>
      <c r="O279">
        <v>0.4</v>
      </c>
    </row>
    <row r="280" spans="1:15" x14ac:dyDescent="0.2">
      <c r="A280">
        <v>21403</v>
      </c>
      <c r="B280" t="str">
        <f>VLOOKUP(A280,'[1]ANY SUBSTANCE USE'!$A:$AC,2,FALSE)</f>
        <v>Anne Arundel</v>
      </c>
      <c r="C280">
        <v>32655</v>
      </c>
      <c r="D280" t="b">
        <v>1</v>
      </c>
      <c r="E280">
        <v>7.4</v>
      </c>
      <c r="F280">
        <v>4.3</v>
      </c>
      <c r="G280">
        <v>7.2</v>
      </c>
      <c r="H280" s="47">
        <v>61287</v>
      </c>
      <c r="I280">
        <v>4.5</v>
      </c>
      <c r="J280">
        <v>2.2000000000000002</v>
      </c>
      <c r="K280">
        <v>5.4</v>
      </c>
      <c r="L280">
        <v>36.1</v>
      </c>
      <c r="M280">
        <v>10.1</v>
      </c>
      <c r="N280">
        <v>20.3</v>
      </c>
      <c r="O280">
        <v>20.9</v>
      </c>
    </row>
    <row r="281" spans="1:15" x14ac:dyDescent="0.2">
      <c r="A281">
        <v>21405</v>
      </c>
      <c r="B281" t="str">
        <f>VLOOKUP(A281,'[1]ANY SUBSTANCE USE'!$A:$AC,2,FALSE)</f>
        <v>Anne Arundel</v>
      </c>
      <c r="C281">
        <v>450</v>
      </c>
      <c r="D281" t="b">
        <v>0</v>
      </c>
      <c r="E281">
        <v>0</v>
      </c>
      <c r="F281">
        <v>0</v>
      </c>
      <c r="G281">
        <v>11.8</v>
      </c>
      <c r="H281" s="47">
        <v>64365</v>
      </c>
      <c r="I281">
        <v>0</v>
      </c>
      <c r="J281">
        <v>0</v>
      </c>
      <c r="K281">
        <v>0</v>
      </c>
      <c r="L281">
        <v>0</v>
      </c>
      <c r="M281">
        <v>2</v>
      </c>
      <c r="N281">
        <v>17.3</v>
      </c>
      <c r="O281">
        <v>35.1</v>
      </c>
    </row>
    <row r="282" spans="1:15" x14ac:dyDescent="0.2">
      <c r="A282">
        <v>21409</v>
      </c>
      <c r="B282" t="str">
        <f>VLOOKUP(A282,'[1]ANY SUBSTANCE USE'!$A:$AC,2,FALSE)</f>
        <v>Anne Arundel</v>
      </c>
      <c r="C282">
        <v>19878</v>
      </c>
      <c r="D282" t="b">
        <v>1</v>
      </c>
      <c r="E282">
        <v>2.1</v>
      </c>
      <c r="F282">
        <v>3.4</v>
      </c>
      <c r="G282">
        <v>1.6</v>
      </c>
      <c r="H282" s="47">
        <v>66005</v>
      </c>
      <c r="I282">
        <v>0.6</v>
      </c>
      <c r="J282">
        <v>0.6</v>
      </c>
      <c r="K282">
        <v>1.8</v>
      </c>
      <c r="L282">
        <v>17.299999999999997</v>
      </c>
      <c r="M282">
        <v>9.1999999999999993</v>
      </c>
      <c r="N282">
        <v>23.6</v>
      </c>
      <c r="O282">
        <v>18.8</v>
      </c>
    </row>
    <row r="283" spans="1:15" x14ac:dyDescent="0.2">
      <c r="A283">
        <v>21502</v>
      </c>
      <c r="B283" t="str">
        <f>VLOOKUP(A283,'[1]ANY SUBSTANCE USE'!$A:$AC,2,FALSE)</f>
        <v>Allegany</v>
      </c>
      <c r="C283">
        <v>42049</v>
      </c>
      <c r="D283" t="b">
        <v>1</v>
      </c>
      <c r="E283">
        <v>9.9</v>
      </c>
      <c r="F283">
        <v>6.7</v>
      </c>
      <c r="G283">
        <v>14.2</v>
      </c>
      <c r="H283" s="47">
        <v>27432</v>
      </c>
      <c r="I283">
        <v>9.4</v>
      </c>
      <c r="J283">
        <v>0.60000000000000009</v>
      </c>
      <c r="K283">
        <v>1.1000000000000001</v>
      </c>
      <c r="L283">
        <v>16.799999999999997</v>
      </c>
      <c r="M283">
        <v>19.600000000000001</v>
      </c>
      <c r="N283">
        <v>16.8</v>
      </c>
      <c r="O283">
        <v>20.100000000000001</v>
      </c>
    </row>
    <row r="284" spans="1:15" x14ac:dyDescent="0.2">
      <c r="A284">
        <v>21520</v>
      </c>
      <c r="B284" t="str">
        <f>VLOOKUP(A284,'[1]ANY SUBSTANCE USE'!$A:$AC,2,FALSE)</f>
        <v>Garrett</v>
      </c>
      <c r="C284">
        <v>2048</v>
      </c>
      <c r="D284" t="b">
        <v>0</v>
      </c>
      <c r="E284">
        <v>8.9</v>
      </c>
      <c r="F284">
        <v>1.2</v>
      </c>
      <c r="G284">
        <v>6.3</v>
      </c>
      <c r="H284" s="47">
        <v>37319</v>
      </c>
      <c r="I284">
        <v>10.199999999999999</v>
      </c>
      <c r="J284">
        <v>0</v>
      </c>
      <c r="K284">
        <v>0.1</v>
      </c>
      <c r="L284">
        <v>3.5</v>
      </c>
      <c r="M284">
        <v>15.6</v>
      </c>
      <c r="N284">
        <v>24.6</v>
      </c>
      <c r="O284">
        <v>19.8</v>
      </c>
    </row>
    <row r="285" spans="1:15" x14ac:dyDescent="0.2">
      <c r="A285">
        <v>21521</v>
      </c>
      <c r="B285" t="str">
        <f>VLOOKUP(A285,'[1]ANY SUBSTANCE USE'!$A:$AC,2,FALSE)</f>
        <v>Allegany</v>
      </c>
      <c r="C285">
        <v>1449</v>
      </c>
      <c r="D285" t="b">
        <v>0</v>
      </c>
      <c r="E285">
        <v>8.6</v>
      </c>
      <c r="F285">
        <v>12</v>
      </c>
      <c r="G285">
        <v>7.5</v>
      </c>
      <c r="H285" s="47">
        <v>32873</v>
      </c>
      <c r="I285">
        <v>3.1</v>
      </c>
      <c r="J285">
        <v>0</v>
      </c>
      <c r="K285">
        <v>0</v>
      </c>
      <c r="L285">
        <v>0.29999999999999716</v>
      </c>
      <c r="M285">
        <v>20.9</v>
      </c>
      <c r="N285">
        <v>16.399999999999999</v>
      </c>
      <c r="O285">
        <v>27.2</v>
      </c>
    </row>
    <row r="286" spans="1:15" x14ac:dyDescent="0.2">
      <c r="A286">
        <v>21523</v>
      </c>
      <c r="B286" t="str">
        <f>VLOOKUP(A286,'[1]ANY SUBSTANCE USE'!$A:$AC,2,FALSE)</f>
        <v>Garrett</v>
      </c>
      <c r="C286">
        <v>201</v>
      </c>
      <c r="D286" t="b">
        <v>0</v>
      </c>
      <c r="E286">
        <v>0</v>
      </c>
      <c r="F286">
        <v>11.8</v>
      </c>
      <c r="G286">
        <v>40.299999999999997</v>
      </c>
      <c r="H286" s="47">
        <v>17735</v>
      </c>
      <c r="I286">
        <v>29.3</v>
      </c>
      <c r="J286">
        <v>0</v>
      </c>
      <c r="K286">
        <v>7.5</v>
      </c>
      <c r="L286">
        <v>19.900000000000006</v>
      </c>
      <c r="M286">
        <v>18.899999999999999</v>
      </c>
      <c r="N286">
        <v>7.5</v>
      </c>
      <c r="O286">
        <v>25.4</v>
      </c>
    </row>
    <row r="287" spans="1:15" x14ac:dyDescent="0.2">
      <c r="A287">
        <v>21524</v>
      </c>
      <c r="B287" t="str">
        <f>VLOOKUP(A287,'[1]ANY SUBSTANCE USE'!$A:$AC,2,FALSE)</f>
        <v>Allegany</v>
      </c>
      <c r="C287">
        <v>741</v>
      </c>
      <c r="D287" t="b">
        <v>0</v>
      </c>
      <c r="E287">
        <v>3.4</v>
      </c>
      <c r="F287">
        <v>0</v>
      </c>
      <c r="G287">
        <v>22.4</v>
      </c>
      <c r="H287" s="47">
        <v>24944</v>
      </c>
      <c r="I287">
        <v>7.3</v>
      </c>
      <c r="J287">
        <v>0</v>
      </c>
      <c r="K287">
        <v>0</v>
      </c>
      <c r="L287">
        <v>6.5</v>
      </c>
      <c r="M287">
        <v>15.2</v>
      </c>
      <c r="N287">
        <v>24.2</v>
      </c>
      <c r="O287">
        <v>22.7</v>
      </c>
    </row>
    <row r="288" spans="1:15" x14ac:dyDescent="0.2">
      <c r="A288">
        <v>21529</v>
      </c>
      <c r="B288" t="str">
        <f>VLOOKUP(A288,'[1]ANY SUBSTANCE USE'!$A:$AC,2,FALSE)</f>
        <v>Allegany</v>
      </c>
      <c r="C288">
        <v>557</v>
      </c>
      <c r="D288" t="b">
        <v>0</v>
      </c>
      <c r="E288">
        <v>11.7</v>
      </c>
      <c r="F288">
        <v>0</v>
      </c>
      <c r="G288">
        <v>4.7</v>
      </c>
      <c r="H288" s="47">
        <v>34336</v>
      </c>
      <c r="I288">
        <v>6.5</v>
      </c>
      <c r="J288">
        <v>0</v>
      </c>
      <c r="K288">
        <v>0</v>
      </c>
      <c r="L288">
        <v>0.90000000000000568</v>
      </c>
      <c r="M288">
        <v>20.100000000000001</v>
      </c>
      <c r="N288">
        <v>13.3</v>
      </c>
      <c r="O288">
        <v>26.9</v>
      </c>
    </row>
    <row r="289" spans="1:15" x14ac:dyDescent="0.2">
      <c r="A289">
        <v>21530</v>
      </c>
      <c r="B289" t="str">
        <f>VLOOKUP(A289,'[1]ANY SUBSTANCE USE'!$A:$AC,2,FALSE)</f>
        <v>Allegany</v>
      </c>
      <c r="C289">
        <v>1898</v>
      </c>
      <c r="D289" t="b">
        <v>0</v>
      </c>
      <c r="E289">
        <v>10.9</v>
      </c>
      <c r="F289">
        <v>1.3</v>
      </c>
      <c r="G289">
        <v>16.2</v>
      </c>
      <c r="H289" s="47">
        <v>27906</v>
      </c>
      <c r="I289">
        <v>6</v>
      </c>
      <c r="J289">
        <v>4.7</v>
      </c>
      <c r="K289">
        <v>0.6</v>
      </c>
      <c r="L289">
        <v>3.2999999999999972</v>
      </c>
      <c r="M289">
        <v>12.8</v>
      </c>
      <c r="N289">
        <v>19.899999999999999</v>
      </c>
      <c r="O289">
        <v>12.1</v>
      </c>
    </row>
    <row r="290" spans="1:15" x14ac:dyDescent="0.2">
      <c r="A290">
        <v>21531</v>
      </c>
      <c r="B290" t="str">
        <f>VLOOKUP(A290,'[1]ANY SUBSTANCE USE'!$A:$AC,2,FALSE)</f>
        <v>Garrett</v>
      </c>
      <c r="C290">
        <v>1880</v>
      </c>
      <c r="D290" t="b">
        <v>0</v>
      </c>
      <c r="E290">
        <v>8</v>
      </c>
      <c r="F290">
        <v>4.4000000000000004</v>
      </c>
      <c r="G290">
        <v>12.3</v>
      </c>
      <c r="H290" s="47">
        <v>34556</v>
      </c>
      <c r="I290">
        <v>2.1</v>
      </c>
      <c r="J290">
        <v>0.3</v>
      </c>
      <c r="K290">
        <v>0.1</v>
      </c>
      <c r="L290">
        <v>3.2000000000000028</v>
      </c>
      <c r="M290">
        <v>20.5</v>
      </c>
      <c r="N290">
        <v>13.1</v>
      </c>
      <c r="O290">
        <v>22.6</v>
      </c>
    </row>
    <row r="291" spans="1:15" x14ac:dyDescent="0.2">
      <c r="A291">
        <v>21532</v>
      </c>
      <c r="B291" t="str">
        <f>VLOOKUP(A291,'[1]ANY SUBSTANCE USE'!$A:$AC,2,FALSE)</f>
        <v>Allegany</v>
      </c>
      <c r="C291">
        <v>13184</v>
      </c>
      <c r="D291" t="b">
        <v>1</v>
      </c>
      <c r="E291">
        <v>8.5</v>
      </c>
      <c r="F291">
        <v>6.2</v>
      </c>
      <c r="G291">
        <v>16.5</v>
      </c>
      <c r="H291" s="47">
        <v>25366</v>
      </c>
      <c r="I291">
        <v>7.5</v>
      </c>
      <c r="J291">
        <v>0.1</v>
      </c>
      <c r="K291">
        <v>1</v>
      </c>
      <c r="L291">
        <v>15</v>
      </c>
      <c r="M291">
        <v>14.7</v>
      </c>
      <c r="N291">
        <v>16.100000000000001</v>
      </c>
      <c r="O291">
        <v>16.399999999999999</v>
      </c>
    </row>
    <row r="292" spans="1:15" x14ac:dyDescent="0.2">
      <c r="A292">
        <v>21536</v>
      </c>
      <c r="B292" t="str">
        <f>VLOOKUP(A292,'[1]ANY SUBSTANCE USE'!$A:$AC,2,FALSE)</f>
        <v>Garrett</v>
      </c>
      <c r="C292">
        <v>3855</v>
      </c>
      <c r="D292" t="b">
        <v>0</v>
      </c>
      <c r="E292">
        <v>17.899999999999999</v>
      </c>
      <c r="F292">
        <v>5</v>
      </c>
      <c r="G292">
        <v>15.6</v>
      </c>
      <c r="H292" s="47">
        <v>32230</v>
      </c>
      <c r="I292">
        <v>6.5</v>
      </c>
      <c r="J292">
        <v>1.1000000000000001</v>
      </c>
      <c r="K292">
        <v>1.2</v>
      </c>
      <c r="L292">
        <v>1.7000000000000028</v>
      </c>
      <c r="M292">
        <v>19.100000000000001</v>
      </c>
      <c r="N292">
        <v>23.5</v>
      </c>
      <c r="O292">
        <v>21.5</v>
      </c>
    </row>
    <row r="293" spans="1:15" x14ac:dyDescent="0.2">
      <c r="A293">
        <v>21538</v>
      </c>
      <c r="B293" t="str">
        <f>VLOOKUP(A293,'[1]ANY SUBSTANCE USE'!$A:$AC,2,FALSE)</f>
        <v>Garrett</v>
      </c>
      <c r="C293">
        <v>587</v>
      </c>
      <c r="D293" t="b">
        <v>0</v>
      </c>
      <c r="E293">
        <v>10.5</v>
      </c>
      <c r="F293">
        <v>17.600000000000001</v>
      </c>
      <c r="G293">
        <v>8</v>
      </c>
      <c r="H293" s="47">
        <v>34949</v>
      </c>
      <c r="I293">
        <v>3.2</v>
      </c>
      <c r="J293">
        <v>0</v>
      </c>
      <c r="K293">
        <v>0.5</v>
      </c>
      <c r="L293">
        <v>3.2000000000000028</v>
      </c>
      <c r="M293">
        <v>12.6</v>
      </c>
      <c r="N293">
        <v>16</v>
      </c>
      <c r="O293">
        <v>9</v>
      </c>
    </row>
    <row r="294" spans="1:15" x14ac:dyDescent="0.2">
      <c r="A294">
        <v>21539</v>
      </c>
      <c r="B294" t="str">
        <f>VLOOKUP(A294,'[1]ANY SUBSTANCE USE'!$A:$AC,2,FALSE)</f>
        <v>Allegany</v>
      </c>
      <c r="C294">
        <v>2396</v>
      </c>
      <c r="D294" t="b">
        <v>0</v>
      </c>
      <c r="E294">
        <v>13.1</v>
      </c>
      <c r="F294">
        <v>7.7</v>
      </c>
      <c r="G294">
        <v>15.4</v>
      </c>
      <c r="H294" s="47">
        <v>27498</v>
      </c>
      <c r="I294">
        <v>14.8</v>
      </c>
      <c r="J294">
        <v>0.4</v>
      </c>
      <c r="K294">
        <v>0.9</v>
      </c>
      <c r="L294">
        <v>4.7999999999999972</v>
      </c>
      <c r="M294">
        <v>16.2</v>
      </c>
      <c r="N294">
        <v>21.6</v>
      </c>
      <c r="O294">
        <v>18.7</v>
      </c>
    </row>
    <row r="295" spans="1:15" x14ac:dyDescent="0.2">
      <c r="A295">
        <v>21540</v>
      </c>
      <c r="B295" t="str">
        <f>VLOOKUP(A295,'[1]ANY SUBSTANCE USE'!$A:$AC,2,FALSE)</f>
        <v>Allegany</v>
      </c>
      <c r="C295">
        <v>71</v>
      </c>
      <c r="D295" t="b">
        <v>0</v>
      </c>
      <c r="E295">
        <v>8.5</v>
      </c>
      <c r="F295">
        <v>38.700000000000003</v>
      </c>
      <c r="G295">
        <v>45.1</v>
      </c>
      <c r="H295" s="47">
        <v>17156</v>
      </c>
      <c r="I295">
        <v>32</v>
      </c>
      <c r="J295">
        <v>0</v>
      </c>
      <c r="K295">
        <v>0</v>
      </c>
      <c r="L295">
        <v>2.7999999999999972</v>
      </c>
      <c r="M295">
        <v>22.5</v>
      </c>
      <c r="N295">
        <v>28.2</v>
      </c>
      <c r="O295">
        <v>9.9</v>
      </c>
    </row>
    <row r="296" spans="1:15" x14ac:dyDescent="0.2">
      <c r="A296">
        <v>21541</v>
      </c>
      <c r="B296" t="str">
        <f>VLOOKUP(A296,'[1]ANY SUBSTANCE USE'!$A:$AC,2,FALSE)</f>
        <v>Garrett</v>
      </c>
      <c r="C296">
        <v>1500</v>
      </c>
      <c r="D296" t="b">
        <v>0</v>
      </c>
      <c r="E296">
        <v>0.6</v>
      </c>
      <c r="F296">
        <v>5.6</v>
      </c>
      <c r="G296">
        <v>9.8000000000000007</v>
      </c>
      <c r="H296" s="47">
        <v>39051</v>
      </c>
      <c r="I296">
        <v>10.4</v>
      </c>
      <c r="J296">
        <v>0</v>
      </c>
      <c r="K296">
        <v>0</v>
      </c>
      <c r="L296">
        <v>20.900000000000006</v>
      </c>
      <c r="M296">
        <v>8.6999999999999993</v>
      </c>
      <c r="N296">
        <v>8.1999999999999993</v>
      </c>
      <c r="O296">
        <v>22.9</v>
      </c>
    </row>
    <row r="297" spans="1:15" x14ac:dyDescent="0.2">
      <c r="A297">
        <v>21542</v>
      </c>
      <c r="B297" t="str">
        <f>VLOOKUP(A297,'[1]ANY SUBSTANCE USE'!$A:$AC,2,FALSE)</f>
        <v>Allegany</v>
      </c>
      <c r="C297">
        <v>154</v>
      </c>
      <c r="D297" t="b">
        <v>0</v>
      </c>
      <c r="E297">
        <v>2.9</v>
      </c>
      <c r="F297">
        <v>15.6</v>
      </c>
      <c r="G297">
        <v>49.4</v>
      </c>
      <c r="H297" s="47">
        <v>8405</v>
      </c>
      <c r="I297">
        <v>30.6</v>
      </c>
      <c r="J297">
        <v>8.1</v>
      </c>
      <c r="K297">
        <v>0</v>
      </c>
      <c r="L297">
        <v>7.7999999999999972</v>
      </c>
      <c r="M297">
        <v>21.4</v>
      </c>
      <c r="N297">
        <v>32.5</v>
      </c>
      <c r="O297">
        <v>7.8</v>
      </c>
    </row>
    <row r="298" spans="1:15" x14ac:dyDescent="0.2">
      <c r="A298">
        <v>21543</v>
      </c>
      <c r="B298" t="str">
        <f>VLOOKUP(A298,'[1]ANY SUBSTANCE USE'!$A:$AC,2,FALSE)</f>
        <v>Allegany</v>
      </c>
      <c r="C298">
        <v>335</v>
      </c>
      <c r="D298" t="b">
        <v>0</v>
      </c>
      <c r="E298">
        <v>9.6999999999999993</v>
      </c>
      <c r="F298">
        <v>29</v>
      </c>
      <c r="G298">
        <v>0</v>
      </c>
      <c r="H298" s="47">
        <v>37959</v>
      </c>
      <c r="I298">
        <v>0</v>
      </c>
      <c r="J298">
        <v>0</v>
      </c>
      <c r="K298">
        <v>0</v>
      </c>
      <c r="L298">
        <v>1.7999999999999972</v>
      </c>
      <c r="M298">
        <v>19.7</v>
      </c>
      <c r="N298">
        <v>0</v>
      </c>
      <c r="O298">
        <v>52.5</v>
      </c>
    </row>
    <row r="299" spans="1:15" x14ac:dyDescent="0.2">
      <c r="A299">
        <v>21545</v>
      </c>
      <c r="B299" t="str">
        <f>VLOOKUP(A299,'[1]ANY SUBSTANCE USE'!$A:$AC,2,FALSE)</f>
        <v>Allegany</v>
      </c>
      <c r="C299">
        <v>1625</v>
      </c>
      <c r="D299" t="b">
        <v>0</v>
      </c>
      <c r="E299">
        <v>10.6</v>
      </c>
      <c r="F299">
        <v>14.1</v>
      </c>
      <c r="G299">
        <v>11.8</v>
      </c>
      <c r="H299" s="47">
        <v>34013</v>
      </c>
      <c r="I299">
        <v>11</v>
      </c>
      <c r="J299">
        <v>0</v>
      </c>
      <c r="K299">
        <v>0.9</v>
      </c>
      <c r="L299">
        <v>2.2000000000000028</v>
      </c>
      <c r="M299">
        <v>22.3</v>
      </c>
      <c r="N299">
        <v>12.6</v>
      </c>
      <c r="O299">
        <v>22.5</v>
      </c>
    </row>
    <row r="300" spans="1:15" x14ac:dyDescent="0.2">
      <c r="A300">
        <v>21550</v>
      </c>
      <c r="B300" t="str">
        <f>VLOOKUP(A300,'[1]ANY SUBSTANCE USE'!$A:$AC,2,FALSE)</f>
        <v>Garrett</v>
      </c>
      <c r="C300">
        <v>14160</v>
      </c>
      <c r="D300" t="b">
        <v>1</v>
      </c>
      <c r="E300">
        <v>7.9</v>
      </c>
      <c r="F300">
        <v>3.3</v>
      </c>
      <c r="G300">
        <v>8.1</v>
      </c>
      <c r="H300" s="47">
        <v>36413</v>
      </c>
      <c r="I300">
        <v>6.8</v>
      </c>
      <c r="J300">
        <v>1.9</v>
      </c>
      <c r="K300">
        <v>0.8</v>
      </c>
      <c r="L300">
        <v>3.0999999999999943</v>
      </c>
      <c r="M300">
        <v>18.399999999999999</v>
      </c>
      <c r="N300">
        <v>18.899999999999999</v>
      </c>
      <c r="O300">
        <v>23.1</v>
      </c>
    </row>
    <row r="301" spans="1:15" x14ac:dyDescent="0.2">
      <c r="A301">
        <v>21555</v>
      </c>
      <c r="B301" t="str">
        <f>VLOOKUP(A301,'[1]ANY SUBSTANCE USE'!$A:$AC,2,FALSE)</f>
        <v>Allegany</v>
      </c>
      <c r="C301">
        <v>1455</v>
      </c>
      <c r="D301" t="b">
        <v>0</v>
      </c>
      <c r="E301">
        <v>17.8</v>
      </c>
      <c r="F301">
        <v>9.6</v>
      </c>
      <c r="G301">
        <v>15.6</v>
      </c>
      <c r="H301" s="47">
        <v>25177</v>
      </c>
      <c r="I301">
        <v>2.8</v>
      </c>
      <c r="J301">
        <v>2</v>
      </c>
      <c r="K301">
        <v>0</v>
      </c>
      <c r="L301">
        <v>1.9000000000000057</v>
      </c>
      <c r="M301">
        <v>21.2</v>
      </c>
      <c r="N301">
        <v>21.9</v>
      </c>
      <c r="O301">
        <v>19.8</v>
      </c>
    </row>
    <row r="302" spans="1:15" x14ac:dyDescent="0.2">
      <c r="A302">
        <v>21557</v>
      </c>
      <c r="B302" t="str">
        <f>VLOOKUP(A302,'[1]ANY SUBSTANCE USE'!$A:$AC,2,FALSE)</f>
        <v>Allegany</v>
      </c>
      <c r="C302">
        <v>1516</v>
      </c>
      <c r="D302" t="b">
        <v>0</v>
      </c>
      <c r="E302">
        <v>16</v>
      </c>
      <c r="F302">
        <v>2.2999999999999998</v>
      </c>
      <c r="G302">
        <v>16</v>
      </c>
      <c r="H302" s="47">
        <v>24550</v>
      </c>
      <c r="I302">
        <v>4.3</v>
      </c>
      <c r="J302">
        <v>0</v>
      </c>
      <c r="K302">
        <v>0</v>
      </c>
      <c r="L302">
        <v>0</v>
      </c>
      <c r="M302">
        <v>24.1</v>
      </c>
      <c r="N302">
        <v>22</v>
      </c>
      <c r="O302">
        <v>18.2</v>
      </c>
    </row>
    <row r="303" spans="1:15" x14ac:dyDescent="0.2">
      <c r="A303">
        <v>21561</v>
      </c>
      <c r="B303" t="str">
        <f>VLOOKUP(A303,'[1]ANY SUBSTANCE USE'!$A:$AC,2,FALSE)</f>
        <v>Garrett</v>
      </c>
      <c r="C303">
        <v>2355</v>
      </c>
      <c r="D303" t="b">
        <v>0</v>
      </c>
      <c r="E303">
        <v>6.6</v>
      </c>
      <c r="F303">
        <v>0</v>
      </c>
      <c r="G303">
        <v>5</v>
      </c>
      <c r="H303" s="47">
        <v>44759</v>
      </c>
      <c r="I303">
        <v>1.8</v>
      </c>
      <c r="J303">
        <v>0.8</v>
      </c>
      <c r="K303">
        <v>0</v>
      </c>
      <c r="L303">
        <v>6.2000000000000028</v>
      </c>
      <c r="M303">
        <v>14.5</v>
      </c>
      <c r="N303">
        <v>16.399999999999999</v>
      </c>
      <c r="O303">
        <v>32.5</v>
      </c>
    </row>
    <row r="304" spans="1:15" x14ac:dyDescent="0.2">
      <c r="A304">
        <v>21562</v>
      </c>
      <c r="B304" t="str">
        <f>VLOOKUP(A304,'[1]ANY SUBSTANCE USE'!$A:$AC,2,FALSE)</f>
        <v>Allegany</v>
      </c>
      <c r="C304">
        <v>3093</v>
      </c>
      <c r="D304" t="b">
        <v>0</v>
      </c>
      <c r="E304">
        <v>10.7</v>
      </c>
      <c r="F304">
        <v>7</v>
      </c>
      <c r="G304">
        <v>12.7</v>
      </c>
      <c r="H304" s="47">
        <v>21721</v>
      </c>
      <c r="I304">
        <v>10.4</v>
      </c>
      <c r="J304">
        <v>3.6</v>
      </c>
      <c r="K304">
        <v>0</v>
      </c>
      <c r="L304">
        <v>2.5</v>
      </c>
      <c r="M304">
        <v>22.2</v>
      </c>
      <c r="N304">
        <v>23.5</v>
      </c>
      <c r="O304">
        <v>20.6</v>
      </c>
    </row>
    <row r="305" spans="1:15" x14ac:dyDescent="0.2">
      <c r="A305">
        <v>21601</v>
      </c>
      <c r="B305" t="str">
        <f>VLOOKUP(A305,'[1]ANY SUBSTANCE USE'!$A:$AC,2,FALSE)</f>
        <v>Talbot</v>
      </c>
      <c r="C305">
        <v>23373</v>
      </c>
      <c r="D305" t="b">
        <v>1</v>
      </c>
      <c r="E305">
        <v>9.3000000000000007</v>
      </c>
      <c r="F305">
        <v>2.6</v>
      </c>
      <c r="G305">
        <v>8.8000000000000007</v>
      </c>
      <c r="H305" s="47">
        <v>47415</v>
      </c>
      <c r="I305">
        <v>10.5</v>
      </c>
      <c r="J305">
        <v>1.5</v>
      </c>
      <c r="K305">
        <v>3.6</v>
      </c>
      <c r="L305">
        <v>26.700000000000003</v>
      </c>
      <c r="M305">
        <v>15.7</v>
      </c>
      <c r="N305">
        <v>19.8</v>
      </c>
      <c r="O305">
        <v>28.5</v>
      </c>
    </row>
    <row r="306" spans="1:15" x14ac:dyDescent="0.2">
      <c r="A306">
        <v>21607</v>
      </c>
      <c r="B306" t="str">
        <f>VLOOKUP(A306,'[1]ANY SUBSTANCE USE'!$A:$AC,2,FALSE)</f>
        <v>Queen Annes</v>
      </c>
      <c r="C306">
        <v>640</v>
      </c>
      <c r="D306" t="b">
        <v>0</v>
      </c>
      <c r="E306">
        <v>10.5</v>
      </c>
      <c r="F306">
        <v>0</v>
      </c>
      <c r="G306">
        <v>10.5</v>
      </c>
      <c r="H306" s="47">
        <v>44042</v>
      </c>
      <c r="I306">
        <v>5</v>
      </c>
      <c r="J306">
        <v>10</v>
      </c>
      <c r="K306">
        <v>6</v>
      </c>
      <c r="L306">
        <v>29.200000000000003</v>
      </c>
      <c r="M306">
        <v>3.9</v>
      </c>
      <c r="N306">
        <v>20.2</v>
      </c>
      <c r="O306">
        <v>19.2</v>
      </c>
    </row>
    <row r="307" spans="1:15" x14ac:dyDescent="0.2">
      <c r="A307">
        <v>21610</v>
      </c>
      <c r="B307" t="str">
        <f>VLOOKUP(A307,'[1]ANY SUBSTANCE USE'!$A:$AC,2,FALSE)</f>
        <v>Kent</v>
      </c>
      <c r="C307">
        <v>410</v>
      </c>
      <c r="D307" t="b">
        <v>0</v>
      </c>
      <c r="E307">
        <v>6.2</v>
      </c>
      <c r="F307">
        <v>14.4</v>
      </c>
      <c r="G307">
        <v>10.1</v>
      </c>
      <c r="H307" s="47">
        <v>31860</v>
      </c>
      <c r="I307">
        <v>3.5</v>
      </c>
      <c r="J307">
        <v>1.2</v>
      </c>
      <c r="K307">
        <v>0.5</v>
      </c>
      <c r="L307">
        <v>10.700000000000003</v>
      </c>
      <c r="M307">
        <v>13.4</v>
      </c>
      <c r="N307">
        <v>20.5</v>
      </c>
      <c r="O307">
        <v>21.2</v>
      </c>
    </row>
    <row r="308" spans="1:15" x14ac:dyDescent="0.2">
      <c r="A308">
        <v>21612</v>
      </c>
      <c r="B308" t="str">
        <f>VLOOKUP(A308,'[1]ANY SUBSTANCE USE'!$A:$AC,2,FALSE)</f>
        <v>Talbot</v>
      </c>
      <c r="C308">
        <v>716</v>
      </c>
      <c r="D308" t="b">
        <v>0</v>
      </c>
      <c r="E308">
        <v>0</v>
      </c>
      <c r="F308">
        <v>0</v>
      </c>
      <c r="G308">
        <v>0</v>
      </c>
      <c r="H308" s="47">
        <v>100179</v>
      </c>
      <c r="I308">
        <v>0</v>
      </c>
      <c r="J308">
        <v>0</v>
      </c>
      <c r="K308">
        <v>0</v>
      </c>
      <c r="L308">
        <v>8.0999999999999943</v>
      </c>
      <c r="M308">
        <v>7.7</v>
      </c>
      <c r="N308">
        <v>17.5</v>
      </c>
      <c r="O308">
        <v>44</v>
      </c>
    </row>
    <row r="309" spans="1:15" x14ac:dyDescent="0.2">
      <c r="A309">
        <v>21613</v>
      </c>
      <c r="B309" t="str">
        <f>VLOOKUP(A309,'[1]ANY SUBSTANCE USE'!$A:$AC,2,FALSE)</f>
        <v>Dorchester</v>
      </c>
      <c r="C309">
        <v>17688</v>
      </c>
      <c r="D309" t="b">
        <v>1</v>
      </c>
      <c r="E309">
        <v>12.3</v>
      </c>
      <c r="F309">
        <v>6.5</v>
      </c>
      <c r="G309">
        <v>18.899999999999999</v>
      </c>
      <c r="H309" s="47">
        <v>32195</v>
      </c>
      <c r="I309">
        <v>13.2</v>
      </c>
      <c r="J309">
        <v>0.4</v>
      </c>
      <c r="K309">
        <v>3</v>
      </c>
      <c r="L309">
        <v>47.7</v>
      </c>
      <c r="M309">
        <v>18.899999999999999</v>
      </c>
      <c r="N309">
        <v>21.3</v>
      </c>
      <c r="O309">
        <v>22.9</v>
      </c>
    </row>
    <row r="310" spans="1:15" x14ac:dyDescent="0.2">
      <c r="A310">
        <v>21617</v>
      </c>
      <c r="B310" t="str">
        <f>VLOOKUP(A310,'[1]ANY SUBSTANCE USE'!$A:$AC,2,FALSE)</f>
        <v>Queen Annes</v>
      </c>
      <c r="C310">
        <v>10270</v>
      </c>
      <c r="D310" t="b">
        <v>1</v>
      </c>
      <c r="E310">
        <v>5.0999999999999996</v>
      </c>
      <c r="F310">
        <v>3.2</v>
      </c>
      <c r="G310">
        <v>4.0999999999999996</v>
      </c>
      <c r="H310" s="47">
        <v>49186</v>
      </c>
      <c r="I310">
        <v>4.5</v>
      </c>
      <c r="J310">
        <v>0.2</v>
      </c>
      <c r="K310">
        <v>0.5</v>
      </c>
      <c r="L310">
        <v>12.200000000000003</v>
      </c>
      <c r="M310">
        <v>6.7</v>
      </c>
      <c r="N310">
        <v>24.8</v>
      </c>
      <c r="O310">
        <v>18.399999999999999</v>
      </c>
    </row>
    <row r="311" spans="1:15" x14ac:dyDescent="0.2">
      <c r="A311">
        <v>21619</v>
      </c>
      <c r="B311" t="str">
        <f>VLOOKUP(A311,'[1]ANY SUBSTANCE USE'!$A:$AC,2,FALSE)</f>
        <v>Queen Annes</v>
      </c>
      <c r="C311">
        <v>5765</v>
      </c>
      <c r="D311" t="b">
        <v>1</v>
      </c>
      <c r="E311">
        <v>8.1999999999999993</v>
      </c>
      <c r="F311">
        <v>3.5</v>
      </c>
      <c r="G311">
        <v>8.6</v>
      </c>
      <c r="H311" s="47">
        <v>54548</v>
      </c>
      <c r="I311">
        <v>2.7</v>
      </c>
      <c r="J311">
        <v>1.8</v>
      </c>
      <c r="K311">
        <v>1.9</v>
      </c>
      <c r="L311">
        <v>13.700000000000003</v>
      </c>
      <c r="M311">
        <v>12.2</v>
      </c>
      <c r="N311">
        <v>16.5</v>
      </c>
      <c r="O311">
        <v>22.6</v>
      </c>
    </row>
    <row r="312" spans="1:15" x14ac:dyDescent="0.2">
      <c r="A312">
        <v>21620</v>
      </c>
      <c r="B312" t="str">
        <f>VLOOKUP(A312,'[1]ANY SUBSTANCE USE'!$A:$AC,2,FALSE)</f>
        <v>Kent</v>
      </c>
      <c r="C312">
        <v>13083</v>
      </c>
      <c r="D312" t="b">
        <v>1</v>
      </c>
      <c r="E312">
        <v>8.6999999999999993</v>
      </c>
      <c r="F312">
        <v>4.4000000000000004</v>
      </c>
      <c r="G312">
        <v>11.4</v>
      </c>
      <c r="H312" s="47">
        <v>37244</v>
      </c>
      <c r="I312">
        <v>8.6999999999999993</v>
      </c>
      <c r="J312">
        <v>1.2</v>
      </c>
      <c r="K312">
        <v>1.1000000000000001</v>
      </c>
      <c r="L312">
        <v>20.900000000000006</v>
      </c>
      <c r="M312">
        <v>14.7</v>
      </c>
      <c r="N312">
        <v>17.8</v>
      </c>
      <c r="O312">
        <v>25.1</v>
      </c>
    </row>
    <row r="313" spans="1:15" x14ac:dyDescent="0.2">
      <c r="A313">
        <v>21622</v>
      </c>
      <c r="B313" t="str">
        <f>VLOOKUP(A313,'[1]ANY SUBSTANCE USE'!$A:$AC,2,FALSE)</f>
        <v>Dorchester</v>
      </c>
      <c r="C313">
        <v>645</v>
      </c>
      <c r="D313" t="b">
        <v>0</v>
      </c>
      <c r="E313">
        <v>16.3</v>
      </c>
      <c r="F313">
        <v>1.1000000000000001</v>
      </c>
      <c r="G313">
        <v>10.9</v>
      </c>
      <c r="H313" s="47">
        <v>27638</v>
      </c>
      <c r="I313">
        <v>8.1</v>
      </c>
      <c r="J313">
        <v>0</v>
      </c>
      <c r="K313">
        <v>0</v>
      </c>
      <c r="L313">
        <v>5.4000000000000057</v>
      </c>
      <c r="M313">
        <v>13.5</v>
      </c>
      <c r="N313">
        <v>29.5</v>
      </c>
      <c r="O313">
        <v>15.3</v>
      </c>
    </row>
    <row r="314" spans="1:15" x14ac:dyDescent="0.2">
      <c r="A314">
        <v>21623</v>
      </c>
      <c r="B314" t="str">
        <f>VLOOKUP(A314,'[1]ANY SUBSTANCE USE'!$A:$AC,2,FALSE)</f>
        <v>Queen Annes</v>
      </c>
      <c r="C314">
        <v>2478</v>
      </c>
      <c r="D314" t="b">
        <v>0</v>
      </c>
      <c r="E314">
        <v>11.7</v>
      </c>
      <c r="F314">
        <v>0.8</v>
      </c>
      <c r="G314">
        <v>7.9</v>
      </c>
      <c r="H314" s="47">
        <v>35131</v>
      </c>
      <c r="I314">
        <v>0</v>
      </c>
      <c r="J314">
        <v>0</v>
      </c>
      <c r="K314">
        <v>5.5</v>
      </c>
      <c r="L314">
        <v>21.799999999999997</v>
      </c>
      <c r="M314">
        <v>10.5</v>
      </c>
      <c r="N314">
        <v>21.4</v>
      </c>
      <c r="O314">
        <v>11</v>
      </c>
    </row>
    <row r="315" spans="1:15" x14ac:dyDescent="0.2">
      <c r="A315">
        <v>21624</v>
      </c>
      <c r="B315" t="str">
        <f>VLOOKUP(A315,'[1]ANY SUBSTANCE USE'!$A:$AC,2,FALSE)</f>
        <v>Talbot</v>
      </c>
      <c r="C315">
        <v>217</v>
      </c>
      <c r="D315" t="b">
        <v>0</v>
      </c>
      <c r="E315">
        <v>2.8</v>
      </c>
      <c r="F315">
        <v>0</v>
      </c>
      <c r="G315">
        <v>19.399999999999999</v>
      </c>
      <c r="H315" s="47">
        <v>47131</v>
      </c>
      <c r="I315">
        <v>0</v>
      </c>
      <c r="J315">
        <v>4.3</v>
      </c>
      <c r="K315">
        <v>0</v>
      </c>
      <c r="L315">
        <v>7.4000000000000057</v>
      </c>
      <c r="M315">
        <v>20.7</v>
      </c>
      <c r="N315">
        <v>0</v>
      </c>
      <c r="O315">
        <v>27.2</v>
      </c>
    </row>
    <row r="316" spans="1:15" x14ac:dyDescent="0.2">
      <c r="A316">
        <v>21625</v>
      </c>
      <c r="B316" t="str">
        <f>VLOOKUP(A316,'[1]ANY SUBSTANCE USE'!$A:$AC,2,FALSE)</f>
        <v>Talbot</v>
      </c>
      <c r="C316">
        <v>2479</v>
      </c>
      <c r="D316" t="b">
        <v>0</v>
      </c>
      <c r="E316">
        <v>10.1</v>
      </c>
      <c r="F316">
        <v>5.8</v>
      </c>
      <c r="G316">
        <v>11.3</v>
      </c>
      <c r="H316" s="47">
        <v>41581</v>
      </c>
      <c r="I316">
        <v>0</v>
      </c>
      <c r="J316">
        <v>0</v>
      </c>
      <c r="K316">
        <v>0</v>
      </c>
      <c r="L316">
        <v>17.5</v>
      </c>
      <c r="M316">
        <v>20.9</v>
      </c>
      <c r="N316">
        <v>24.3</v>
      </c>
      <c r="O316">
        <v>14.6</v>
      </c>
    </row>
    <row r="317" spans="1:15" x14ac:dyDescent="0.2">
      <c r="A317">
        <v>21626</v>
      </c>
      <c r="B317" t="str">
        <f>VLOOKUP(A317,'[1]ANY SUBSTANCE USE'!$A:$AC,2,FALSE)</f>
        <v>Dorchester</v>
      </c>
      <c r="C317">
        <v>66</v>
      </c>
      <c r="D317" t="b">
        <v>0</v>
      </c>
      <c r="E317">
        <v>0</v>
      </c>
      <c r="F317">
        <v>0</v>
      </c>
      <c r="G317">
        <v>0</v>
      </c>
      <c r="H317" s="47">
        <v>46439</v>
      </c>
      <c r="I317">
        <v>0</v>
      </c>
      <c r="J317">
        <v>0</v>
      </c>
      <c r="K317">
        <v>0</v>
      </c>
      <c r="L317">
        <v>0</v>
      </c>
      <c r="M317">
        <v>4.5</v>
      </c>
      <c r="N317">
        <v>13.6</v>
      </c>
      <c r="O317">
        <v>30.3</v>
      </c>
    </row>
    <row r="318" spans="1:15" x14ac:dyDescent="0.2">
      <c r="A318">
        <v>21627</v>
      </c>
      <c r="B318" t="str">
        <f>VLOOKUP(A318,'[1]ANY SUBSTANCE USE'!$A:$AC,2,FALSE)</f>
        <v>Dorchester</v>
      </c>
      <c r="C318">
        <v>23</v>
      </c>
      <c r="D318" t="b">
        <v>0</v>
      </c>
      <c r="E318">
        <v>0</v>
      </c>
      <c r="F318">
        <v>0</v>
      </c>
      <c r="G318">
        <v>0</v>
      </c>
      <c r="H318" s="47">
        <v>45000</v>
      </c>
      <c r="I318">
        <v>0</v>
      </c>
      <c r="J318">
        <v>0</v>
      </c>
      <c r="K318">
        <v>0</v>
      </c>
      <c r="L318">
        <v>0</v>
      </c>
      <c r="M318">
        <v>21.7</v>
      </c>
      <c r="N318">
        <v>0</v>
      </c>
      <c r="O318">
        <v>82.6</v>
      </c>
    </row>
    <row r="319" spans="1:15" x14ac:dyDescent="0.2">
      <c r="A319">
        <v>21628</v>
      </c>
      <c r="B319" t="str">
        <f>VLOOKUP(A319,'[1]ANY SUBSTANCE USE'!$A:$AC,2,FALSE)</f>
        <v>Queen Annes</v>
      </c>
      <c r="C319">
        <v>402</v>
      </c>
      <c r="D319" t="b">
        <v>0</v>
      </c>
      <c r="E319">
        <v>2.9</v>
      </c>
      <c r="F319">
        <v>0</v>
      </c>
      <c r="G319">
        <v>12.7</v>
      </c>
      <c r="H319" s="47">
        <v>30203</v>
      </c>
      <c r="I319">
        <v>0</v>
      </c>
      <c r="J319">
        <v>0</v>
      </c>
      <c r="K319">
        <v>7</v>
      </c>
      <c r="L319">
        <v>13.200000000000003</v>
      </c>
      <c r="M319">
        <v>9.6999999999999993</v>
      </c>
      <c r="N319">
        <v>22.4</v>
      </c>
      <c r="O319">
        <v>15.7</v>
      </c>
    </row>
    <row r="320" spans="1:15" x14ac:dyDescent="0.2">
      <c r="A320">
        <v>21629</v>
      </c>
      <c r="B320" t="str">
        <f>VLOOKUP(A320,'[1]ANY SUBSTANCE USE'!$A:$AC,2,FALSE)</f>
        <v>Caroline</v>
      </c>
      <c r="C320">
        <v>9999</v>
      </c>
      <c r="D320" t="b">
        <v>1</v>
      </c>
      <c r="E320">
        <v>12.7</v>
      </c>
      <c r="F320">
        <v>7.1</v>
      </c>
      <c r="G320">
        <v>10.8</v>
      </c>
      <c r="H320" s="47">
        <v>34079</v>
      </c>
      <c r="I320">
        <v>3.9</v>
      </c>
      <c r="J320">
        <v>2.8</v>
      </c>
      <c r="K320">
        <v>1.3</v>
      </c>
      <c r="L320">
        <v>22.900000000000006</v>
      </c>
      <c r="M320">
        <v>13.9</v>
      </c>
      <c r="N320">
        <v>22.8</v>
      </c>
      <c r="O320">
        <v>15.8</v>
      </c>
    </row>
    <row r="321" spans="1:15" x14ac:dyDescent="0.2">
      <c r="A321">
        <v>21631</v>
      </c>
      <c r="B321" t="str">
        <f>VLOOKUP(A321,'[1]ANY SUBSTANCE USE'!$A:$AC,2,FALSE)</f>
        <v>Dorchester</v>
      </c>
      <c r="C321">
        <v>2770</v>
      </c>
      <c r="D321" t="b">
        <v>0</v>
      </c>
      <c r="E321">
        <v>11.6</v>
      </c>
      <c r="F321">
        <v>6.1</v>
      </c>
      <c r="G321">
        <v>6.4</v>
      </c>
      <c r="H321" s="47">
        <v>34277</v>
      </c>
      <c r="I321">
        <v>1.5</v>
      </c>
      <c r="J321">
        <v>0</v>
      </c>
      <c r="K321">
        <v>2.7</v>
      </c>
      <c r="L321">
        <v>15.700000000000003</v>
      </c>
      <c r="M321">
        <v>11.6</v>
      </c>
      <c r="N321">
        <v>23</v>
      </c>
      <c r="O321">
        <v>20.9</v>
      </c>
    </row>
    <row r="322" spans="1:15" x14ac:dyDescent="0.2">
      <c r="A322">
        <v>21632</v>
      </c>
      <c r="B322" t="str">
        <f>VLOOKUP(A322,'[1]ANY SUBSTANCE USE'!$A:$AC,2,FALSE)</f>
        <v>Caroline</v>
      </c>
      <c r="C322">
        <v>6090</v>
      </c>
      <c r="D322" t="b">
        <v>1</v>
      </c>
      <c r="E322">
        <v>16.3</v>
      </c>
      <c r="F322">
        <v>3.7</v>
      </c>
      <c r="G322">
        <v>20.100000000000001</v>
      </c>
      <c r="H322" s="47">
        <v>32401</v>
      </c>
      <c r="I322">
        <v>10.7</v>
      </c>
      <c r="J322">
        <v>1.5</v>
      </c>
      <c r="K322">
        <v>1.4</v>
      </c>
      <c r="L322">
        <v>35.799999999999997</v>
      </c>
      <c r="M322">
        <v>20.7</v>
      </c>
      <c r="N322">
        <v>21.5</v>
      </c>
      <c r="O322">
        <v>17.399999999999999</v>
      </c>
    </row>
    <row r="323" spans="1:15" x14ac:dyDescent="0.2">
      <c r="A323">
        <v>21634</v>
      </c>
      <c r="B323" t="str">
        <f>VLOOKUP(A323,'[1]ANY SUBSTANCE USE'!$A:$AC,2,FALSE)</f>
        <v>Dorchester</v>
      </c>
      <c r="C323">
        <v>372</v>
      </c>
      <c r="D323" t="b">
        <v>0</v>
      </c>
      <c r="E323">
        <v>4.9000000000000004</v>
      </c>
      <c r="F323">
        <v>9.6999999999999993</v>
      </c>
      <c r="G323">
        <v>2.7</v>
      </c>
      <c r="H323" s="47">
        <v>33209</v>
      </c>
      <c r="I323">
        <v>2.6</v>
      </c>
      <c r="J323">
        <v>0</v>
      </c>
      <c r="K323">
        <v>0</v>
      </c>
      <c r="L323">
        <v>0.79999999999999716</v>
      </c>
      <c r="M323">
        <v>21.2</v>
      </c>
      <c r="N323">
        <v>12.4</v>
      </c>
      <c r="O323">
        <v>35.5</v>
      </c>
    </row>
    <row r="324" spans="1:15" x14ac:dyDescent="0.2">
      <c r="A324">
        <v>21635</v>
      </c>
      <c r="B324" t="str">
        <f>VLOOKUP(A324,'[1]ANY SUBSTANCE USE'!$A:$AC,2,FALSE)</f>
        <v>Kent</v>
      </c>
      <c r="C324">
        <v>1871</v>
      </c>
      <c r="D324" t="b">
        <v>0</v>
      </c>
      <c r="E324">
        <v>16.899999999999999</v>
      </c>
      <c r="F324">
        <v>1.7</v>
      </c>
      <c r="G324">
        <v>7.2</v>
      </c>
      <c r="H324" s="47">
        <v>47728</v>
      </c>
      <c r="I324">
        <v>0.9</v>
      </c>
      <c r="J324">
        <v>1.1000000000000001</v>
      </c>
      <c r="K324">
        <v>3.4</v>
      </c>
      <c r="L324">
        <v>17.799999999999997</v>
      </c>
      <c r="M324">
        <v>17.2</v>
      </c>
      <c r="N324">
        <v>16.600000000000001</v>
      </c>
      <c r="O324">
        <v>26.3</v>
      </c>
    </row>
    <row r="325" spans="1:15" x14ac:dyDescent="0.2">
      <c r="A325">
        <v>21636</v>
      </c>
      <c r="B325" t="str">
        <f>VLOOKUP(A325,'[1]ANY SUBSTANCE USE'!$A:$AC,2,FALSE)</f>
        <v>Caroline</v>
      </c>
      <c r="C325">
        <v>912</v>
      </c>
      <c r="D325" t="b">
        <v>0</v>
      </c>
      <c r="E325">
        <v>21.2</v>
      </c>
      <c r="F325">
        <v>8.9</v>
      </c>
      <c r="G325">
        <v>12.8</v>
      </c>
      <c r="H325" s="47">
        <v>30504</v>
      </c>
      <c r="I325">
        <v>10.1</v>
      </c>
      <c r="J325">
        <v>1.4</v>
      </c>
      <c r="K325">
        <v>4.4000000000000004</v>
      </c>
      <c r="L325">
        <v>12.200000000000003</v>
      </c>
      <c r="M325">
        <v>8.1999999999999993</v>
      </c>
      <c r="N325">
        <v>15</v>
      </c>
      <c r="O325">
        <v>26.4</v>
      </c>
    </row>
    <row r="326" spans="1:15" x14ac:dyDescent="0.2">
      <c r="A326">
        <v>21638</v>
      </c>
      <c r="B326" t="str">
        <f>VLOOKUP(A326,'[1]ANY SUBSTANCE USE'!$A:$AC,2,FALSE)</f>
        <v>Queen Annes</v>
      </c>
      <c r="C326">
        <v>5125</v>
      </c>
      <c r="D326" t="b">
        <v>1</v>
      </c>
      <c r="E326">
        <v>5.3</v>
      </c>
      <c r="F326">
        <v>4.5999999999999996</v>
      </c>
      <c r="G326">
        <v>10</v>
      </c>
      <c r="H326" s="47">
        <v>56439</v>
      </c>
      <c r="I326">
        <v>4.0999999999999996</v>
      </c>
      <c r="J326">
        <v>0.9</v>
      </c>
      <c r="K326">
        <v>0.6</v>
      </c>
      <c r="L326">
        <v>18.799999999999997</v>
      </c>
      <c r="M326">
        <v>10.9</v>
      </c>
      <c r="N326">
        <v>24.6</v>
      </c>
      <c r="O326">
        <v>19.899999999999999</v>
      </c>
    </row>
    <row r="327" spans="1:15" x14ac:dyDescent="0.2">
      <c r="A327">
        <v>21639</v>
      </c>
      <c r="B327" t="str">
        <f>VLOOKUP(A327,'[1]ANY SUBSTANCE USE'!$A:$AC,2,FALSE)</f>
        <v>Caroline</v>
      </c>
      <c r="C327">
        <v>4881</v>
      </c>
      <c r="D327" t="b">
        <v>0</v>
      </c>
      <c r="E327">
        <v>15.8</v>
      </c>
      <c r="F327">
        <v>4.9000000000000004</v>
      </c>
      <c r="G327">
        <v>14.3</v>
      </c>
      <c r="H327" s="47">
        <v>28448</v>
      </c>
      <c r="I327">
        <v>6.5</v>
      </c>
      <c r="J327">
        <v>3.2</v>
      </c>
      <c r="K327">
        <v>4.0999999999999996</v>
      </c>
      <c r="L327">
        <v>17.099999999999994</v>
      </c>
      <c r="M327">
        <v>11.1</v>
      </c>
      <c r="N327">
        <v>27.7</v>
      </c>
      <c r="O327">
        <v>14.2</v>
      </c>
    </row>
    <row r="328" spans="1:15" x14ac:dyDescent="0.2">
      <c r="A328">
        <v>21640</v>
      </c>
      <c r="B328" t="str">
        <f>VLOOKUP(A328,'[1]ANY SUBSTANCE USE'!$A:$AC,2,FALSE)</f>
        <v>Caroline</v>
      </c>
      <c r="C328">
        <v>1627</v>
      </c>
      <c r="D328" t="b">
        <v>0</v>
      </c>
      <c r="E328">
        <v>26.2</v>
      </c>
      <c r="F328">
        <v>1.5</v>
      </c>
      <c r="G328">
        <v>4.9000000000000004</v>
      </c>
      <c r="H328" s="47">
        <v>24331</v>
      </c>
      <c r="I328">
        <v>2.2000000000000002</v>
      </c>
      <c r="J328">
        <v>10.199999999999999</v>
      </c>
      <c r="K328">
        <v>25.8</v>
      </c>
      <c r="L328">
        <v>34.200000000000003</v>
      </c>
      <c r="M328">
        <v>11.9</v>
      </c>
      <c r="N328">
        <v>31.7</v>
      </c>
      <c r="O328">
        <v>18.399999999999999</v>
      </c>
    </row>
    <row r="329" spans="1:15" x14ac:dyDescent="0.2">
      <c r="A329">
        <v>21641</v>
      </c>
      <c r="B329" t="str">
        <f>VLOOKUP(A329,'[1]ANY SUBSTANCE USE'!$A:$AC,2,FALSE)</f>
        <v>Caroline</v>
      </c>
      <c r="C329">
        <v>122</v>
      </c>
      <c r="D329" t="b">
        <v>0</v>
      </c>
      <c r="E329">
        <v>10.3</v>
      </c>
      <c r="F329">
        <v>2.4</v>
      </c>
      <c r="G329">
        <v>34.4</v>
      </c>
      <c r="H329" s="47">
        <v>27051</v>
      </c>
      <c r="I329">
        <v>5.4</v>
      </c>
      <c r="J329">
        <v>0</v>
      </c>
      <c r="K329">
        <v>0</v>
      </c>
      <c r="L329">
        <v>0.79999999999999716</v>
      </c>
      <c r="M329">
        <v>13.9</v>
      </c>
      <c r="N329">
        <v>15.6</v>
      </c>
      <c r="O329">
        <v>13.1</v>
      </c>
    </row>
    <row r="330" spans="1:15" x14ac:dyDescent="0.2">
      <c r="A330">
        <v>21643</v>
      </c>
      <c r="B330" t="str">
        <f>VLOOKUP(A330,'[1]ANY SUBSTANCE USE'!$A:$AC,2,FALSE)</f>
        <v>Dorchester</v>
      </c>
      <c r="C330">
        <v>5332</v>
      </c>
      <c r="D330" t="b">
        <v>1</v>
      </c>
      <c r="E330">
        <v>14.3</v>
      </c>
      <c r="F330">
        <v>6.4</v>
      </c>
      <c r="G330">
        <v>13.7</v>
      </c>
      <c r="H330" s="47">
        <v>26323</v>
      </c>
      <c r="I330">
        <v>6.6</v>
      </c>
      <c r="J330">
        <v>0.4</v>
      </c>
      <c r="K330">
        <v>1.9</v>
      </c>
      <c r="L330">
        <v>38.799999999999997</v>
      </c>
      <c r="M330">
        <v>12.6</v>
      </c>
      <c r="N330">
        <v>23.2</v>
      </c>
      <c r="O330">
        <v>18.2</v>
      </c>
    </row>
    <row r="331" spans="1:15" x14ac:dyDescent="0.2">
      <c r="A331">
        <v>21644</v>
      </c>
      <c r="B331" t="str">
        <f>VLOOKUP(A331,'[1]ANY SUBSTANCE USE'!$A:$AC,2,FALSE)</f>
        <v>Queen Annes</v>
      </c>
      <c r="C331">
        <v>15</v>
      </c>
      <c r="D331" t="b">
        <v>0</v>
      </c>
      <c r="E331">
        <v>33.299999999999997</v>
      </c>
      <c r="F331">
        <v>0</v>
      </c>
      <c r="G331">
        <v>0</v>
      </c>
      <c r="H331" s="47">
        <v>16093</v>
      </c>
      <c r="I331">
        <v>42.9</v>
      </c>
      <c r="J331">
        <v>0</v>
      </c>
      <c r="K331">
        <v>0</v>
      </c>
      <c r="L331">
        <v>0</v>
      </c>
      <c r="M331">
        <v>33.299999999999997</v>
      </c>
      <c r="N331">
        <v>0</v>
      </c>
      <c r="O331">
        <v>60</v>
      </c>
    </row>
    <row r="332" spans="1:15" x14ac:dyDescent="0.2">
      <c r="A332">
        <v>21645</v>
      </c>
      <c r="B332" t="str">
        <f>VLOOKUP(A332,'[1]ANY SUBSTANCE USE'!$A:$AC,2,FALSE)</f>
        <v>Kent</v>
      </c>
      <c r="C332">
        <v>1319</v>
      </c>
      <c r="D332" t="b">
        <v>0</v>
      </c>
      <c r="E332">
        <v>7</v>
      </c>
      <c r="F332">
        <v>6.2</v>
      </c>
      <c r="G332">
        <v>15.1</v>
      </c>
      <c r="H332" s="47">
        <v>44145</v>
      </c>
      <c r="I332">
        <v>3.1</v>
      </c>
      <c r="J332">
        <v>0</v>
      </c>
      <c r="K332">
        <v>0</v>
      </c>
      <c r="L332">
        <v>3.4000000000000057</v>
      </c>
      <c r="M332">
        <v>10.199999999999999</v>
      </c>
      <c r="N332">
        <v>17.600000000000001</v>
      </c>
      <c r="O332">
        <v>18.5</v>
      </c>
    </row>
    <row r="333" spans="1:15" x14ac:dyDescent="0.2">
      <c r="A333">
        <v>21647</v>
      </c>
      <c r="B333" t="str">
        <f>VLOOKUP(A333,'[1]ANY SUBSTANCE USE'!$A:$AC,2,FALSE)</f>
        <v>Talbot</v>
      </c>
      <c r="C333">
        <v>447</v>
      </c>
      <c r="D333" t="b">
        <v>0</v>
      </c>
      <c r="E333">
        <v>4</v>
      </c>
      <c r="F333">
        <v>0</v>
      </c>
      <c r="G333">
        <v>6</v>
      </c>
      <c r="H333" s="47">
        <v>50086</v>
      </c>
      <c r="I333">
        <v>0</v>
      </c>
      <c r="J333">
        <v>0</v>
      </c>
      <c r="K333">
        <v>0</v>
      </c>
      <c r="L333">
        <v>2</v>
      </c>
      <c r="M333">
        <v>13.9</v>
      </c>
      <c r="N333">
        <v>24.8</v>
      </c>
      <c r="O333">
        <v>13.9</v>
      </c>
    </row>
    <row r="334" spans="1:15" x14ac:dyDescent="0.2">
      <c r="A334">
        <v>21648</v>
      </c>
      <c r="B334" t="str">
        <f>VLOOKUP(A334,'[1]ANY SUBSTANCE USE'!$A:$AC,2,FALSE)</f>
        <v>Dorchester</v>
      </c>
      <c r="C334">
        <v>116</v>
      </c>
      <c r="D334" t="b">
        <v>0</v>
      </c>
      <c r="E334">
        <v>0</v>
      </c>
      <c r="F334">
        <v>0</v>
      </c>
      <c r="G334">
        <v>23.7</v>
      </c>
      <c r="H334" s="47">
        <v>44708</v>
      </c>
      <c r="I334">
        <v>0</v>
      </c>
      <c r="J334">
        <v>0</v>
      </c>
      <c r="K334">
        <v>0</v>
      </c>
      <c r="L334">
        <v>23.299999999999997</v>
      </c>
      <c r="M334">
        <v>0</v>
      </c>
      <c r="N334">
        <v>19.8</v>
      </c>
      <c r="O334">
        <v>11.2</v>
      </c>
    </row>
    <row r="335" spans="1:15" x14ac:dyDescent="0.2">
      <c r="A335">
        <v>21649</v>
      </c>
      <c r="B335" t="str">
        <f>VLOOKUP(A335,'[1]ANY SUBSTANCE USE'!$A:$AC,2,FALSE)</f>
        <v>Caroline</v>
      </c>
      <c r="C335">
        <v>2276</v>
      </c>
      <c r="D335" t="b">
        <v>0</v>
      </c>
      <c r="E335">
        <v>26.3</v>
      </c>
      <c r="F335">
        <v>6</v>
      </c>
      <c r="G335">
        <v>20.6</v>
      </c>
      <c r="H335" s="47">
        <v>19000</v>
      </c>
      <c r="I335">
        <v>6.1</v>
      </c>
      <c r="J335">
        <v>13</v>
      </c>
      <c r="K335">
        <v>16.100000000000001</v>
      </c>
      <c r="L335">
        <v>38.9</v>
      </c>
      <c r="M335">
        <v>14.1</v>
      </c>
      <c r="N335">
        <v>24.1</v>
      </c>
      <c r="O335">
        <v>14.5</v>
      </c>
    </row>
    <row r="336" spans="1:15" x14ac:dyDescent="0.2">
      <c r="A336">
        <v>21650</v>
      </c>
      <c r="B336" t="str">
        <f>VLOOKUP(A336,'[1]ANY SUBSTANCE USE'!$A:$AC,2,FALSE)</f>
        <v>Kent</v>
      </c>
      <c r="C336">
        <v>238</v>
      </c>
      <c r="D336" t="b">
        <v>0</v>
      </c>
      <c r="E336">
        <v>32.6</v>
      </c>
      <c r="F336">
        <v>0</v>
      </c>
      <c r="G336">
        <v>0</v>
      </c>
      <c r="H336" s="47">
        <v>31641</v>
      </c>
      <c r="I336">
        <v>9.8000000000000007</v>
      </c>
      <c r="J336">
        <v>0</v>
      </c>
      <c r="K336">
        <v>30.7</v>
      </c>
      <c r="L336">
        <v>58.4</v>
      </c>
      <c r="M336">
        <v>8</v>
      </c>
      <c r="N336">
        <v>27.7</v>
      </c>
      <c r="O336">
        <v>17.600000000000001</v>
      </c>
    </row>
    <row r="337" spans="1:15" x14ac:dyDescent="0.2">
      <c r="A337">
        <v>21651</v>
      </c>
      <c r="B337" t="str">
        <f>VLOOKUP(A337,'[1]ANY SUBSTANCE USE'!$A:$AC,2,FALSE)</f>
        <v>Kent</v>
      </c>
      <c r="C337">
        <v>2488</v>
      </c>
      <c r="D337" t="b">
        <v>0</v>
      </c>
      <c r="E337">
        <v>12.5</v>
      </c>
      <c r="F337">
        <v>2</v>
      </c>
      <c r="G337">
        <v>6.4</v>
      </c>
      <c r="H337" s="47">
        <v>38981</v>
      </c>
      <c r="I337">
        <v>2.7</v>
      </c>
      <c r="J337">
        <v>0.3</v>
      </c>
      <c r="K337">
        <v>3.2</v>
      </c>
      <c r="L337">
        <v>24</v>
      </c>
      <c r="M337">
        <v>13.5</v>
      </c>
      <c r="N337">
        <v>18.5</v>
      </c>
      <c r="O337">
        <v>17.8</v>
      </c>
    </row>
    <row r="338" spans="1:15" x14ac:dyDescent="0.2">
      <c r="A338">
        <v>21652</v>
      </c>
      <c r="B338" t="str">
        <f>VLOOKUP(A338,'[1]ANY SUBSTANCE USE'!$A:$AC,2,FALSE)</f>
        <v>Talbot</v>
      </c>
      <c r="C338">
        <v>156</v>
      </c>
      <c r="D338" t="b">
        <v>0</v>
      </c>
      <c r="E338">
        <v>0</v>
      </c>
      <c r="F338">
        <v>0</v>
      </c>
      <c r="G338">
        <v>0</v>
      </c>
      <c r="H338" s="47">
        <v>104703</v>
      </c>
      <c r="I338">
        <v>0</v>
      </c>
      <c r="J338">
        <v>0</v>
      </c>
      <c r="K338">
        <v>0</v>
      </c>
      <c r="L338">
        <v>0</v>
      </c>
      <c r="M338">
        <v>7.1</v>
      </c>
      <c r="N338">
        <v>4.5</v>
      </c>
      <c r="O338">
        <v>70.5</v>
      </c>
    </row>
    <row r="339" spans="1:15" x14ac:dyDescent="0.2">
      <c r="A339">
        <v>21653</v>
      </c>
      <c r="B339" t="str">
        <f>VLOOKUP(A339,'[1]ANY SUBSTANCE USE'!$A:$AC,2,FALSE)</f>
        <v>Talbot</v>
      </c>
      <c r="C339">
        <v>100</v>
      </c>
      <c r="D339" t="b">
        <v>0</v>
      </c>
      <c r="E339">
        <v>0</v>
      </c>
      <c r="F339">
        <v>0</v>
      </c>
      <c r="G339">
        <v>0</v>
      </c>
      <c r="H339" s="47">
        <v>62036</v>
      </c>
      <c r="I339">
        <v>0</v>
      </c>
      <c r="J339">
        <v>0</v>
      </c>
      <c r="K339">
        <v>0</v>
      </c>
      <c r="L339">
        <v>0</v>
      </c>
      <c r="M339">
        <v>26</v>
      </c>
      <c r="N339">
        <v>0</v>
      </c>
      <c r="O339">
        <v>41</v>
      </c>
    </row>
    <row r="340" spans="1:15" x14ac:dyDescent="0.2">
      <c r="A340">
        <v>21654</v>
      </c>
      <c r="B340" t="str">
        <f>VLOOKUP(A340,'[1]ANY SUBSTANCE USE'!$A:$AC,2,FALSE)</f>
        <v>Talbot</v>
      </c>
      <c r="C340">
        <v>1183</v>
      </c>
      <c r="D340" t="b">
        <v>0</v>
      </c>
      <c r="E340">
        <v>1.8</v>
      </c>
      <c r="F340">
        <v>9.4</v>
      </c>
      <c r="G340">
        <v>9.6</v>
      </c>
      <c r="H340" s="47">
        <v>75423</v>
      </c>
      <c r="I340">
        <v>1</v>
      </c>
      <c r="J340">
        <v>0</v>
      </c>
      <c r="K340">
        <v>1</v>
      </c>
      <c r="L340">
        <v>16</v>
      </c>
      <c r="M340">
        <v>13.2</v>
      </c>
      <c r="N340">
        <v>8.1</v>
      </c>
      <c r="O340">
        <v>51.9</v>
      </c>
    </row>
    <row r="341" spans="1:15" x14ac:dyDescent="0.2">
      <c r="A341">
        <v>21655</v>
      </c>
      <c r="B341" t="str">
        <f>VLOOKUP(A341,'[1]ANY SUBSTANCE USE'!$A:$AC,2,FALSE)</f>
        <v>Caroline</v>
      </c>
      <c r="C341">
        <v>4679</v>
      </c>
      <c r="D341" t="b">
        <v>0</v>
      </c>
      <c r="E341">
        <v>6.5</v>
      </c>
      <c r="F341">
        <v>3.1</v>
      </c>
      <c r="G341">
        <v>7.2</v>
      </c>
      <c r="H341" s="47">
        <v>42761</v>
      </c>
      <c r="I341">
        <v>2.9</v>
      </c>
      <c r="J341">
        <v>1.2</v>
      </c>
      <c r="K341">
        <v>2.1</v>
      </c>
      <c r="L341">
        <v>17.200000000000003</v>
      </c>
      <c r="M341">
        <v>11.1</v>
      </c>
      <c r="N341">
        <v>22.2</v>
      </c>
      <c r="O341">
        <v>16.899999999999999</v>
      </c>
    </row>
    <row r="342" spans="1:15" x14ac:dyDescent="0.2">
      <c r="A342">
        <v>21657</v>
      </c>
      <c r="B342" t="str">
        <f>VLOOKUP(A342,'[1]ANY SUBSTANCE USE'!$A:$AC,2,FALSE)</f>
        <v>Queen Annes</v>
      </c>
      <c r="C342">
        <v>1226</v>
      </c>
      <c r="D342" t="b">
        <v>0</v>
      </c>
      <c r="E342">
        <v>25.2</v>
      </c>
      <c r="F342">
        <v>3.5</v>
      </c>
      <c r="G342">
        <v>8</v>
      </c>
      <c r="H342" s="47">
        <v>36781</v>
      </c>
      <c r="I342">
        <v>0.2</v>
      </c>
      <c r="J342">
        <v>2.2999999999999998</v>
      </c>
      <c r="K342">
        <v>3.7</v>
      </c>
      <c r="L342">
        <v>24.599999999999994</v>
      </c>
      <c r="M342">
        <v>12.6</v>
      </c>
      <c r="N342">
        <v>15.8</v>
      </c>
      <c r="O342">
        <v>34.9</v>
      </c>
    </row>
    <row r="343" spans="1:15" x14ac:dyDescent="0.2">
      <c r="A343">
        <v>21658</v>
      </c>
      <c r="B343" t="str">
        <f>VLOOKUP(A343,'[1]ANY SUBSTANCE USE'!$A:$AC,2,FALSE)</f>
        <v>Queen Annes</v>
      </c>
      <c r="C343">
        <v>3678</v>
      </c>
      <c r="D343" t="b">
        <v>0</v>
      </c>
      <c r="E343">
        <v>5.3</v>
      </c>
      <c r="F343">
        <v>2.9</v>
      </c>
      <c r="G343">
        <v>7.6</v>
      </c>
      <c r="H343" s="47">
        <v>53690</v>
      </c>
      <c r="I343">
        <v>0.5</v>
      </c>
      <c r="J343">
        <v>0.5</v>
      </c>
      <c r="K343">
        <v>1.8</v>
      </c>
      <c r="L343">
        <v>21.400000000000006</v>
      </c>
      <c r="M343">
        <v>12.6</v>
      </c>
      <c r="N343">
        <v>17.8</v>
      </c>
      <c r="O343">
        <v>21.8</v>
      </c>
    </row>
    <row r="344" spans="1:15" x14ac:dyDescent="0.2">
      <c r="A344">
        <v>21659</v>
      </c>
      <c r="B344" t="str">
        <f>VLOOKUP(A344,'[1]ANY SUBSTANCE USE'!$A:$AC,2,FALSE)</f>
        <v>Dorchester</v>
      </c>
      <c r="C344">
        <v>1163</v>
      </c>
      <c r="D344" t="b">
        <v>0</v>
      </c>
      <c r="E344">
        <v>26.4</v>
      </c>
      <c r="F344">
        <v>0.2</v>
      </c>
      <c r="G344">
        <v>2.8</v>
      </c>
      <c r="H344" s="47">
        <v>38650</v>
      </c>
      <c r="I344">
        <v>3.1</v>
      </c>
      <c r="J344">
        <v>2.5</v>
      </c>
      <c r="K344">
        <v>0</v>
      </c>
      <c r="L344">
        <v>24.099999999999994</v>
      </c>
      <c r="M344">
        <v>14.4</v>
      </c>
      <c r="N344">
        <v>15.3</v>
      </c>
      <c r="O344">
        <v>15.6</v>
      </c>
    </row>
    <row r="345" spans="1:15" x14ac:dyDescent="0.2">
      <c r="A345">
        <v>21660</v>
      </c>
      <c r="B345" t="str">
        <f>VLOOKUP(A345,'[1]ANY SUBSTANCE USE'!$A:$AC,2,FALSE)</f>
        <v>Caroline</v>
      </c>
      <c r="C345">
        <v>3942</v>
      </c>
      <c r="D345" t="b">
        <v>0</v>
      </c>
      <c r="E345">
        <v>12.3</v>
      </c>
      <c r="F345">
        <v>5.5</v>
      </c>
      <c r="G345">
        <v>8.1999999999999993</v>
      </c>
      <c r="H345" s="47">
        <v>31851</v>
      </c>
      <c r="I345">
        <v>5.3</v>
      </c>
      <c r="J345">
        <v>3.2</v>
      </c>
      <c r="K345">
        <v>2</v>
      </c>
      <c r="L345">
        <v>29.400000000000006</v>
      </c>
      <c r="M345">
        <v>11.9</v>
      </c>
      <c r="N345">
        <v>24.9</v>
      </c>
      <c r="O345">
        <v>13.5</v>
      </c>
    </row>
    <row r="346" spans="1:15" x14ac:dyDescent="0.2">
      <c r="A346">
        <v>21661</v>
      </c>
      <c r="B346" t="str">
        <f>VLOOKUP(A346,'[1]ANY SUBSTANCE USE'!$A:$AC,2,FALSE)</f>
        <v>Kent</v>
      </c>
      <c r="C346">
        <v>2667</v>
      </c>
      <c r="D346" t="b">
        <v>0</v>
      </c>
      <c r="E346">
        <v>7</v>
      </c>
      <c r="F346">
        <v>3.6</v>
      </c>
      <c r="G346">
        <v>14.5</v>
      </c>
      <c r="H346" s="47">
        <v>40134</v>
      </c>
      <c r="I346">
        <v>7.5</v>
      </c>
      <c r="J346">
        <v>0</v>
      </c>
      <c r="K346">
        <v>0</v>
      </c>
      <c r="L346">
        <v>16.299999999999997</v>
      </c>
      <c r="M346">
        <v>14.8</v>
      </c>
      <c r="N346">
        <v>15.4</v>
      </c>
      <c r="O346">
        <v>32.6</v>
      </c>
    </row>
    <row r="347" spans="1:15" x14ac:dyDescent="0.2">
      <c r="A347">
        <v>21662</v>
      </c>
      <c r="B347" t="str">
        <f>VLOOKUP(A347,'[1]ANY SUBSTANCE USE'!$A:$AC,2,FALSE)</f>
        <v>Talbot</v>
      </c>
      <c r="C347">
        <v>641</v>
      </c>
      <c r="D347" t="b">
        <v>0</v>
      </c>
      <c r="E347">
        <v>5</v>
      </c>
      <c r="F347">
        <v>0</v>
      </c>
      <c r="G347">
        <v>0</v>
      </c>
      <c r="H347" s="47">
        <v>91326</v>
      </c>
      <c r="I347">
        <v>0</v>
      </c>
      <c r="J347">
        <v>0</v>
      </c>
      <c r="K347">
        <v>6</v>
      </c>
      <c r="L347">
        <v>32.599999999999994</v>
      </c>
      <c r="M347">
        <v>7.5</v>
      </c>
      <c r="N347">
        <v>18.399999999999999</v>
      </c>
      <c r="O347">
        <v>28.7</v>
      </c>
    </row>
    <row r="348" spans="1:15" x14ac:dyDescent="0.2">
      <c r="A348">
        <v>21663</v>
      </c>
      <c r="B348" t="str">
        <f>VLOOKUP(A348,'[1]ANY SUBSTANCE USE'!$A:$AC,2,FALSE)</f>
        <v>Talbot</v>
      </c>
      <c r="C348">
        <v>3512</v>
      </c>
      <c r="D348" t="b">
        <v>0</v>
      </c>
      <c r="E348">
        <v>5.9</v>
      </c>
      <c r="F348">
        <v>5.2</v>
      </c>
      <c r="G348">
        <v>5.2</v>
      </c>
      <c r="H348" s="47">
        <v>57569</v>
      </c>
      <c r="I348">
        <v>3.8</v>
      </c>
      <c r="J348">
        <v>0.7</v>
      </c>
      <c r="K348">
        <v>0.8</v>
      </c>
      <c r="L348">
        <v>18</v>
      </c>
      <c r="M348">
        <v>13.7</v>
      </c>
      <c r="N348">
        <v>12.2</v>
      </c>
      <c r="O348">
        <v>35.9</v>
      </c>
    </row>
    <row r="349" spans="1:15" x14ac:dyDescent="0.2">
      <c r="A349">
        <v>21664</v>
      </c>
      <c r="B349" t="str">
        <f>VLOOKUP(A349,'[1]ANY SUBSTANCE USE'!$A:$AC,2,FALSE)</f>
        <v>Dorchester</v>
      </c>
      <c r="C349">
        <v>648</v>
      </c>
      <c r="D349" t="b">
        <v>0</v>
      </c>
      <c r="E349">
        <v>9.6</v>
      </c>
      <c r="F349">
        <v>4.4000000000000004</v>
      </c>
      <c r="G349">
        <v>7.5</v>
      </c>
      <c r="H349" s="47">
        <v>24830</v>
      </c>
      <c r="I349">
        <v>1.4</v>
      </c>
      <c r="J349">
        <v>8.1</v>
      </c>
      <c r="K349">
        <v>9.4</v>
      </c>
      <c r="L349">
        <v>35</v>
      </c>
      <c r="M349">
        <v>18.100000000000001</v>
      </c>
      <c r="N349">
        <v>33</v>
      </c>
      <c r="O349">
        <v>12.5</v>
      </c>
    </row>
    <row r="350" spans="1:15" x14ac:dyDescent="0.2">
      <c r="A350">
        <v>21665</v>
      </c>
      <c r="B350" t="str">
        <f>VLOOKUP(A350,'[1]ANY SUBSTANCE USE'!$A:$AC,2,FALSE)</f>
        <v>Talbot</v>
      </c>
      <c r="C350">
        <v>151</v>
      </c>
      <c r="D350" t="b">
        <v>0</v>
      </c>
      <c r="E350">
        <v>12</v>
      </c>
      <c r="F350">
        <v>6.2</v>
      </c>
      <c r="G350">
        <v>0</v>
      </c>
      <c r="H350" s="47">
        <v>74576</v>
      </c>
      <c r="I350">
        <v>0</v>
      </c>
      <c r="J350">
        <v>0</v>
      </c>
      <c r="K350">
        <v>0</v>
      </c>
      <c r="L350">
        <v>0</v>
      </c>
      <c r="M350">
        <v>20.5</v>
      </c>
      <c r="N350">
        <v>17.2</v>
      </c>
      <c r="O350">
        <v>30.5</v>
      </c>
    </row>
    <row r="351" spans="1:15" x14ac:dyDescent="0.2">
      <c r="A351">
        <v>21666</v>
      </c>
      <c r="B351" t="str">
        <f>VLOOKUP(A351,'[1]ANY SUBSTANCE USE'!$A:$AC,2,FALSE)</f>
        <v>Queen Annes</v>
      </c>
      <c r="C351">
        <v>13738</v>
      </c>
      <c r="D351" t="b">
        <v>1</v>
      </c>
      <c r="E351">
        <v>6.6</v>
      </c>
      <c r="F351">
        <v>5.2</v>
      </c>
      <c r="G351">
        <v>4.9000000000000004</v>
      </c>
      <c r="H351" s="47">
        <v>53113</v>
      </c>
      <c r="I351">
        <v>2.2000000000000002</v>
      </c>
      <c r="J351">
        <v>0.2</v>
      </c>
      <c r="K351">
        <v>1.7</v>
      </c>
      <c r="L351">
        <v>15.099999999999994</v>
      </c>
      <c r="M351">
        <v>10.199999999999999</v>
      </c>
      <c r="N351">
        <v>21.7</v>
      </c>
      <c r="O351">
        <v>18.5</v>
      </c>
    </row>
    <row r="352" spans="1:15" x14ac:dyDescent="0.2">
      <c r="A352">
        <v>21667</v>
      </c>
      <c r="B352" t="str">
        <f>VLOOKUP(A352,'[1]ANY SUBSTANCE USE'!$A:$AC,2,FALSE)</f>
        <v>Kent</v>
      </c>
      <c r="C352">
        <v>226</v>
      </c>
      <c r="D352" t="b">
        <v>0</v>
      </c>
      <c r="E352">
        <v>11.5</v>
      </c>
      <c r="F352">
        <v>4.5999999999999996</v>
      </c>
      <c r="G352">
        <v>8.4</v>
      </c>
      <c r="H352" s="47">
        <v>42642</v>
      </c>
      <c r="I352">
        <v>0</v>
      </c>
      <c r="J352">
        <v>0</v>
      </c>
      <c r="K352">
        <v>3.1</v>
      </c>
      <c r="L352">
        <v>13.700000000000003</v>
      </c>
      <c r="M352">
        <v>23.9</v>
      </c>
      <c r="N352">
        <v>4.9000000000000004</v>
      </c>
      <c r="O352">
        <v>21.7</v>
      </c>
    </row>
    <row r="353" spans="1:15" x14ac:dyDescent="0.2">
      <c r="A353">
        <v>21668</v>
      </c>
      <c r="B353" t="str">
        <f>VLOOKUP(A353,'[1]ANY SUBSTANCE USE'!$A:$AC,2,FALSE)</f>
        <v>Queen Annes</v>
      </c>
      <c r="C353">
        <v>1645</v>
      </c>
      <c r="D353" t="b">
        <v>0</v>
      </c>
      <c r="E353">
        <v>11.4</v>
      </c>
      <c r="F353">
        <v>4.7</v>
      </c>
      <c r="G353">
        <v>15.4</v>
      </c>
      <c r="H353" s="47">
        <v>36195</v>
      </c>
      <c r="I353">
        <v>2.5</v>
      </c>
      <c r="J353">
        <v>0</v>
      </c>
      <c r="K353">
        <v>0</v>
      </c>
      <c r="L353">
        <v>9.9000000000000057</v>
      </c>
      <c r="M353">
        <v>15.3</v>
      </c>
      <c r="N353">
        <v>15.1</v>
      </c>
      <c r="O353">
        <v>18.8</v>
      </c>
    </row>
    <row r="354" spans="1:15" x14ac:dyDescent="0.2">
      <c r="A354">
        <v>21669</v>
      </c>
      <c r="B354" t="str">
        <f>VLOOKUP(A354,'[1]ANY SUBSTANCE USE'!$A:$AC,2,FALSE)</f>
        <v>Dorchester</v>
      </c>
      <c r="C354">
        <v>149</v>
      </c>
      <c r="D354" t="b">
        <v>0</v>
      </c>
      <c r="E354">
        <v>0</v>
      </c>
      <c r="F354">
        <v>12.3</v>
      </c>
      <c r="G354">
        <v>8.6999999999999993</v>
      </c>
      <c r="H354" s="47">
        <v>44513</v>
      </c>
      <c r="I354">
        <v>17.8</v>
      </c>
      <c r="J354">
        <v>0</v>
      </c>
      <c r="K354">
        <v>0</v>
      </c>
      <c r="L354">
        <v>12.799999999999997</v>
      </c>
      <c r="M354">
        <v>13.4</v>
      </c>
      <c r="N354">
        <v>4.7</v>
      </c>
      <c r="O354">
        <v>35.6</v>
      </c>
    </row>
    <row r="355" spans="1:15" x14ac:dyDescent="0.2">
      <c r="A355">
        <v>21671</v>
      </c>
      <c r="B355" t="str">
        <f>VLOOKUP(A355,'[1]ANY SUBSTANCE USE'!$A:$AC,2,FALSE)</f>
        <v>Talbot</v>
      </c>
      <c r="C355">
        <v>816</v>
      </c>
      <c r="D355" t="b">
        <v>0</v>
      </c>
      <c r="E355">
        <v>21.8</v>
      </c>
      <c r="F355">
        <v>1.4</v>
      </c>
      <c r="G355">
        <v>12</v>
      </c>
      <c r="H355" s="47">
        <v>41852</v>
      </c>
      <c r="I355">
        <v>5.2</v>
      </c>
      <c r="J355">
        <v>0.5</v>
      </c>
      <c r="K355">
        <v>1.5</v>
      </c>
      <c r="L355">
        <v>4.2000000000000028</v>
      </c>
      <c r="M355">
        <v>15.7</v>
      </c>
      <c r="N355">
        <v>15</v>
      </c>
      <c r="O355">
        <v>24.9</v>
      </c>
    </row>
    <row r="356" spans="1:15" x14ac:dyDescent="0.2">
      <c r="A356">
        <v>21672</v>
      </c>
      <c r="B356" t="str">
        <f>VLOOKUP(A356,'[1]ANY SUBSTANCE USE'!$A:$AC,2,FALSE)</f>
        <v>Dorchester</v>
      </c>
      <c r="C356">
        <v>162</v>
      </c>
      <c r="D356" t="b">
        <v>0</v>
      </c>
      <c r="E356">
        <v>23.3</v>
      </c>
      <c r="F356">
        <v>0</v>
      </c>
      <c r="G356">
        <v>0</v>
      </c>
      <c r="H356" s="47">
        <v>34364</v>
      </c>
      <c r="I356">
        <v>0</v>
      </c>
      <c r="J356">
        <v>0</v>
      </c>
      <c r="K356">
        <v>0</v>
      </c>
      <c r="L356">
        <v>0</v>
      </c>
      <c r="M356">
        <v>37.700000000000003</v>
      </c>
      <c r="N356">
        <v>0</v>
      </c>
      <c r="O356">
        <v>38.9</v>
      </c>
    </row>
    <row r="357" spans="1:15" x14ac:dyDescent="0.2">
      <c r="A357">
        <v>21673</v>
      </c>
      <c r="B357" t="str">
        <f>VLOOKUP(A357,'[1]ANY SUBSTANCE USE'!$A:$AC,2,FALSE)</f>
        <v>Talbot</v>
      </c>
      <c r="C357">
        <v>2875</v>
      </c>
      <c r="D357" t="b">
        <v>0</v>
      </c>
      <c r="E357">
        <v>5.0999999999999996</v>
      </c>
      <c r="F357">
        <v>8.4</v>
      </c>
      <c r="G357">
        <v>5.3</v>
      </c>
      <c r="H357" s="47">
        <v>50663</v>
      </c>
      <c r="I357">
        <v>5.5</v>
      </c>
      <c r="J357">
        <v>0.3</v>
      </c>
      <c r="K357">
        <v>4</v>
      </c>
      <c r="L357">
        <v>25</v>
      </c>
      <c r="M357">
        <v>12.3</v>
      </c>
      <c r="N357">
        <v>19.899999999999999</v>
      </c>
      <c r="O357">
        <v>20.7</v>
      </c>
    </row>
    <row r="358" spans="1:15" x14ac:dyDescent="0.2">
      <c r="A358">
        <v>21675</v>
      </c>
      <c r="B358" t="str">
        <f>VLOOKUP(A358,'[1]ANY SUBSTANCE USE'!$A:$AC,2,FALSE)</f>
        <v>Dorchester</v>
      </c>
      <c r="C358">
        <v>62</v>
      </c>
      <c r="D358" t="b">
        <v>0</v>
      </c>
      <c r="E358">
        <v>14.5</v>
      </c>
      <c r="F358">
        <v>0</v>
      </c>
      <c r="G358">
        <v>14.5</v>
      </c>
      <c r="H358" s="47">
        <v>150981</v>
      </c>
      <c r="I358">
        <v>0</v>
      </c>
      <c r="J358">
        <v>0</v>
      </c>
      <c r="K358">
        <v>0</v>
      </c>
      <c r="L358">
        <v>0</v>
      </c>
      <c r="M358">
        <v>11.3</v>
      </c>
      <c r="N358">
        <v>0</v>
      </c>
      <c r="O358">
        <v>59.7</v>
      </c>
    </row>
    <row r="359" spans="1:15" x14ac:dyDescent="0.2">
      <c r="A359">
        <v>21676</v>
      </c>
      <c r="B359" t="str">
        <f>VLOOKUP(A359,'[1]ANY SUBSTANCE USE'!$A:$AC,2,FALSE)</f>
        <v>Talbot</v>
      </c>
      <c r="C359">
        <v>347</v>
      </c>
      <c r="D359" t="b">
        <v>0</v>
      </c>
      <c r="E359">
        <v>19.899999999999999</v>
      </c>
      <c r="F359">
        <v>0</v>
      </c>
      <c r="G359">
        <v>14.7</v>
      </c>
      <c r="H359" s="47">
        <v>55170</v>
      </c>
      <c r="I359">
        <v>2.1</v>
      </c>
      <c r="J359">
        <v>0</v>
      </c>
      <c r="K359">
        <v>13.5</v>
      </c>
      <c r="L359">
        <v>16.700000000000003</v>
      </c>
      <c r="M359">
        <v>21.3</v>
      </c>
      <c r="N359">
        <v>1.4</v>
      </c>
      <c r="O359">
        <v>61.4</v>
      </c>
    </row>
    <row r="360" spans="1:15" x14ac:dyDescent="0.2">
      <c r="A360">
        <v>21677</v>
      </c>
      <c r="B360" t="str">
        <f>VLOOKUP(A360,'[1]ANY SUBSTANCE USE'!$A:$AC,2,FALSE)</f>
        <v>Dorchester</v>
      </c>
      <c r="C360">
        <v>570</v>
      </c>
      <c r="D360" t="b">
        <v>0</v>
      </c>
      <c r="E360">
        <v>1.7</v>
      </c>
      <c r="F360">
        <v>8.6</v>
      </c>
      <c r="G360">
        <v>33.9</v>
      </c>
      <c r="H360" s="47">
        <v>31887</v>
      </c>
      <c r="I360">
        <v>3.5</v>
      </c>
      <c r="J360">
        <v>0</v>
      </c>
      <c r="K360">
        <v>0</v>
      </c>
      <c r="L360">
        <v>0.20000000000000284</v>
      </c>
      <c r="M360">
        <v>13.2</v>
      </c>
      <c r="N360">
        <v>25.3</v>
      </c>
      <c r="O360">
        <v>28.6</v>
      </c>
    </row>
    <row r="361" spans="1:15" x14ac:dyDescent="0.2">
      <c r="A361">
        <v>21678</v>
      </c>
      <c r="B361" t="str">
        <f>VLOOKUP(A361,'[1]ANY SUBSTANCE USE'!$A:$AC,2,FALSE)</f>
        <v>Kent</v>
      </c>
      <c r="C361">
        <v>1704</v>
      </c>
      <c r="D361" t="b">
        <v>0</v>
      </c>
      <c r="E361">
        <v>4.5999999999999996</v>
      </c>
      <c r="F361">
        <v>4.5</v>
      </c>
      <c r="G361">
        <v>9.1</v>
      </c>
      <c r="H361" s="47">
        <v>40941</v>
      </c>
      <c r="I361">
        <v>8.4</v>
      </c>
      <c r="J361">
        <v>0</v>
      </c>
      <c r="K361">
        <v>0.5</v>
      </c>
      <c r="L361">
        <v>27.599999999999994</v>
      </c>
      <c r="M361">
        <v>15.3</v>
      </c>
      <c r="N361">
        <v>10.9</v>
      </c>
      <c r="O361">
        <v>25.6</v>
      </c>
    </row>
    <row r="362" spans="1:15" x14ac:dyDescent="0.2">
      <c r="A362">
        <v>21679</v>
      </c>
      <c r="B362" t="str">
        <f>VLOOKUP(A362,'[1]ANY SUBSTANCE USE'!$A:$AC,2,FALSE)</f>
        <v>Talbot</v>
      </c>
      <c r="C362">
        <v>261</v>
      </c>
      <c r="D362" t="b">
        <v>0</v>
      </c>
      <c r="E362">
        <v>8.1999999999999993</v>
      </c>
      <c r="F362">
        <v>0</v>
      </c>
      <c r="G362">
        <v>5.4</v>
      </c>
      <c r="H362" s="47">
        <v>62433</v>
      </c>
      <c r="I362">
        <v>0</v>
      </c>
      <c r="J362">
        <v>0</v>
      </c>
      <c r="K362">
        <v>0</v>
      </c>
      <c r="L362">
        <v>0</v>
      </c>
      <c r="M362">
        <v>13.8</v>
      </c>
      <c r="N362">
        <v>11.5</v>
      </c>
      <c r="O362">
        <v>38.299999999999997</v>
      </c>
    </row>
    <row r="363" spans="1:15" x14ac:dyDescent="0.2">
      <c r="A363">
        <v>21701</v>
      </c>
      <c r="B363" t="str">
        <f>VLOOKUP(A363,'[1]ANY SUBSTANCE USE'!$A:$AC,2,FALSE)</f>
        <v>Frederick</v>
      </c>
      <c r="C363">
        <v>40203</v>
      </c>
      <c r="D363" t="b">
        <v>1</v>
      </c>
      <c r="E363">
        <v>4.5999999999999996</v>
      </c>
      <c r="F363">
        <v>4.7</v>
      </c>
      <c r="G363">
        <v>8.1999999999999993</v>
      </c>
      <c r="H363" s="47">
        <v>47541</v>
      </c>
      <c r="I363">
        <v>6.7</v>
      </c>
      <c r="J363">
        <v>0.89999999999999991</v>
      </c>
      <c r="K363">
        <v>2.2999999999999998</v>
      </c>
      <c r="L363">
        <v>24.099999999999994</v>
      </c>
      <c r="M363">
        <v>13.1</v>
      </c>
      <c r="N363">
        <v>19.100000000000001</v>
      </c>
      <c r="O363">
        <v>17.2</v>
      </c>
    </row>
    <row r="364" spans="1:15" x14ac:dyDescent="0.2">
      <c r="A364">
        <v>21702</v>
      </c>
      <c r="B364" t="str">
        <f>VLOOKUP(A364,'[1]ANY SUBSTANCE USE'!$A:$AC,2,FALSE)</f>
        <v>Frederick</v>
      </c>
      <c r="C364">
        <v>44783</v>
      </c>
      <c r="D364" t="b">
        <v>1</v>
      </c>
      <c r="E364">
        <v>9.4</v>
      </c>
      <c r="F364">
        <v>4.3</v>
      </c>
      <c r="G364">
        <v>9.3000000000000007</v>
      </c>
      <c r="H364" s="47">
        <v>43382</v>
      </c>
      <c r="I364">
        <v>5.8</v>
      </c>
      <c r="J364">
        <v>1.4</v>
      </c>
      <c r="K364">
        <v>6.9</v>
      </c>
      <c r="L364">
        <v>42.6</v>
      </c>
      <c r="M364">
        <v>10.6</v>
      </c>
      <c r="N364">
        <v>24.2</v>
      </c>
      <c r="O364">
        <v>14.7</v>
      </c>
    </row>
    <row r="365" spans="1:15" x14ac:dyDescent="0.2">
      <c r="A365">
        <v>21703</v>
      </c>
      <c r="B365" t="str">
        <f>VLOOKUP(A365,'[1]ANY SUBSTANCE USE'!$A:$AC,2,FALSE)</f>
        <v>Frederick</v>
      </c>
      <c r="C365">
        <v>39438</v>
      </c>
      <c r="D365" t="b">
        <v>1</v>
      </c>
      <c r="E365">
        <v>11.4</v>
      </c>
      <c r="F365">
        <v>5</v>
      </c>
      <c r="G365">
        <v>9.5</v>
      </c>
      <c r="H365" s="47">
        <v>39779</v>
      </c>
      <c r="I365">
        <v>1.9</v>
      </c>
      <c r="J365">
        <v>3.5</v>
      </c>
      <c r="K365">
        <v>11.7</v>
      </c>
      <c r="L365">
        <v>50.7</v>
      </c>
      <c r="M365">
        <v>7.6</v>
      </c>
      <c r="N365">
        <v>24.3</v>
      </c>
      <c r="O365">
        <v>10</v>
      </c>
    </row>
    <row r="366" spans="1:15" x14ac:dyDescent="0.2">
      <c r="A366">
        <v>21704</v>
      </c>
      <c r="B366" t="str">
        <f>VLOOKUP(A366,'[1]ANY SUBSTANCE USE'!$A:$AC,2,FALSE)</f>
        <v>Frederick</v>
      </c>
      <c r="C366">
        <v>17372</v>
      </c>
      <c r="D366" t="b">
        <v>1</v>
      </c>
      <c r="E366">
        <v>4</v>
      </c>
      <c r="F366">
        <v>2.2999999999999998</v>
      </c>
      <c r="G366">
        <v>2.9</v>
      </c>
      <c r="H366" s="47">
        <v>55437</v>
      </c>
      <c r="I366">
        <v>4.5</v>
      </c>
      <c r="J366">
        <v>0.3</v>
      </c>
      <c r="K366">
        <v>6.6</v>
      </c>
      <c r="L366">
        <v>41.9</v>
      </c>
      <c r="M366">
        <v>6</v>
      </c>
      <c r="N366">
        <v>33</v>
      </c>
      <c r="O366">
        <v>9.1</v>
      </c>
    </row>
    <row r="367" spans="1:15" x14ac:dyDescent="0.2">
      <c r="A367">
        <v>21705</v>
      </c>
      <c r="B367" t="str">
        <f>VLOOKUP(A367,'[1]ANY SUBSTANCE USE'!$A:$AC,2,FALSE)</f>
        <v>Frederick</v>
      </c>
      <c r="C367">
        <v>6</v>
      </c>
      <c r="D367" t="b">
        <v>0</v>
      </c>
      <c r="E367">
        <v>0</v>
      </c>
      <c r="F367">
        <v>100</v>
      </c>
      <c r="G367">
        <v>100</v>
      </c>
      <c r="H367" s="47">
        <v>0</v>
      </c>
      <c r="I367">
        <v>0</v>
      </c>
      <c r="J367">
        <v>0</v>
      </c>
      <c r="K367">
        <v>0</v>
      </c>
      <c r="L367">
        <v>50</v>
      </c>
      <c r="M367">
        <v>0</v>
      </c>
      <c r="N367">
        <v>0</v>
      </c>
      <c r="O367">
        <v>0</v>
      </c>
    </row>
    <row r="368" spans="1:15" x14ac:dyDescent="0.2">
      <c r="A368">
        <v>21710</v>
      </c>
      <c r="B368" t="str">
        <f>VLOOKUP(A368,'[1]ANY SUBSTANCE USE'!$A:$AC,2,FALSE)</f>
        <v>Frederick</v>
      </c>
      <c r="C368">
        <v>4960</v>
      </c>
      <c r="D368" t="b">
        <v>0</v>
      </c>
      <c r="E368">
        <v>7.1</v>
      </c>
      <c r="F368">
        <v>4.3</v>
      </c>
      <c r="G368">
        <v>2.8</v>
      </c>
      <c r="H368" s="47">
        <v>54268</v>
      </c>
      <c r="I368">
        <v>1.8</v>
      </c>
      <c r="J368">
        <v>0</v>
      </c>
      <c r="K368">
        <v>1.3</v>
      </c>
      <c r="L368">
        <v>18.599999999999994</v>
      </c>
      <c r="M368">
        <v>10.5</v>
      </c>
      <c r="N368">
        <v>19.100000000000001</v>
      </c>
      <c r="O368">
        <v>24</v>
      </c>
    </row>
    <row r="369" spans="1:15" x14ac:dyDescent="0.2">
      <c r="A369">
        <v>21711</v>
      </c>
      <c r="B369" t="str">
        <f>VLOOKUP(A369,'[1]ANY SUBSTANCE USE'!$A:$AC,2,FALSE)</f>
        <v>Washington</v>
      </c>
      <c r="C369">
        <v>1087</v>
      </c>
      <c r="D369" t="b">
        <v>0</v>
      </c>
      <c r="E369">
        <v>3.3</v>
      </c>
      <c r="F369">
        <v>2.4</v>
      </c>
      <c r="G369">
        <v>6.4</v>
      </c>
      <c r="H369" s="47">
        <v>46212</v>
      </c>
      <c r="I369">
        <v>0</v>
      </c>
      <c r="J369">
        <v>0</v>
      </c>
      <c r="K369">
        <v>0</v>
      </c>
      <c r="L369">
        <v>0</v>
      </c>
      <c r="M369">
        <v>9.6</v>
      </c>
      <c r="N369">
        <v>15.5</v>
      </c>
      <c r="O369">
        <v>26.3</v>
      </c>
    </row>
    <row r="370" spans="1:15" x14ac:dyDescent="0.2">
      <c r="A370">
        <v>21713</v>
      </c>
      <c r="B370" t="str">
        <f>VLOOKUP(A370,'[1]ANY SUBSTANCE USE'!$A:$AC,2,FALSE)</f>
        <v>Washington</v>
      </c>
      <c r="C370">
        <v>9630</v>
      </c>
      <c r="D370" t="b">
        <v>1</v>
      </c>
      <c r="E370">
        <v>8</v>
      </c>
      <c r="F370">
        <v>6.3</v>
      </c>
      <c r="G370">
        <v>8.1999999999999993</v>
      </c>
      <c r="H370" s="47">
        <v>43470</v>
      </c>
      <c r="I370">
        <v>4.5</v>
      </c>
      <c r="J370">
        <v>1.4</v>
      </c>
      <c r="K370">
        <v>1.3</v>
      </c>
      <c r="L370">
        <v>10.299999999999997</v>
      </c>
      <c r="M370">
        <v>11.4</v>
      </c>
      <c r="N370">
        <v>24.9</v>
      </c>
      <c r="O370">
        <v>19.399999999999999</v>
      </c>
    </row>
    <row r="371" spans="1:15" x14ac:dyDescent="0.2">
      <c r="A371">
        <v>21714</v>
      </c>
      <c r="B371" t="str">
        <f>VLOOKUP(A371,'[1]ANY SUBSTANCE USE'!$A:$AC,2,FALSE)</f>
        <v>Frederick</v>
      </c>
      <c r="C371">
        <v>292</v>
      </c>
      <c r="D371" t="b">
        <v>0</v>
      </c>
      <c r="E371">
        <v>0</v>
      </c>
      <c r="F371">
        <v>0</v>
      </c>
      <c r="G371">
        <v>0</v>
      </c>
      <c r="H371" s="47">
        <v>77328</v>
      </c>
      <c r="I371">
        <v>0</v>
      </c>
      <c r="J371">
        <v>0</v>
      </c>
      <c r="K371">
        <v>0</v>
      </c>
      <c r="L371">
        <v>8.2000000000000028</v>
      </c>
      <c r="M371">
        <v>0</v>
      </c>
      <c r="N371">
        <v>19.5</v>
      </c>
      <c r="O371">
        <v>3.4</v>
      </c>
    </row>
    <row r="372" spans="1:15" x14ac:dyDescent="0.2">
      <c r="A372">
        <v>21716</v>
      </c>
      <c r="B372" t="str">
        <f>VLOOKUP(A372,'[1]ANY SUBSTANCE USE'!$A:$AC,2,FALSE)</f>
        <v>Frederick</v>
      </c>
      <c r="C372">
        <v>6594</v>
      </c>
      <c r="D372" t="b">
        <v>1</v>
      </c>
      <c r="E372">
        <v>8.1999999999999993</v>
      </c>
      <c r="F372">
        <v>6.7</v>
      </c>
      <c r="G372">
        <v>8.8000000000000007</v>
      </c>
      <c r="H372" s="47">
        <v>41351</v>
      </c>
      <c r="I372">
        <v>4.0999999999999996</v>
      </c>
      <c r="J372">
        <v>1.3</v>
      </c>
      <c r="K372">
        <v>1.9</v>
      </c>
      <c r="L372">
        <v>26.599999999999994</v>
      </c>
      <c r="M372">
        <v>13.8</v>
      </c>
      <c r="N372">
        <v>22.6</v>
      </c>
      <c r="O372">
        <v>11.3</v>
      </c>
    </row>
    <row r="373" spans="1:15" x14ac:dyDescent="0.2">
      <c r="A373">
        <v>21717</v>
      </c>
      <c r="B373" t="str">
        <f>VLOOKUP(A373,'[1]ANY SUBSTANCE USE'!$A:$AC,2,FALSE)</f>
        <v>Frederick</v>
      </c>
      <c r="C373">
        <v>181</v>
      </c>
      <c r="D373" t="b">
        <v>0</v>
      </c>
      <c r="E373">
        <v>31.9</v>
      </c>
      <c r="F373">
        <v>26.7</v>
      </c>
      <c r="G373">
        <v>0</v>
      </c>
      <c r="H373" s="47">
        <v>33969</v>
      </c>
      <c r="I373">
        <v>0</v>
      </c>
      <c r="J373">
        <v>0</v>
      </c>
      <c r="K373">
        <v>0</v>
      </c>
      <c r="L373">
        <v>23.799999999999997</v>
      </c>
      <c r="M373">
        <v>23.8</v>
      </c>
      <c r="N373">
        <v>0</v>
      </c>
      <c r="O373">
        <v>23.8</v>
      </c>
    </row>
    <row r="374" spans="1:15" x14ac:dyDescent="0.2">
      <c r="A374">
        <v>21718</v>
      </c>
      <c r="B374" t="str">
        <f>VLOOKUP(A374,'[1]ANY SUBSTANCE USE'!$A:$AC,2,FALSE)</f>
        <v>Frederick</v>
      </c>
      <c r="C374">
        <v>131</v>
      </c>
      <c r="D374" t="b">
        <v>0</v>
      </c>
      <c r="E374">
        <v>1.9</v>
      </c>
      <c r="F374">
        <v>14.3</v>
      </c>
      <c r="G374">
        <v>6.1</v>
      </c>
      <c r="H374" s="47">
        <v>45990</v>
      </c>
      <c r="I374">
        <v>6.6</v>
      </c>
      <c r="J374">
        <v>0</v>
      </c>
      <c r="K374">
        <v>0</v>
      </c>
      <c r="L374">
        <v>7.5999999999999943</v>
      </c>
      <c r="M374">
        <v>13</v>
      </c>
      <c r="N374">
        <v>17.600000000000001</v>
      </c>
      <c r="O374">
        <v>26</v>
      </c>
    </row>
    <row r="375" spans="1:15" x14ac:dyDescent="0.2">
      <c r="A375">
        <v>21719</v>
      </c>
      <c r="B375" t="str">
        <f>VLOOKUP(A375,'[1]ANY SUBSTANCE USE'!$A:$AC,2,FALSE)</f>
        <v>Washington</v>
      </c>
      <c r="C375">
        <v>971</v>
      </c>
      <c r="D375" t="b">
        <v>0</v>
      </c>
      <c r="E375">
        <v>9.5</v>
      </c>
      <c r="F375">
        <v>2.9</v>
      </c>
      <c r="G375">
        <v>15.6</v>
      </c>
      <c r="H375" s="47">
        <v>37242</v>
      </c>
      <c r="I375">
        <v>0</v>
      </c>
      <c r="J375">
        <v>0</v>
      </c>
      <c r="K375">
        <v>0.4</v>
      </c>
      <c r="L375">
        <v>1.9000000000000057</v>
      </c>
      <c r="M375">
        <v>7.1</v>
      </c>
      <c r="N375">
        <v>23.7</v>
      </c>
      <c r="O375">
        <v>12</v>
      </c>
    </row>
    <row r="376" spans="1:15" x14ac:dyDescent="0.2">
      <c r="A376">
        <v>21722</v>
      </c>
      <c r="B376" t="str">
        <f>VLOOKUP(A376,'[1]ANY SUBSTANCE USE'!$A:$AC,2,FALSE)</f>
        <v>Washington</v>
      </c>
      <c r="C376">
        <v>6296</v>
      </c>
      <c r="D376" t="b">
        <v>1</v>
      </c>
      <c r="E376">
        <v>11.1</v>
      </c>
      <c r="F376">
        <v>1.5</v>
      </c>
      <c r="G376">
        <v>2.7</v>
      </c>
      <c r="H376" s="47">
        <v>34495</v>
      </c>
      <c r="I376">
        <v>2.7</v>
      </c>
      <c r="J376">
        <v>0.5</v>
      </c>
      <c r="K376">
        <v>0.2</v>
      </c>
      <c r="L376">
        <v>5.5</v>
      </c>
      <c r="M376">
        <v>10</v>
      </c>
      <c r="N376">
        <v>24.7</v>
      </c>
      <c r="O376">
        <v>17.399999999999999</v>
      </c>
    </row>
    <row r="377" spans="1:15" x14ac:dyDescent="0.2">
      <c r="A377">
        <v>21723</v>
      </c>
      <c r="B377" t="str">
        <f>VLOOKUP(A377,'[1]ANY SUBSTANCE USE'!$A:$AC,2,FALSE)</f>
        <v>Howard</v>
      </c>
      <c r="C377">
        <v>725</v>
      </c>
      <c r="D377" t="b">
        <v>0</v>
      </c>
      <c r="E377">
        <v>10.3</v>
      </c>
      <c r="F377">
        <v>3.1</v>
      </c>
      <c r="G377">
        <v>0</v>
      </c>
      <c r="H377" s="47">
        <v>78530</v>
      </c>
      <c r="I377">
        <v>0</v>
      </c>
      <c r="J377">
        <v>0</v>
      </c>
      <c r="K377">
        <v>4.7</v>
      </c>
      <c r="L377">
        <v>32.799999999999997</v>
      </c>
      <c r="M377">
        <v>7.3</v>
      </c>
      <c r="N377">
        <v>15.4</v>
      </c>
      <c r="O377">
        <v>17.100000000000001</v>
      </c>
    </row>
    <row r="378" spans="1:15" x14ac:dyDescent="0.2">
      <c r="A378">
        <v>21727</v>
      </c>
      <c r="B378" t="str">
        <f>VLOOKUP(A378,'[1]ANY SUBSTANCE USE'!$A:$AC,2,FALSE)</f>
        <v>Frederick</v>
      </c>
      <c r="C378">
        <v>6873</v>
      </c>
      <c r="D378" t="b">
        <v>1</v>
      </c>
      <c r="E378">
        <v>15.5</v>
      </c>
      <c r="F378">
        <v>5.4</v>
      </c>
      <c r="G378">
        <v>10.6</v>
      </c>
      <c r="H378" s="47">
        <v>26833</v>
      </c>
      <c r="I378">
        <v>1.7</v>
      </c>
      <c r="J378">
        <v>0</v>
      </c>
      <c r="K378">
        <v>2.6</v>
      </c>
      <c r="L378">
        <v>18.599999999999994</v>
      </c>
      <c r="M378">
        <v>13.2</v>
      </c>
      <c r="N378">
        <v>14.6</v>
      </c>
      <c r="O378">
        <v>18.3</v>
      </c>
    </row>
    <row r="379" spans="1:15" x14ac:dyDescent="0.2">
      <c r="A379">
        <v>21733</v>
      </c>
      <c r="B379" t="str">
        <f>VLOOKUP(A379,'[1]ANY SUBSTANCE USE'!$A:$AC,2,FALSE)</f>
        <v>Washington</v>
      </c>
      <c r="C379">
        <v>914</v>
      </c>
      <c r="D379" t="b">
        <v>0</v>
      </c>
      <c r="E379">
        <v>3.2</v>
      </c>
      <c r="F379">
        <v>0</v>
      </c>
      <c r="G379">
        <v>0</v>
      </c>
      <c r="H379" s="47">
        <v>42585</v>
      </c>
      <c r="I379">
        <v>0</v>
      </c>
      <c r="J379">
        <v>0</v>
      </c>
      <c r="K379">
        <v>4.3</v>
      </c>
      <c r="L379">
        <v>22.299999999999997</v>
      </c>
      <c r="M379">
        <v>8.3000000000000007</v>
      </c>
      <c r="N379">
        <v>15.2</v>
      </c>
      <c r="O379">
        <v>21.1</v>
      </c>
    </row>
    <row r="380" spans="1:15" x14ac:dyDescent="0.2">
      <c r="A380">
        <v>21734</v>
      </c>
      <c r="B380" t="str">
        <f>VLOOKUP(A380,'[1]ANY SUBSTANCE USE'!$A:$AC,2,FALSE)</f>
        <v>Washington</v>
      </c>
      <c r="C380">
        <v>889</v>
      </c>
      <c r="D380" t="b">
        <v>0</v>
      </c>
      <c r="E380">
        <v>9.1999999999999993</v>
      </c>
      <c r="F380">
        <v>8.8000000000000007</v>
      </c>
      <c r="G380">
        <v>8.6999999999999993</v>
      </c>
      <c r="H380" s="47">
        <v>38000</v>
      </c>
      <c r="I380">
        <v>7.5</v>
      </c>
      <c r="J380">
        <v>0</v>
      </c>
      <c r="K380">
        <v>0.6</v>
      </c>
      <c r="L380">
        <v>3.9000000000000057</v>
      </c>
      <c r="M380">
        <v>22</v>
      </c>
      <c r="N380">
        <v>5.6</v>
      </c>
      <c r="O380">
        <v>29.5</v>
      </c>
    </row>
    <row r="381" spans="1:15" x14ac:dyDescent="0.2">
      <c r="A381">
        <v>21737</v>
      </c>
      <c r="B381" t="str">
        <f>VLOOKUP(A381,'[1]ANY SUBSTANCE USE'!$A:$AC,2,FALSE)</f>
        <v>Howard</v>
      </c>
      <c r="C381">
        <v>2353</v>
      </c>
      <c r="D381" t="b">
        <v>0</v>
      </c>
      <c r="E381">
        <v>0</v>
      </c>
      <c r="F381">
        <v>4.4000000000000004</v>
      </c>
      <c r="G381">
        <v>4.3</v>
      </c>
      <c r="H381" s="47">
        <v>83876</v>
      </c>
      <c r="I381">
        <v>4.3</v>
      </c>
      <c r="J381">
        <v>0</v>
      </c>
      <c r="K381">
        <v>1</v>
      </c>
      <c r="L381">
        <v>11.299999999999997</v>
      </c>
      <c r="M381">
        <v>4.5999999999999996</v>
      </c>
      <c r="N381">
        <v>29.7</v>
      </c>
      <c r="O381">
        <v>11.5</v>
      </c>
    </row>
    <row r="382" spans="1:15" x14ac:dyDescent="0.2">
      <c r="A382">
        <v>21738</v>
      </c>
      <c r="B382" t="str">
        <f>VLOOKUP(A382,'[1]ANY SUBSTANCE USE'!$A:$AC,2,FALSE)</f>
        <v>Howard</v>
      </c>
      <c r="C382">
        <v>4185</v>
      </c>
      <c r="D382" t="b">
        <v>0</v>
      </c>
      <c r="E382">
        <v>1.6</v>
      </c>
      <c r="F382">
        <v>2.8</v>
      </c>
      <c r="G382">
        <v>2.5</v>
      </c>
      <c r="H382" s="47">
        <v>77302</v>
      </c>
      <c r="I382">
        <v>0</v>
      </c>
      <c r="J382">
        <v>0.7</v>
      </c>
      <c r="K382">
        <v>2.2000000000000002</v>
      </c>
      <c r="L382">
        <v>8.0999999999999943</v>
      </c>
      <c r="M382">
        <v>6.7</v>
      </c>
      <c r="N382">
        <v>27</v>
      </c>
      <c r="O382">
        <v>17.7</v>
      </c>
    </row>
    <row r="383" spans="1:15" x14ac:dyDescent="0.2">
      <c r="A383">
        <v>21740</v>
      </c>
      <c r="B383" t="str">
        <f>VLOOKUP(A383,'[1]ANY SUBSTANCE USE'!$A:$AC,2,FALSE)</f>
        <v>Washington</v>
      </c>
      <c r="C383">
        <v>63413</v>
      </c>
      <c r="D383" t="b">
        <v>1</v>
      </c>
      <c r="E383">
        <v>14.6</v>
      </c>
      <c r="F383">
        <v>6</v>
      </c>
      <c r="G383">
        <v>19.3</v>
      </c>
      <c r="H383" s="47">
        <v>29200</v>
      </c>
      <c r="I383">
        <v>14.4</v>
      </c>
      <c r="J383">
        <v>1.9</v>
      </c>
      <c r="K383">
        <v>3.9</v>
      </c>
      <c r="L383">
        <v>31.5</v>
      </c>
      <c r="M383">
        <v>17.899999999999999</v>
      </c>
      <c r="N383">
        <v>22.2</v>
      </c>
      <c r="O383">
        <v>15</v>
      </c>
    </row>
    <row r="384" spans="1:15" x14ac:dyDescent="0.2">
      <c r="A384">
        <v>21742</v>
      </c>
      <c r="B384" t="str">
        <f>VLOOKUP(A384,'[1]ANY SUBSTANCE USE'!$A:$AC,2,FALSE)</f>
        <v>Washington</v>
      </c>
      <c r="C384">
        <v>34190</v>
      </c>
      <c r="D384" t="b">
        <v>1</v>
      </c>
      <c r="E384">
        <v>10</v>
      </c>
      <c r="F384">
        <v>4.5</v>
      </c>
      <c r="G384">
        <v>11.1</v>
      </c>
      <c r="H384" s="47">
        <v>38386</v>
      </c>
      <c r="I384">
        <v>4.0999999999999996</v>
      </c>
      <c r="J384">
        <v>2.8</v>
      </c>
      <c r="K384">
        <v>3.4</v>
      </c>
      <c r="L384">
        <v>24.700000000000003</v>
      </c>
      <c r="M384">
        <v>15.1</v>
      </c>
      <c r="N384">
        <v>23.6</v>
      </c>
      <c r="O384">
        <v>20</v>
      </c>
    </row>
    <row r="385" spans="1:15" x14ac:dyDescent="0.2">
      <c r="A385">
        <v>21746</v>
      </c>
      <c r="B385" t="str">
        <f>VLOOKUP(A385,'[1]ANY SUBSTANCE USE'!$A:$AC,2,FALSE)</f>
        <v>Washington</v>
      </c>
      <c r="C385">
        <v>3399</v>
      </c>
      <c r="D385" t="b">
        <v>0</v>
      </c>
      <c r="E385">
        <v>26.9</v>
      </c>
      <c r="F385">
        <v>0</v>
      </c>
      <c r="G385">
        <v>0</v>
      </c>
      <c r="H385" s="47">
        <v>1537</v>
      </c>
      <c r="I385">
        <v>0</v>
      </c>
      <c r="J385">
        <v>0</v>
      </c>
      <c r="K385">
        <v>3.6</v>
      </c>
      <c r="L385">
        <v>74</v>
      </c>
      <c r="M385" t="s">
        <v>50</v>
      </c>
      <c r="N385">
        <v>0</v>
      </c>
      <c r="O385">
        <v>2.1</v>
      </c>
    </row>
    <row r="386" spans="1:15" x14ac:dyDescent="0.2">
      <c r="A386">
        <v>21750</v>
      </c>
      <c r="B386" t="str">
        <f>VLOOKUP(A386,'[1]ANY SUBSTANCE USE'!$A:$AC,2,FALSE)</f>
        <v>Washington</v>
      </c>
      <c r="C386">
        <v>3782</v>
      </c>
      <c r="D386" t="b">
        <v>0</v>
      </c>
      <c r="E386">
        <v>10.7</v>
      </c>
      <c r="F386">
        <v>5.7</v>
      </c>
      <c r="G386">
        <v>16.600000000000001</v>
      </c>
      <c r="H386" s="47">
        <v>30374</v>
      </c>
      <c r="I386">
        <v>7</v>
      </c>
      <c r="J386">
        <v>1.9</v>
      </c>
      <c r="K386">
        <v>0.8</v>
      </c>
      <c r="L386">
        <v>4.2999999999999972</v>
      </c>
      <c r="M386">
        <v>12.8</v>
      </c>
      <c r="N386">
        <v>20.5</v>
      </c>
      <c r="O386">
        <v>20.2</v>
      </c>
    </row>
    <row r="387" spans="1:15" x14ac:dyDescent="0.2">
      <c r="A387">
        <v>21754</v>
      </c>
      <c r="B387" t="str">
        <f>VLOOKUP(A387,'[1]ANY SUBSTANCE USE'!$A:$AC,2,FALSE)</f>
        <v>Frederick</v>
      </c>
      <c r="C387">
        <v>6847</v>
      </c>
      <c r="D387" t="b">
        <v>1</v>
      </c>
      <c r="E387">
        <v>5.9</v>
      </c>
      <c r="F387">
        <v>4.5999999999999996</v>
      </c>
      <c r="G387">
        <v>2.7</v>
      </c>
      <c r="H387" s="47">
        <v>54715</v>
      </c>
      <c r="I387">
        <v>4.3</v>
      </c>
      <c r="J387">
        <v>0.5</v>
      </c>
      <c r="K387">
        <v>5.7</v>
      </c>
      <c r="L387">
        <v>33.799999999999997</v>
      </c>
      <c r="M387">
        <v>10.6</v>
      </c>
      <c r="N387">
        <v>24.8</v>
      </c>
      <c r="O387">
        <v>14</v>
      </c>
    </row>
    <row r="388" spans="1:15" x14ac:dyDescent="0.2">
      <c r="A388">
        <v>21755</v>
      </c>
      <c r="B388" t="str">
        <f>VLOOKUP(A388,'[1]ANY SUBSTANCE USE'!$A:$AC,2,FALSE)</f>
        <v>Frederick</v>
      </c>
      <c r="C388">
        <v>5697</v>
      </c>
      <c r="D388" t="b">
        <v>1</v>
      </c>
      <c r="E388">
        <v>7.8</v>
      </c>
      <c r="F388">
        <v>5.2</v>
      </c>
      <c r="G388">
        <v>10.7</v>
      </c>
      <c r="H388" s="47">
        <v>49657</v>
      </c>
      <c r="I388">
        <v>0.4</v>
      </c>
      <c r="J388">
        <v>1.9</v>
      </c>
      <c r="K388">
        <v>3.9</v>
      </c>
      <c r="L388">
        <v>20.599999999999994</v>
      </c>
      <c r="M388">
        <v>9.6</v>
      </c>
      <c r="N388">
        <v>22.3</v>
      </c>
      <c r="O388">
        <v>15.7</v>
      </c>
    </row>
    <row r="389" spans="1:15" x14ac:dyDescent="0.2">
      <c r="A389">
        <v>21756</v>
      </c>
      <c r="B389" t="str">
        <f>VLOOKUP(A389,'[1]ANY SUBSTANCE USE'!$A:$AC,2,FALSE)</f>
        <v>Washington</v>
      </c>
      <c r="C389">
        <v>3069</v>
      </c>
      <c r="D389" t="b">
        <v>0</v>
      </c>
      <c r="E389">
        <v>8.9</v>
      </c>
      <c r="F389">
        <v>5</v>
      </c>
      <c r="G389">
        <v>3.3</v>
      </c>
      <c r="H389" s="47">
        <v>43681</v>
      </c>
      <c r="I389">
        <v>1.1000000000000001</v>
      </c>
      <c r="J389">
        <v>0</v>
      </c>
      <c r="K389">
        <v>0.1</v>
      </c>
      <c r="L389">
        <v>2.5</v>
      </c>
      <c r="M389">
        <v>8.5</v>
      </c>
      <c r="N389">
        <v>23.5</v>
      </c>
      <c r="O389">
        <v>17.600000000000001</v>
      </c>
    </row>
    <row r="390" spans="1:15" x14ac:dyDescent="0.2">
      <c r="A390">
        <v>21757</v>
      </c>
      <c r="B390" t="str">
        <f>VLOOKUP(A390,'[1]ANY SUBSTANCE USE'!$A:$AC,2,FALSE)</f>
        <v>Carroll</v>
      </c>
      <c r="C390">
        <v>2604</v>
      </c>
      <c r="D390" t="b">
        <v>0</v>
      </c>
      <c r="E390">
        <v>10.4</v>
      </c>
      <c r="F390">
        <v>5.3</v>
      </c>
      <c r="G390">
        <v>7.1</v>
      </c>
      <c r="H390" s="47">
        <v>38338</v>
      </c>
      <c r="I390">
        <v>3.5</v>
      </c>
      <c r="J390">
        <v>0</v>
      </c>
      <c r="K390">
        <v>0.9</v>
      </c>
      <c r="L390">
        <v>6.2999999999999972</v>
      </c>
      <c r="M390">
        <v>15</v>
      </c>
      <c r="N390">
        <v>23.3</v>
      </c>
      <c r="O390">
        <v>19.600000000000001</v>
      </c>
    </row>
    <row r="391" spans="1:15" x14ac:dyDescent="0.2">
      <c r="A391">
        <v>21758</v>
      </c>
      <c r="B391" t="str">
        <f>VLOOKUP(A391,'[1]ANY SUBSTANCE USE'!$A:$AC,2,FALSE)</f>
        <v>Frederick</v>
      </c>
      <c r="C391">
        <v>4454</v>
      </c>
      <c r="D391" t="b">
        <v>0</v>
      </c>
      <c r="E391">
        <v>4.7</v>
      </c>
      <c r="F391">
        <v>7</v>
      </c>
      <c r="G391">
        <v>5.5</v>
      </c>
      <c r="H391" s="47">
        <v>44507</v>
      </c>
      <c r="I391">
        <v>2.8</v>
      </c>
      <c r="J391">
        <v>0.5</v>
      </c>
      <c r="K391">
        <v>1</v>
      </c>
      <c r="L391">
        <v>14.5</v>
      </c>
      <c r="M391">
        <v>9.5</v>
      </c>
      <c r="N391">
        <v>23.5</v>
      </c>
      <c r="O391">
        <v>16.8</v>
      </c>
    </row>
    <row r="392" spans="1:15" x14ac:dyDescent="0.2">
      <c r="A392">
        <v>21762</v>
      </c>
      <c r="B392" t="str">
        <f>VLOOKUP(A392,'[1]ANY SUBSTANCE USE'!$A:$AC,2,FALSE)</f>
        <v>Frederick</v>
      </c>
      <c r="C392">
        <v>184</v>
      </c>
      <c r="D392" t="b">
        <v>0</v>
      </c>
      <c r="E392">
        <v>22.8</v>
      </c>
      <c r="F392">
        <v>0</v>
      </c>
      <c r="G392">
        <v>0</v>
      </c>
      <c r="H392" s="47">
        <v>25849</v>
      </c>
      <c r="I392">
        <v>0</v>
      </c>
      <c r="J392">
        <v>0</v>
      </c>
      <c r="K392">
        <v>0</v>
      </c>
      <c r="L392">
        <v>68.5</v>
      </c>
      <c r="M392">
        <v>0</v>
      </c>
      <c r="N392">
        <v>0</v>
      </c>
      <c r="O392">
        <v>31.5</v>
      </c>
    </row>
    <row r="393" spans="1:15" x14ac:dyDescent="0.2">
      <c r="A393">
        <v>21766</v>
      </c>
      <c r="B393" t="str">
        <f>VLOOKUP(A393,'[1]ANY SUBSTANCE USE'!$A:$AC,2,FALSE)</f>
        <v>Allegany</v>
      </c>
      <c r="C393">
        <v>522</v>
      </c>
      <c r="D393" t="b">
        <v>0</v>
      </c>
      <c r="E393">
        <v>4.8</v>
      </c>
      <c r="F393">
        <v>3.6</v>
      </c>
      <c r="G393">
        <v>7.1</v>
      </c>
      <c r="H393" s="47">
        <v>30939</v>
      </c>
      <c r="I393">
        <v>7.6</v>
      </c>
      <c r="J393">
        <v>0</v>
      </c>
      <c r="K393">
        <v>0</v>
      </c>
      <c r="L393">
        <v>3.5999999999999943</v>
      </c>
      <c r="M393">
        <v>26.2</v>
      </c>
      <c r="N393">
        <v>3.8</v>
      </c>
      <c r="O393">
        <v>34.1</v>
      </c>
    </row>
    <row r="394" spans="1:15" x14ac:dyDescent="0.2">
      <c r="A394">
        <v>21767</v>
      </c>
      <c r="B394" t="str">
        <f>VLOOKUP(A394,'[1]ANY SUBSTANCE USE'!$A:$AC,2,FALSE)</f>
        <v>Washington</v>
      </c>
      <c r="C394">
        <v>592</v>
      </c>
      <c r="D394" t="b">
        <v>0</v>
      </c>
      <c r="E394">
        <v>11.5</v>
      </c>
      <c r="F394">
        <v>0</v>
      </c>
      <c r="G394">
        <v>11.7</v>
      </c>
      <c r="H394" s="47">
        <v>32730</v>
      </c>
      <c r="I394">
        <v>9.4</v>
      </c>
      <c r="J394">
        <v>0</v>
      </c>
      <c r="K394">
        <v>0</v>
      </c>
      <c r="L394">
        <v>2</v>
      </c>
      <c r="M394">
        <v>11.3</v>
      </c>
      <c r="N394">
        <v>13.7</v>
      </c>
      <c r="O394">
        <v>34.6</v>
      </c>
    </row>
    <row r="395" spans="1:15" x14ac:dyDescent="0.2">
      <c r="A395">
        <v>21769</v>
      </c>
      <c r="B395" t="str">
        <f>VLOOKUP(A395,'[1]ANY SUBSTANCE USE'!$A:$AC,2,FALSE)</f>
        <v>Frederick</v>
      </c>
      <c r="C395">
        <v>12486</v>
      </c>
      <c r="D395" t="b">
        <v>1</v>
      </c>
      <c r="E395">
        <v>3.5</v>
      </c>
      <c r="F395">
        <v>4.0999999999999996</v>
      </c>
      <c r="G395">
        <v>3.6</v>
      </c>
      <c r="H395" s="47">
        <v>51685</v>
      </c>
      <c r="I395">
        <v>1.9</v>
      </c>
      <c r="J395">
        <v>0.4</v>
      </c>
      <c r="K395">
        <v>0.6</v>
      </c>
      <c r="L395">
        <v>16.400000000000006</v>
      </c>
      <c r="M395">
        <v>7.9</v>
      </c>
      <c r="N395">
        <v>25.1</v>
      </c>
      <c r="O395">
        <v>17.100000000000001</v>
      </c>
    </row>
    <row r="396" spans="1:15" x14ac:dyDescent="0.2">
      <c r="A396">
        <v>21770</v>
      </c>
      <c r="B396" t="str">
        <f>VLOOKUP(A396,'[1]ANY SUBSTANCE USE'!$A:$AC,2,FALSE)</f>
        <v>Frederick</v>
      </c>
      <c r="C396">
        <v>7291</v>
      </c>
      <c r="D396" t="b">
        <v>1</v>
      </c>
      <c r="E396">
        <v>1.7</v>
      </c>
      <c r="F396">
        <v>3.4</v>
      </c>
      <c r="G396">
        <v>0.1</v>
      </c>
      <c r="H396" s="47">
        <v>56048</v>
      </c>
      <c r="I396">
        <v>1.2</v>
      </c>
      <c r="J396">
        <v>0</v>
      </c>
      <c r="K396">
        <v>1.6</v>
      </c>
      <c r="L396">
        <v>23.299999999999997</v>
      </c>
      <c r="M396">
        <v>11.1</v>
      </c>
      <c r="N396">
        <v>22.5</v>
      </c>
      <c r="O396">
        <v>18.600000000000001</v>
      </c>
    </row>
    <row r="397" spans="1:15" x14ac:dyDescent="0.2">
      <c r="A397">
        <v>21771</v>
      </c>
      <c r="B397" t="str">
        <f>VLOOKUP(A397,'[1]ANY SUBSTANCE USE'!$A:$AC,2,FALSE)</f>
        <v>Frederick</v>
      </c>
      <c r="C397">
        <v>31755</v>
      </c>
      <c r="D397" t="b">
        <v>1</v>
      </c>
      <c r="E397">
        <v>4.9000000000000004</v>
      </c>
      <c r="F397">
        <v>2.7</v>
      </c>
      <c r="G397">
        <v>3.9</v>
      </c>
      <c r="H397" s="47">
        <v>51395</v>
      </c>
      <c r="I397">
        <v>2.2000000000000002</v>
      </c>
      <c r="J397">
        <v>0.5</v>
      </c>
      <c r="K397">
        <v>2.1</v>
      </c>
      <c r="L397">
        <v>13.200000000000003</v>
      </c>
      <c r="M397">
        <v>10.6</v>
      </c>
      <c r="N397">
        <v>24.2</v>
      </c>
      <c r="O397">
        <v>14.1</v>
      </c>
    </row>
    <row r="398" spans="1:15" x14ac:dyDescent="0.2">
      <c r="A398">
        <v>21773</v>
      </c>
      <c r="B398" t="str">
        <f>VLOOKUP(A398,'[1]ANY SUBSTANCE USE'!$A:$AC,2,FALSE)</f>
        <v>Frederick</v>
      </c>
      <c r="C398">
        <v>5357</v>
      </c>
      <c r="D398" t="b">
        <v>1</v>
      </c>
      <c r="E398">
        <v>4.7</v>
      </c>
      <c r="F398">
        <v>4.4000000000000004</v>
      </c>
      <c r="G398">
        <v>3.2</v>
      </c>
      <c r="H398" s="47">
        <v>48919</v>
      </c>
      <c r="I398">
        <v>0.7</v>
      </c>
      <c r="J398">
        <v>0.9</v>
      </c>
      <c r="K398">
        <v>0.9</v>
      </c>
      <c r="L398">
        <v>8.4000000000000057</v>
      </c>
      <c r="M398">
        <v>6.8</v>
      </c>
      <c r="N398">
        <v>24.9</v>
      </c>
      <c r="O398">
        <v>18.100000000000001</v>
      </c>
    </row>
    <row r="399" spans="1:15" x14ac:dyDescent="0.2">
      <c r="A399">
        <v>21774</v>
      </c>
      <c r="B399" t="str">
        <f>VLOOKUP(A399,'[1]ANY SUBSTANCE USE'!$A:$AC,2,FALSE)</f>
        <v>Frederick</v>
      </c>
      <c r="C399">
        <v>14450</v>
      </c>
      <c r="D399" t="b">
        <v>1</v>
      </c>
      <c r="E399">
        <v>2.7</v>
      </c>
      <c r="F399">
        <v>2.9</v>
      </c>
      <c r="G399">
        <v>1.8</v>
      </c>
      <c r="H399" s="47">
        <v>54201</v>
      </c>
      <c r="I399">
        <v>2.6</v>
      </c>
      <c r="J399">
        <v>0.8</v>
      </c>
      <c r="K399">
        <v>1.2</v>
      </c>
      <c r="L399">
        <v>14.299999999999997</v>
      </c>
      <c r="M399">
        <v>8.1</v>
      </c>
      <c r="N399">
        <v>29.1</v>
      </c>
      <c r="O399">
        <v>9.1999999999999993</v>
      </c>
    </row>
    <row r="400" spans="1:15" x14ac:dyDescent="0.2">
      <c r="A400">
        <v>21776</v>
      </c>
      <c r="B400" t="str">
        <f>VLOOKUP(A400,'[1]ANY SUBSTANCE USE'!$A:$AC,2,FALSE)</f>
        <v>Carroll</v>
      </c>
      <c r="C400">
        <v>6146</v>
      </c>
      <c r="D400" t="b">
        <v>1</v>
      </c>
      <c r="E400">
        <v>3.9</v>
      </c>
      <c r="F400">
        <v>4</v>
      </c>
      <c r="G400">
        <v>9.4</v>
      </c>
      <c r="H400" s="47">
        <v>43711</v>
      </c>
      <c r="I400">
        <v>1.2</v>
      </c>
      <c r="J400">
        <v>1.3</v>
      </c>
      <c r="K400">
        <v>0.1</v>
      </c>
      <c r="L400">
        <v>6.5999999999999943</v>
      </c>
      <c r="M400">
        <v>10.5</v>
      </c>
      <c r="N400">
        <v>20.9</v>
      </c>
      <c r="O400">
        <v>16.899999999999999</v>
      </c>
    </row>
    <row r="401" spans="1:15" x14ac:dyDescent="0.2">
      <c r="A401">
        <v>21777</v>
      </c>
      <c r="B401" t="str">
        <f>VLOOKUP(A401,'[1]ANY SUBSTANCE USE'!$A:$AC,2,FALSE)</f>
        <v>Frederick</v>
      </c>
      <c r="C401">
        <v>2277</v>
      </c>
      <c r="D401" t="b">
        <v>0</v>
      </c>
      <c r="E401">
        <v>4.3</v>
      </c>
      <c r="F401">
        <v>2.6</v>
      </c>
      <c r="G401">
        <v>2.2000000000000002</v>
      </c>
      <c r="H401" s="47">
        <v>46971</v>
      </c>
      <c r="I401">
        <v>0</v>
      </c>
      <c r="J401">
        <v>0</v>
      </c>
      <c r="K401">
        <v>1.6</v>
      </c>
      <c r="L401">
        <v>23.099999999999994</v>
      </c>
      <c r="M401">
        <v>9.4</v>
      </c>
      <c r="N401">
        <v>24.5</v>
      </c>
      <c r="O401">
        <v>8.1</v>
      </c>
    </row>
    <row r="402" spans="1:15" x14ac:dyDescent="0.2">
      <c r="A402">
        <v>21778</v>
      </c>
      <c r="B402" t="str">
        <f>VLOOKUP(A402,'[1]ANY SUBSTANCE USE'!$A:$AC,2,FALSE)</f>
        <v>Frederick</v>
      </c>
      <c r="C402">
        <v>681</v>
      </c>
      <c r="D402" t="b">
        <v>0</v>
      </c>
      <c r="E402">
        <v>19.100000000000001</v>
      </c>
      <c r="F402">
        <v>7.2</v>
      </c>
      <c r="G402">
        <v>7.9</v>
      </c>
      <c r="H402" s="47">
        <v>37611</v>
      </c>
      <c r="I402">
        <v>14.3</v>
      </c>
      <c r="J402">
        <v>0</v>
      </c>
      <c r="K402">
        <v>0</v>
      </c>
      <c r="L402">
        <v>0</v>
      </c>
      <c r="M402">
        <v>18.8</v>
      </c>
      <c r="N402">
        <v>11.6</v>
      </c>
      <c r="O402">
        <v>35.4</v>
      </c>
    </row>
    <row r="403" spans="1:15" x14ac:dyDescent="0.2">
      <c r="A403">
        <v>21779</v>
      </c>
      <c r="B403" t="str">
        <f>VLOOKUP(A403,'[1]ANY SUBSTANCE USE'!$A:$AC,2,FALSE)</f>
        <v>Washington</v>
      </c>
      <c r="C403">
        <v>1759</v>
      </c>
      <c r="D403" t="b">
        <v>0</v>
      </c>
      <c r="E403">
        <v>10.199999999999999</v>
      </c>
      <c r="F403">
        <v>0</v>
      </c>
      <c r="G403">
        <v>9.1999999999999993</v>
      </c>
      <c r="H403" s="47">
        <v>39117</v>
      </c>
      <c r="I403">
        <v>2.4</v>
      </c>
      <c r="J403">
        <v>0</v>
      </c>
      <c r="K403">
        <v>0</v>
      </c>
      <c r="L403">
        <v>6.2999999999999972</v>
      </c>
      <c r="M403">
        <v>7</v>
      </c>
      <c r="N403">
        <v>26.5</v>
      </c>
      <c r="O403">
        <v>8.5</v>
      </c>
    </row>
    <row r="404" spans="1:15" x14ac:dyDescent="0.2">
      <c r="A404">
        <v>21780</v>
      </c>
      <c r="B404" t="str">
        <f>VLOOKUP(A404,'[1]ANY SUBSTANCE USE'!$A:$AC,2,FALSE)</f>
        <v>Frederick</v>
      </c>
      <c r="C404">
        <v>2024</v>
      </c>
      <c r="D404" t="b">
        <v>0</v>
      </c>
      <c r="E404">
        <v>4.4000000000000004</v>
      </c>
      <c r="F404">
        <v>0.8</v>
      </c>
      <c r="G404">
        <v>7.7</v>
      </c>
      <c r="H404" s="47">
        <v>44362</v>
      </c>
      <c r="I404">
        <v>3.1</v>
      </c>
      <c r="J404">
        <v>0.8</v>
      </c>
      <c r="K404">
        <v>0.6</v>
      </c>
      <c r="L404">
        <v>3.2000000000000028</v>
      </c>
      <c r="M404">
        <v>10.4</v>
      </c>
      <c r="N404">
        <v>19.3</v>
      </c>
      <c r="O404">
        <v>20.6</v>
      </c>
    </row>
    <row r="405" spans="1:15" x14ac:dyDescent="0.2">
      <c r="A405">
        <v>21781</v>
      </c>
      <c r="B405" t="str">
        <f>VLOOKUP(A405,'[1]ANY SUBSTANCE USE'!$A:$AC,2,FALSE)</f>
        <v>Washington</v>
      </c>
      <c r="C405">
        <v>43</v>
      </c>
      <c r="D405" t="b">
        <v>0</v>
      </c>
      <c r="E405">
        <v>0</v>
      </c>
      <c r="F405">
        <v>0</v>
      </c>
      <c r="G405">
        <v>0</v>
      </c>
      <c r="H405" s="47">
        <v>653</v>
      </c>
      <c r="I405">
        <v>0</v>
      </c>
      <c r="J405">
        <v>0</v>
      </c>
      <c r="K405">
        <v>0</v>
      </c>
      <c r="L405">
        <v>44.2</v>
      </c>
      <c r="M405">
        <v>0</v>
      </c>
      <c r="N405">
        <v>48.8</v>
      </c>
      <c r="O405">
        <v>0</v>
      </c>
    </row>
    <row r="406" spans="1:15" x14ac:dyDescent="0.2">
      <c r="A406">
        <v>21782</v>
      </c>
      <c r="B406" t="str">
        <f>VLOOKUP(A406,'[1]ANY SUBSTANCE USE'!$A:$AC,2,FALSE)</f>
        <v>Washington</v>
      </c>
      <c r="C406">
        <v>4358</v>
      </c>
      <c r="D406" t="b">
        <v>0</v>
      </c>
      <c r="E406">
        <v>7.7</v>
      </c>
      <c r="F406">
        <v>8.3000000000000007</v>
      </c>
      <c r="G406">
        <v>1.7</v>
      </c>
      <c r="H406" s="47">
        <v>38317</v>
      </c>
      <c r="I406">
        <v>2.6</v>
      </c>
      <c r="J406">
        <v>0</v>
      </c>
      <c r="K406">
        <v>0.3</v>
      </c>
      <c r="L406">
        <v>1.9000000000000057</v>
      </c>
      <c r="M406">
        <v>14</v>
      </c>
      <c r="N406">
        <v>19.7</v>
      </c>
      <c r="O406">
        <v>22.2</v>
      </c>
    </row>
    <row r="407" spans="1:15" x14ac:dyDescent="0.2">
      <c r="A407">
        <v>21783</v>
      </c>
      <c r="B407" t="str">
        <f>VLOOKUP(A407,'[1]ANY SUBSTANCE USE'!$A:$AC,2,FALSE)</f>
        <v>Washington</v>
      </c>
      <c r="C407">
        <v>9793</v>
      </c>
      <c r="D407" t="b">
        <v>1</v>
      </c>
      <c r="E407">
        <v>10.9</v>
      </c>
      <c r="F407">
        <v>2.4</v>
      </c>
      <c r="G407">
        <v>5.8</v>
      </c>
      <c r="H407" s="47">
        <v>37429</v>
      </c>
      <c r="I407">
        <v>1.3</v>
      </c>
      <c r="J407">
        <v>0.2</v>
      </c>
      <c r="K407">
        <v>1.1000000000000001</v>
      </c>
      <c r="L407">
        <v>5.9000000000000057</v>
      </c>
      <c r="M407">
        <v>13.6</v>
      </c>
      <c r="N407">
        <v>22.9</v>
      </c>
      <c r="O407">
        <v>15.5</v>
      </c>
    </row>
    <row r="408" spans="1:15" x14ac:dyDescent="0.2">
      <c r="A408">
        <v>21784</v>
      </c>
      <c r="B408" t="str">
        <f>VLOOKUP(A408,'[1]ANY SUBSTANCE USE'!$A:$AC,2,FALSE)</f>
        <v>Carroll</v>
      </c>
      <c r="C408">
        <v>36809</v>
      </c>
      <c r="D408" t="b">
        <v>1</v>
      </c>
      <c r="E408">
        <v>5.5</v>
      </c>
      <c r="F408">
        <v>3.1</v>
      </c>
      <c r="G408">
        <v>3.5</v>
      </c>
      <c r="H408" s="47">
        <v>52574</v>
      </c>
      <c r="I408">
        <v>2.2999999999999998</v>
      </c>
      <c r="J408">
        <v>0.3</v>
      </c>
      <c r="K408">
        <v>2.1</v>
      </c>
      <c r="L408">
        <v>17.099999999999994</v>
      </c>
      <c r="M408">
        <v>9.5</v>
      </c>
      <c r="N408">
        <v>23.3</v>
      </c>
      <c r="O408">
        <v>14.7</v>
      </c>
    </row>
    <row r="409" spans="1:15" x14ac:dyDescent="0.2">
      <c r="A409">
        <v>21787</v>
      </c>
      <c r="B409" t="str">
        <f>VLOOKUP(A409,'[1]ANY SUBSTANCE USE'!$A:$AC,2,FALSE)</f>
        <v>Carroll</v>
      </c>
      <c r="C409">
        <v>10697</v>
      </c>
      <c r="D409" t="b">
        <v>1</v>
      </c>
      <c r="E409">
        <v>7.4</v>
      </c>
      <c r="F409">
        <v>4</v>
      </c>
      <c r="G409">
        <v>7.7</v>
      </c>
      <c r="H409" s="47">
        <v>35642</v>
      </c>
      <c r="I409">
        <v>2.1</v>
      </c>
      <c r="J409">
        <v>1.5</v>
      </c>
      <c r="K409">
        <v>1.2</v>
      </c>
      <c r="L409">
        <v>12.400000000000006</v>
      </c>
      <c r="M409">
        <v>10.5</v>
      </c>
      <c r="N409">
        <v>24.2</v>
      </c>
      <c r="O409">
        <v>20.2</v>
      </c>
    </row>
    <row r="410" spans="1:15" x14ac:dyDescent="0.2">
      <c r="A410">
        <v>21788</v>
      </c>
      <c r="B410" t="str">
        <f>VLOOKUP(A410,'[1]ANY SUBSTANCE USE'!$A:$AC,2,FALSE)</f>
        <v>Frederick</v>
      </c>
      <c r="C410">
        <v>11598</v>
      </c>
      <c r="D410" t="b">
        <v>1</v>
      </c>
      <c r="E410">
        <v>11</v>
      </c>
      <c r="F410">
        <v>2.5</v>
      </c>
      <c r="G410">
        <v>6.6</v>
      </c>
      <c r="H410" s="47">
        <v>45156</v>
      </c>
      <c r="I410">
        <v>2</v>
      </c>
      <c r="J410">
        <v>0.5</v>
      </c>
      <c r="K410">
        <v>0.8</v>
      </c>
      <c r="L410">
        <v>6.7999999999999972</v>
      </c>
      <c r="M410">
        <v>13.2</v>
      </c>
      <c r="N410">
        <v>17.8</v>
      </c>
      <c r="O410">
        <v>19.399999999999999</v>
      </c>
    </row>
    <row r="411" spans="1:15" x14ac:dyDescent="0.2">
      <c r="A411">
        <v>21790</v>
      </c>
      <c r="B411" t="str">
        <f>VLOOKUP(A411,'[1]ANY SUBSTANCE USE'!$A:$AC,2,FALSE)</f>
        <v>Frederick</v>
      </c>
      <c r="C411">
        <v>11</v>
      </c>
      <c r="D411" t="b">
        <v>0</v>
      </c>
      <c r="E411">
        <v>0</v>
      </c>
      <c r="F411">
        <v>0</v>
      </c>
      <c r="G411">
        <v>0</v>
      </c>
      <c r="H411" s="47">
        <v>0</v>
      </c>
      <c r="I411">
        <v>100</v>
      </c>
      <c r="J411">
        <v>0</v>
      </c>
      <c r="K411">
        <v>0</v>
      </c>
      <c r="L411">
        <v>0</v>
      </c>
      <c r="M411">
        <v>100</v>
      </c>
      <c r="N411">
        <v>0</v>
      </c>
      <c r="O411">
        <v>100</v>
      </c>
    </row>
    <row r="412" spans="1:15" x14ac:dyDescent="0.2">
      <c r="A412">
        <v>21791</v>
      </c>
      <c r="B412" t="str">
        <f>VLOOKUP(A412,'[1]ANY SUBSTANCE USE'!$A:$AC,2,FALSE)</f>
        <v>Carroll</v>
      </c>
      <c r="C412">
        <v>4794</v>
      </c>
      <c r="D412" t="b">
        <v>0</v>
      </c>
      <c r="E412">
        <v>8.9</v>
      </c>
      <c r="F412">
        <v>2.5</v>
      </c>
      <c r="G412">
        <v>8.1999999999999993</v>
      </c>
      <c r="H412" s="47">
        <v>43645</v>
      </c>
      <c r="I412">
        <v>3.1</v>
      </c>
      <c r="J412">
        <v>0.7</v>
      </c>
      <c r="K412">
        <v>1.2</v>
      </c>
      <c r="L412">
        <v>6.9000000000000057</v>
      </c>
      <c r="M412">
        <v>14.2</v>
      </c>
      <c r="N412">
        <v>18.7</v>
      </c>
      <c r="O412">
        <v>20.7</v>
      </c>
    </row>
    <row r="413" spans="1:15" x14ac:dyDescent="0.2">
      <c r="A413">
        <v>21793</v>
      </c>
      <c r="B413" t="str">
        <f>VLOOKUP(A413,'[1]ANY SUBSTANCE USE'!$A:$AC,2,FALSE)</f>
        <v>Frederick</v>
      </c>
      <c r="C413">
        <v>10862</v>
      </c>
      <c r="D413" t="b">
        <v>1</v>
      </c>
      <c r="E413">
        <v>5.4</v>
      </c>
      <c r="F413">
        <v>2.8</v>
      </c>
      <c r="G413">
        <v>4.0999999999999996</v>
      </c>
      <c r="H413" s="47">
        <v>47310</v>
      </c>
      <c r="I413">
        <v>5.9</v>
      </c>
      <c r="J413">
        <v>1.3</v>
      </c>
      <c r="K413">
        <v>4.5</v>
      </c>
      <c r="L413">
        <v>26</v>
      </c>
      <c r="M413">
        <v>10.6</v>
      </c>
      <c r="N413">
        <v>22.9</v>
      </c>
      <c r="O413">
        <v>16.7</v>
      </c>
    </row>
    <row r="414" spans="1:15" x14ac:dyDescent="0.2">
      <c r="A414">
        <v>21794</v>
      </c>
      <c r="B414" t="str">
        <f>VLOOKUP(A414,'[1]ANY SUBSTANCE USE'!$A:$AC,2,FALSE)</f>
        <v>Howard</v>
      </c>
      <c r="C414">
        <v>2162</v>
      </c>
      <c r="D414" t="b">
        <v>0</v>
      </c>
      <c r="E414">
        <v>4.0999999999999996</v>
      </c>
      <c r="F414">
        <v>4.5999999999999996</v>
      </c>
      <c r="G414">
        <v>3.3</v>
      </c>
      <c r="H414" s="47">
        <v>80135</v>
      </c>
      <c r="I414">
        <v>0</v>
      </c>
      <c r="J414">
        <v>0</v>
      </c>
      <c r="K414">
        <v>11.1</v>
      </c>
      <c r="L414">
        <v>45.3</v>
      </c>
      <c r="M414">
        <v>7.4</v>
      </c>
      <c r="N414">
        <v>24.9</v>
      </c>
      <c r="O414">
        <v>17</v>
      </c>
    </row>
    <row r="415" spans="1:15" x14ac:dyDescent="0.2">
      <c r="A415">
        <v>21795</v>
      </c>
      <c r="B415" t="str">
        <f>VLOOKUP(A415,'[1]ANY SUBSTANCE USE'!$A:$AC,2,FALSE)</f>
        <v>Washington</v>
      </c>
      <c r="C415">
        <v>9292</v>
      </c>
      <c r="D415" t="b">
        <v>1</v>
      </c>
      <c r="E415">
        <v>7.4</v>
      </c>
      <c r="F415">
        <v>6.3</v>
      </c>
      <c r="G415">
        <v>11.2</v>
      </c>
      <c r="H415" s="47">
        <v>35990</v>
      </c>
      <c r="I415">
        <v>5.4</v>
      </c>
      <c r="J415">
        <v>0.9</v>
      </c>
      <c r="K415">
        <v>0.3</v>
      </c>
      <c r="L415">
        <v>14.900000000000006</v>
      </c>
      <c r="M415">
        <v>10.3</v>
      </c>
      <c r="N415">
        <v>19.5</v>
      </c>
      <c r="O415">
        <v>18.8</v>
      </c>
    </row>
    <row r="416" spans="1:15" x14ac:dyDescent="0.2">
      <c r="A416">
        <v>21797</v>
      </c>
      <c r="B416" t="str">
        <f>VLOOKUP(A416,'[1]ANY SUBSTANCE USE'!$A:$AC,2,FALSE)</f>
        <v>Howard</v>
      </c>
      <c r="C416">
        <v>8755</v>
      </c>
      <c r="D416" t="b">
        <v>1</v>
      </c>
      <c r="E416">
        <v>7.1</v>
      </c>
      <c r="F416">
        <v>5.4</v>
      </c>
      <c r="G416">
        <v>5</v>
      </c>
      <c r="H416" s="47">
        <v>60336</v>
      </c>
      <c r="I416">
        <v>2</v>
      </c>
      <c r="J416">
        <v>0.4</v>
      </c>
      <c r="K416">
        <v>1.4</v>
      </c>
      <c r="L416">
        <v>13</v>
      </c>
      <c r="M416">
        <v>9.8000000000000007</v>
      </c>
      <c r="N416">
        <v>23.3</v>
      </c>
      <c r="O416">
        <v>14.4</v>
      </c>
    </row>
    <row r="417" spans="1:15" x14ac:dyDescent="0.2">
      <c r="A417">
        <v>21798</v>
      </c>
      <c r="B417" t="str">
        <f>VLOOKUP(A417,'[1]ANY SUBSTANCE USE'!$A:$AC,2,FALSE)</f>
        <v>Frederick</v>
      </c>
      <c r="C417">
        <v>2627</v>
      </c>
      <c r="D417" t="b">
        <v>0</v>
      </c>
      <c r="E417">
        <v>12.1</v>
      </c>
      <c r="F417">
        <v>9.8000000000000007</v>
      </c>
      <c r="G417">
        <v>12.3</v>
      </c>
      <c r="H417" s="47">
        <v>41906</v>
      </c>
      <c r="I417">
        <v>0.7</v>
      </c>
      <c r="J417">
        <v>0.3</v>
      </c>
      <c r="K417">
        <v>0.8</v>
      </c>
      <c r="L417">
        <v>19.700000000000003</v>
      </c>
      <c r="M417">
        <v>13.2</v>
      </c>
      <c r="N417">
        <v>23</v>
      </c>
      <c r="O417">
        <v>12</v>
      </c>
    </row>
    <row r="418" spans="1:15" x14ac:dyDescent="0.2">
      <c r="A418">
        <v>21801</v>
      </c>
      <c r="B418" t="str">
        <f>VLOOKUP(A418,'[1]ANY SUBSTANCE USE'!$A:$AC,2,FALSE)</f>
        <v>Wicomico</v>
      </c>
      <c r="C418">
        <v>30692</v>
      </c>
      <c r="D418" t="b">
        <v>1</v>
      </c>
      <c r="E418">
        <v>13.8</v>
      </c>
      <c r="F418">
        <v>8.4</v>
      </c>
      <c r="G418">
        <v>15</v>
      </c>
      <c r="H418" s="47">
        <v>33047</v>
      </c>
      <c r="I418">
        <v>17.2</v>
      </c>
      <c r="J418">
        <v>2.4</v>
      </c>
      <c r="K418">
        <v>5.2</v>
      </c>
      <c r="L418">
        <v>46.2</v>
      </c>
      <c r="M418">
        <v>12.9</v>
      </c>
      <c r="N418">
        <v>24.9</v>
      </c>
      <c r="O418">
        <v>15.9</v>
      </c>
    </row>
    <row r="419" spans="1:15" x14ac:dyDescent="0.2">
      <c r="A419">
        <v>21804</v>
      </c>
      <c r="B419" t="str">
        <f>VLOOKUP(A419,'[1]ANY SUBSTANCE USE'!$A:$AC,2,FALSE)</f>
        <v>Wicomico</v>
      </c>
      <c r="C419">
        <v>38566</v>
      </c>
      <c r="D419" t="b">
        <v>1</v>
      </c>
      <c r="E419">
        <v>12.4</v>
      </c>
      <c r="F419">
        <v>8.1999999999999993</v>
      </c>
      <c r="G419">
        <v>17.100000000000001</v>
      </c>
      <c r="H419" s="47">
        <v>29843</v>
      </c>
      <c r="I419">
        <v>5</v>
      </c>
      <c r="J419">
        <v>2.6</v>
      </c>
      <c r="K419">
        <v>7.8</v>
      </c>
      <c r="L419">
        <v>42.1</v>
      </c>
      <c r="M419">
        <v>11.9</v>
      </c>
      <c r="N419">
        <v>20</v>
      </c>
      <c r="O419">
        <v>15.3</v>
      </c>
    </row>
    <row r="420" spans="1:15" x14ac:dyDescent="0.2">
      <c r="A420">
        <v>21810</v>
      </c>
      <c r="B420" t="str">
        <f>VLOOKUP(A420,'[1]ANY SUBSTANCE USE'!$A:$AC,2,FALSE)</f>
        <v>Wicomico</v>
      </c>
      <c r="C420">
        <v>433</v>
      </c>
      <c r="D420" t="b">
        <v>0</v>
      </c>
      <c r="E420">
        <v>0</v>
      </c>
      <c r="F420">
        <v>19.100000000000001</v>
      </c>
      <c r="G420">
        <v>0</v>
      </c>
      <c r="H420" s="47">
        <v>39108</v>
      </c>
      <c r="I420">
        <v>0</v>
      </c>
      <c r="J420">
        <v>0</v>
      </c>
      <c r="K420">
        <v>0</v>
      </c>
      <c r="L420">
        <v>1.5999999999999943</v>
      </c>
      <c r="M420">
        <v>13.4</v>
      </c>
      <c r="N420">
        <v>0</v>
      </c>
      <c r="O420">
        <v>34.9</v>
      </c>
    </row>
    <row r="421" spans="1:15" x14ac:dyDescent="0.2">
      <c r="A421">
        <v>21811</v>
      </c>
      <c r="B421" t="str">
        <f>VLOOKUP(A421,'[1]ANY SUBSTANCE USE'!$A:$AC,2,FALSE)</f>
        <v>Worcester</v>
      </c>
      <c r="C421">
        <v>24187</v>
      </c>
      <c r="D421" t="b">
        <v>1</v>
      </c>
      <c r="E421">
        <v>6.5</v>
      </c>
      <c r="F421">
        <v>5.9</v>
      </c>
      <c r="G421">
        <v>8.1999999999999993</v>
      </c>
      <c r="H421" s="47">
        <v>44101</v>
      </c>
      <c r="I421">
        <v>4.0999999999999996</v>
      </c>
      <c r="J421">
        <v>1.7</v>
      </c>
      <c r="K421">
        <v>2.2999999999999998</v>
      </c>
      <c r="L421">
        <v>16.099999999999994</v>
      </c>
      <c r="M421">
        <v>14.9</v>
      </c>
      <c r="N421">
        <v>17.600000000000001</v>
      </c>
      <c r="O421">
        <v>31.5</v>
      </c>
    </row>
    <row r="422" spans="1:15" x14ac:dyDescent="0.2">
      <c r="A422">
        <v>21813</v>
      </c>
      <c r="B422" t="str">
        <f>VLOOKUP(A422,'[1]ANY SUBSTANCE USE'!$A:$AC,2,FALSE)</f>
        <v>Worcester</v>
      </c>
      <c r="C422">
        <v>2662</v>
      </c>
      <c r="D422" t="b">
        <v>0</v>
      </c>
      <c r="E422">
        <v>7.2</v>
      </c>
      <c r="F422">
        <v>3.3</v>
      </c>
      <c r="G422">
        <v>4.7</v>
      </c>
      <c r="H422" s="47">
        <v>52415</v>
      </c>
      <c r="I422">
        <v>1</v>
      </c>
      <c r="J422">
        <v>1.9</v>
      </c>
      <c r="K422">
        <v>2.2999999999999998</v>
      </c>
      <c r="L422">
        <v>11.900000000000006</v>
      </c>
      <c r="M422">
        <v>8.9</v>
      </c>
      <c r="N422">
        <v>15.8</v>
      </c>
      <c r="O422">
        <v>22.7</v>
      </c>
    </row>
    <row r="423" spans="1:15" x14ac:dyDescent="0.2">
      <c r="A423">
        <v>21814</v>
      </c>
      <c r="B423" t="str">
        <f>VLOOKUP(A423,'[1]ANY SUBSTANCE USE'!$A:$AC,2,FALSE)</f>
        <v>Wicomico</v>
      </c>
      <c r="C423">
        <v>180</v>
      </c>
      <c r="D423" t="b">
        <v>0</v>
      </c>
      <c r="E423">
        <v>0</v>
      </c>
      <c r="F423">
        <v>0</v>
      </c>
      <c r="G423">
        <v>0</v>
      </c>
      <c r="H423" s="47">
        <v>34921</v>
      </c>
      <c r="I423">
        <v>0</v>
      </c>
      <c r="J423">
        <v>0</v>
      </c>
      <c r="K423">
        <v>0</v>
      </c>
      <c r="L423">
        <v>0</v>
      </c>
      <c r="M423">
        <v>4.4000000000000004</v>
      </c>
      <c r="N423">
        <v>15</v>
      </c>
      <c r="O423">
        <v>10</v>
      </c>
    </row>
    <row r="424" spans="1:15" x14ac:dyDescent="0.2">
      <c r="A424">
        <v>21817</v>
      </c>
      <c r="B424" t="str">
        <f>VLOOKUP(A424,'[1]ANY SUBSTANCE USE'!$A:$AC,2,FALSE)</f>
        <v>Somerset</v>
      </c>
      <c r="C424">
        <v>4146</v>
      </c>
      <c r="D424" t="b">
        <v>0</v>
      </c>
      <c r="E424">
        <v>13.5</v>
      </c>
      <c r="F424">
        <v>12.2</v>
      </c>
      <c r="G424">
        <v>19.2</v>
      </c>
      <c r="H424" s="47">
        <v>25014</v>
      </c>
      <c r="I424">
        <v>12.3</v>
      </c>
      <c r="J424">
        <v>0.9</v>
      </c>
      <c r="K424">
        <v>0.5</v>
      </c>
      <c r="L424">
        <v>27.400000000000006</v>
      </c>
      <c r="M424">
        <v>19.5</v>
      </c>
      <c r="N424">
        <v>21.3</v>
      </c>
      <c r="O424">
        <v>24.2</v>
      </c>
    </row>
    <row r="425" spans="1:15" x14ac:dyDescent="0.2">
      <c r="A425">
        <v>21821</v>
      </c>
      <c r="B425" t="str">
        <f>VLOOKUP(A425,'[1]ANY SUBSTANCE USE'!$A:$AC,2,FALSE)</f>
        <v>Somerset</v>
      </c>
      <c r="C425">
        <v>732</v>
      </c>
      <c r="D425" t="b">
        <v>0</v>
      </c>
      <c r="E425">
        <v>16.5</v>
      </c>
      <c r="F425">
        <v>7.2</v>
      </c>
      <c r="G425">
        <v>11.6</v>
      </c>
      <c r="H425" s="47">
        <v>24673</v>
      </c>
      <c r="I425">
        <v>4.3</v>
      </c>
      <c r="J425">
        <v>0</v>
      </c>
      <c r="K425">
        <v>0.6</v>
      </c>
      <c r="L425">
        <v>10</v>
      </c>
      <c r="M425">
        <v>30.5</v>
      </c>
      <c r="N425">
        <v>11.6</v>
      </c>
      <c r="O425">
        <v>36.9</v>
      </c>
    </row>
    <row r="426" spans="1:15" x14ac:dyDescent="0.2">
      <c r="A426">
        <v>21822</v>
      </c>
      <c r="B426" t="str">
        <f>VLOOKUP(A426,'[1]ANY SUBSTANCE USE'!$A:$AC,2,FALSE)</f>
        <v>Worcester</v>
      </c>
      <c r="C426">
        <v>2364</v>
      </c>
      <c r="D426" t="b">
        <v>0</v>
      </c>
      <c r="E426">
        <v>12.2</v>
      </c>
      <c r="F426">
        <v>9.3000000000000007</v>
      </c>
      <c r="G426">
        <v>13.6</v>
      </c>
      <c r="H426" s="47">
        <v>27135</v>
      </c>
      <c r="I426">
        <v>12</v>
      </c>
      <c r="J426">
        <v>0</v>
      </c>
      <c r="K426">
        <v>0</v>
      </c>
      <c r="L426">
        <v>27</v>
      </c>
      <c r="M426">
        <v>15.7</v>
      </c>
      <c r="N426">
        <v>25</v>
      </c>
      <c r="O426">
        <v>21.1</v>
      </c>
    </row>
    <row r="427" spans="1:15" x14ac:dyDescent="0.2">
      <c r="A427">
        <v>21824</v>
      </c>
      <c r="B427" t="str">
        <f>VLOOKUP(A427,'[1]ANY SUBSTANCE USE'!$A:$AC,2,FALSE)</f>
        <v>Somerset</v>
      </c>
      <c r="C427">
        <v>143</v>
      </c>
      <c r="D427" t="b">
        <v>0</v>
      </c>
      <c r="E427">
        <v>32.1</v>
      </c>
      <c r="F427">
        <v>0</v>
      </c>
      <c r="G427">
        <v>0</v>
      </c>
      <c r="H427" s="47">
        <v>36121</v>
      </c>
      <c r="I427">
        <v>12.8</v>
      </c>
      <c r="J427">
        <v>0</v>
      </c>
      <c r="K427">
        <v>0</v>
      </c>
      <c r="L427">
        <v>0</v>
      </c>
      <c r="M427">
        <v>25.9</v>
      </c>
      <c r="N427">
        <v>4.2</v>
      </c>
      <c r="O427">
        <v>65</v>
      </c>
    </row>
    <row r="428" spans="1:15" x14ac:dyDescent="0.2">
      <c r="A428">
        <v>21826</v>
      </c>
      <c r="B428" t="str">
        <f>VLOOKUP(A428,'[1]ANY SUBSTANCE USE'!$A:$AC,2,FALSE)</f>
        <v>Wicomico</v>
      </c>
      <c r="C428">
        <v>5460</v>
      </c>
      <c r="D428" t="b">
        <v>1</v>
      </c>
      <c r="E428">
        <v>5.5</v>
      </c>
      <c r="F428">
        <v>13.4</v>
      </c>
      <c r="G428">
        <v>15.3</v>
      </c>
      <c r="H428" s="47">
        <v>25893</v>
      </c>
      <c r="I428">
        <v>1.1000000000000001</v>
      </c>
      <c r="J428">
        <v>0.5</v>
      </c>
      <c r="K428">
        <v>6.2</v>
      </c>
      <c r="L428">
        <v>43.8</v>
      </c>
      <c r="M428">
        <v>10.7</v>
      </c>
      <c r="N428">
        <v>23.9</v>
      </c>
      <c r="O428">
        <v>8.6999999999999993</v>
      </c>
    </row>
    <row r="429" spans="1:15" x14ac:dyDescent="0.2">
      <c r="A429">
        <v>21829</v>
      </c>
      <c r="B429" t="str">
        <f>VLOOKUP(A429,'[1]ANY SUBSTANCE USE'!$A:$AC,2,FALSE)</f>
        <v>Worcester</v>
      </c>
      <c r="C429">
        <v>365</v>
      </c>
      <c r="D429" t="b">
        <v>0</v>
      </c>
      <c r="E429">
        <v>2.9</v>
      </c>
      <c r="F429">
        <v>14.8</v>
      </c>
      <c r="G429">
        <v>7.7</v>
      </c>
      <c r="H429" s="47">
        <v>47430</v>
      </c>
      <c r="I429">
        <v>7.4</v>
      </c>
      <c r="J429">
        <v>0</v>
      </c>
      <c r="K429">
        <v>2.5</v>
      </c>
      <c r="L429">
        <v>3.2999999999999972</v>
      </c>
      <c r="M429">
        <v>7.7</v>
      </c>
      <c r="N429">
        <v>4.7</v>
      </c>
      <c r="O429">
        <v>42.2</v>
      </c>
    </row>
    <row r="430" spans="1:15" x14ac:dyDescent="0.2">
      <c r="A430">
        <v>21830</v>
      </c>
      <c r="B430" t="str">
        <f>VLOOKUP(A430,'[1]ANY SUBSTANCE USE'!$A:$AC,2,FALSE)</f>
        <v>Wicomico</v>
      </c>
      <c r="C430">
        <v>4529</v>
      </c>
      <c r="D430" t="b">
        <v>0</v>
      </c>
      <c r="E430">
        <v>4.5</v>
      </c>
      <c r="F430">
        <v>5.8</v>
      </c>
      <c r="G430">
        <v>4.5999999999999996</v>
      </c>
      <c r="H430" s="47">
        <v>37839</v>
      </c>
      <c r="I430">
        <v>4</v>
      </c>
      <c r="J430">
        <v>0</v>
      </c>
      <c r="K430">
        <v>0.8</v>
      </c>
      <c r="L430">
        <v>15.599999999999994</v>
      </c>
      <c r="M430">
        <v>9</v>
      </c>
      <c r="N430">
        <v>18.7</v>
      </c>
      <c r="O430">
        <v>16.2</v>
      </c>
    </row>
    <row r="431" spans="1:15" x14ac:dyDescent="0.2">
      <c r="A431">
        <v>21835</v>
      </c>
      <c r="B431" t="str">
        <f>VLOOKUP(A431,'[1]ANY SUBSTANCE USE'!$A:$AC,2,FALSE)</f>
        <v>Dorchester</v>
      </c>
      <c r="C431">
        <v>328</v>
      </c>
      <c r="D431" t="b">
        <v>0</v>
      </c>
      <c r="E431">
        <v>18.2</v>
      </c>
      <c r="F431">
        <v>0</v>
      </c>
      <c r="G431">
        <v>9.5</v>
      </c>
      <c r="H431" s="47">
        <v>29841</v>
      </c>
      <c r="I431">
        <v>6.7</v>
      </c>
      <c r="J431">
        <v>0</v>
      </c>
      <c r="K431">
        <v>0</v>
      </c>
      <c r="L431">
        <v>15.200000000000003</v>
      </c>
      <c r="M431">
        <v>30.2</v>
      </c>
      <c r="N431">
        <v>14.3</v>
      </c>
      <c r="O431">
        <v>24.7</v>
      </c>
    </row>
    <row r="432" spans="1:15" x14ac:dyDescent="0.2">
      <c r="A432">
        <v>21837</v>
      </c>
      <c r="B432" t="str">
        <f>VLOOKUP(A432,'[1]ANY SUBSTANCE USE'!$A:$AC,2,FALSE)</f>
        <v>Wicomico</v>
      </c>
      <c r="C432">
        <v>3164</v>
      </c>
      <c r="D432" t="b">
        <v>0</v>
      </c>
      <c r="E432">
        <v>8.6</v>
      </c>
      <c r="F432">
        <v>3.7</v>
      </c>
      <c r="G432">
        <v>8.6</v>
      </c>
      <c r="H432" s="47">
        <v>29985</v>
      </c>
      <c r="I432">
        <v>3.9</v>
      </c>
      <c r="J432">
        <v>3.3</v>
      </c>
      <c r="K432">
        <v>1.9</v>
      </c>
      <c r="L432">
        <v>38.9</v>
      </c>
      <c r="M432">
        <v>16</v>
      </c>
      <c r="N432">
        <v>24</v>
      </c>
      <c r="O432">
        <v>16.899999999999999</v>
      </c>
    </row>
    <row r="433" spans="1:15" x14ac:dyDescent="0.2">
      <c r="A433">
        <v>21838</v>
      </c>
      <c r="B433" t="str">
        <f>VLOOKUP(A433,'[1]ANY SUBSTANCE USE'!$A:$AC,2,FALSE)</f>
        <v>Somerset</v>
      </c>
      <c r="C433">
        <v>1931</v>
      </c>
      <c r="D433" t="b">
        <v>0</v>
      </c>
      <c r="E433">
        <v>12.6</v>
      </c>
      <c r="F433">
        <v>2.4</v>
      </c>
      <c r="G433">
        <v>4.4000000000000004</v>
      </c>
      <c r="H433" s="47">
        <v>35992</v>
      </c>
      <c r="I433">
        <v>1</v>
      </c>
      <c r="J433">
        <v>0</v>
      </c>
      <c r="K433">
        <v>1.4</v>
      </c>
      <c r="L433">
        <v>20.799999999999997</v>
      </c>
      <c r="M433">
        <v>16</v>
      </c>
      <c r="N433">
        <v>19.2</v>
      </c>
      <c r="O433">
        <v>21.4</v>
      </c>
    </row>
    <row r="434" spans="1:15" x14ac:dyDescent="0.2">
      <c r="A434">
        <v>21840</v>
      </c>
      <c r="B434" t="str">
        <f>VLOOKUP(A434,'[1]ANY SUBSTANCE USE'!$A:$AC,2,FALSE)</f>
        <v>Wicomico</v>
      </c>
      <c r="C434">
        <v>465</v>
      </c>
      <c r="D434" t="b">
        <v>0</v>
      </c>
      <c r="E434">
        <v>3.1</v>
      </c>
      <c r="F434">
        <v>13.7</v>
      </c>
      <c r="G434">
        <v>0</v>
      </c>
      <c r="H434" s="47">
        <v>44202</v>
      </c>
      <c r="I434">
        <v>0</v>
      </c>
      <c r="J434">
        <v>0</v>
      </c>
      <c r="K434">
        <v>0</v>
      </c>
      <c r="L434">
        <v>19.799999999999997</v>
      </c>
      <c r="M434">
        <v>16.3</v>
      </c>
      <c r="N434">
        <v>15.5</v>
      </c>
      <c r="O434">
        <v>34.6</v>
      </c>
    </row>
    <row r="435" spans="1:15" x14ac:dyDescent="0.2">
      <c r="A435">
        <v>21841</v>
      </c>
      <c r="B435" t="str">
        <f>VLOOKUP(A435,'[1]ANY SUBSTANCE USE'!$A:$AC,2,FALSE)</f>
        <v>Worcester</v>
      </c>
      <c r="C435">
        <v>1085</v>
      </c>
      <c r="D435" t="b">
        <v>0</v>
      </c>
      <c r="E435">
        <v>6.2</v>
      </c>
      <c r="F435">
        <v>2.9</v>
      </c>
      <c r="G435">
        <v>8.9</v>
      </c>
      <c r="H435" s="47">
        <v>40022</v>
      </c>
      <c r="I435">
        <v>4.4000000000000004</v>
      </c>
      <c r="J435">
        <v>0</v>
      </c>
      <c r="K435">
        <v>0</v>
      </c>
      <c r="L435">
        <v>30</v>
      </c>
      <c r="M435">
        <v>10.1</v>
      </c>
      <c r="N435">
        <v>17.5</v>
      </c>
      <c r="O435">
        <v>20.7</v>
      </c>
    </row>
    <row r="436" spans="1:15" x14ac:dyDescent="0.2">
      <c r="A436">
        <v>21842</v>
      </c>
      <c r="B436" t="str">
        <f>VLOOKUP(A436,'[1]ANY SUBSTANCE USE'!$A:$AC,2,FALSE)</f>
        <v>Worcester</v>
      </c>
      <c r="C436">
        <v>10960</v>
      </c>
      <c r="D436" t="b">
        <v>1</v>
      </c>
      <c r="E436">
        <v>5.6</v>
      </c>
      <c r="F436">
        <v>7.1</v>
      </c>
      <c r="G436">
        <v>8.3000000000000007</v>
      </c>
      <c r="H436" s="47">
        <v>56593</v>
      </c>
      <c r="I436">
        <v>7.9</v>
      </c>
      <c r="J436">
        <v>2.7</v>
      </c>
      <c r="K436">
        <v>2.6</v>
      </c>
      <c r="L436">
        <v>10.799999999999997</v>
      </c>
      <c r="M436">
        <v>15.3</v>
      </c>
      <c r="N436">
        <v>12.7</v>
      </c>
      <c r="O436">
        <v>31.5</v>
      </c>
    </row>
    <row r="437" spans="1:15" x14ac:dyDescent="0.2">
      <c r="A437">
        <v>21849</v>
      </c>
      <c r="B437" t="str">
        <f>VLOOKUP(A437,'[1]ANY SUBSTANCE USE'!$A:$AC,2,FALSE)</f>
        <v>Wicomico</v>
      </c>
      <c r="C437">
        <v>3794</v>
      </c>
      <c r="D437" t="b">
        <v>0</v>
      </c>
      <c r="E437">
        <v>13.2</v>
      </c>
      <c r="F437">
        <v>2.7</v>
      </c>
      <c r="G437">
        <v>11</v>
      </c>
      <c r="H437" s="47">
        <v>41183</v>
      </c>
      <c r="I437">
        <v>3.3</v>
      </c>
      <c r="J437">
        <v>0</v>
      </c>
      <c r="K437">
        <v>1.2</v>
      </c>
      <c r="L437">
        <v>16</v>
      </c>
      <c r="M437">
        <v>14</v>
      </c>
      <c r="N437">
        <v>22.2</v>
      </c>
      <c r="O437">
        <v>17.8</v>
      </c>
    </row>
    <row r="438" spans="1:15" x14ac:dyDescent="0.2">
      <c r="A438">
        <v>21850</v>
      </c>
      <c r="B438" t="str">
        <f>VLOOKUP(A438,'[1]ANY SUBSTANCE USE'!$A:$AC,2,FALSE)</f>
        <v>Wicomico</v>
      </c>
      <c r="C438">
        <v>3405</v>
      </c>
      <c r="D438" t="b">
        <v>0</v>
      </c>
      <c r="E438">
        <v>13.1</v>
      </c>
      <c r="F438">
        <v>3.1</v>
      </c>
      <c r="G438">
        <v>8.6</v>
      </c>
      <c r="H438" s="47">
        <v>30031</v>
      </c>
      <c r="I438">
        <v>2.2000000000000002</v>
      </c>
      <c r="J438">
        <v>1.8</v>
      </c>
      <c r="K438">
        <v>0.5</v>
      </c>
      <c r="L438">
        <v>13.599999999999994</v>
      </c>
      <c r="M438">
        <v>10.9</v>
      </c>
      <c r="N438">
        <v>22.7</v>
      </c>
      <c r="O438">
        <v>18</v>
      </c>
    </row>
    <row r="439" spans="1:15" x14ac:dyDescent="0.2">
      <c r="A439">
        <v>21851</v>
      </c>
      <c r="B439" t="str">
        <f>VLOOKUP(A439,'[1]ANY SUBSTANCE USE'!$A:$AC,2,FALSE)</f>
        <v>Worcester</v>
      </c>
      <c r="C439">
        <v>7364</v>
      </c>
      <c r="D439" t="b">
        <v>1</v>
      </c>
      <c r="E439">
        <v>11</v>
      </c>
      <c r="F439">
        <v>9.3000000000000007</v>
      </c>
      <c r="G439">
        <v>12.4</v>
      </c>
      <c r="H439" s="47">
        <v>29025</v>
      </c>
      <c r="I439">
        <v>7.6</v>
      </c>
      <c r="J439">
        <v>4.0999999999999996</v>
      </c>
      <c r="K439">
        <v>1.2</v>
      </c>
      <c r="L439">
        <v>43.3</v>
      </c>
      <c r="M439">
        <v>17.399999999999999</v>
      </c>
      <c r="N439">
        <v>20.6</v>
      </c>
      <c r="O439">
        <v>18.3</v>
      </c>
    </row>
    <row r="440" spans="1:15" x14ac:dyDescent="0.2">
      <c r="A440">
        <v>21853</v>
      </c>
      <c r="B440" t="str">
        <f>VLOOKUP(A440,'[1]ANY SUBSTANCE USE'!$A:$AC,2,FALSE)</f>
        <v>Somerset</v>
      </c>
      <c r="C440">
        <v>10510</v>
      </c>
      <c r="D440" t="b">
        <v>1</v>
      </c>
      <c r="E440">
        <v>8.8000000000000007</v>
      </c>
      <c r="F440">
        <v>11.4</v>
      </c>
      <c r="G440">
        <v>26.5</v>
      </c>
      <c r="H440" s="47">
        <v>20421</v>
      </c>
      <c r="I440">
        <v>8.9</v>
      </c>
      <c r="J440">
        <v>3.5</v>
      </c>
      <c r="K440">
        <v>2.2000000000000002</v>
      </c>
      <c r="L440">
        <v>62.2</v>
      </c>
      <c r="M440">
        <v>12.8</v>
      </c>
      <c r="N440">
        <v>20.5</v>
      </c>
      <c r="O440">
        <v>12.1</v>
      </c>
    </row>
    <row r="441" spans="1:15" x14ac:dyDescent="0.2">
      <c r="A441">
        <v>21856</v>
      </c>
      <c r="B441" t="str">
        <f>VLOOKUP(A441,'[1]ANY SUBSTANCE USE'!$A:$AC,2,FALSE)</f>
        <v>Wicomico</v>
      </c>
      <c r="C441">
        <v>1145</v>
      </c>
      <c r="D441" t="b">
        <v>0</v>
      </c>
      <c r="E441">
        <v>19.100000000000001</v>
      </c>
      <c r="F441">
        <v>3.5</v>
      </c>
      <c r="G441">
        <v>17.3</v>
      </c>
      <c r="H441" s="47">
        <v>26826</v>
      </c>
      <c r="I441">
        <v>0</v>
      </c>
      <c r="J441">
        <v>0</v>
      </c>
      <c r="K441">
        <v>2.8</v>
      </c>
      <c r="L441">
        <v>29</v>
      </c>
      <c r="M441">
        <v>18.5</v>
      </c>
      <c r="N441">
        <v>16.2</v>
      </c>
      <c r="O441">
        <v>23.8</v>
      </c>
    </row>
    <row r="442" spans="1:15" x14ac:dyDescent="0.2">
      <c r="A442">
        <v>21861</v>
      </c>
      <c r="B442" t="str">
        <f>VLOOKUP(A442,'[1]ANY SUBSTANCE USE'!$A:$AC,2,FALSE)</f>
        <v>Wicomico</v>
      </c>
      <c r="C442">
        <v>738</v>
      </c>
      <c r="D442" t="b">
        <v>0</v>
      </c>
      <c r="E442">
        <v>5.0999999999999996</v>
      </c>
      <c r="F442">
        <v>6.7</v>
      </c>
      <c r="G442">
        <v>3.3</v>
      </c>
      <c r="H442" s="47">
        <v>28758</v>
      </c>
      <c r="I442">
        <v>0</v>
      </c>
      <c r="J442">
        <v>1.1000000000000001</v>
      </c>
      <c r="K442">
        <v>0</v>
      </c>
      <c r="L442">
        <v>9.2999999999999972</v>
      </c>
      <c r="M442">
        <v>9.1999999999999993</v>
      </c>
      <c r="N442">
        <v>24.8</v>
      </c>
      <c r="O442">
        <v>14.8</v>
      </c>
    </row>
    <row r="443" spans="1:15" x14ac:dyDescent="0.2">
      <c r="A443">
        <v>21862</v>
      </c>
      <c r="B443" t="str">
        <f>VLOOKUP(A443,'[1]ANY SUBSTANCE USE'!$A:$AC,2,FALSE)</f>
        <v>Worcester</v>
      </c>
      <c r="C443">
        <v>0</v>
      </c>
      <c r="D443" t="b">
        <v>0</v>
      </c>
      <c r="E443">
        <v>0</v>
      </c>
      <c r="F443">
        <v>0</v>
      </c>
      <c r="G443">
        <v>0</v>
      </c>
      <c r="H443" s="47">
        <v>0</v>
      </c>
      <c r="I443">
        <v>0</v>
      </c>
      <c r="J443">
        <v>0</v>
      </c>
      <c r="K443">
        <v>0</v>
      </c>
      <c r="L443">
        <v>0</v>
      </c>
      <c r="M443" t="s">
        <v>50</v>
      </c>
      <c r="N443" t="s">
        <v>50</v>
      </c>
      <c r="O443" t="s">
        <v>50</v>
      </c>
    </row>
    <row r="444" spans="1:15" x14ac:dyDescent="0.2">
      <c r="A444">
        <v>21863</v>
      </c>
      <c r="B444" t="str">
        <f>VLOOKUP(A444,'[1]ANY SUBSTANCE USE'!$A:$AC,2,FALSE)</f>
        <v>Worcester</v>
      </c>
      <c r="C444">
        <v>4904</v>
      </c>
      <c r="D444" t="b">
        <v>0</v>
      </c>
      <c r="E444">
        <v>10.8</v>
      </c>
      <c r="F444">
        <v>7.8</v>
      </c>
      <c r="G444">
        <v>18.7</v>
      </c>
      <c r="H444" s="47">
        <v>31784</v>
      </c>
      <c r="I444">
        <v>5.5</v>
      </c>
      <c r="J444">
        <v>2.5</v>
      </c>
      <c r="K444">
        <v>2.9</v>
      </c>
      <c r="L444">
        <v>35.099999999999994</v>
      </c>
      <c r="M444">
        <v>12.1</v>
      </c>
      <c r="N444">
        <v>21.3</v>
      </c>
      <c r="O444">
        <v>19.100000000000001</v>
      </c>
    </row>
    <row r="445" spans="1:15" x14ac:dyDescent="0.2">
      <c r="A445">
        <v>21864</v>
      </c>
      <c r="B445" t="str">
        <f>VLOOKUP(A445,'[1]ANY SUBSTANCE USE'!$A:$AC,2,FALSE)</f>
        <v>Worcester</v>
      </c>
      <c r="C445">
        <v>640</v>
      </c>
      <c r="D445" t="b">
        <v>0</v>
      </c>
      <c r="E445">
        <v>13.5</v>
      </c>
      <c r="F445">
        <v>4.5999999999999996</v>
      </c>
      <c r="G445">
        <v>2.7</v>
      </c>
      <c r="H445" s="47">
        <v>27780</v>
      </c>
      <c r="I445">
        <v>0</v>
      </c>
      <c r="J445">
        <v>0</v>
      </c>
      <c r="K445">
        <v>0</v>
      </c>
      <c r="L445">
        <v>26.599999999999994</v>
      </c>
      <c r="M445">
        <v>17.8</v>
      </c>
      <c r="N445">
        <v>30.3</v>
      </c>
      <c r="O445">
        <v>15.3</v>
      </c>
    </row>
    <row r="446" spans="1:15" x14ac:dyDescent="0.2">
      <c r="A446">
        <v>21865</v>
      </c>
      <c r="B446" t="str">
        <f>VLOOKUP(A446,'[1]ANY SUBSTANCE USE'!$A:$AC,2,FALSE)</f>
        <v>Wicomico</v>
      </c>
      <c r="C446">
        <v>358</v>
      </c>
      <c r="D446" t="b">
        <v>0</v>
      </c>
      <c r="E446">
        <v>10.3</v>
      </c>
      <c r="F446">
        <v>0</v>
      </c>
      <c r="G446">
        <v>3.6</v>
      </c>
      <c r="H446" s="47">
        <v>44837</v>
      </c>
      <c r="I446">
        <v>0</v>
      </c>
      <c r="J446">
        <v>0</v>
      </c>
      <c r="K446">
        <v>13.2</v>
      </c>
      <c r="L446">
        <v>36.9</v>
      </c>
      <c r="M446">
        <v>17.3</v>
      </c>
      <c r="N446">
        <v>5</v>
      </c>
      <c r="O446">
        <v>46.4</v>
      </c>
    </row>
    <row r="447" spans="1:15" x14ac:dyDescent="0.2">
      <c r="A447">
        <v>21866</v>
      </c>
      <c r="B447" t="str">
        <f>VLOOKUP(A447,'[1]ANY SUBSTANCE USE'!$A:$AC,2,FALSE)</f>
        <v>Somerset</v>
      </c>
      <c r="C447">
        <v>95</v>
      </c>
      <c r="D447" t="b">
        <v>0</v>
      </c>
      <c r="E447">
        <v>65.3</v>
      </c>
      <c r="F447">
        <v>22.4</v>
      </c>
      <c r="G447">
        <v>30.5</v>
      </c>
      <c r="H447" s="47">
        <v>37886</v>
      </c>
      <c r="I447">
        <v>16.100000000000001</v>
      </c>
      <c r="J447">
        <v>0</v>
      </c>
      <c r="K447">
        <v>0</v>
      </c>
      <c r="L447">
        <v>0</v>
      </c>
      <c r="M447">
        <v>20</v>
      </c>
      <c r="N447">
        <v>0</v>
      </c>
      <c r="O447">
        <v>49.5</v>
      </c>
    </row>
    <row r="448" spans="1:15" x14ac:dyDescent="0.2">
      <c r="A448">
        <v>21867</v>
      </c>
      <c r="B448" t="str">
        <f>VLOOKUP(A448,'[1]ANY SUBSTANCE USE'!$A:$AC,2,FALSE)</f>
        <v>Somerset</v>
      </c>
      <c r="C448">
        <v>0</v>
      </c>
      <c r="D448" t="b">
        <v>0</v>
      </c>
      <c r="E448">
        <v>0</v>
      </c>
      <c r="F448">
        <v>0</v>
      </c>
      <c r="G448">
        <v>0</v>
      </c>
      <c r="H448" s="47">
        <v>0</v>
      </c>
      <c r="I448">
        <v>0</v>
      </c>
      <c r="J448">
        <v>0</v>
      </c>
      <c r="K448">
        <v>0</v>
      </c>
      <c r="L448">
        <v>0</v>
      </c>
      <c r="M448" t="s">
        <v>50</v>
      </c>
      <c r="N448" t="s">
        <v>50</v>
      </c>
      <c r="O448" t="s">
        <v>50</v>
      </c>
    </row>
    <row r="449" spans="1:15" x14ac:dyDescent="0.2">
      <c r="A449">
        <v>21869</v>
      </c>
      <c r="B449" t="str">
        <f>VLOOKUP(A449,'[1]ANY SUBSTANCE USE'!$A:$AC,2,FALSE)</f>
        <v>Dorchester</v>
      </c>
      <c r="C449">
        <v>990</v>
      </c>
      <c r="D449" t="b">
        <v>0</v>
      </c>
      <c r="E449">
        <v>8.1999999999999993</v>
      </c>
      <c r="F449">
        <v>0</v>
      </c>
      <c r="G449">
        <v>5.3</v>
      </c>
      <c r="H449" s="47">
        <v>31316</v>
      </c>
      <c r="I449">
        <v>9.4</v>
      </c>
      <c r="J449">
        <v>0.3</v>
      </c>
      <c r="K449">
        <v>1.6</v>
      </c>
      <c r="L449">
        <v>40.5</v>
      </c>
      <c r="M449">
        <v>15.5</v>
      </c>
      <c r="N449">
        <v>14.6</v>
      </c>
      <c r="O449">
        <v>22.2</v>
      </c>
    </row>
    <row r="450" spans="1:15" x14ac:dyDescent="0.2">
      <c r="A450">
        <v>21871</v>
      </c>
      <c r="B450" t="str">
        <f>VLOOKUP(A450,'[1]ANY SUBSTANCE USE'!$A:$AC,2,FALSE)</f>
        <v>Somerset</v>
      </c>
      <c r="C450">
        <v>1799</v>
      </c>
      <c r="D450" t="b">
        <v>0</v>
      </c>
      <c r="E450">
        <v>17.899999999999999</v>
      </c>
      <c r="F450">
        <v>4.4000000000000004</v>
      </c>
      <c r="G450">
        <v>11.6</v>
      </c>
      <c r="H450" s="47">
        <v>27119</v>
      </c>
      <c r="I450">
        <v>2.8</v>
      </c>
      <c r="J450">
        <v>0</v>
      </c>
      <c r="K450">
        <v>0.2</v>
      </c>
      <c r="L450">
        <v>30.200000000000003</v>
      </c>
      <c r="M450">
        <v>18.100000000000001</v>
      </c>
      <c r="N450">
        <v>10.5</v>
      </c>
      <c r="O450">
        <v>27.8</v>
      </c>
    </row>
    <row r="451" spans="1:15" x14ac:dyDescent="0.2">
      <c r="A451">
        <v>21872</v>
      </c>
      <c r="B451" t="str">
        <f>VLOOKUP(A451,'[1]ANY SUBSTANCE USE'!$A:$AC,2,FALSE)</f>
        <v>Worcester</v>
      </c>
      <c r="C451">
        <v>573</v>
      </c>
      <c r="D451" t="b">
        <v>0</v>
      </c>
      <c r="E451">
        <v>3.2</v>
      </c>
      <c r="F451">
        <v>0</v>
      </c>
      <c r="G451">
        <v>5.8</v>
      </c>
      <c r="H451" s="47">
        <v>35357</v>
      </c>
      <c r="I451">
        <v>6.6</v>
      </c>
      <c r="J451">
        <v>6.1</v>
      </c>
      <c r="K451">
        <v>0</v>
      </c>
      <c r="L451">
        <v>0</v>
      </c>
      <c r="M451">
        <v>0</v>
      </c>
      <c r="N451">
        <v>30.2</v>
      </c>
      <c r="O451">
        <v>4.4000000000000004</v>
      </c>
    </row>
    <row r="452" spans="1:15" x14ac:dyDescent="0.2">
      <c r="A452">
        <v>21874</v>
      </c>
      <c r="B452" t="str">
        <f>VLOOKUP(A452,'[1]ANY SUBSTANCE USE'!$A:$AC,2,FALSE)</f>
        <v>Wicomico</v>
      </c>
      <c r="C452">
        <v>2239</v>
      </c>
      <c r="D452" t="b">
        <v>0</v>
      </c>
      <c r="E452">
        <v>20.7</v>
      </c>
      <c r="F452">
        <v>9.6</v>
      </c>
      <c r="G452">
        <v>18.899999999999999</v>
      </c>
      <c r="H452" s="47">
        <v>22204</v>
      </c>
      <c r="I452">
        <v>2.2999999999999998</v>
      </c>
      <c r="J452">
        <v>6.3</v>
      </c>
      <c r="K452">
        <v>6.1</v>
      </c>
      <c r="L452">
        <v>21.299999999999997</v>
      </c>
      <c r="M452">
        <v>9.3000000000000007</v>
      </c>
      <c r="N452">
        <v>33.1</v>
      </c>
      <c r="O452">
        <v>6.7</v>
      </c>
    </row>
    <row r="453" spans="1:15" x14ac:dyDescent="0.2">
      <c r="A453">
        <v>21875</v>
      </c>
      <c r="B453" t="str">
        <f>VLOOKUP(A453,'[1]ANY SUBSTANCE USE'!$A:$AC,2,FALSE)</f>
        <v>Wicomico</v>
      </c>
      <c r="C453">
        <v>7052</v>
      </c>
      <c r="D453" t="b">
        <v>1</v>
      </c>
      <c r="E453">
        <v>15.4</v>
      </c>
      <c r="F453">
        <v>10.3</v>
      </c>
      <c r="G453">
        <v>11.9</v>
      </c>
      <c r="H453" s="47">
        <v>31664</v>
      </c>
      <c r="I453">
        <v>5.5</v>
      </c>
      <c r="J453">
        <v>0.8</v>
      </c>
      <c r="K453">
        <v>4.0999999999999996</v>
      </c>
      <c r="L453">
        <v>36.9</v>
      </c>
      <c r="M453">
        <v>19.5</v>
      </c>
      <c r="N453">
        <v>22.1</v>
      </c>
      <c r="O453">
        <v>15.4</v>
      </c>
    </row>
    <row r="454" spans="1:15" x14ac:dyDescent="0.2">
      <c r="A454">
        <v>21890</v>
      </c>
      <c r="B454" t="str">
        <f>VLOOKUP(A454,'[1]ANY SUBSTANCE USE'!$A:$AC,2,FALSE)</f>
        <v>Somerset</v>
      </c>
      <c r="C454">
        <v>3699</v>
      </c>
      <c r="D454" t="b">
        <v>0</v>
      </c>
      <c r="E454">
        <v>32.6</v>
      </c>
      <c r="F454">
        <v>0</v>
      </c>
      <c r="G454">
        <v>0</v>
      </c>
      <c r="H454" s="47">
        <v>1518</v>
      </c>
      <c r="I454">
        <v>0</v>
      </c>
      <c r="J454">
        <v>0</v>
      </c>
      <c r="K454">
        <v>1.9</v>
      </c>
      <c r="L454">
        <v>76.5</v>
      </c>
      <c r="M454" t="s">
        <v>50</v>
      </c>
      <c r="N454">
        <v>0</v>
      </c>
      <c r="O454">
        <v>4.5999999999999996</v>
      </c>
    </row>
    <row r="455" spans="1:15" x14ac:dyDescent="0.2">
      <c r="A455">
        <v>21901</v>
      </c>
      <c r="B455" t="str">
        <f>VLOOKUP(A455,'[1]ANY SUBSTANCE USE'!$A:$AC,2,FALSE)</f>
        <v>Cecil</v>
      </c>
      <c r="C455">
        <v>18635</v>
      </c>
      <c r="D455" t="b">
        <v>1</v>
      </c>
      <c r="E455">
        <v>7.9</v>
      </c>
      <c r="F455">
        <v>6.2</v>
      </c>
      <c r="G455">
        <v>9.1</v>
      </c>
      <c r="H455" s="47">
        <v>41660</v>
      </c>
      <c r="I455">
        <v>6.6</v>
      </c>
      <c r="J455">
        <v>2</v>
      </c>
      <c r="K455">
        <v>1.2</v>
      </c>
      <c r="L455">
        <v>14.400000000000006</v>
      </c>
      <c r="M455">
        <v>11.5</v>
      </c>
      <c r="N455">
        <v>25.6</v>
      </c>
      <c r="O455">
        <v>11.6</v>
      </c>
    </row>
    <row r="456" spans="1:15" x14ac:dyDescent="0.2">
      <c r="A456">
        <v>21902</v>
      </c>
      <c r="B456" t="str">
        <f>VLOOKUP(A456,'[1]ANY SUBSTANCE USE'!$A:$AC,2,FALSE)</f>
        <v>Cecil</v>
      </c>
      <c r="C456">
        <v>216</v>
      </c>
      <c r="D456" t="b">
        <v>0</v>
      </c>
      <c r="E456">
        <v>7.4</v>
      </c>
      <c r="F456">
        <v>0</v>
      </c>
      <c r="G456">
        <v>33.299999999999997</v>
      </c>
      <c r="H456" s="47">
        <v>26087</v>
      </c>
      <c r="I456">
        <v>0</v>
      </c>
      <c r="J456">
        <v>0</v>
      </c>
      <c r="K456">
        <v>0</v>
      </c>
      <c r="L456">
        <v>41.2</v>
      </c>
      <c r="M456">
        <v>17.7</v>
      </c>
      <c r="N456">
        <v>0</v>
      </c>
      <c r="O456">
        <v>36.6</v>
      </c>
    </row>
    <row r="457" spans="1:15" x14ac:dyDescent="0.2">
      <c r="A457">
        <v>21903</v>
      </c>
      <c r="B457" t="str">
        <f>VLOOKUP(A457,'[1]ANY SUBSTANCE USE'!$A:$AC,2,FALSE)</f>
        <v>Cecil</v>
      </c>
      <c r="C457">
        <v>5658</v>
      </c>
      <c r="D457" t="b">
        <v>1</v>
      </c>
      <c r="E457">
        <v>7</v>
      </c>
      <c r="F457">
        <v>4</v>
      </c>
      <c r="G457">
        <v>7.9</v>
      </c>
      <c r="H457" s="47">
        <v>34306</v>
      </c>
      <c r="I457">
        <v>6.7</v>
      </c>
      <c r="J457">
        <v>3.1</v>
      </c>
      <c r="K457">
        <v>0</v>
      </c>
      <c r="L457">
        <v>14</v>
      </c>
      <c r="M457">
        <v>16.3</v>
      </c>
      <c r="N457">
        <v>21.4</v>
      </c>
      <c r="O457">
        <v>17.100000000000001</v>
      </c>
    </row>
    <row r="458" spans="1:15" x14ac:dyDescent="0.2">
      <c r="A458">
        <v>21904</v>
      </c>
      <c r="B458" t="str">
        <f>VLOOKUP(A458,'[1]ANY SUBSTANCE USE'!$A:$AC,2,FALSE)</f>
        <v>Cecil</v>
      </c>
      <c r="C458">
        <v>6386</v>
      </c>
      <c r="D458" t="b">
        <v>1</v>
      </c>
      <c r="E458">
        <v>9.3000000000000007</v>
      </c>
      <c r="F458">
        <v>4</v>
      </c>
      <c r="G458">
        <v>7.9</v>
      </c>
      <c r="H458" s="47">
        <v>40840</v>
      </c>
      <c r="I458">
        <v>4.5999999999999996</v>
      </c>
      <c r="J458">
        <v>1.1000000000000001</v>
      </c>
      <c r="K458">
        <v>1.2</v>
      </c>
      <c r="L458">
        <v>16.5</v>
      </c>
      <c r="M458">
        <v>14.3</v>
      </c>
      <c r="N458">
        <v>21.3</v>
      </c>
      <c r="O458">
        <v>15.7</v>
      </c>
    </row>
    <row r="459" spans="1:15" x14ac:dyDescent="0.2">
      <c r="A459">
        <v>21911</v>
      </c>
      <c r="B459" t="str">
        <f>VLOOKUP(A459,'[1]ANY SUBSTANCE USE'!$A:$AC,2,FALSE)</f>
        <v>Cecil</v>
      </c>
      <c r="C459">
        <v>11108</v>
      </c>
      <c r="D459" t="b">
        <v>1</v>
      </c>
      <c r="E459">
        <v>13.2</v>
      </c>
      <c r="F459">
        <v>5.7</v>
      </c>
      <c r="G459">
        <v>3.2</v>
      </c>
      <c r="H459" s="47">
        <v>36003</v>
      </c>
      <c r="I459">
        <v>1.9</v>
      </c>
      <c r="J459">
        <v>0.7</v>
      </c>
      <c r="K459">
        <v>3.4</v>
      </c>
      <c r="L459">
        <v>12.099999999999994</v>
      </c>
      <c r="M459">
        <v>11.1</v>
      </c>
      <c r="N459">
        <v>24.6</v>
      </c>
      <c r="O459">
        <v>14.8</v>
      </c>
    </row>
    <row r="460" spans="1:15" x14ac:dyDescent="0.2">
      <c r="A460">
        <v>21912</v>
      </c>
      <c r="B460" t="str">
        <f>VLOOKUP(A460,'[1]ANY SUBSTANCE USE'!$A:$AC,2,FALSE)</f>
        <v>Cecil</v>
      </c>
      <c r="C460">
        <v>1393</v>
      </c>
      <c r="D460" t="b">
        <v>0</v>
      </c>
      <c r="E460">
        <v>5.7</v>
      </c>
      <c r="F460">
        <v>0</v>
      </c>
      <c r="G460">
        <v>5.6</v>
      </c>
      <c r="H460" s="47">
        <v>54061</v>
      </c>
      <c r="I460">
        <v>15.7</v>
      </c>
      <c r="J460">
        <v>0</v>
      </c>
      <c r="K460">
        <v>4.9000000000000004</v>
      </c>
      <c r="L460">
        <v>2.2999999999999972</v>
      </c>
      <c r="M460">
        <v>15.2</v>
      </c>
      <c r="N460">
        <v>18.7</v>
      </c>
      <c r="O460">
        <v>26.4</v>
      </c>
    </row>
    <row r="461" spans="1:15" x14ac:dyDescent="0.2">
      <c r="A461">
        <v>21913</v>
      </c>
      <c r="B461" t="str">
        <f>VLOOKUP(A461,'[1]ANY SUBSTANCE USE'!$A:$AC,2,FALSE)</f>
        <v>Cecil</v>
      </c>
      <c r="C461">
        <v>935</v>
      </c>
      <c r="D461" t="b">
        <v>0</v>
      </c>
      <c r="E461">
        <v>15.3</v>
      </c>
      <c r="F461">
        <v>13.6</v>
      </c>
      <c r="G461">
        <v>18.100000000000001</v>
      </c>
      <c r="H461" s="47">
        <v>32691</v>
      </c>
      <c r="I461">
        <v>0.5</v>
      </c>
      <c r="J461">
        <v>0</v>
      </c>
      <c r="K461">
        <v>2.1</v>
      </c>
      <c r="L461">
        <v>15</v>
      </c>
      <c r="M461">
        <v>7</v>
      </c>
      <c r="N461">
        <v>19.100000000000001</v>
      </c>
      <c r="O461">
        <v>11.4</v>
      </c>
    </row>
    <row r="462" spans="1:15" x14ac:dyDescent="0.2">
      <c r="A462">
        <v>21914</v>
      </c>
      <c r="B462" t="str">
        <f>VLOOKUP(A462,'[1]ANY SUBSTANCE USE'!$A:$AC,2,FALSE)</f>
        <v>Cecil</v>
      </c>
      <c r="C462">
        <v>725</v>
      </c>
      <c r="D462" t="b">
        <v>0</v>
      </c>
      <c r="E462">
        <v>6.7</v>
      </c>
      <c r="F462">
        <v>4.5</v>
      </c>
      <c r="G462">
        <v>17.399999999999999</v>
      </c>
      <c r="H462" s="47">
        <v>36407</v>
      </c>
      <c r="I462">
        <v>0</v>
      </c>
      <c r="J462">
        <v>0</v>
      </c>
      <c r="K462">
        <v>0</v>
      </c>
      <c r="L462">
        <v>7.5999999999999943</v>
      </c>
      <c r="M462">
        <v>20.3</v>
      </c>
      <c r="N462">
        <v>15.9</v>
      </c>
      <c r="O462">
        <v>31.7</v>
      </c>
    </row>
    <row r="463" spans="1:15" x14ac:dyDescent="0.2">
      <c r="A463">
        <v>21915</v>
      </c>
      <c r="B463" t="str">
        <f>VLOOKUP(A463,'[1]ANY SUBSTANCE USE'!$A:$AC,2,FALSE)</f>
        <v>Cecil</v>
      </c>
      <c r="C463">
        <v>2776</v>
      </c>
      <c r="D463" t="b">
        <v>0</v>
      </c>
      <c r="E463">
        <v>9.6999999999999993</v>
      </c>
      <c r="F463">
        <v>4</v>
      </c>
      <c r="G463">
        <v>12.1</v>
      </c>
      <c r="H463" s="47">
        <v>50869</v>
      </c>
      <c r="I463">
        <v>1.8</v>
      </c>
      <c r="J463">
        <v>0.2</v>
      </c>
      <c r="K463">
        <v>2.1</v>
      </c>
      <c r="L463">
        <v>8.9000000000000057</v>
      </c>
      <c r="M463">
        <v>12.8</v>
      </c>
      <c r="N463">
        <v>17.2</v>
      </c>
      <c r="O463">
        <v>24.1</v>
      </c>
    </row>
    <row r="464" spans="1:15" x14ac:dyDescent="0.2">
      <c r="A464">
        <v>21917</v>
      </c>
      <c r="B464" t="str">
        <f>VLOOKUP(A464,'[1]ANY SUBSTANCE USE'!$A:$AC,2,FALSE)</f>
        <v>Cecil</v>
      </c>
      <c r="C464">
        <v>1983</v>
      </c>
      <c r="D464" t="b">
        <v>0</v>
      </c>
      <c r="E464">
        <v>4.8</v>
      </c>
      <c r="F464">
        <v>7.9</v>
      </c>
      <c r="G464">
        <v>6.5</v>
      </c>
      <c r="H464" s="47">
        <v>35488</v>
      </c>
      <c r="I464">
        <v>5</v>
      </c>
      <c r="J464">
        <v>4.2</v>
      </c>
      <c r="K464">
        <v>0.4</v>
      </c>
      <c r="L464">
        <v>9.7000000000000028</v>
      </c>
      <c r="M464">
        <v>9.1</v>
      </c>
      <c r="N464">
        <v>25.2</v>
      </c>
      <c r="O464">
        <v>18.899999999999999</v>
      </c>
    </row>
    <row r="465" spans="1:15" x14ac:dyDescent="0.2">
      <c r="A465">
        <v>21918</v>
      </c>
      <c r="B465" t="str">
        <f>VLOOKUP(A465,'[1]ANY SUBSTANCE USE'!$A:$AC,2,FALSE)</f>
        <v>Cecil</v>
      </c>
      <c r="C465">
        <v>4428</v>
      </c>
      <c r="D465" t="b">
        <v>0</v>
      </c>
      <c r="E465">
        <v>6.6</v>
      </c>
      <c r="F465">
        <v>2.7</v>
      </c>
      <c r="G465">
        <v>5.5</v>
      </c>
      <c r="H465" s="47">
        <v>36393</v>
      </c>
      <c r="I465">
        <v>1.8</v>
      </c>
      <c r="J465">
        <v>2.4</v>
      </c>
      <c r="K465">
        <v>0.9</v>
      </c>
      <c r="L465">
        <v>8.4000000000000057</v>
      </c>
      <c r="M465">
        <v>15.2</v>
      </c>
      <c r="N465">
        <v>22.4</v>
      </c>
      <c r="O465">
        <v>16.399999999999999</v>
      </c>
    </row>
    <row r="466" spans="1:15" x14ac:dyDescent="0.2">
      <c r="A466">
        <v>21919</v>
      </c>
      <c r="B466" t="str">
        <f>VLOOKUP(A466,'[1]ANY SUBSTANCE USE'!$A:$AC,2,FALSE)</f>
        <v>Cecil</v>
      </c>
      <c r="C466">
        <v>3400</v>
      </c>
      <c r="D466" t="b">
        <v>0</v>
      </c>
      <c r="E466">
        <v>3.1</v>
      </c>
      <c r="F466">
        <v>4.7</v>
      </c>
      <c r="G466">
        <v>6.9</v>
      </c>
      <c r="H466" s="47">
        <v>44003</v>
      </c>
      <c r="I466">
        <v>2.4</v>
      </c>
      <c r="J466">
        <v>1.8</v>
      </c>
      <c r="K466">
        <v>0</v>
      </c>
      <c r="L466">
        <v>0.5</v>
      </c>
      <c r="M466">
        <v>12.3</v>
      </c>
      <c r="N466">
        <v>16.100000000000001</v>
      </c>
      <c r="O466">
        <v>31.2</v>
      </c>
    </row>
    <row r="467" spans="1:15" x14ac:dyDescent="0.2">
      <c r="A467">
        <v>21920</v>
      </c>
      <c r="B467" t="str">
        <f>VLOOKUP(A467,'[1]ANY SUBSTANCE USE'!$A:$AC,2,FALSE)</f>
        <v>Cecil</v>
      </c>
      <c r="C467">
        <v>910</v>
      </c>
      <c r="D467" t="b">
        <v>0</v>
      </c>
      <c r="E467">
        <v>31.2</v>
      </c>
      <c r="F467">
        <v>0</v>
      </c>
      <c r="G467">
        <v>10.3</v>
      </c>
      <c r="H467" s="47">
        <v>24468</v>
      </c>
      <c r="I467">
        <v>2.5</v>
      </c>
      <c r="J467">
        <v>0</v>
      </c>
      <c r="K467">
        <v>5.8</v>
      </c>
      <c r="L467">
        <v>25.5</v>
      </c>
      <c r="M467">
        <v>8.9</v>
      </c>
      <c r="N467">
        <v>21.3</v>
      </c>
      <c r="O467">
        <v>21.9</v>
      </c>
    </row>
    <row r="468" spans="1:15" x14ac:dyDescent="0.2">
      <c r="A468">
        <v>21921</v>
      </c>
      <c r="B468" t="str">
        <f>VLOOKUP(A468,'[1]ANY SUBSTANCE USE'!$A:$AC,2,FALSE)</f>
        <v>Cecil</v>
      </c>
      <c r="C468">
        <v>44793</v>
      </c>
      <c r="D468" t="b">
        <v>1</v>
      </c>
      <c r="E468">
        <v>9.5</v>
      </c>
      <c r="F468">
        <v>5.6</v>
      </c>
      <c r="G468">
        <v>13.1</v>
      </c>
      <c r="H468" s="47">
        <v>34745</v>
      </c>
      <c r="I468">
        <v>6.2</v>
      </c>
      <c r="J468">
        <v>3.2</v>
      </c>
      <c r="K468">
        <v>3.5</v>
      </c>
      <c r="L468">
        <v>21.200000000000003</v>
      </c>
      <c r="M468">
        <v>12</v>
      </c>
      <c r="N468">
        <v>22.6</v>
      </c>
      <c r="O468">
        <v>15</v>
      </c>
    </row>
    <row r="469" spans="1:15" x14ac:dyDescent="0.2">
      <c r="A469">
        <v>21930</v>
      </c>
      <c r="B469" t="str">
        <f>VLOOKUP(A469,'[1]ANY SUBSTANCE USE'!$A:$AC,2,FALSE)</f>
        <v>Cecil</v>
      </c>
      <c r="C469">
        <v>24</v>
      </c>
      <c r="D469" t="b">
        <v>0</v>
      </c>
      <c r="E469">
        <v>0</v>
      </c>
      <c r="F469">
        <v>0</v>
      </c>
      <c r="G469">
        <v>0</v>
      </c>
      <c r="H469" s="47">
        <v>0</v>
      </c>
      <c r="I469">
        <v>0</v>
      </c>
      <c r="J469">
        <v>0</v>
      </c>
      <c r="K469">
        <v>0</v>
      </c>
      <c r="L469">
        <v>0</v>
      </c>
      <c r="M469">
        <v>50</v>
      </c>
      <c r="N469">
        <v>0</v>
      </c>
      <c r="O469">
        <v>100</v>
      </c>
    </row>
  </sheetData>
  <autoFilter ref="A3:O3" xr:uid="{118F3C1A-1821-4179-85DD-B1B528FEB85D}">
    <sortState xmlns:xlrd2="http://schemas.microsoft.com/office/spreadsheetml/2017/richdata2" ref="A4:O468">
      <sortCondition ref="A3"/>
    </sortState>
  </autoFilter>
  <mergeCells count="1">
    <mergeCell ref="A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4C5E-AE6B-4D18-A070-AC6FAFE39149}">
  <dimension ref="A1:P31"/>
  <sheetViews>
    <sheetView topLeftCell="A6" workbookViewId="0">
      <selection activeCell="C21" sqref="C21"/>
    </sheetView>
  </sheetViews>
  <sheetFormatPr defaultRowHeight="12.75" x14ac:dyDescent="0.2"/>
  <cols>
    <col min="1" max="1" width="29.42578125" customWidth="1"/>
    <col min="5" max="7" width="8.85546875" bestFit="1" customWidth="1"/>
    <col min="8" max="8" width="10.42578125" bestFit="1" customWidth="1"/>
    <col min="9" max="14" width="8.85546875" bestFit="1" customWidth="1"/>
  </cols>
  <sheetData>
    <row r="1" spans="1:16" x14ac:dyDescent="0.2">
      <c r="A1" s="23" t="s">
        <v>75</v>
      </c>
    </row>
    <row r="2" spans="1:16" ht="46.5" customHeight="1" x14ac:dyDescent="0.2">
      <c r="A2" s="51" t="s">
        <v>96</v>
      </c>
      <c r="B2" s="52"/>
      <c r="C2" s="52"/>
      <c r="D2" s="52"/>
      <c r="E2" s="52"/>
      <c r="F2" s="52"/>
      <c r="G2" s="52"/>
      <c r="H2" s="52"/>
      <c r="I2" s="52"/>
    </row>
    <row r="3" spans="1:16" ht="44.45" customHeight="1" x14ac:dyDescent="0.2">
      <c r="A3" s="51" t="s">
        <v>89</v>
      </c>
      <c r="B3" s="51"/>
      <c r="C3" s="51"/>
      <c r="D3" s="51"/>
      <c r="E3" s="51"/>
      <c r="F3" s="51"/>
      <c r="G3" s="51"/>
      <c r="H3" s="51"/>
    </row>
    <row r="4" spans="1:16" ht="57.95" customHeight="1" x14ac:dyDescent="0.2">
      <c r="A4" s="53" t="s">
        <v>95</v>
      </c>
      <c r="B4" s="53"/>
      <c r="C4" s="53"/>
      <c r="D4" s="53"/>
      <c r="E4" s="53"/>
      <c r="F4" s="53"/>
      <c r="G4" s="53"/>
      <c r="H4" s="53"/>
    </row>
    <row r="5" spans="1:16" x14ac:dyDescent="0.2">
      <c r="A5" s="29"/>
    </row>
    <row r="6" spans="1:16" x14ac:dyDescent="0.2">
      <c r="A6" s="50" t="s">
        <v>70</v>
      </c>
      <c r="B6" s="50"/>
    </row>
    <row r="7" spans="1:16" x14ac:dyDescent="0.2">
      <c r="A7" s="16" t="s">
        <v>40</v>
      </c>
      <c r="B7" s="45">
        <v>20601</v>
      </c>
    </row>
    <row r="8" spans="1:16" x14ac:dyDescent="0.2">
      <c r="A8" s="16" t="s">
        <v>41</v>
      </c>
      <c r="B8" s="45">
        <v>21202</v>
      </c>
    </row>
    <row r="9" spans="1:16" x14ac:dyDescent="0.2">
      <c r="A9" s="16" t="s">
        <v>42</v>
      </c>
      <c r="B9" s="45">
        <v>21224</v>
      </c>
    </row>
    <row r="10" spans="1:16" x14ac:dyDescent="0.2">
      <c r="A10" s="16" t="s">
        <v>43</v>
      </c>
      <c r="B10" s="45"/>
    </row>
    <row r="11" spans="1:16" x14ac:dyDescent="0.2">
      <c r="A11" s="16" t="s">
        <v>44</v>
      </c>
      <c r="B11" s="45"/>
    </row>
    <row r="13" spans="1:16" x14ac:dyDescent="0.2">
      <c r="F13" s="29" t="s">
        <v>94</v>
      </c>
      <c r="G13" s="29" t="s">
        <v>94</v>
      </c>
    </row>
    <row r="14" spans="1:16" x14ac:dyDescent="0.2">
      <c r="A14" s="49" t="s">
        <v>71</v>
      </c>
      <c r="B14" s="49"/>
      <c r="C14" s="49"/>
      <c r="D14" s="49"/>
      <c r="E14" s="49"/>
      <c r="F14" s="49"/>
      <c r="G14" s="49"/>
      <c r="H14" s="49"/>
      <c r="I14" s="49"/>
      <c r="J14" s="49"/>
      <c r="K14" s="49"/>
      <c r="L14" s="49"/>
      <c r="M14" s="49"/>
      <c r="N14" s="49"/>
    </row>
    <row r="15" spans="1:16" ht="90" x14ac:dyDescent="0.25">
      <c r="A15" s="9" t="s">
        <v>11</v>
      </c>
      <c r="B15" s="10" t="s">
        <v>12</v>
      </c>
      <c r="C15" s="9" t="s">
        <v>13</v>
      </c>
      <c r="D15" s="9" t="s">
        <v>99</v>
      </c>
      <c r="E15" s="9" t="s">
        <v>72</v>
      </c>
      <c r="F15" s="8" t="s">
        <v>8</v>
      </c>
      <c r="G15" s="8" t="s">
        <v>7</v>
      </c>
      <c r="H15" s="8" t="s">
        <v>9</v>
      </c>
      <c r="I15" s="8" t="s">
        <v>10</v>
      </c>
      <c r="J15" s="6" t="s">
        <v>3</v>
      </c>
      <c r="K15" s="6" t="s">
        <v>104</v>
      </c>
      <c r="L15" s="5" t="s">
        <v>2</v>
      </c>
      <c r="M15" s="5" t="s">
        <v>1</v>
      </c>
      <c r="N15" s="7" t="s">
        <v>6</v>
      </c>
      <c r="O15" s="7" t="s">
        <v>4</v>
      </c>
      <c r="P15" s="7" t="s">
        <v>5</v>
      </c>
    </row>
    <row r="16" spans="1:16" x14ac:dyDescent="0.2">
      <c r="A16" t="str">
        <f>'Combination calculation'!A10</f>
        <v>20601,21202,21224,0,0</v>
      </c>
      <c r="B16" t="str">
        <f>'Combination calculation'!B10</f>
        <v>COMBINED</v>
      </c>
      <c r="C16">
        <f>'Combination calculation'!C10</f>
        <v>94164</v>
      </c>
      <c r="D16" s="40">
        <f>'Combination calculation'!D10</f>
        <v>68.6591967206151</v>
      </c>
      <c r="E16" t="b">
        <f>'Combination calculation'!E10</f>
        <v>1</v>
      </c>
      <c r="F16" s="17">
        <f>'Combination calculation'!F10</f>
        <v>13.065319302286884</v>
      </c>
      <c r="G16" s="17">
        <f>'Combination calculation'!G10</f>
        <v>5.3799777814370131</v>
      </c>
      <c r="H16" s="17">
        <f>'Combination calculation'!H10</f>
        <v>5.6107535788624094</v>
      </c>
      <c r="I16" s="17">
        <f>'Combination calculation'!I10</f>
        <v>12402.351312603541</v>
      </c>
      <c r="J16" s="17">
        <f>'Combination calculation'!J10</f>
        <v>15.273225436472536</v>
      </c>
      <c r="K16" s="17">
        <f>'Combination calculation'!K10</f>
        <v>3.335004885094091</v>
      </c>
      <c r="L16" s="17">
        <f>'Combination calculation'!L10</f>
        <v>5.7648294464975995</v>
      </c>
      <c r="M16" s="17">
        <f>'Combination calculation'!M10</f>
        <v>25.813298075697716</v>
      </c>
      <c r="N16" s="17">
        <f>'Combination calculation'!N10</f>
        <v>37.304237288135596</v>
      </c>
      <c r="O16" s="17">
        <f>'Combination calculation'!O10</f>
        <v>16.374034662928509</v>
      </c>
      <c r="P16" s="17">
        <f>'Combination calculation'!P10</f>
        <v>14.966768616456395</v>
      </c>
    </row>
    <row r="17" spans="1:16" x14ac:dyDescent="0.2">
      <c r="A17">
        <f>'Combination calculation'!A11</f>
        <v>20601</v>
      </c>
      <c r="B17" t="str">
        <f>'Combination calculation'!B11</f>
        <v>Charles</v>
      </c>
      <c r="C17">
        <f>'Combination calculation'!C11</f>
        <v>26740</v>
      </c>
      <c r="D17" s="40">
        <f>'Combination calculation'!D11</f>
        <v>62.3</v>
      </c>
      <c r="E17" t="b">
        <f>'Combination calculation'!E11</f>
        <v>1</v>
      </c>
      <c r="F17" s="17">
        <f>'Combination calculation'!F11</f>
        <v>7.1</v>
      </c>
      <c r="G17" s="17">
        <f>'Combination calculation'!G11</f>
        <v>5.4</v>
      </c>
      <c r="H17" s="17">
        <f>'Combination calculation'!H11</f>
        <v>6.3</v>
      </c>
      <c r="I17" s="17">
        <f>'Combination calculation'!I11</f>
        <v>43661</v>
      </c>
      <c r="J17" s="17">
        <f>'Combination calculation'!J11</f>
        <v>1.4</v>
      </c>
      <c r="K17" s="17">
        <f>'Combination calculation'!K11</f>
        <v>4.0999999999999996</v>
      </c>
      <c r="L17" s="17">
        <f>'Combination calculation'!L11</f>
        <v>3</v>
      </c>
      <c r="M17" s="17">
        <f>'Combination calculation'!M11</f>
        <v>73.599999999999994</v>
      </c>
      <c r="N17" s="17">
        <f>'Combination calculation'!N11</f>
        <v>9.9</v>
      </c>
      <c r="O17" s="17">
        <f>'Combination calculation'!O11</f>
        <v>25.9</v>
      </c>
      <c r="P17" s="17">
        <f>'Combination calculation'!P11</f>
        <v>11.8</v>
      </c>
    </row>
    <row r="18" spans="1:16" x14ac:dyDescent="0.2">
      <c r="A18">
        <f>'Combination calculation'!A12</f>
        <v>21202</v>
      </c>
      <c r="B18" t="str">
        <f>'Combination calculation'!B12</f>
        <v>Baltimore City</v>
      </c>
      <c r="C18">
        <f>'Combination calculation'!C12</f>
        <v>21314</v>
      </c>
      <c r="D18" s="40">
        <f>'Combination calculation'!D12</f>
        <v>75.899999999999991</v>
      </c>
      <c r="E18" t="b">
        <f>'Combination calculation'!E12</f>
        <v>1</v>
      </c>
      <c r="F18" s="17">
        <f>'Combination calculation'!F12</f>
        <v>15.6</v>
      </c>
      <c r="G18" s="17">
        <f>'Combination calculation'!G12</f>
        <v>6.5</v>
      </c>
      <c r="H18" s="17">
        <f>'Combination calculation'!H12</f>
        <v>6.5</v>
      </c>
      <c r="I18" s="17">
        <f>'Combination calculation'!I12</f>
        <v>6.5</v>
      </c>
      <c r="J18" s="17">
        <f>'Combination calculation'!J12</f>
        <v>35</v>
      </c>
      <c r="K18" s="17">
        <f>'Combination calculation'!K12</f>
        <v>3.1</v>
      </c>
      <c r="L18" s="17">
        <f>'Combination calculation'!L12</f>
        <v>3.1</v>
      </c>
      <c r="M18" s="17">
        <f>'Combination calculation'!M12</f>
        <v>67.8</v>
      </c>
      <c r="N18" s="17">
        <f>'Combination calculation'!N12</f>
        <v>15.4</v>
      </c>
      <c r="O18" s="17">
        <f>'Combination calculation'!O12</f>
        <v>8.6999999999999993</v>
      </c>
      <c r="P18" s="17">
        <f>'Combination calculation'!P12</f>
        <v>8.5</v>
      </c>
    </row>
    <row r="19" spans="1:16" x14ac:dyDescent="0.2">
      <c r="A19">
        <f>'Combination calculation'!A13</f>
        <v>21224</v>
      </c>
      <c r="B19" t="str">
        <f>'Combination calculation'!B13</f>
        <v>Baltimore City</v>
      </c>
      <c r="C19">
        <f>'Combination calculation'!C13</f>
        <v>46110</v>
      </c>
      <c r="D19" s="40">
        <f>'Combination calculation'!D13</f>
        <v>69</v>
      </c>
      <c r="E19" t="b">
        <f>'Combination calculation'!E13</f>
        <v>1</v>
      </c>
      <c r="F19" s="17">
        <f>'Combination calculation'!F13</f>
        <v>14.9</v>
      </c>
      <c r="G19" s="17">
        <f>'Combination calculation'!G13</f>
        <v>4.8</v>
      </c>
      <c r="H19" s="17">
        <f>'Combination calculation'!H13</f>
        <v>4.8</v>
      </c>
      <c r="I19" s="17">
        <f>'Combination calculation'!I13</f>
        <v>4.8</v>
      </c>
      <c r="J19" s="17">
        <f>'Combination calculation'!J13</f>
        <v>14.2</v>
      </c>
      <c r="K19" s="17">
        <f>'Combination calculation'!K13</f>
        <v>3</v>
      </c>
      <c r="L19" s="17">
        <f>'Combination calculation'!L13</f>
        <v>8.6</v>
      </c>
      <c r="M19" s="17">
        <f>'Combination calculation'!M13</f>
        <v>39.1</v>
      </c>
      <c r="N19" s="17">
        <f>'Combination calculation'!N13</f>
        <v>11.3</v>
      </c>
      <c r="O19" s="17">
        <f>'Combination calculation'!O13</f>
        <v>19.7</v>
      </c>
      <c r="P19" s="17">
        <f>'Combination calculation'!P13</f>
        <v>11.4</v>
      </c>
    </row>
    <row r="20" spans="1:16" x14ac:dyDescent="0.2">
      <c r="A20">
        <f>'Combination calculation'!A14</f>
        <v>0</v>
      </c>
      <c r="B20">
        <f>'Combination calculation'!B14</f>
        <v>0</v>
      </c>
      <c r="C20">
        <f>'Combination calculation'!C14</f>
        <v>0</v>
      </c>
      <c r="D20" s="40" t="e">
        <f>'Combination calculation'!D14</f>
        <v>#N/A</v>
      </c>
      <c r="E20" t="b">
        <f>'Combination calculation'!E14</f>
        <v>0</v>
      </c>
      <c r="F20" s="17" t="e">
        <f>'Combination calculation'!F14</f>
        <v>#N/A</v>
      </c>
      <c r="G20" s="17" t="e">
        <f>'Combination calculation'!G14</f>
        <v>#N/A</v>
      </c>
      <c r="H20" s="17" t="e">
        <f>'Combination calculation'!H14</f>
        <v>#N/A</v>
      </c>
      <c r="I20" s="17" t="e">
        <f>'Combination calculation'!I14</f>
        <v>#N/A</v>
      </c>
      <c r="J20" s="17" t="e">
        <f>'Combination calculation'!J14</f>
        <v>#N/A</v>
      </c>
      <c r="K20" s="17" t="e">
        <f>'Combination calculation'!K14</f>
        <v>#N/A</v>
      </c>
      <c r="L20" s="17" t="e">
        <f>'Combination calculation'!L14</f>
        <v>#N/A</v>
      </c>
      <c r="M20" s="17" t="e">
        <f>'Combination calculation'!M14</f>
        <v>#N/A</v>
      </c>
      <c r="N20" s="17" t="e">
        <f>'Combination calculation'!N14</f>
        <v>#N/A</v>
      </c>
      <c r="O20" s="17" t="e">
        <f>'Combination calculation'!O14</f>
        <v>#N/A</v>
      </c>
      <c r="P20" s="17" t="e">
        <f>'Combination calculation'!P14</f>
        <v>#N/A</v>
      </c>
    </row>
    <row r="21" spans="1:16" x14ac:dyDescent="0.2">
      <c r="A21">
        <f>'Combination calculation'!A15</f>
        <v>0</v>
      </c>
      <c r="B21">
        <f>'Combination calculation'!B15</f>
        <v>0</v>
      </c>
      <c r="C21">
        <f>'Combination calculation'!C15</f>
        <v>0</v>
      </c>
      <c r="D21" s="40" t="e">
        <f>'Combination calculation'!D15</f>
        <v>#N/A</v>
      </c>
      <c r="E21" t="b">
        <f>'Combination calculation'!E15</f>
        <v>0</v>
      </c>
      <c r="F21" s="17" t="e">
        <f>'Combination calculation'!F15</f>
        <v>#N/A</v>
      </c>
      <c r="G21" s="17" t="e">
        <f>'Combination calculation'!G15</f>
        <v>#N/A</v>
      </c>
      <c r="H21" s="17" t="e">
        <f>'Combination calculation'!H15</f>
        <v>#N/A</v>
      </c>
      <c r="I21" s="17" t="e">
        <f>'Combination calculation'!I15</f>
        <v>#N/A</v>
      </c>
      <c r="J21" s="17" t="e">
        <f>'Combination calculation'!J15</f>
        <v>#N/A</v>
      </c>
      <c r="K21" s="17" t="e">
        <f>'Combination calculation'!K15</f>
        <v>#N/A</v>
      </c>
      <c r="L21" s="17" t="e">
        <f>'Combination calculation'!L15</f>
        <v>#N/A</v>
      </c>
      <c r="M21" s="17" t="e">
        <f>'Combination calculation'!M15</f>
        <v>#N/A</v>
      </c>
      <c r="N21" s="17" t="e">
        <f>'Combination calculation'!N15</f>
        <v>#N/A</v>
      </c>
      <c r="O21" s="17" t="e">
        <f>'Combination calculation'!O15</f>
        <v>#N/A</v>
      </c>
      <c r="P21" s="17" t="e">
        <f>'Combination calculation'!P15</f>
        <v>#N/A</v>
      </c>
    </row>
    <row r="29" spans="1:16" ht="27.6" customHeight="1" x14ac:dyDescent="0.2"/>
    <row r="31" spans="1:16" x14ac:dyDescent="0.2">
      <c r="E31" s="16"/>
    </row>
  </sheetData>
  <mergeCells count="5">
    <mergeCell ref="A14:N14"/>
    <mergeCell ref="A6:B6"/>
    <mergeCell ref="A2:I2"/>
    <mergeCell ref="A3:H3"/>
    <mergeCell ref="A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8F06-40E9-47E2-891F-84C7C32F8E67}">
  <dimension ref="A1:S16"/>
  <sheetViews>
    <sheetView workbookViewId="0">
      <selection activeCell="P11" sqref="P11"/>
    </sheetView>
  </sheetViews>
  <sheetFormatPr defaultRowHeight="12.75" x14ac:dyDescent="0.2"/>
  <cols>
    <col min="1" max="1" width="19.85546875" customWidth="1"/>
  </cols>
  <sheetData>
    <row r="1" spans="1:19" x14ac:dyDescent="0.2">
      <c r="A1" s="54" t="s">
        <v>73</v>
      </c>
      <c r="B1" s="55"/>
      <c r="C1" s="55"/>
      <c r="D1" s="55"/>
      <c r="E1" s="55"/>
      <c r="F1" s="55"/>
      <c r="G1" s="55"/>
      <c r="H1" s="55"/>
      <c r="I1" s="55"/>
      <c r="J1" s="55"/>
      <c r="K1" s="55"/>
      <c r="L1" s="55"/>
      <c r="M1" s="55"/>
      <c r="N1" s="55"/>
    </row>
    <row r="2" spans="1:19" ht="63.75" x14ac:dyDescent="0.2">
      <c r="A2" s="41" t="s">
        <v>98</v>
      </c>
      <c r="B2" s="41" t="s">
        <v>97</v>
      </c>
      <c r="C2" s="43" t="s">
        <v>74</v>
      </c>
      <c r="D2" s="42" t="s">
        <v>91</v>
      </c>
      <c r="E2" s="44" t="s">
        <v>92</v>
      </c>
      <c r="F2" s="24"/>
      <c r="G2" s="24"/>
      <c r="H2" s="24"/>
      <c r="I2" s="24"/>
      <c r="J2" s="24"/>
      <c r="K2" s="24"/>
      <c r="L2" s="24"/>
      <c r="M2" s="24"/>
      <c r="N2" s="24"/>
    </row>
    <row r="3" spans="1:19" x14ac:dyDescent="0.2">
      <c r="A3" s="25">
        <f>'Zipcode Combo Workbook'!B7</f>
        <v>20601</v>
      </c>
      <c r="B3" s="26">
        <f>_xlfn.IFNA(VLOOKUP(A3,Calcdata!A:C,3,FALSE),0)</f>
        <v>26740</v>
      </c>
      <c r="C3" s="26">
        <f>B3/SUM(B$3:B$7)</f>
        <v>0.28397264347308948</v>
      </c>
      <c r="D3" s="26">
        <f>_xlfn.IFNA(B3*D11/100,0)</f>
        <v>16659.02</v>
      </c>
      <c r="E3" s="24">
        <f>D3/(SUM(D$3:D$7))</f>
        <v>0.25767117201156475</v>
      </c>
      <c r="F3" s="39" t="s">
        <v>86</v>
      </c>
      <c r="G3" s="26"/>
      <c r="H3" s="26"/>
      <c r="I3" s="26"/>
      <c r="J3" s="26"/>
      <c r="K3" s="26"/>
      <c r="L3" s="26"/>
      <c r="M3" s="26"/>
      <c r="N3" s="26"/>
    </row>
    <row r="4" spans="1:19" x14ac:dyDescent="0.2">
      <c r="A4" s="25">
        <f>'Zipcode Combo Workbook'!B8</f>
        <v>21202</v>
      </c>
      <c r="B4" s="26">
        <f>_xlfn.IFNA(VLOOKUP(A4,Calcdata!A:C,3,FALSE),0)</f>
        <v>21314</v>
      </c>
      <c r="C4" s="26">
        <f>B4/SUM(B$3:B$7)</f>
        <v>0.22634977273692705</v>
      </c>
      <c r="D4" s="26">
        <f>_xlfn.IFNA(B4*D12/100,0)</f>
        <v>16177.325999999999</v>
      </c>
      <c r="E4" s="24">
        <f t="shared" ref="E4:E7" si="0">D4/(SUM(D$3:D$7))</f>
        <v>0.2502206342529848</v>
      </c>
      <c r="F4" s="26"/>
      <c r="G4" s="26"/>
      <c r="H4" s="26"/>
      <c r="I4" s="26"/>
      <c r="J4" s="26"/>
      <c r="K4" s="26"/>
      <c r="L4" s="26"/>
      <c r="M4" s="26"/>
      <c r="N4" s="26"/>
    </row>
    <row r="5" spans="1:19" x14ac:dyDescent="0.2">
      <c r="A5" s="25">
        <f>'Zipcode Combo Workbook'!B9</f>
        <v>21224</v>
      </c>
      <c r="B5" s="26">
        <f>_xlfn.IFNA(VLOOKUP(A5,Calcdata!A:C,3,FALSE),0)</f>
        <v>46110</v>
      </c>
      <c r="C5" s="26">
        <f>B5/SUM(B$3:B$7)</f>
        <v>0.48967758378998344</v>
      </c>
      <c r="D5" s="26">
        <f>_xlfn.IFNA(B5*D13/100,0)</f>
        <v>31815.9</v>
      </c>
      <c r="E5" s="24">
        <f t="shared" si="0"/>
        <v>0.49210819373545045</v>
      </c>
      <c r="F5" s="26"/>
      <c r="G5" s="26"/>
      <c r="H5" s="26"/>
      <c r="I5" s="26"/>
      <c r="J5" s="26"/>
      <c r="K5" s="26"/>
      <c r="L5" s="26"/>
      <c r="M5" s="26"/>
      <c r="N5" s="26"/>
    </row>
    <row r="6" spans="1:19" x14ac:dyDescent="0.2">
      <c r="A6" s="25">
        <f>'Zipcode Combo Workbook'!B10</f>
        <v>0</v>
      </c>
      <c r="B6" s="26">
        <f>_xlfn.IFNA(VLOOKUP(A6,Calcdata!A:C,3,FALSE),0)</f>
        <v>0</v>
      </c>
      <c r="C6" s="26">
        <f>B6/SUM(B$3:B$7)</f>
        <v>0</v>
      </c>
      <c r="D6" s="26">
        <f>_xlfn.IFNA(B6*D14/100,0)</f>
        <v>0</v>
      </c>
      <c r="E6" s="24">
        <f t="shared" si="0"/>
        <v>0</v>
      </c>
      <c r="F6" s="26"/>
      <c r="G6" s="26"/>
      <c r="H6" s="26"/>
      <c r="I6" s="26"/>
      <c r="J6" s="26"/>
      <c r="K6" s="26"/>
      <c r="L6" s="26"/>
      <c r="M6" s="26"/>
      <c r="N6" s="26"/>
    </row>
    <row r="7" spans="1:19" x14ac:dyDescent="0.2">
      <c r="A7" s="25">
        <f>'Zipcode Combo Workbook'!B11</f>
        <v>0</v>
      </c>
      <c r="B7" s="26">
        <f>_xlfn.IFNA(VLOOKUP(A7,Calcdata!A:C,3,FALSE),0)</f>
        <v>0</v>
      </c>
      <c r="C7" s="26">
        <f>B7/SUM(B$3:B$7)</f>
        <v>0</v>
      </c>
      <c r="D7" s="26">
        <f>_xlfn.IFNA(B7*D15/100,0)</f>
        <v>0</v>
      </c>
      <c r="E7" s="24">
        <f t="shared" si="0"/>
        <v>0</v>
      </c>
      <c r="F7" s="26"/>
      <c r="G7" s="26"/>
      <c r="H7" s="26"/>
      <c r="I7" s="26"/>
      <c r="J7" s="26"/>
      <c r="K7" s="26"/>
      <c r="L7" s="26"/>
      <c r="M7" s="26"/>
      <c r="N7" s="26"/>
    </row>
    <row r="8" spans="1:19" x14ac:dyDescent="0.2">
      <c r="A8" s="26"/>
      <c r="B8" s="26"/>
      <c r="C8" s="26"/>
      <c r="D8" s="26"/>
      <c r="E8" s="26"/>
      <c r="F8" s="26"/>
      <c r="G8" s="26"/>
      <c r="H8" s="26"/>
      <c r="I8" s="26"/>
      <c r="J8" s="26"/>
      <c r="K8" s="26"/>
      <c r="L8" s="26"/>
      <c r="M8" s="26"/>
      <c r="N8" s="26"/>
    </row>
    <row r="9" spans="1:19" x14ac:dyDescent="0.2">
      <c r="A9" s="26" t="s">
        <v>11</v>
      </c>
      <c r="B9" s="26" t="s">
        <v>12</v>
      </c>
      <c r="C9" s="26" t="s">
        <v>13</v>
      </c>
      <c r="D9" s="26" t="s">
        <v>90</v>
      </c>
      <c r="E9" s="26" t="s">
        <v>14</v>
      </c>
      <c r="F9" s="26" t="s">
        <v>8</v>
      </c>
      <c r="G9" s="25" t="s">
        <v>7</v>
      </c>
      <c r="H9" s="26" t="s">
        <v>9</v>
      </c>
      <c r="I9" s="26" t="s">
        <v>10</v>
      </c>
      <c r="J9" s="26" t="s">
        <v>3</v>
      </c>
      <c r="K9" s="39" t="s">
        <v>105</v>
      </c>
      <c r="L9" s="26" t="s">
        <v>2</v>
      </c>
      <c r="M9" s="26" t="s">
        <v>1</v>
      </c>
      <c r="N9" s="26" t="s">
        <v>6</v>
      </c>
      <c r="O9" s="26" t="s">
        <v>4</v>
      </c>
      <c r="P9" s="26" t="s">
        <v>5</v>
      </c>
    </row>
    <row r="10" spans="1:19" x14ac:dyDescent="0.2">
      <c r="A10" s="26" t="str">
        <f>A11&amp;","&amp;A12&amp;","&amp;A13&amp;","&amp;A14&amp;","&amp;A15</f>
        <v>20601,21202,21224,0,0</v>
      </c>
      <c r="B10" s="25" t="s">
        <v>45</v>
      </c>
      <c r="C10" s="26">
        <f>_xlfn.IFNA(VLOOKUP(A3,Calcdata!$A:$O,3,FALSE),0)+_xlfn.IFNA(VLOOKUP(A4,Calcdata!$A:$O,3,FALSE),0)+_xlfn.IFNA(VLOOKUP(A5,Calcdata!$A:$O,3,FALSE),0)+_xlfn.IFNA(VLOOKUP(A6,Calcdata!$A:$O,3,FALSE),0)+_xlfn.IFNA(VLOOKUP(A7,Calcdata!$A:$O,3,FALSE),0)</f>
        <v>94164</v>
      </c>
      <c r="D10" s="40">
        <f>100-O10-P10</f>
        <v>68.6591967206151</v>
      </c>
      <c r="E10" s="27" t="b">
        <f>C10&gt;4999</f>
        <v>1</v>
      </c>
      <c r="F10" s="28">
        <f>_xlfn.IFNA((F11*$E3),0)+_xlfn.IFNA((F12*$E4),0)+_xlfn.IFNA((F13*$E5),0)+_xlfn.IFNA((F14*$E6),0)+_xlfn.IFNA((F15*$E7),0)</f>
        <v>13.065319302286884</v>
      </c>
      <c r="G10" s="28">
        <f>_xlfn.IFNA((G11*$E3),0)+_xlfn.IFNA((G12*$E4),0)+_xlfn.IFNA((G13*$E5),0)+_xlfn.IFNA((G14*$E6),0)+_xlfn.IFNA((G15*$E7),0)</f>
        <v>5.3799777814370131</v>
      </c>
      <c r="H10" s="28">
        <f t="shared" ref="H10:I10" si="1">_xlfn.IFNA((H11*$C3),0)+_xlfn.IFNA((H12*$C4),0)+_xlfn.IFNA((H13*$C5),0)+_xlfn.IFNA((H14*$C6),0)+_xlfn.IFNA((H15*$C7),0)</f>
        <v>5.6107535788624094</v>
      </c>
      <c r="I10" s="28">
        <f t="shared" si="1"/>
        <v>12402.351312603541</v>
      </c>
      <c r="J10" s="28">
        <f>_xlfn.IFNA((J11*$C3),0)+_xlfn.IFNA((J12*$C4),0)+_xlfn.IFNA((J13*$C5),0)+_xlfn.IFNA((J14*$C6),0)+_xlfn.IFNA((J15*$C7),0)</f>
        <v>15.273225436472536</v>
      </c>
      <c r="K10" s="28">
        <f>_xlfn.IFNA((K11*$C3),0)+_xlfn.IFNA((K12*$C4),0)+_xlfn.IFNA((K13*$C5),0)+_xlfn.IFNA((K14*$C6),0)+_xlfn.IFNA((K15*$C7),0)</f>
        <v>3.335004885094091</v>
      </c>
      <c r="L10" s="28">
        <f>_xlfn.IFNA((L11*$C3),0)+_xlfn.IFNA((L12*$C4),0)+_xlfn.IFNA((L13*$C5),0)+_xlfn.IFNA((L14*$C6),0)+_xlfn.IFNA((L15*$C7),0)</f>
        <v>5.7648294464975995</v>
      </c>
      <c r="M10" s="28">
        <f>_xlfn.IFNA((M11*$C3),0)+_xlfn.IFNA((L12*$C4),0)+_xlfn.IFNA((L13*$C5),0)+_xlfn.IFNA((L14*$C6),0)+_xlfn.IFNA((L15*$C7),0)</f>
        <v>25.813298075697716</v>
      </c>
      <c r="N10" s="28">
        <f>_xlfn.IFNA((N11*$C3),0)+_xlfn.IFNA((M12*$C4),0)+_xlfn.IFNA((M13*$C5),0)+_xlfn.IFNA((M14*$C6),0)+_xlfn.IFNA((M15*$C7),0)</f>
        <v>37.304237288135596</v>
      </c>
      <c r="O10" s="28">
        <f>_xlfn.IFNA((O11*$C3),0)+_xlfn.IFNA((N12*$C4),0)+_xlfn.IFNA((N13*$C5),0)+_xlfn.IFNA((N14*$C6),0)+_xlfn.IFNA((N15*$C7),0)</f>
        <v>16.374034662928509</v>
      </c>
      <c r="P10" s="28">
        <f>_xlfn.IFNA((P11*$C3),0)+_xlfn.IFNA((O12*$C4),0)+_xlfn.IFNA((O13*$C5),0)+_xlfn.IFNA((O14*$C6),0)+_xlfn.IFNA((O15*$C7),0)</f>
        <v>14.966768616456395</v>
      </c>
      <c r="S10" s="29" t="s">
        <v>88</v>
      </c>
    </row>
    <row r="11" spans="1:19" x14ac:dyDescent="0.2">
      <c r="A11" s="26">
        <f>A3</f>
        <v>20601</v>
      </c>
      <c r="B11" s="26" t="str">
        <f>_xlfn.IFNA(VLOOKUP(A11,Calcdata!A:C,2,FALSE),0)</f>
        <v>Charles</v>
      </c>
      <c r="C11" s="26">
        <f>_xlfn.IFNA(VLOOKUP(A3,Calcdata!$A:$O,3,FALSE),0)</f>
        <v>26740</v>
      </c>
      <c r="D11" s="40">
        <f>100-O11-P11</f>
        <v>62.3</v>
      </c>
      <c r="E11" s="27" t="b">
        <f>C11&gt;4999</f>
        <v>1</v>
      </c>
      <c r="F11" s="28">
        <f>(VLOOKUP(A3,Calcdata!$A:$O,5,FALSE))</f>
        <v>7.1</v>
      </c>
      <c r="G11" s="28">
        <f>(VLOOKUP($A3,Calcdata!$A:$O,6,FALSE))</f>
        <v>5.4</v>
      </c>
      <c r="H11" s="28">
        <f>(VLOOKUP($A3,Calcdata!$A:$O,7,FALSE))</f>
        <v>6.3</v>
      </c>
      <c r="I11" s="28">
        <f>(VLOOKUP($A3,Calcdata!$A:$O,8,FALSE))</f>
        <v>43661</v>
      </c>
      <c r="J11" s="28">
        <f>(VLOOKUP($A3,Calcdata!$A:$O,9,FALSE))</f>
        <v>1.4</v>
      </c>
      <c r="K11" s="28">
        <f>(VLOOKUP($A3,Calcdata!$A:$O,10,FALSE))</f>
        <v>4.0999999999999996</v>
      </c>
      <c r="L11" s="28">
        <f>(VLOOKUP($A3,Calcdata!$A:$O,11,FALSE))</f>
        <v>3</v>
      </c>
      <c r="M11" s="28">
        <f>(VLOOKUP($A3,Calcdata!$A:$O,12,FALSE))</f>
        <v>73.599999999999994</v>
      </c>
      <c r="N11" s="28">
        <f>(VLOOKUP($A3,Calcdata!$A:$O,13,FALSE))</f>
        <v>9.9</v>
      </c>
      <c r="O11" s="28">
        <f>(VLOOKUP($A3,Calcdata!$A:$O,14,FALSE))</f>
        <v>25.9</v>
      </c>
      <c r="P11" s="28">
        <f>(VLOOKUP($A3,Calcdata!$A:$P,15,FALSE))</f>
        <v>11.8</v>
      </c>
      <c r="S11" s="29" t="s">
        <v>87</v>
      </c>
    </row>
    <row r="12" spans="1:19" x14ac:dyDescent="0.2">
      <c r="A12" s="26">
        <f>A4</f>
        <v>21202</v>
      </c>
      <c r="B12" s="26" t="str">
        <f>_xlfn.IFNA(VLOOKUP(A12,Calcdata!A:C,2,FALSE),0)</f>
        <v>Baltimore City</v>
      </c>
      <c r="C12" s="26">
        <f>_xlfn.IFNA(VLOOKUP(A4,Calcdata!$A:$O,3,FALSE),0)</f>
        <v>21314</v>
      </c>
      <c r="D12" s="40">
        <f>100-N12-O12</f>
        <v>75.899999999999991</v>
      </c>
      <c r="E12" s="27" t="b">
        <f t="shared" ref="E12:E15" si="2">C12&gt;4999</f>
        <v>1</v>
      </c>
      <c r="F12" s="28">
        <f>(VLOOKUP(A4,Calcdata!$A:$O,5,FALSE))</f>
        <v>15.6</v>
      </c>
      <c r="G12" s="28">
        <f>(VLOOKUP($A4,Calcdata!$A:$O,6,FALSE))</f>
        <v>6.5</v>
      </c>
      <c r="H12" s="28">
        <f>(VLOOKUP($A4,Calcdata!$A:$O,6,FALSE))</f>
        <v>6.5</v>
      </c>
      <c r="I12" s="28">
        <f>(VLOOKUP($A4,Calcdata!$A:$O,6,FALSE))</f>
        <v>6.5</v>
      </c>
      <c r="J12" s="28">
        <f>(VLOOKUP($A4,Calcdata!$A:$O,9,FALSE))</f>
        <v>35</v>
      </c>
      <c r="K12" s="28">
        <f>(VLOOKUP($A4,Calcdata!$A:$O,10,FALSE))</f>
        <v>3.1</v>
      </c>
      <c r="L12" s="28">
        <f>(VLOOKUP($A4,Calcdata!$A:$O,11,FALSE))</f>
        <v>3.1</v>
      </c>
      <c r="M12" s="28">
        <f>(VLOOKUP($A4,Calcdata!$A:$O,12,FALSE))</f>
        <v>67.8</v>
      </c>
      <c r="N12" s="28">
        <f>(VLOOKUP($A4,Calcdata!$A:$O,13,FALSE))</f>
        <v>15.4</v>
      </c>
      <c r="O12" s="28">
        <f>(VLOOKUP($A4,Calcdata!$A:$O,14,FALSE))</f>
        <v>8.6999999999999993</v>
      </c>
      <c r="P12" s="28">
        <f>(VLOOKUP($A4,Calcdata!$A:$P,15,FALSE))</f>
        <v>8.5</v>
      </c>
    </row>
    <row r="13" spans="1:19" x14ac:dyDescent="0.2">
      <c r="A13" s="26">
        <f>A5</f>
        <v>21224</v>
      </c>
      <c r="B13" s="26" t="str">
        <f>_xlfn.IFNA(VLOOKUP(A13,Calcdata!A:C,2,FALSE),0)</f>
        <v>Baltimore City</v>
      </c>
      <c r="C13" s="26">
        <f>_xlfn.IFNA(VLOOKUP(A5,Calcdata!$A:$O,3,FALSE),0)</f>
        <v>46110</v>
      </c>
      <c r="D13" s="40">
        <f>100-N13-O13</f>
        <v>69</v>
      </c>
      <c r="E13" s="27" t="b">
        <f t="shared" si="2"/>
        <v>1</v>
      </c>
      <c r="F13" s="28">
        <f>(VLOOKUP(A5,Calcdata!$A:$O,5,FALSE))</f>
        <v>14.9</v>
      </c>
      <c r="G13" s="28">
        <f>(VLOOKUP($A5,Calcdata!$A:$O,6,FALSE))</f>
        <v>4.8</v>
      </c>
      <c r="H13" s="28">
        <f>(VLOOKUP($A5,Calcdata!$A:$O,6,FALSE))</f>
        <v>4.8</v>
      </c>
      <c r="I13" s="28">
        <f>(VLOOKUP($A5,Calcdata!$A:$O,6,FALSE))</f>
        <v>4.8</v>
      </c>
      <c r="J13" s="28">
        <f>(VLOOKUP($A5,Calcdata!$A:$O,9,FALSE))</f>
        <v>14.2</v>
      </c>
      <c r="K13" s="28">
        <f>(VLOOKUP($A5,Calcdata!$A:$O,10,FALSE))</f>
        <v>3</v>
      </c>
      <c r="L13" s="28">
        <f>(VLOOKUP($A5,Calcdata!$A:$O,11,FALSE))</f>
        <v>8.6</v>
      </c>
      <c r="M13" s="28">
        <f>(VLOOKUP($A5,Calcdata!$A:$O,12,FALSE))</f>
        <v>39.1</v>
      </c>
      <c r="N13" s="28">
        <f>(VLOOKUP($A5,Calcdata!$A:$O,13,FALSE))</f>
        <v>11.3</v>
      </c>
      <c r="O13" s="28">
        <f>(VLOOKUP($A5,Calcdata!$A:$O,14,FALSE))</f>
        <v>19.7</v>
      </c>
      <c r="P13" s="28">
        <f>(VLOOKUP($A5,Calcdata!$A:$P,15,FALSE))</f>
        <v>11.4</v>
      </c>
    </row>
    <row r="14" spans="1:19" x14ac:dyDescent="0.2">
      <c r="A14" s="26">
        <f>A6</f>
        <v>0</v>
      </c>
      <c r="B14" s="26">
        <f>_xlfn.IFNA(VLOOKUP(A14,Calcdata!A:C,2,FALSE),0)</f>
        <v>0</v>
      </c>
      <c r="C14" s="26">
        <f>_xlfn.IFNA(VLOOKUP(A6,Calcdata!$A:$O,3,FALSE),0)</f>
        <v>0</v>
      </c>
      <c r="D14" s="40" t="e">
        <f>100-N14-O14</f>
        <v>#N/A</v>
      </c>
      <c r="E14" s="27" t="b">
        <f t="shared" si="2"/>
        <v>0</v>
      </c>
      <c r="F14" s="28" t="e">
        <f>(VLOOKUP(A6,Calcdata!$A:$O,5,FALSE))</f>
        <v>#N/A</v>
      </c>
      <c r="G14" s="28" t="e">
        <f>(VLOOKUP($A6,Calcdata!$A:$O,6,FALSE))</f>
        <v>#N/A</v>
      </c>
      <c r="H14" s="28" t="e">
        <f>(VLOOKUP($A6,Calcdata!$A:$O,6,FALSE))</f>
        <v>#N/A</v>
      </c>
      <c r="I14" s="28" t="e">
        <f>(VLOOKUP($A6,Calcdata!$A:$O,6,FALSE))</f>
        <v>#N/A</v>
      </c>
      <c r="J14" s="28" t="e">
        <f>(VLOOKUP($A6,Calcdata!$A:$O,9,FALSE))</f>
        <v>#N/A</v>
      </c>
      <c r="K14" s="28" t="e">
        <f>(VLOOKUP($A6,Calcdata!$A:$O,10,FALSE))</f>
        <v>#N/A</v>
      </c>
      <c r="L14" s="28" t="e">
        <f>(VLOOKUP($A6,Calcdata!$A:$O,11,FALSE))</f>
        <v>#N/A</v>
      </c>
      <c r="M14" s="28" t="e">
        <f>(VLOOKUP($A6,Calcdata!$A:$O,12,FALSE))</f>
        <v>#N/A</v>
      </c>
      <c r="N14" s="28" t="e">
        <f>(VLOOKUP($A6,Calcdata!$A:$O,13,FALSE))</f>
        <v>#N/A</v>
      </c>
      <c r="O14" s="28" t="e">
        <f>(VLOOKUP($A6,Calcdata!$A:$O,14,FALSE))</f>
        <v>#N/A</v>
      </c>
      <c r="P14" s="28" t="e">
        <f>(VLOOKUP($A6,Calcdata!$A:$P,15,FALSE))</f>
        <v>#N/A</v>
      </c>
    </row>
    <row r="15" spans="1:19" x14ac:dyDescent="0.2">
      <c r="A15" s="26">
        <f>A7</f>
        <v>0</v>
      </c>
      <c r="B15" s="26">
        <f>_xlfn.IFNA(VLOOKUP(A15,Calcdata!A:C,2,FALSE),0)</f>
        <v>0</v>
      </c>
      <c r="C15" s="26">
        <f>_xlfn.IFNA(VLOOKUP(A7,Calcdata!$A:$O,3,FALSE),0)</f>
        <v>0</v>
      </c>
      <c r="D15" s="40" t="e">
        <f>100-N15-O15</f>
        <v>#N/A</v>
      </c>
      <c r="E15" s="27" t="b">
        <f t="shared" si="2"/>
        <v>0</v>
      </c>
      <c r="F15" s="28" t="e">
        <f>(VLOOKUP(A7,Calcdata!$A:$O,5,FALSE))</f>
        <v>#N/A</v>
      </c>
      <c r="G15" s="28" t="e">
        <f>(VLOOKUP($A7,Calcdata!$A:$O,6,FALSE))</f>
        <v>#N/A</v>
      </c>
      <c r="H15" s="28" t="e">
        <f>(VLOOKUP($A7,Calcdata!$A:$O,6,FALSE))</f>
        <v>#N/A</v>
      </c>
      <c r="I15" s="28" t="e">
        <f>(VLOOKUP($A7,Calcdata!$A:$O,6,FALSE))</f>
        <v>#N/A</v>
      </c>
      <c r="J15" s="28" t="e">
        <f>(VLOOKUP($A7,Calcdata!$A:$O,9,FALSE))</f>
        <v>#N/A</v>
      </c>
      <c r="K15" s="28" t="e">
        <f>(VLOOKUP($A7,Calcdata!$A:$O,10,FALSE))</f>
        <v>#N/A</v>
      </c>
      <c r="L15" s="28" t="e">
        <f>(VLOOKUP($A7,Calcdata!$A:$O,11,FALSE))</f>
        <v>#N/A</v>
      </c>
      <c r="M15" s="28" t="e">
        <f>(VLOOKUP($A7,Calcdata!$A:$O,12,FALSE))</f>
        <v>#N/A</v>
      </c>
      <c r="N15" s="28" t="e">
        <f>(VLOOKUP($A7,Calcdata!$A:$O,13,FALSE))</f>
        <v>#N/A</v>
      </c>
      <c r="O15" s="28" t="e">
        <f>(VLOOKUP($A7,Calcdata!$A:$O,14,FALSE))</f>
        <v>#N/A</v>
      </c>
      <c r="P15" s="28" t="e">
        <f>(VLOOKUP($A7,Calcdata!$A:$P,15,FALSE))</f>
        <v>#N/A</v>
      </c>
    </row>
    <row r="16" spans="1:19" x14ac:dyDescent="0.2">
      <c r="E16" s="29" t="s">
        <v>93</v>
      </c>
      <c r="F16" s="29" t="s">
        <v>93</v>
      </c>
    </row>
  </sheetData>
  <sheetProtection sheet="1" objects="1" scenarios="1"/>
  <protectedRanges>
    <protectedRange algorithmName="SHA-512" hashValue="IsPB6p7sZUC78VrX1GCpqfe1sQXfVcsa5xuA7zVYyG2iFDsPiLmvsDbmPGbOUP4zLeO2UPw25qZ6os3ZeaqJsw==" saltValue="WOZjGapn09S36GlIQ85q0w==" spinCount="100000" sqref="D2:D8 F2:F7 E8:F8 G2:N8 A2:C9 B10:C15 E9:P15" name="Calculations"/>
  </protectedRanges>
  <mergeCells count="1">
    <mergeCell ref="A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8"/>
  <sheetViews>
    <sheetView workbookViewId="0">
      <pane ySplit="1" topLeftCell="A2" activePane="bottomLeft" state="frozen"/>
      <selection activeCell="D463" sqref="D463"/>
      <selection pane="bottomLeft" activeCell="F9" sqref="F9"/>
    </sheetView>
  </sheetViews>
  <sheetFormatPr defaultColWidth="8.7109375" defaultRowHeight="12.75" customHeight="1" x14ac:dyDescent="0.2"/>
  <cols>
    <col min="1" max="4" width="14.7109375" customWidth="1"/>
    <col min="5" max="5" width="18.7109375" customWidth="1"/>
    <col min="12" max="12" width="8.7109375" style="4"/>
    <col min="14" max="15" width="8.7109375" style="4"/>
  </cols>
  <sheetData>
    <row r="1" spans="1:15" ht="39.950000000000003" customHeight="1" x14ac:dyDescent="0.25">
      <c r="A1" s="9" t="s">
        <v>11</v>
      </c>
      <c r="B1" s="10" t="s">
        <v>12</v>
      </c>
      <c r="C1" s="9" t="s">
        <v>13</v>
      </c>
      <c r="D1" s="9" t="s">
        <v>14</v>
      </c>
      <c r="E1" s="8" t="s">
        <v>8</v>
      </c>
      <c r="F1" s="8" t="s">
        <v>7</v>
      </c>
      <c r="G1" s="8" t="s">
        <v>9</v>
      </c>
      <c r="H1" s="8" t="s">
        <v>10</v>
      </c>
      <c r="I1" s="6" t="s">
        <v>3</v>
      </c>
      <c r="J1" s="6" t="s">
        <v>102</v>
      </c>
      <c r="K1" s="5" t="s">
        <v>2</v>
      </c>
      <c r="L1" s="5" t="s">
        <v>1</v>
      </c>
      <c r="M1" s="7" t="s">
        <v>6</v>
      </c>
      <c r="N1" s="7" t="s">
        <v>4</v>
      </c>
      <c r="O1" s="7" t="s">
        <v>5</v>
      </c>
    </row>
    <row r="2" spans="1:15" ht="15" x14ac:dyDescent="0.25">
      <c r="A2" s="46" t="s">
        <v>103</v>
      </c>
      <c r="B2" s="33" t="s">
        <v>103</v>
      </c>
      <c r="C2">
        <v>6148545</v>
      </c>
      <c r="E2">
        <v>9.2000000000000028</v>
      </c>
      <c r="F2">
        <v>9.1999999999999993</v>
      </c>
      <c r="G2">
        <v>5.3</v>
      </c>
      <c r="H2">
        <v>91431</v>
      </c>
      <c r="I2">
        <v>8.6999999999999993</v>
      </c>
      <c r="J2">
        <v>2.2999999999999998</v>
      </c>
      <c r="K2">
        <v>7.1</v>
      </c>
      <c r="L2">
        <v>50.6</v>
      </c>
      <c r="M2">
        <v>11.1</v>
      </c>
      <c r="N2">
        <v>22.3</v>
      </c>
      <c r="O2">
        <v>15.4</v>
      </c>
    </row>
    <row r="3" spans="1:15" ht="12.95" customHeight="1" x14ac:dyDescent="0.2">
      <c r="A3" s="1">
        <v>20601</v>
      </c>
      <c r="B3" s="2" t="s">
        <v>46</v>
      </c>
      <c r="C3" s="3">
        <v>26740</v>
      </c>
      <c r="D3" s="2" t="b">
        <v>1</v>
      </c>
      <c r="E3" s="19">
        <v>7.1</v>
      </c>
      <c r="F3" s="19">
        <v>5.4</v>
      </c>
      <c r="G3" s="19">
        <v>6.3</v>
      </c>
      <c r="H3" s="21">
        <v>43661</v>
      </c>
      <c r="I3" s="20">
        <v>1.4</v>
      </c>
      <c r="J3" s="20">
        <v>4.0999999999999996</v>
      </c>
      <c r="K3" s="20">
        <v>3</v>
      </c>
      <c r="L3" s="22">
        <v>73.599999999999994</v>
      </c>
      <c r="M3">
        <v>9.9</v>
      </c>
      <c r="N3">
        <v>25.9</v>
      </c>
      <c r="O3">
        <v>11.8</v>
      </c>
    </row>
    <row r="4" spans="1:15" ht="12.95" customHeight="1" x14ac:dyDescent="0.2">
      <c r="A4" s="1">
        <v>20602</v>
      </c>
      <c r="B4" s="2" t="s">
        <v>46</v>
      </c>
      <c r="C4" s="3">
        <v>28277</v>
      </c>
      <c r="D4" s="2" t="b">
        <v>1</v>
      </c>
      <c r="E4" s="19">
        <v>5.9</v>
      </c>
      <c r="F4" s="19">
        <v>7.2</v>
      </c>
      <c r="G4" s="19">
        <v>7.3</v>
      </c>
      <c r="H4" s="21">
        <v>38621</v>
      </c>
      <c r="I4" s="20">
        <v>5.3</v>
      </c>
      <c r="J4" s="20">
        <v>1.7</v>
      </c>
      <c r="K4" s="20">
        <v>4.0999999999999996</v>
      </c>
      <c r="L4" s="22">
        <v>78.099999999999994</v>
      </c>
      <c r="M4">
        <v>12.2</v>
      </c>
      <c r="N4">
        <v>23.8</v>
      </c>
      <c r="O4">
        <v>11.4</v>
      </c>
    </row>
    <row r="5" spans="1:15" ht="12.95" customHeight="1" x14ac:dyDescent="0.2">
      <c r="A5" s="1">
        <v>20603</v>
      </c>
      <c r="B5" s="2" t="s">
        <v>46</v>
      </c>
      <c r="C5" s="3">
        <v>31897</v>
      </c>
      <c r="D5" s="2" t="b">
        <v>1</v>
      </c>
      <c r="E5" s="19">
        <v>4.7</v>
      </c>
      <c r="F5" s="19">
        <v>3.7</v>
      </c>
      <c r="G5" s="19">
        <v>5.7</v>
      </c>
      <c r="H5" s="21">
        <v>48409</v>
      </c>
      <c r="I5" s="20">
        <v>3</v>
      </c>
      <c r="J5" s="20">
        <v>1.3</v>
      </c>
      <c r="K5" s="20">
        <v>3.5</v>
      </c>
      <c r="L5" s="22">
        <v>78.8</v>
      </c>
      <c r="M5">
        <v>6.6</v>
      </c>
      <c r="N5">
        <v>25.7</v>
      </c>
      <c r="O5">
        <v>7.9</v>
      </c>
    </row>
    <row r="6" spans="1:15" ht="12.95" customHeight="1" x14ac:dyDescent="0.2">
      <c r="A6" s="1">
        <v>20606</v>
      </c>
      <c r="B6" s="2" t="s">
        <v>47</v>
      </c>
      <c r="C6" s="3">
        <v>101</v>
      </c>
      <c r="D6" s="2" t="b">
        <v>0</v>
      </c>
      <c r="E6" s="19">
        <v>0</v>
      </c>
      <c r="F6" s="19">
        <v>0</v>
      </c>
      <c r="G6" s="19">
        <v>0</v>
      </c>
      <c r="H6" s="21">
        <v>59208</v>
      </c>
      <c r="I6" s="20">
        <v>0</v>
      </c>
      <c r="J6" s="20">
        <v>0</v>
      </c>
      <c r="K6" s="20">
        <v>0</v>
      </c>
      <c r="L6" s="22">
        <v>0</v>
      </c>
      <c r="M6">
        <v>5.9</v>
      </c>
      <c r="N6">
        <v>0</v>
      </c>
      <c r="O6">
        <v>22.8</v>
      </c>
    </row>
    <row r="7" spans="1:15" ht="12.95" customHeight="1" x14ac:dyDescent="0.2">
      <c r="A7" s="1">
        <v>20607</v>
      </c>
      <c r="B7" s="2" t="s">
        <v>48</v>
      </c>
      <c r="C7" s="3">
        <v>11122</v>
      </c>
      <c r="D7" s="2" t="b">
        <v>1</v>
      </c>
      <c r="E7" s="19">
        <v>8.4</v>
      </c>
      <c r="F7" s="19">
        <v>7.6</v>
      </c>
      <c r="G7" s="19">
        <v>3</v>
      </c>
      <c r="H7" s="21">
        <v>55386</v>
      </c>
      <c r="I7" s="20">
        <v>3</v>
      </c>
      <c r="J7" s="20">
        <v>0</v>
      </c>
      <c r="K7" s="20">
        <v>3</v>
      </c>
      <c r="L7" s="22">
        <v>77</v>
      </c>
      <c r="M7">
        <v>12.3</v>
      </c>
      <c r="N7">
        <v>21.5</v>
      </c>
      <c r="O7">
        <v>12.4</v>
      </c>
    </row>
    <row r="8" spans="1:15" ht="12.95" customHeight="1" x14ac:dyDescent="0.2">
      <c r="A8" s="1">
        <v>20608</v>
      </c>
      <c r="B8" s="2" t="s">
        <v>48</v>
      </c>
      <c r="C8" s="3">
        <v>734</v>
      </c>
      <c r="D8" s="2" t="b">
        <v>0</v>
      </c>
      <c r="E8" s="19">
        <v>9.6999999999999993</v>
      </c>
      <c r="F8" s="19">
        <v>8.1999999999999993</v>
      </c>
      <c r="G8" s="19">
        <v>6.9</v>
      </c>
      <c r="H8" s="21">
        <v>34760</v>
      </c>
      <c r="I8" s="20">
        <v>4.2</v>
      </c>
      <c r="J8" s="20">
        <v>0</v>
      </c>
      <c r="K8" s="20">
        <v>0</v>
      </c>
      <c r="L8" s="22">
        <v>77</v>
      </c>
      <c r="M8">
        <v>12.3</v>
      </c>
      <c r="N8">
        <v>24.7</v>
      </c>
      <c r="O8">
        <v>22.2</v>
      </c>
    </row>
    <row r="9" spans="1:15" ht="12.95" customHeight="1" x14ac:dyDescent="0.2">
      <c r="A9" s="1">
        <v>20609</v>
      </c>
      <c r="B9" s="2" t="s">
        <v>47</v>
      </c>
      <c r="C9" s="3">
        <v>1611</v>
      </c>
      <c r="D9" s="2" t="b">
        <v>0</v>
      </c>
      <c r="E9" s="19">
        <v>11.7</v>
      </c>
      <c r="F9" s="19">
        <v>7</v>
      </c>
      <c r="G9" s="19">
        <v>6.5</v>
      </c>
      <c r="H9" s="21">
        <v>47632</v>
      </c>
      <c r="I9" s="20">
        <v>5.9</v>
      </c>
      <c r="J9" s="20">
        <v>0</v>
      </c>
      <c r="K9" s="20">
        <v>0</v>
      </c>
      <c r="L9" s="22">
        <v>33.299999999999997</v>
      </c>
      <c r="M9">
        <v>13.3</v>
      </c>
      <c r="N9">
        <v>18.899999999999999</v>
      </c>
      <c r="O9">
        <v>23.6</v>
      </c>
    </row>
    <row r="10" spans="1:15" ht="12.95" customHeight="1" x14ac:dyDescent="0.2">
      <c r="A10" s="1">
        <v>20611</v>
      </c>
      <c r="B10" s="2" t="s">
        <v>46</v>
      </c>
      <c r="C10" s="3">
        <v>1111</v>
      </c>
      <c r="D10" s="2" t="b">
        <v>0</v>
      </c>
      <c r="E10" s="19">
        <v>4.7</v>
      </c>
      <c r="F10" s="19">
        <v>4.5999999999999996</v>
      </c>
      <c r="G10" s="19">
        <v>11.1</v>
      </c>
      <c r="H10" s="21">
        <v>63213</v>
      </c>
      <c r="I10" s="20">
        <v>0</v>
      </c>
      <c r="J10" s="20">
        <v>0</v>
      </c>
      <c r="K10" s="20">
        <v>0</v>
      </c>
      <c r="L10" s="22">
        <v>30.700000000000003</v>
      </c>
      <c r="M10">
        <v>12.6</v>
      </c>
      <c r="N10">
        <v>14</v>
      </c>
      <c r="O10">
        <v>17.399999999999999</v>
      </c>
    </row>
    <row r="11" spans="1:15" ht="12.95" customHeight="1" x14ac:dyDescent="0.2">
      <c r="A11" s="1">
        <v>20612</v>
      </c>
      <c r="B11" s="2" t="s">
        <v>46</v>
      </c>
      <c r="C11" s="3">
        <v>132</v>
      </c>
      <c r="D11" s="2" t="b">
        <v>0</v>
      </c>
      <c r="E11" s="19">
        <v>0</v>
      </c>
      <c r="F11" s="19">
        <v>0</v>
      </c>
      <c r="G11" s="19">
        <v>25.8</v>
      </c>
      <c r="H11" s="21">
        <v>24776</v>
      </c>
      <c r="I11" s="20">
        <v>0</v>
      </c>
      <c r="J11" s="20">
        <v>0</v>
      </c>
      <c r="K11" s="20">
        <v>0</v>
      </c>
      <c r="L11" s="22">
        <v>0</v>
      </c>
      <c r="M11">
        <v>47.7</v>
      </c>
      <c r="N11">
        <v>0</v>
      </c>
      <c r="O11">
        <v>100</v>
      </c>
    </row>
    <row r="12" spans="1:15" ht="12.95" customHeight="1" x14ac:dyDescent="0.2">
      <c r="A12" s="1">
        <v>20613</v>
      </c>
      <c r="B12" s="2" t="s">
        <v>48</v>
      </c>
      <c r="C12" s="3">
        <v>14595</v>
      </c>
      <c r="D12" s="2" t="b">
        <v>1</v>
      </c>
      <c r="E12" s="19">
        <v>7.7</v>
      </c>
      <c r="F12" s="19">
        <v>4.7</v>
      </c>
      <c r="G12" s="19">
        <v>5.8</v>
      </c>
      <c r="H12" s="21">
        <v>53789</v>
      </c>
      <c r="I12" s="20">
        <v>3.2</v>
      </c>
      <c r="J12" s="20">
        <v>0.4</v>
      </c>
      <c r="K12" s="20">
        <v>1.9</v>
      </c>
      <c r="L12" s="22">
        <v>76.5</v>
      </c>
      <c r="M12">
        <v>10.1</v>
      </c>
      <c r="N12">
        <v>20.7</v>
      </c>
      <c r="O12">
        <v>14.3</v>
      </c>
    </row>
    <row r="13" spans="1:15" ht="12.95" customHeight="1" x14ac:dyDescent="0.2">
      <c r="A13" s="1">
        <v>20615</v>
      </c>
      <c r="B13" s="2" t="s">
        <v>49</v>
      </c>
      <c r="C13" s="3">
        <v>583</v>
      </c>
      <c r="D13" s="2" t="b">
        <v>0</v>
      </c>
      <c r="E13" s="19">
        <v>6.4</v>
      </c>
      <c r="F13" s="19">
        <v>0</v>
      </c>
      <c r="G13" s="19">
        <v>3.3</v>
      </c>
      <c r="H13" s="21">
        <v>70740</v>
      </c>
      <c r="I13" s="20">
        <v>0</v>
      </c>
      <c r="J13" s="20">
        <v>0</v>
      </c>
      <c r="K13" s="20">
        <v>0</v>
      </c>
      <c r="L13" s="22">
        <v>0</v>
      </c>
      <c r="M13">
        <v>13.2</v>
      </c>
      <c r="N13">
        <v>6.2</v>
      </c>
      <c r="O13">
        <v>12.3</v>
      </c>
    </row>
    <row r="14" spans="1:15" ht="12.95" customHeight="1" x14ac:dyDescent="0.2">
      <c r="A14" s="1">
        <v>20616</v>
      </c>
      <c r="B14" s="2" t="s">
        <v>46</v>
      </c>
      <c r="C14" s="3">
        <v>6934</v>
      </c>
      <c r="D14" s="2" t="b">
        <v>1</v>
      </c>
      <c r="E14" s="19">
        <v>2.7</v>
      </c>
      <c r="F14" s="19">
        <v>11.2</v>
      </c>
      <c r="G14" s="19">
        <v>3.6</v>
      </c>
      <c r="H14" s="21">
        <v>40889</v>
      </c>
      <c r="I14" s="20">
        <v>1.3</v>
      </c>
      <c r="J14" s="20">
        <v>0.5</v>
      </c>
      <c r="K14" s="20">
        <v>2.7</v>
      </c>
      <c r="L14" s="22">
        <v>83.9</v>
      </c>
      <c r="M14">
        <v>6.7</v>
      </c>
      <c r="N14">
        <v>25.5</v>
      </c>
      <c r="O14">
        <v>9.9</v>
      </c>
    </row>
    <row r="15" spans="1:15" ht="12.95" customHeight="1" x14ac:dyDescent="0.2">
      <c r="A15" s="1">
        <v>20617</v>
      </c>
      <c r="B15" s="2" t="s">
        <v>46</v>
      </c>
      <c r="C15" s="3">
        <v>521</v>
      </c>
      <c r="D15" s="2" t="b">
        <v>0</v>
      </c>
      <c r="E15" s="19">
        <v>0</v>
      </c>
      <c r="F15" s="19">
        <v>0</v>
      </c>
      <c r="G15" s="19">
        <v>1.7</v>
      </c>
      <c r="H15" s="21">
        <v>67192</v>
      </c>
      <c r="I15" s="20">
        <v>0</v>
      </c>
      <c r="J15" s="20">
        <v>0</v>
      </c>
      <c r="K15" s="20">
        <v>4.5999999999999996</v>
      </c>
      <c r="L15" s="22">
        <v>17.900000000000006</v>
      </c>
      <c r="M15">
        <v>21.9</v>
      </c>
      <c r="N15">
        <v>21.9</v>
      </c>
      <c r="O15">
        <v>24.2</v>
      </c>
    </row>
    <row r="16" spans="1:15" ht="12.95" customHeight="1" x14ac:dyDescent="0.2">
      <c r="A16" s="1">
        <v>20618</v>
      </c>
      <c r="B16" s="2" t="s">
        <v>47</v>
      </c>
      <c r="C16" s="3">
        <v>941</v>
      </c>
      <c r="D16" s="2" t="b">
        <v>0</v>
      </c>
      <c r="E16" s="19">
        <v>27.4</v>
      </c>
      <c r="F16" s="19">
        <v>17.3</v>
      </c>
      <c r="G16" s="19">
        <v>1.6</v>
      </c>
      <c r="H16" s="21">
        <v>33813</v>
      </c>
      <c r="I16" s="20">
        <v>2.2999999999999998</v>
      </c>
      <c r="J16" s="20">
        <v>0</v>
      </c>
      <c r="K16" s="20">
        <v>0.1</v>
      </c>
      <c r="L16" s="22">
        <v>53.2</v>
      </c>
      <c r="M16">
        <v>32.4</v>
      </c>
      <c r="N16">
        <v>4.4000000000000004</v>
      </c>
      <c r="O16">
        <v>46.5</v>
      </c>
    </row>
    <row r="17" spans="1:15" ht="12.95" customHeight="1" x14ac:dyDescent="0.2">
      <c r="A17" s="1">
        <v>20619</v>
      </c>
      <c r="B17" s="2" t="s">
        <v>47</v>
      </c>
      <c r="C17" s="3">
        <v>13244</v>
      </c>
      <c r="D17" s="2" t="b">
        <v>1</v>
      </c>
      <c r="E17" s="19">
        <v>2.8</v>
      </c>
      <c r="F17" s="19">
        <v>1.5</v>
      </c>
      <c r="G17" s="19">
        <v>7.8</v>
      </c>
      <c r="H17" s="21">
        <v>47739</v>
      </c>
      <c r="I17" s="20">
        <v>1</v>
      </c>
      <c r="J17" s="20">
        <v>0.8</v>
      </c>
      <c r="K17" s="20">
        <v>1</v>
      </c>
      <c r="L17" s="22">
        <v>26.299999999999997</v>
      </c>
      <c r="M17">
        <v>7.7</v>
      </c>
      <c r="N17">
        <v>27.8</v>
      </c>
      <c r="O17">
        <v>9.1999999999999993</v>
      </c>
    </row>
    <row r="18" spans="1:15" ht="12.95" customHeight="1" x14ac:dyDescent="0.2">
      <c r="A18" s="1">
        <v>20620</v>
      </c>
      <c r="B18" s="2" t="s">
        <v>47</v>
      </c>
      <c r="C18" s="3">
        <v>1488</v>
      </c>
      <c r="D18" s="2" t="b">
        <v>0</v>
      </c>
      <c r="E18" s="19">
        <v>6.4</v>
      </c>
      <c r="F18" s="19">
        <v>0</v>
      </c>
      <c r="G18" s="19">
        <v>1.4</v>
      </c>
      <c r="H18" s="21">
        <v>40223</v>
      </c>
      <c r="I18" s="20">
        <v>3.8</v>
      </c>
      <c r="J18" s="20">
        <v>1.5</v>
      </c>
      <c r="K18" s="20">
        <v>1.5</v>
      </c>
      <c r="L18" s="22">
        <v>41.5</v>
      </c>
      <c r="M18">
        <v>24.6</v>
      </c>
      <c r="N18">
        <v>11.8</v>
      </c>
      <c r="O18">
        <v>9.5</v>
      </c>
    </row>
    <row r="19" spans="1:15" ht="12.95" customHeight="1" x14ac:dyDescent="0.2">
      <c r="A19" s="1">
        <v>20621</v>
      </c>
      <c r="B19" s="2" t="s">
        <v>47</v>
      </c>
      <c r="C19" s="3">
        <v>786</v>
      </c>
      <c r="D19" s="2" t="b">
        <v>0</v>
      </c>
      <c r="E19" s="19">
        <v>0</v>
      </c>
      <c r="F19" s="19">
        <v>0</v>
      </c>
      <c r="G19" s="19">
        <v>14.2</v>
      </c>
      <c r="H19" s="21">
        <v>60454</v>
      </c>
      <c r="I19" s="20">
        <v>0</v>
      </c>
      <c r="J19" s="20">
        <v>0</v>
      </c>
      <c r="K19" s="20">
        <v>0</v>
      </c>
      <c r="L19" s="22">
        <v>10.299999999999997</v>
      </c>
      <c r="M19">
        <v>19</v>
      </c>
      <c r="N19">
        <v>5.0999999999999996</v>
      </c>
      <c r="O19">
        <v>22.3</v>
      </c>
    </row>
    <row r="20" spans="1:15" ht="12.95" customHeight="1" x14ac:dyDescent="0.2">
      <c r="A20" s="1">
        <v>20622</v>
      </c>
      <c r="B20" s="2" t="s">
        <v>46</v>
      </c>
      <c r="C20" s="3">
        <v>6005</v>
      </c>
      <c r="D20" s="2" t="b">
        <v>1</v>
      </c>
      <c r="E20" s="19">
        <v>11.9</v>
      </c>
      <c r="F20" s="19">
        <v>4.8</v>
      </c>
      <c r="G20" s="19">
        <v>5.9</v>
      </c>
      <c r="H20" s="21">
        <v>35588</v>
      </c>
      <c r="I20" s="20">
        <v>8.9</v>
      </c>
      <c r="J20" s="20">
        <v>1.6</v>
      </c>
      <c r="K20" s="20">
        <v>3.8</v>
      </c>
      <c r="L20" s="22">
        <v>24.599999999999994</v>
      </c>
      <c r="M20">
        <v>7.5</v>
      </c>
      <c r="N20">
        <v>25.4</v>
      </c>
      <c r="O20">
        <v>14.6</v>
      </c>
    </row>
    <row r="21" spans="1:15" ht="12.95" customHeight="1" x14ac:dyDescent="0.2">
      <c r="A21" s="1">
        <v>20623</v>
      </c>
      <c r="B21" s="2" t="s">
        <v>48</v>
      </c>
      <c r="C21" s="3">
        <v>2534</v>
      </c>
      <c r="D21" s="2" t="b">
        <v>0</v>
      </c>
      <c r="E21" s="19">
        <v>4.7</v>
      </c>
      <c r="F21" s="19">
        <v>5.0999999999999996</v>
      </c>
      <c r="G21" s="19">
        <v>1.3</v>
      </c>
      <c r="H21" s="21">
        <v>50823</v>
      </c>
      <c r="I21" s="20">
        <v>0</v>
      </c>
      <c r="J21" s="20">
        <v>0</v>
      </c>
      <c r="K21" s="20">
        <v>1.8</v>
      </c>
      <c r="L21" s="22">
        <v>85.8</v>
      </c>
      <c r="M21">
        <v>17.100000000000001</v>
      </c>
      <c r="N21">
        <v>11</v>
      </c>
      <c r="O21">
        <v>24</v>
      </c>
    </row>
    <row r="22" spans="1:15" ht="12.95" customHeight="1" x14ac:dyDescent="0.2">
      <c r="A22" s="1">
        <v>20624</v>
      </c>
      <c r="B22" s="2" t="s">
        <v>47</v>
      </c>
      <c r="C22" s="3">
        <v>859</v>
      </c>
      <c r="D22" s="2" t="b">
        <v>0</v>
      </c>
      <c r="E22" s="19">
        <v>4.3</v>
      </c>
      <c r="F22" s="19">
        <v>0</v>
      </c>
      <c r="G22" s="19">
        <v>0</v>
      </c>
      <c r="H22" s="21">
        <v>63480</v>
      </c>
      <c r="I22" s="20">
        <v>0</v>
      </c>
      <c r="J22" s="20">
        <v>0</v>
      </c>
      <c r="K22" s="20">
        <v>0</v>
      </c>
      <c r="L22" s="22">
        <v>3.4000000000000057</v>
      </c>
      <c r="M22">
        <v>11.1</v>
      </c>
      <c r="N22">
        <v>18.600000000000001</v>
      </c>
      <c r="O22">
        <v>12.5</v>
      </c>
    </row>
    <row r="23" spans="1:15" ht="12.95" customHeight="1" x14ac:dyDescent="0.2">
      <c r="A23" s="1">
        <v>20625</v>
      </c>
      <c r="B23" s="2" t="s">
        <v>46</v>
      </c>
      <c r="C23" s="3">
        <v>1065</v>
      </c>
      <c r="D23" s="2" t="b">
        <v>0</v>
      </c>
      <c r="E23" s="19">
        <v>1.1000000000000001</v>
      </c>
      <c r="F23" s="19">
        <v>5.3</v>
      </c>
      <c r="G23" s="19">
        <v>1.9</v>
      </c>
      <c r="H23" s="21">
        <v>46866</v>
      </c>
      <c r="I23" s="20">
        <v>0</v>
      </c>
      <c r="J23" s="20">
        <v>0</v>
      </c>
      <c r="K23" s="20">
        <v>0</v>
      </c>
      <c r="L23" s="22">
        <v>6</v>
      </c>
      <c r="M23">
        <v>10.5</v>
      </c>
      <c r="N23">
        <v>11.9</v>
      </c>
      <c r="O23">
        <v>2.4</v>
      </c>
    </row>
    <row r="24" spans="1:15" ht="12.95" customHeight="1" x14ac:dyDescent="0.2">
      <c r="A24" s="1">
        <v>20626</v>
      </c>
      <c r="B24" s="2" t="s">
        <v>47</v>
      </c>
      <c r="C24" s="3">
        <v>224</v>
      </c>
      <c r="D24" s="2" t="b">
        <v>0</v>
      </c>
      <c r="E24" s="19">
        <v>14.1</v>
      </c>
      <c r="F24" s="19">
        <v>0</v>
      </c>
      <c r="G24" s="19">
        <v>2.2000000000000002</v>
      </c>
      <c r="H24" s="21">
        <v>58356</v>
      </c>
      <c r="I24" s="20">
        <v>0</v>
      </c>
      <c r="J24" s="20">
        <v>6.4</v>
      </c>
      <c r="K24" s="20">
        <v>0</v>
      </c>
      <c r="L24" s="22">
        <v>2.7000000000000028</v>
      </c>
      <c r="M24">
        <v>21</v>
      </c>
      <c r="N24">
        <v>19.600000000000001</v>
      </c>
      <c r="O24">
        <v>34.4</v>
      </c>
    </row>
    <row r="25" spans="1:15" ht="12.95" customHeight="1" x14ac:dyDescent="0.2">
      <c r="A25" s="1">
        <v>20628</v>
      </c>
      <c r="B25" s="2" t="s">
        <v>47</v>
      </c>
      <c r="C25" s="3">
        <v>586</v>
      </c>
      <c r="D25" s="2" t="b">
        <v>0</v>
      </c>
      <c r="E25" s="19">
        <v>11</v>
      </c>
      <c r="F25" s="19">
        <v>6.2</v>
      </c>
      <c r="G25" s="19">
        <v>4.3</v>
      </c>
      <c r="H25" s="21">
        <v>45956</v>
      </c>
      <c r="I25" s="20">
        <v>2.7</v>
      </c>
      <c r="J25" s="20">
        <v>0</v>
      </c>
      <c r="K25" s="20">
        <v>0</v>
      </c>
      <c r="L25" s="22">
        <v>30.700000000000003</v>
      </c>
      <c r="M25">
        <v>16.600000000000001</v>
      </c>
      <c r="N25">
        <v>14</v>
      </c>
      <c r="O25">
        <v>29</v>
      </c>
    </row>
    <row r="26" spans="1:15" ht="12.95" customHeight="1" x14ac:dyDescent="0.2">
      <c r="A26" s="1">
        <v>20629</v>
      </c>
      <c r="B26" s="2" t="s">
        <v>49</v>
      </c>
      <c r="C26" s="3">
        <v>864</v>
      </c>
      <c r="D26" s="2" t="b">
        <v>0</v>
      </c>
      <c r="E26" s="19">
        <v>7.5</v>
      </c>
      <c r="F26" s="19">
        <v>0</v>
      </c>
      <c r="G26" s="19">
        <v>0</v>
      </c>
      <c r="H26" s="21">
        <v>44066</v>
      </c>
      <c r="I26" s="20">
        <v>0</v>
      </c>
      <c r="J26" s="20">
        <v>0</v>
      </c>
      <c r="K26" s="20">
        <v>4.9000000000000004</v>
      </c>
      <c r="L26" s="22">
        <v>31.200000000000003</v>
      </c>
      <c r="M26">
        <v>13.6</v>
      </c>
      <c r="N26">
        <v>17.7</v>
      </c>
      <c r="O26">
        <v>33.1</v>
      </c>
    </row>
    <row r="27" spans="1:15" ht="12.95" customHeight="1" x14ac:dyDescent="0.2">
      <c r="A27" s="1">
        <v>20630</v>
      </c>
      <c r="B27" s="2" t="s">
        <v>47</v>
      </c>
      <c r="C27" s="3">
        <v>305</v>
      </c>
      <c r="D27" s="2" t="b">
        <v>0</v>
      </c>
      <c r="E27" s="19">
        <v>0</v>
      </c>
      <c r="F27" s="19">
        <v>0</v>
      </c>
      <c r="G27" s="19">
        <v>0</v>
      </c>
      <c r="H27" s="21">
        <v>90732</v>
      </c>
      <c r="I27" s="20">
        <v>0</v>
      </c>
      <c r="J27" s="20">
        <v>0</v>
      </c>
      <c r="K27" s="20">
        <v>0</v>
      </c>
      <c r="L27" s="22">
        <v>9.7999999999999972</v>
      </c>
      <c r="M27">
        <v>0</v>
      </c>
      <c r="N27">
        <v>8.9</v>
      </c>
      <c r="O27">
        <v>25.2</v>
      </c>
    </row>
    <row r="28" spans="1:15" ht="12.95" customHeight="1" x14ac:dyDescent="0.2">
      <c r="A28" s="1">
        <v>20632</v>
      </c>
      <c r="B28" s="2" t="s">
        <v>46</v>
      </c>
      <c r="C28" s="3">
        <v>656</v>
      </c>
      <c r="D28" s="2" t="b">
        <v>0</v>
      </c>
      <c r="E28" s="19">
        <v>1.7</v>
      </c>
      <c r="F28" s="19">
        <v>4.0999999999999996</v>
      </c>
      <c r="G28" s="19">
        <v>2</v>
      </c>
      <c r="H28" s="21">
        <v>30118</v>
      </c>
      <c r="I28" s="20">
        <v>0</v>
      </c>
      <c r="J28" s="20">
        <v>0</v>
      </c>
      <c r="K28" s="20">
        <v>11.9</v>
      </c>
      <c r="L28" s="22">
        <v>60.2</v>
      </c>
      <c r="M28">
        <v>13.1</v>
      </c>
      <c r="N28">
        <v>27.9</v>
      </c>
      <c r="O28">
        <v>18.399999999999999</v>
      </c>
    </row>
    <row r="29" spans="1:15" ht="12.95" customHeight="1" x14ac:dyDescent="0.2">
      <c r="A29" s="1">
        <v>20634</v>
      </c>
      <c r="B29" s="2" t="s">
        <v>47</v>
      </c>
      <c r="C29" s="3">
        <v>8198</v>
      </c>
      <c r="D29" s="2" t="b">
        <v>1</v>
      </c>
      <c r="E29" s="19">
        <v>3.8</v>
      </c>
      <c r="F29" s="19">
        <v>3.1</v>
      </c>
      <c r="G29" s="19">
        <v>9.6999999999999993</v>
      </c>
      <c r="H29" s="21">
        <v>44996</v>
      </c>
      <c r="I29" s="20">
        <v>3.7</v>
      </c>
      <c r="J29" s="20">
        <v>2.9</v>
      </c>
      <c r="K29" s="20">
        <v>1.7</v>
      </c>
      <c r="L29" s="22">
        <v>39</v>
      </c>
      <c r="M29">
        <v>7.3</v>
      </c>
      <c r="N29">
        <v>27.9</v>
      </c>
      <c r="O29">
        <v>5.6</v>
      </c>
    </row>
    <row r="30" spans="1:15" ht="12.95" customHeight="1" x14ac:dyDescent="0.2">
      <c r="A30" s="1">
        <v>20636</v>
      </c>
      <c r="B30" s="2" t="s">
        <v>47</v>
      </c>
      <c r="C30" s="3">
        <v>10421</v>
      </c>
      <c r="D30" s="2" t="b">
        <v>1</v>
      </c>
      <c r="E30" s="19">
        <v>11.3</v>
      </c>
      <c r="F30" s="19">
        <v>4</v>
      </c>
      <c r="G30" s="19">
        <v>3.8</v>
      </c>
      <c r="H30" s="21">
        <v>48843</v>
      </c>
      <c r="I30" s="20">
        <v>2.2999999999999998</v>
      </c>
      <c r="J30" s="20">
        <v>1.7</v>
      </c>
      <c r="K30" s="20">
        <v>1.3</v>
      </c>
      <c r="L30" s="22">
        <v>12.799999999999997</v>
      </c>
      <c r="M30">
        <v>7.9</v>
      </c>
      <c r="N30">
        <v>25.8</v>
      </c>
      <c r="O30">
        <v>14.7</v>
      </c>
    </row>
    <row r="31" spans="1:15" ht="12.95" customHeight="1" x14ac:dyDescent="0.2">
      <c r="A31" s="1">
        <v>20637</v>
      </c>
      <c r="B31" s="2" t="s">
        <v>46</v>
      </c>
      <c r="C31" s="3">
        <v>6223</v>
      </c>
      <c r="D31" s="2" t="b">
        <v>1</v>
      </c>
      <c r="E31" s="19">
        <v>3.1</v>
      </c>
      <c r="F31" s="19">
        <v>2.4</v>
      </c>
      <c r="G31" s="19">
        <v>4.4000000000000004</v>
      </c>
      <c r="H31" s="21">
        <v>50647</v>
      </c>
      <c r="I31" s="20">
        <v>2.1</v>
      </c>
      <c r="J31" s="20">
        <v>0</v>
      </c>
      <c r="K31" s="20">
        <v>0.8</v>
      </c>
      <c r="L31" s="22">
        <v>41.3</v>
      </c>
      <c r="M31">
        <v>11.9</v>
      </c>
      <c r="N31">
        <v>22.3</v>
      </c>
      <c r="O31">
        <v>17.2</v>
      </c>
    </row>
    <row r="32" spans="1:15" ht="12.95" customHeight="1" x14ac:dyDescent="0.2">
      <c r="A32" s="1">
        <v>20639</v>
      </c>
      <c r="B32" s="2" t="s">
        <v>49</v>
      </c>
      <c r="C32" s="3">
        <v>14853</v>
      </c>
      <c r="D32" s="2" t="b">
        <v>1</v>
      </c>
      <c r="E32" s="19">
        <v>2.7</v>
      </c>
      <c r="F32" s="19">
        <v>2.4</v>
      </c>
      <c r="G32" s="19">
        <v>2.5</v>
      </c>
      <c r="H32" s="21">
        <v>51144</v>
      </c>
      <c r="I32" s="20">
        <v>1</v>
      </c>
      <c r="J32" s="20">
        <v>1.4</v>
      </c>
      <c r="K32" s="20">
        <v>0.6</v>
      </c>
      <c r="L32" s="22">
        <v>24.900000000000006</v>
      </c>
      <c r="M32">
        <v>7.4</v>
      </c>
      <c r="N32">
        <v>27.3</v>
      </c>
      <c r="O32">
        <v>13.2</v>
      </c>
    </row>
    <row r="33" spans="1:15" ht="12.95" customHeight="1" x14ac:dyDescent="0.2">
      <c r="A33" s="1">
        <v>20640</v>
      </c>
      <c r="B33" s="2" t="s">
        <v>46</v>
      </c>
      <c r="C33" s="3">
        <v>10853</v>
      </c>
      <c r="D33" s="2" t="b">
        <v>1</v>
      </c>
      <c r="E33" s="19">
        <v>7</v>
      </c>
      <c r="F33" s="19">
        <v>2.9</v>
      </c>
      <c r="G33" s="19">
        <v>9.8000000000000007</v>
      </c>
      <c r="H33" s="21">
        <v>39512</v>
      </c>
      <c r="I33" s="20">
        <v>5.3</v>
      </c>
      <c r="J33" s="20">
        <v>0.9</v>
      </c>
      <c r="K33" s="20">
        <v>1.4</v>
      </c>
      <c r="L33" s="22">
        <v>63.5</v>
      </c>
      <c r="M33">
        <v>12.7</v>
      </c>
      <c r="N33">
        <v>23.1</v>
      </c>
      <c r="O33">
        <v>11.8</v>
      </c>
    </row>
    <row r="34" spans="1:15" ht="12.95" customHeight="1" x14ac:dyDescent="0.2">
      <c r="A34" s="1">
        <v>20645</v>
      </c>
      <c r="B34" s="2" t="s">
        <v>46</v>
      </c>
      <c r="C34" s="3">
        <v>711</v>
      </c>
      <c r="D34" s="2" t="b">
        <v>0</v>
      </c>
      <c r="E34" s="19">
        <v>8.6</v>
      </c>
      <c r="F34" s="19">
        <v>0</v>
      </c>
      <c r="G34" s="19">
        <v>0</v>
      </c>
      <c r="H34" s="21">
        <v>73667</v>
      </c>
      <c r="I34" s="20">
        <v>0</v>
      </c>
      <c r="J34" s="20">
        <v>0</v>
      </c>
      <c r="K34" s="20">
        <v>0</v>
      </c>
      <c r="L34" s="22">
        <v>10.400000000000006</v>
      </c>
      <c r="M34">
        <v>11</v>
      </c>
      <c r="N34">
        <v>20.100000000000001</v>
      </c>
      <c r="O34">
        <v>31.5</v>
      </c>
    </row>
    <row r="35" spans="1:15" ht="12.95" customHeight="1" x14ac:dyDescent="0.2">
      <c r="A35" s="1">
        <v>20646</v>
      </c>
      <c r="B35" s="2" t="s">
        <v>46</v>
      </c>
      <c r="C35" s="3">
        <v>20608</v>
      </c>
      <c r="D35" s="2" t="b">
        <v>1</v>
      </c>
      <c r="E35" s="19">
        <v>6.7</v>
      </c>
      <c r="F35" s="19">
        <v>3.3</v>
      </c>
      <c r="G35" s="19">
        <v>3.5</v>
      </c>
      <c r="H35" s="21">
        <v>46240</v>
      </c>
      <c r="I35" s="20">
        <v>4.4000000000000004</v>
      </c>
      <c r="J35" s="20">
        <v>1.6</v>
      </c>
      <c r="K35" s="20">
        <v>1.2</v>
      </c>
      <c r="L35" s="22">
        <v>30.400000000000006</v>
      </c>
      <c r="M35">
        <v>12.2</v>
      </c>
      <c r="N35">
        <v>21.5</v>
      </c>
      <c r="O35">
        <v>15.4</v>
      </c>
    </row>
    <row r="36" spans="1:15" ht="12.95" customHeight="1" x14ac:dyDescent="0.2">
      <c r="A36" s="1">
        <v>20650</v>
      </c>
      <c r="B36" s="2" t="s">
        <v>47</v>
      </c>
      <c r="C36" s="3">
        <v>14852</v>
      </c>
      <c r="D36" s="2" t="b">
        <v>1</v>
      </c>
      <c r="E36" s="19">
        <v>9.1</v>
      </c>
      <c r="F36" s="19">
        <v>5.9</v>
      </c>
      <c r="G36" s="19">
        <v>6.3</v>
      </c>
      <c r="H36" s="21">
        <v>51069</v>
      </c>
      <c r="I36" s="20">
        <v>6.6</v>
      </c>
      <c r="J36" s="20">
        <v>0.9</v>
      </c>
      <c r="K36" s="20">
        <v>3.4</v>
      </c>
      <c r="L36" s="22">
        <v>22</v>
      </c>
      <c r="M36">
        <v>13.8</v>
      </c>
      <c r="N36">
        <v>26.6</v>
      </c>
      <c r="O36">
        <v>12.2</v>
      </c>
    </row>
    <row r="37" spans="1:15" ht="12.95" customHeight="1" x14ac:dyDescent="0.2">
      <c r="A37" s="1">
        <v>20653</v>
      </c>
      <c r="B37" s="2" t="s">
        <v>47</v>
      </c>
      <c r="C37" s="3">
        <v>26480</v>
      </c>
      <c r="D37" s="2" t="b">
        <v>1</v>
      </c>
      <c r="E37" s="19">
        <v>9.1999999999999993</v>
      </c>
      <c r="F37" s="19">
        <v>5.4</v>
      </c>
      <c r="G37" s="19">
        <v>13.1</v>
      </c>
      <c r="H37" s="21">
        <v>41039</v>
      </c>
      <c r="I37" s="20">
        <v>6.8</v>
      </c>
      <c r="J37" s="20">
        <v>1.8</v>
      </c>
      <c r="K37" s="20">
        <v>6</v>
      </c>
      <c r="L37" s="22">
        <v>44.4</v>
      </c>
      <c r="M37">
        <v>11.3</v>
      </c>
      <c r="N37">
        <v>23.7</v>
      </c>
      <c r="O37">
        <v>10.5</v>
      </c>
    </row>
    <row r="38" spans="1:15" ht="12.95" customHeight="1" x14ac:dyDescent="0.2">
      <c r="A38" s="1">
        <v>20657</v>
      </c>
      <c r="B38" s="2" t="s">
        <v>49</v>
      </c>
      <c r="C38" s="3">
        <v>20420</v>
      </c>
      <c r="D38" s="2" t="b">
        <v>1</v>
      </c>
      <c r="E38" s="19">
        <v>6.1</v>
      </c>
      <c r="F38" s="19">
        <v>2.7</v>
      </c>
      <c r="G38" s="19">
        <v>6.3</v>
      </c>
      <c r="H38" s="21">
        <v>47390</v>
      </c>
      <c r="I38" s="20">
        <v>1.5</v>
      </c>
      <c r="J38" s="20">
        <v>0.5</v>
      </c>
      <c r="K38" s="20">
        <v>1.5</v>
      </c>
      <c r="L38" s="22">
        <v>21</v>
      </c>
      <c r="M38">
        <v>9.5</v>
      </c>
      <c r="N38">
        <v>23</v>
      </c>
      <c r="O38">
        <v>11.6</v>
      </c>
    </row>
    <row r="39" spans="1:15" ht="12.95" customHeight="1" x14ac:dyDescent="0.2">
      <c r="A39" s="1">
        <v>20658</v>
      </c>
      <c r="B39" s="2" t="s">
        <v>46</v>
      </c>
      <c r="C39" s="3">
        <v>929</v>
      </c>
      <c r="D39" s="2" t="b">
        <v>0</v>
      </c>
      <c r="E39" s="19">
        <v>9.1</v>
      </c>
      <c r="F39" s="19">
        <v>8.4</v>
      </c>
      <c r="G39" s="19">
        <v>2.2000000000000002</v>
      </c>
      <c r="H39" s="21">
        <v>40402</v>
      </c>
      <c r="I39" s="20">
        <v>4.8</v>
      </c>
      <c r="J39" s="20">
        <v>1.3</v>
      </c>
      <c r="K39" s="20">
        <v>1.2</v>
      </c>
      <c r="L39" s="22">
        <v>36.1</v>
      </c>
      <c r="M39">
        <v>15.2</v>
      </c>
      <c r="N39">
        <v>15.7</v>
      </c>
      <c r="O39">
        <v>26.6</v>
      </c>
    </row>
    <row r="40" spans="1:15" ht="12.95" customHeight="1" x14ac:dyDescent="0.2">
      <c r="A40" s="1">
        <v>20659</v>
      </c>
      <c r="B40" s="2" t="s">
        <v>47</v>
      </c>
      <c r="C40" s="3">
        <v>23990</v>
      </c>
      <c r="D40" s="2" t="b">
        <v>1</v>
      </c>
      <c r="E40" s="19">
        <v>9.3000000000000007</v>
      </c>
      <c r="F40" s="19">
        <v>3.8</v>
      </c>
      <c r="G40" s="19">
        <v>6.6</v>
      </c>
      <c r="H40" s="21">
        <v>40868</v>
      </c>
      <c r="I40" s="20">
        <v>4.7</v>
      </c>
      <c r="J40" s="20">
        <v>1.6</v>
      </c>
      <c r="K40" s="20">
        <v>1.5</v>
      </c>
      <c r="L40" s="22">
        <v>15.400000000000006</v>
      </c>
      <c r="M40">
        <v>10.4</v>
      </c>
      <c r="N40">
        <v>25.7</v>
      </c>
      <c r="O40">
        <v>14.5</v>
      </c>
    </row>
    <row r="41" spans="1:15" ht="12.95" customHeight="1" x14ac:dyDescent="0.2">
      <c r="A41" s="1">
        <v>20660</v>
      </c>
      <c r="B41" s="2" t="s">
        <v>47</v>
      </c>
      <c r="C41" s="3">
        <v>0</v>
      </c>
      <c r="D41" s="2" t="b">
        <v>0</v>
      </c>
      <c r="E41" s="19">
        <v>0</v>
      </c>
      <c r="F41" s="19">
        <v>0</v>
      </c>
      <c r="G41" s="19">
        <v>0</v>
      </c>
      <c r="H41" s="21">
        <v>0</v>
      </c>
      <c r="I41" s="20">
        <v>0</v>
      </c>
      <c r="J41" s="20">
        <v>0</v>
      </c>
      <c r="K41" s="20">
        <v>0</v>
      </c>
      <c r="L41" s="22" t="e">
        <v>#VALUE!</v>
      </c>
      <c r="M41" t="s">
        <v>50</v>
      </c>
      <c r="N41" t="s">
        <v>50</v>
      </c>
      <c r="O41" t="s">
        <v>50</v>
      </c>
    </row>
    <row r="42" spans="1:15" ht="12.95" customHeight="1" x14ac:dyDescent="0.2">
      <c r="A42" s="1">
        <v>20662</v>
      </c>
      <c r="B42" s="2" t="s">
        <v>46</v>
      </c>
      <c r="C42" s="3">
        <v>2437</v>
      </c>
      <c r="D42" s="2" t="b">
        <v>0</v>
      </c>
      <c r="E42" s="19">
        <v>16.600000000000001</v>
      </c>
      <c r="F42" s="19">
        <v>6.4</v>
      </c>
      <c r="G42" s="19">
        <v>22.7</v>
      </c>
      <c r="H42" s="21">
        <v>31576</v>
      </c>
      <c r="I42" s="20">
        <v>3.4</v>
      </c>
      <c r="J42" s="20">
        <v>0</v>
      </c>
      <c r="K42" s="20">
        <v>0</v>
      </c>
      <c r="L42" s="22">
        <v>39.6</v>
      </c>
      <c r="M42">
        <v>20.6</v>
      </c>
      <c r="N42">
        <v>28.2</v>
      </c>
      <c r="O42">
        <v>16.5</v>
      </c>
    </row>
    <row r="43" spans="1:15" ht="12.95" customHeight="1" x14ac:dyDescent="0.2">
      <c r="A43" s="1">
        <v>20664</v>
      </c>
      <c r="B43" s="2" t="s">
        <v>46</v>
      </c>
      <c r="C43" s="3">
        <v>3327</v>
      </c>
      <c r="D43" s="2" t="b">
        <v>0</v>
      </c>
      <c r="E43" s="19">
        <v>6.6</v>
      </c>
      <c r="F43" s="19">
        <v>3</v>
      </c>
      <c r="G43" s="19">
        <v>16.8</v>
      </c>
      <c r="H43" s="21">
        <v>39740</v>
      </c>
      <c r="I43" s="20">
        <v>1</v>
      </c>
      <c r="J43" s="20">
        <v>3.3</v>
      </c>
      <c r="K43" s="20">
        <v>0</v>
      </c>
      <c r="L43" s="22">
        <v>28.900000000000006</v>
      </c>
      <c r="M43">
        <v>14.7</v>
      </c>
      <c r="N43">
        <v>34.1</v>
      </c>
      <c r="O43">
        <v>13.5</v>
      </c>
    </row>
    <row r="44" spans="1:15" ht="12.95" customHeight="1" x14ac:dyDescent="0.2">
      <c r="A44" s="1">
        <v>20667</v>
      </c>
      <c r="B44" s="2" t="s">
        <v>47</v>
      </c>
      <c r="C44" s="3">
        <v>347</v>
      </c>
      <c r="D44" s="2" t="b">
        <v>0</v>
      </c>
      <c r="E44" s="19">
        <v>9.3000000000000007</v>
      </c>
      <c r="F44" s="19">
        <v>46.7</v>
      </c>
      <c r="G44" s="19">
        <v>0</v>
      </c>
      <c r="H44" s="21">
        <v>40124</v>
      </c>
      <c r="I44" s="20">
        <v>0</v>
      </c>
      <c r="J44" s="20">
        <v>0</v>
      </c>
      <c r="K44" s="20">
        <v>0</v>
      </c>
      <c r="L44" s="22">
        <v>33.700000000000003</v>
      </c>
      <c r="M44">
        <v>16.3</v>
      </c>
      <c r="N44">
        <v>4</v>
      </c>
      <c r="O44">
        <v>49.9</v>
      </c>
    </row>
    <row r="45" spans="1:15" ht="12.95" customHeight="1" x14ac:dyDescent="0.2">
      <c r="A45" s="1">
        <v>20670</v>
      </c>
      <c r="B45" s="2" t="s">
        <v>47</v>
      </c>
      <c r="C45" s="3">
        <v>1451</v>
      </c>
      <c r="D45" s="2" t="b">
        <v>0</v>
      </c>
      <c r="E45" s="19">
        <v>1.5</v>
      </c>
      <c r="F45" s="19">
        <v>0</v>
      </c>
      <c r="G45" s="19">
        <v>7.6</v>
      </c>
      <c r="H45" s="21">
        <v>20709</v>
      </c>
      <c r="I45" s="20">
        <v>0</v>
      </c>
      <c r="J45" s="20">
        <v>0</v>
      </c>
      <c r="K45" s="20">
        <v>0.3</v>
      </c>
      <c r="L45" s="22">
        <v>32.5</v>
      </c>
      <c r="M45">
        <v>1.5</v>
      </c>
      <c r="N45">
        <v>40.700000000000003</v>
      </c>
      <c r="O45">
        <v>1.5</v>
      </c>
    </row>
    <row r="46" spans="1:15" ht="12.95" customHeight="1" x14ac:dyDescent="0.2">
      <c r="A46" s="1">
        <v>20674</v>
      </c>
      <c r="B46" s="2" t="s">
        <v>47</v>
      </c>
      <c r="C46" s="3">
        <v>1102</v>
      </c>
      <c r="D46" s="2" t="b">
        <v>0</v>
      </c>
      <c r="E46" s="19">
        <v>26.6</v>
      </c>
      <c r="F46" s="19">
        <v>6.5</v>
      </c>
      <c r="G46" s="19">
        <v>25.9</v>
      </c>
      <c r="H46" s="21">
        <v>36312</v>
      </c>
      <c r="I46" s="20">
        <v>0</v>
      </c>
      <c r="J46" s="20">
        <v>9.4</v>
      </c>
      <c r="K46" s="20">
        <v>0</v>
      </c>
      <c r="L46" s="22">
        <v>27.5</v>
      </c>
      <c r="M46">
        <v>15.6</v>
      </c>
      <c r="N46">
        <v>32.799999999999997</v>
      </c>
      <c r="O46">
        <v>19.100000000000001</v>
      </c>
    </row>
    <row r="47" spans="1:15" ht="12.95" customHeight="1" x14ac:dyDescent="0.2">
      <c r="A47" s="1">
        <v>20675</v>
      </c>
      <c r="B47" s="2" t="s">
        <v>46</v>
      </c>
      <c r="C47" s="3">
        <v>1772</v>
      </c>
      <c r="D47" s="2" t="b">
        <v>0</v>
      </c>
      <c r="E47" s="19">
        <v>15</v>
      </c>
      <c r="F47" s="19">
        <v>8.9</v>
      </c>
      <c r="G47" s="19">
        <v>1.9</v>
      </c>
      <c r="H47" s="21">
        <v>46561</v>
      </c>
      <c r="I47" s="20">
        <v>2.4</v>
      </c>
      <c r="J47" s="20">
        <v>0</v>
      </c>
      <c r="K47" s="20">
        <v>7.6</v>
      </c>
      <c r="L47" s="22">
        <v>54.8</v>
      </c>
      <c r="M47">
        <v>13.1</v>
      </c>
      <c r="N47">
        <v>17.8</v>
      </c>
      <c r="O47">
        <v>31.8</v>
      </c>
    </row>
    <row r="48" spans="1:15" ht="12.95" customHeight="1" x14ac:dyDescent="0.2">
      <c r="A48" s="1">
        <v>20676</v>
      </c>
      <c r="B48" s="2" t="s">
        <v>49</v>
      </c>
      <c r="C48" s="3">
        <v>3036</v>
      </c>
      <c r="D48" s="2" t="b">
        <v>0</v>
      </c>
      <c r="E48" s="19">
        <v>4.5999999999999996</v>
      </c>
      <c r="F48" s="19">
        <v>1.6</v>
      </c>
      <c r="G48" s="19">
        <v>2.4</v>
      </c>
      <c r="H48" s="21">
        <v>54109</v>
      </c>
      <c r="I48" s="20">
        <v>0.9</v>
      </c>
      <c r="J48" s="20">
        <v>0</v>
      </c>
      <c r="K48" s="20">
        <v>0.3</v>
      </c>
      <c r="L48" s="22">
        <v>22.200000000000003</v>
      </c>
      <c r="M48">
        <v>9.8000000000000007</v>
      </c>
      <c r="N48">
        <v>21.7</v>
      </c>
      <c r="O48">
        <v>16.899999999999999</v>
      </c>
    </row>
    <row r="49" spans="1:15" ht="12.95" customHeight="1" x14ac:dyDescent="0.2">
      <c r="A49" s="1">
        <v>20677</v>
      </c>
      <c r="B49" s="2" t="s">
        <v>46</v>
      </c>
      <c r="C49" s="3">
        <v>2165</v>
      </c>
      <c r="D49" s="2" t="b">
        <v>0</v>
      </c>
      <c r="E49" s="19">
        <v>7.8</v>
      </c>
      <c r="F49" s="19">
        <v>4.5</v>
      </c>
      <c r="G49" s="19">
        <v>8.1</v>
      </c>
      <c r="H49" s="21">
        <v>52097</v>
      </c>
      <c r="I49" s="20">
        <v>8.6999999999999993</v>
      </c>
      <c r="J49" s="20">
        <v>0</v>
      </c>
      <c r="K49" s="20">
        <v>0</v>
      </c>
      <c r="L49" s="22">
        <v>21.400000000000006</v>
      </c>
      <c r="M49">
        <v>10.3</v>
      </c>
      <c r="N49">
        <v>14.3</v>
      </c>
      <c r="O49">
        <v>18.600000000000001</v>
      </c>
    </row>
    <row r="50" spans="1:15" ht="12.95" customHeight="1" x14ac:dyDescent="0.2">
      <c r="A50" s="1">
        <v>20678</v>
      </c>
      <c r="B50" s="2" t="s">
        <v>49</v>
      </c>
      <c r="C50" s="3">
        <v>12415</v>
      </c>
      <c r="D50" s="2" t="b">
        <v>1</v>
      </c>
      <c r="E50" s="19">
        <v>8.3000000000000007</v>
      </c>
      <c r="F50" s="19">
        <v>2.9</v>
      </c>
      <c r="G50" s="19">
        <v>8.4</v>
      </c>
      <c r="H50" s="21">
        <v>45831</v>
      </c>
      <c r="I50" s="20">
        <v>5.3</v>
      </c>
      <c r="J50" s="20">
        <v>0.2</v>
      </c>
      <c r="K50" s="20">
        <v>2.1</v>
      </c>
      <c r="L50" s="22">
        <v>31.099999999999994</v>
      </c>
      <c r="M50">
        <v>9.6</v>
      </c>
      <c r="N50">
        <v>20.5</v>
      </c>
      <c r="O50">
        <v>15.6</v>
      </c>
    </row>
    <row r="51" spans="1:15" ht="12.95" customHeight="1" x14ac:dyDescent="0.2">
      <c r="A51" s="1">
        <v>20680</v>
      </c>
      <c r="B51" s="2" t="s">
        <v>47</v>
      </c>
      <c r="C51" s="3">
        <v>671</v>
      </c>
      <c r="D51" s="2" t="b">
        <v>0</v>
      </c>
      <c r="E51" s="19">
        <v>0</v>
      </c>
      <c r="F51" s="19">
        <v>0.3</v>
      </c>
      <c r="G51" s="19">
        <v>0.4</v>
      </c>
      <c r="H51" s="21">
        <v>40885</v>
      </c>
      <c r="I51" s="20">
        <v>0</v>
      </c>
      <c r="J51" s="20">
        <v>0</v>
      </c>
      <c r="K51" s="20">
        <v>0.2</v>
      </c>
      <c r="L51" s="22">
        <v>28.599999999999994</v>
      </c>
      <c r="M51">
        <v>15.8</v>
      </c>
      <c r="N51">
        <v>24.4</v>
      </c>
      <c r="O51">
        <v>16.5</v>
      </c>
    </row>
    <row r="52" spans="1:15" ht="12.95" customHeight="1" x14ac:dyDescent="0.2">
      <c r="A52" s="1">
        <v>20684</v>
      </c>
      <c r="B52" s="2" t="s">
        <v>47</v>
      </c>
      <c r="C52" s="3">
        <v>775</v>
      </c>
      <c r="D52" s="2" t="b">
        <v>0</v>
      </c>
      <c r="E52" s="19">
        <v>4.3</v>
      </c>
      <c r="F52" s="19">
        <v>4</v>
      </c>
      <c r="G52" s="19">
        <v>1</v>
      </c>
      <c r="H52" s="21">
        <v>60141</v>
      </c>
      <c r="I52" s="20">
        <v>0</v>
      </c>
      <c r="J52" s="20">
        <v>0</v>
      </c>
      <c r="K52" s="20">
        <v>0.1</v>
      </c>
      <c r="L52" s="22">
        <v>8.2999999999999972</v>
      </c>
      <c r="M52">
        <v>17.899999999999999</v>
      </c>
      <c r="N52">
        <v>3</v>
      </c>
      <c r="O52">
        <v>28.5</v>
      </c>
    </row>
    <row r="53" spans="1:15" ht="12.95" customHeight="1" x14ac:dyDescent="0.2">
      <c r="A53" s="1">
        <v>20685</v>
      </c>
      <c r="B53" s="2" t="s">
        <v>49</v>
      </c>
      <c r="C53" s="3">
        <v>6874</v>
      </c>
      <c r="D53" s="2" t="b">
        <v>1</v>
      </c>
      <c r="E53" s="19">
        <v>9.6</v>
      </c>
      <c r="F53" s="19">
        <v>1.4</v>
      </c>
      <c r="G53" s="19">
        <v>4.8</v>
      </c>
      <c r="H53" s="21">
        <v>51345</v>
      </c>
      <c r="I53" s="20">
        <v>1.5</v>
      </c>
      <c r="J53" s="20">
        <v>1.3</v>
      </c>
      <c r="K53" s="20">
        <v>0.3</v>
      </c>
      <c r="L53" s="22">
        <v>22.599999999999994</v>
      </c>
      <c r="M53">
        <v>9.9</v>
      </c>
      <c r="N53">
        <v>18.2</v>
      </c>
      <c r="O53">
        <v>16.7</v>
      </c>
    </row>
    <row r="54" spans="1:15" ht="12.95" customHeight="1" x14ac:dyDescent="0.2">
      <c r="A54" s="1">
        <v>20686</v>
      </c>
      <c r="B54" s="2" t="s">
        <v>47</v>
      </c>
      <c r="C54" s="3">
        <v>1135</v>
      </c>
      <c r="D54" s="2" t="b">
        <v>0</v>
      </c>
      <c r="E54" s="19">
        <v>0</v>
      </c>
      <c r="F54" s="19">
        <v>6</v>
      </c>
      <c r="G54" s="19">
        <v>0</v>
      </c>
      <c r="H54" s="21">
        <v>2139</v>
      </c>
      <c r="I54" s="20">
        <v>0</v>
      </c>
      <c r="J54" s="20">
        <v>0</v>
      </c>
      <c r="K54" s="20">
        <v>1.9</v>
      </c>
      <c r="L54" s="22">
        <v>23.5</v>
      </c>
      <c r="M54">
        <v>6.9</v>
      </c>
      <c r="N54">
        <v>1</v>
      </c>
      <c r="O54">
        <v>0</v>
      </c>
    </row>
    <row r="55" spans="1:15" ht="12.95" customHeight="1" x14ac:dyDescent="0.2">
      <c r="A55" s="1">
        <v>20687</v>
      </c>
      <c r="B55" s="2" t="s">
        <v>47</v>
      </c>
      <c r="C55" s="3">
        <v>417</v>
      </c>
      <c r="D55" s="2" t="b">
        <v>0</v>
      </c>
      <c r="E55" s="19">
        <v>4.0999999999999996</v>
      </c>
      <c r="F55" s="19">
        <v>0</v>
      </c>
      <c r="G55" s="19">
        <v>0</v>
      </c>
      <c r="H55" s="21">
        <v>68162</v>
      </c>
      <c r="I55" s="20">
        <v>0</v>
      </c>
      <c r="J55" s="20">
        <v>12</v>
      </c>
      <c r="K55" s="20">
        <v>0</v>
      </c>
      <c r="L55" s="22">
        <v>34.099999999999994</v>
      </c>
      <c r="M55">
        <v>21.4</v>
      </c>
      <c r="N55">
        <v>6.7</v>
      </c>
      <c r="O55">
        <v>21.6</v>
      </c>
    </row>
    <row r="56" spans="1:15" ht="12.95" customHeight="1" x14ac:dyDescent="0.2">
      <c r="A56" s="1">
        <v>20688</v>
      </c>
      <c r="B56" s="2" t="s">
        <v>49</v>
      </c>
      <c r="C56" s="3">
        <v>1390</v>
      </c>
      <c r="D56" s="2" t="b">
        <v>0</v>
      </c>
      <c r="E56" s="19">
        <v>1.9</v>
      </c>
      <c r="F56" s="19">
        <v>0</v>
      </c>
      <c r="G56" s="19">
        <v>0.1</v>
      </c>
      <c r="H56" s="21">
        <v>80427</v>
      </c>
      <c r="I56" s="20">
        <v>13.4</v>
      </c>
      <c r="J56" s="20">
        <v>0</v>
      </c>
      <c r="K56" s="20">
        <v>0</v>
      </c>
      <c r="L56" s="22">
        <v>0.5</v>
      </c>
      <c r="M56">
        <v>19.5</v>
      </c>
      <c r="N56">
        <v>0</v>
      </c>
      <c r="O56">
        <v>58.6</v>
      </c>
    </row>
    <row r="57" spans="1:15" ht="12.95" customHeight="1" x14ac:dyDescent="0.2">
      <c r="A57" s="1">
        <v>20689</v>
      </c>
      <c r="B57" s="2" t="s">
        <v>49</v>
      </c>
      <c r="C57" s="3">
        <v>2331</v>
      </c>
      <c r="D57" s="2" t="b">
        <v>0</v>
      </c>
      <c r="E57" s="19">
        <v>2.7</v>
      </c>
      <c r="F57" s="19">
        <v>0</v>
      </c>
      <c r="G57" s="19">
        <v>6</v>
      </c>
      <c r="H57" s="21">
        <v>50645</v>
      </c>
      <c r="I57" s="20">
        <v>0</v>
      </c>
      <c r="J57" s="20">
        <v>0</v>
      </c>
      <c r="K57" s="20">
        <v>4.5999999999999996</v>
      </c>
      <c r="L57" s="22">
        <v>40.4</v>
      </c>
      <c r="M57">
        <v>9.1</v>
      </c>
      <c r="N57">
        <v>25.9</v>
      </c>
      <c r="O57">
        <v>11.1</v>
      </c>
    </row>
    <row r="58" spans="1:15" ht="12.95" customHeight="1" x14ac:dyDescent="0.2">
      <c r="A58" s="1">
        <v>20690</v>
      </c>
      <c r="B58" s="2" t="s">
        <v>47</v>
      </c>
      <c r="C58" s="3">
        <v>886</v>
      </c>
      <c r="D58" s="2" t="b">
        <v>0</v>
      </c>
      <c r="E58" s="19">
        <v>13</v>
      </c>
      <c r="F58" s="19">
        <v>15.8</v>
      </c>
      <c r="G58" s="19">
        <v>0</v>
      </c>
      <c r="H58" s="21">
        <v>51460</v>
      </c>
      <c r="I58" s="20">
        <v>0</v>
      </c>
      <c r="J58" s="20">
        <v>0</v>
      </c>
      <c r="K58" s="20">
        <v>2.2000000000000002</v>
      </c>
      <c r="L58" s="22">
        <v>7.5999999999999943</v>
      </c>
      <c r="M58">
        <v>3.3</v>
      </c>
      <c r="N58">
        <v>20.9</v>
      </c>
      <c r="O58">
        <v>27.1</v>
      </c>
    </row>
    <row r="59" spans="1:15" ht="12.95" customHeight="1" x14ac:dyDescent="0.2">
      <c r="A59" s="1">
        <v>20692</v>
      </c>
      <c r="B59" s="2" t="s">
        <v>47</v>
      </c>
      <c r="C59" s="3">
        <v>612</v>
      </c>
      <c r="D59" s="2" t="b">
        <v>0</v>
      </c>
      <c r="E59" s="19">
        <v>0</v>
      </c>
      <c r="F59" s="19">
        <v>0.3</v>
      </c>
      <c r="G59" s="19">
        <v>0.3</v>
      </c>
      <c r="H59" s="21">
        <v>58415</v>
      </c>
      <c r="I59" s="20">
        <v>6.9</v>
      </c>
      <c r="J59" s="20">
        <v>0</v>
      </c>
      <c r="K59" s="20">
        <v>0</v>
      </c>
      <c r="L59" s="22">
        <v>12.400000000000006</v>
      </c>
      <c r="M59">
        <v>26.1</v>
      </c>
      <c r="N59">
        <v>17</v>
      </c>
      <c r="O59">
        <v>13.7</v>
      </c>
    </row>
    <row r="60" spans="1:15" ht="12.95" customHeight="1" x14ac:dyDescent="0.2">
      <c r="A60" s="1">
        <v>20693</v>
      </c>
      <c r="B60" s="2" t="s">
        <v>46</v>
      </c>
      <c r="C60" s="3">
        <v>1300</v>
      </c>
      <c r="D60" s="2" t="b">
        <v>0</v>
      </c>
      <c r="E60" s="19">
        <v>5</v>
      </c>
      <c r="F60" s="19">
        <v>3.9</v>
      </c>
      <c r="G60" s="19">
        <v>6.1</v>
      </c>
      <c r="H60" s="21">
        <v>41488</v>
      </c>
      <c r="I60" s="20">
        <v>0</v>
      </c>
      <c r="J60" s="20">
        <v>3.1</v>
      </c>
      <c r="K60" s="20">
        <v>0</v>
      </c>
      <c r="L60" s="22">
        <v>45.1</v>
      </c>
      <c r="M60">
        <v>9.6999999999999993</v>
      </c>
      <c r="N60">
        <v>23.8</v>
      </c>
      <c r="O60">
        <v>15.7</v>
      </c>
    </row>
    <row r="61" spans="1:15" ht="12.95" customHeight="1" x14ac:dyDescent="0.2">
      <c r="A61" s="1">
        <v>20695</v>
      </c>
      <c r="B61" s="2" t="s">
        <v>46</v>
      </c>
      <c r="C61" s="3">
        <v>11822</v>
      </c>
      <c r="D61" s="2" t="b">
        <v>1</v>
      </c>
      <c r="E61" s="19">
        <v>4.9000000000000004</v>
      </c>
      <c r="F61" s="19">
        <v>3.7</v>
      </c>
      <c r="G61" s="19">
        <v>2.2000000000000002</v>
      </c>
      <c r="H61" s="21">
        <v>51931</v>
      </c>
      <c r="I61" s="20">
        <v>1.7</v>
      </c>
      <c r="J61" s="20">
        <v>3.4</v>
      </c>
      <c r="K61" s="20">
        <v>1.9</v>
      </c>
      <c r="L61" s="22">
        <v>72.7</v>
      </c>
      <c r="M61">
        <v>10.5</v>
      </c>
      <c r="N61">
        <v>22.3</v>
      </c>
      <c r="O61">
        <v>13.4</v>
      </c>
    </row>
    <row r="62" spans="1:15" ht="12.95" customHeight="1" x14ac:dyDescent="0.2">
      <c r="A62" s="1">
        <v>20701</v>
      </c>
      <c r="B62" s="2" t="s">
        <v>52</v>
      </c>
      <c r="C62" s="3">
        <v>787</v>
      </c>
      <c r="D62" s="2" t="b">
        <v>0</v>
      </c>
      <c r="E62" s="19">
        <v>17</v>
      </c>
      <c r="F62" s="19">
        <v>15.8</v>
      </c>
      <c r="G62" s="19">
        <v>4.5</v>
      </c>
      <c r="H62" s="21">
        <v>28066</v>
      </c>
      <c r="I62" s="20">
        <v>6.9</v>
      </c>
      <c r="J62" s="20">
        <v>0</v>
      </c>
      <c r="K62" s="20">
        <v>0.5</v>
      </c>
      <c r="L62" s="22">
        <v>56.8</v>
      </c>
      <c r="M62">
        <v>4.9000000000000004</v>
      </c>
      <c r="N62">
        <v>0</v>
      </c>
      <c r="O62">
        <v>1.7</v>
      </c>
    </row>
    <row r="63" spans="1:15" ht="12.95" customHeight="1" x14ac:dyDescent="0.2">
      <c r="A63" s="1">
        <v>20705</v>
      </c>
      <c r="B63" s="2" t="s">
        <v>48</v>
      </c>
      <c r="C63" s="3">
        <v>27914</v>
      </c>
      <c r="D63" s="2" t="b">
        <v>1</v>
      </c>
      <c r="E63" s="19">
        <v>17.7</v>
      </c>
      <c r="F63" s="19">
        <v>6</v>
      </c>
      <c r="G63" s="19">
        <v>10.199999999999999</v>
      </c>
      <c r="H63" s="21">
        <v>35428</v>
      </c>
      <c r="I63" s="20">
        <v>6.1</v>
      </c>
      <c r="J63" s="20">
        <v>4</v>
      </c>
      <c r="K63" s="20">
        <v>24.1</v>
      </c>
      <c r="L63" s="22">
        <v>87.5</v>
      </c>
      <c r="M63">
        <v>10</v>
      </c>
      <c r="N63">
        <v>26.2</v>
      </c>
      <c r="O63">
        <v>11.4</v>
      </c>
    </row>
    <row r="64" spans="1:15" ht="12.95" customHeight="1" x14ac:dyDescent="0.2">
      <c r="A64" s="1">
        <v>20706</v>
      </c>
      <c r="B64" s="2" t="s">
        <v>48</v>
      </c>
      <c r="C64" s="3">
        <v>44305</v>
      </c>
      <c r="D64" s="2" t="b">
        <v>1</v>
      </c>
      <c r="E64" s="19">
        <v>14.8</v>
      </c>
      <c r="F64" s="19">
        <v>8.6</v>
      </c>
      <c r="G64" s="19">
        <v>8.6999999999999993</v>
      </c>
      <c r="H64" s="21">
        <v>34475</v>
      </c>
      <c r="I64" s="20">
        <v>5.7</v>
      </c>
      <c r="J64" s="20">
        <v>6</v>
      </c>
      <c r="K64" s="20">
        <v>16</v>
      </c>
      <c r="L64" s="22">
        <v>93.4</v>
      </c>
      <c r="M64">
        <v>11.4</v>
      </c>
      <c r="N64">
        <v>24.6</v>
      </c>
      <c r="O64">
        <v>13.7</v>
      </c>
    </row>
    <row r="65" spans="1:15" ht="12.95" customHeight="1" x14ac:dyDescent="0.2">
      <c r="A65" s="1">
        <v>20707</v>
      </c>
      <c r="B65" s="2" t="s">
        <v>48</v>
      </c>
      <c r="C65" s="3">
        <v>36020</v>
      </c>
      <c r="D65" s="2" t="b">
        <v>1</v>
      </c>
      <c r="E65" s="19">
        <v>9.6999999999999993</v>
      </c>
      <c r="F65" s="19">
        <v>5.4</v>
      </c>
      <c r="G65" s="19">
        <v>8.4</v>
      </c>
      <c r="H65" s="21">
        <v>44584</v>
      </c>
      <c r="I65" s="20">
        <v>4.9000000000000004</v>
      </c>
      <c r="J65" s="20">
        <v>5.3999999999999986</v>
      </c>
      <c r="K65" s="20">
        <v>12.8</v>
      </c>
      <c r="L65" s="22">
        <v>78.400000000000006</v>
      </c>
      <c r="M65">
        <v>8.1999999999999993</v>
      </c>
      <c r="N65">
        <v>22.8</v>
      </c>
      <c r="O65">
        <v>13.4</v>
      </c>
    </row>
    <row r="66" spans="1:15" ht="12.95" customHeight="1" x14ac:dyDescent="0.2">
      <c r="A66" s="1">
        <v>20708</v>
      </c>
      <c r="B66" s="2" t="s">
        <v>48</v>
      </c>
      <c r="C66" s="3">
        <v>27262</v>
      </c>
      <c r="D66" s="2" t="b">
        <v>1</v>
      </c>
      <c r="E66" s="19">
        <v>9.5</v>
      </c>
      <c r="F66" s="19">
        <v>5.6</v>
      </c>
      <c r="G66" s="19">
        <v>11</v>
      </c>
      <c r="H66" s="21">
        <v>36615</v>
      </c>
      <c r="I66" s="20">
        <v>8</v>
      </c>
      <c r="J66" s="20">
        <v>6.4</v>
      </c>
      <c r="K66" s="20">
        <v>9</v>
      </c>
      <c r="L66" s="22">
        <v>84.7</v>
      </c>
      <c r="M66">
        <v>9.9</v>
      </c>
      <c r="N66">
        <v>25.7</v>
      </c>
      <c r="O66">
        <v>10.5</v>
      </c>
    </row>
    <row r="67" spans="1:15" ht="12.95" customHeight="1" x14ac:dyDescent="0.2">
      <c r="A67" s="1">
        <v>20710</v>
      </c>
      <c r="B67" s="2" t="s">
        <v>48</v>
      </c>
      <c r="C67" s="3">
        <v>9699</v>
      </c>
      <c r="D67" s="2" t="b">
        <v>1</v>
      </c>
      <c r="E67" s="19">
        <v>14.6</v>
      </c>
      <c r="F67" s="19">
        <v>13.2</v>
      </c>
      <c r="G67" s="19">
        <v>8.6</v>
      </c>
      <c r="H67" s="21">
        <v>23673</v>
      </c>
      <c r="I67" s="20">
        <v>15.2</v>
      </c>
      <c r="J67" s="20">
        <v>12.4</v>
      </c>
      <c r="K67" s="20">
        <v>17.5</v>
      </c>
      <c r="L67" s="22">
        <v>98.5</v>
      </c>
      <c r="M67">
        <v>6.9</v>
      </c>
      <c r="N67">
        <v>32.700000000000003</v>
      </c>
      <c r="O67">
        <v>12.4</v>
      </c>
    </row>
    <row r="68" spans="1:15" ht="12.95" customHeight="1" x14ac:dyDescent="0.2">
      <c r="A68" s="1">
        <v>20711</v>
      </c>
      <c r="B68" s="2" t="s">
        <v>51</v>
      </c>
      <c r="C68" s="3">
        <v>7299</v>
      </c>
      <c r="D68" s="2" t="b">
        <v>1</v>
      </c>
      <c r="E68" s="19">
        <v>18.3</v>
      </c>
      <c r="F68" s="19">
        <v>5.7</v>
      </c>
      <c r="G68" s="19">
        <v>11.5</v>
      </c>
      <c r="H68" s="21">
        <v>43411</v>
      </c>
      <c r="I68" s="20">
        <v>5.5</v>
      </c>
      <c r="J68" s="20">
        <v>4.3</v>
      </c>
      <c r="K68" s="20">
        <v>4.5999999999999996</v>
      </c>
      <c r="L68" s="22">
        <v>41.8</v>
      </c>
      <c r="M68">
        <v>10.8</v>
      </c>
      <c r="N68">
        <v>26.5</v>
      </c>
      <c r="O68">
        <v>17.3</v>
      </c>
    </row>
    <row r="69" spans="1:15" ht="12.95" customHeight="1" x14ac:dyDescent="0.2">
      <c r="A69" s="1">
        <v>20712</v>
      </c>
      <c r="B69" s="2" t="s">
        <v>48</v>
      </c>
      <c r="C69" s="3">
        <v>9784</v>
      </c>
      <c r="D69" s="2" t="b">
        <v>1</v>
      </c>
      <c r="E69" s="19">
        <v>19.3</v>
      </c>
      <c r="F69" s="19">
        <v>8.1</v>
      </c>
      <c r="G69" s="19">
        <v>8.1</v>
      </c>
      <c r="H69" s="21">
        <v>34027</v>
      </c>
      <c r="I69" s="20">
        <v>22.8</v>
      </c>
      <c r="J69" s="20">
        <v>3.6</v>
      </c>
      <c r="K69" s="20">
        <v>25.1</v>
      </c>
      <c r="L69" s="22">
        <v>84.1</v>
      </c>
      <c r="M69">
        <v>8.1999999999999993</v>
      </c>
      <c r="N69">
        <v>20.9</v>
      </c>
      <c r="O69">
        <v>11.1</v>
      </c>
    </row>
    <row r="70" spans="1:15" ht="12.95" customHeight="1" x14ac:dyDescent="0.2">
      <c r="A70" s="1">
        <v>20714</v>
      </c>
      <c r="B70" s="2" t="s">
        <v>49</v>
      </c>
      <c r="C70" s="3">
        <v>4678</v>
      </c>
      <c r="D70" s="2" t="b">
        <v>0</v>
      </c>
      <c r="E70" s="19">
        <v>3.6</v>
      </c>
      <c r="F70" s="19">
        <v>10.7</v>
      </c>
      <c r="G70" s="19">
        <v>3.2</v>
      </c>
      <c r="H70" s="21">
        <v>37905</v>
      </c>
      <c r="I70" s="20">
        <v>4.0999999999999996</v>
      </c>
      <c r="J70" s="20">
        <v>3.1</v>
      </c>
      <c r="K70" s="20">
        <v>1.6</v>
      </c>
      <c r="L70" s="22">
        <v>29.799999999999997</v>
      </c>
      <c r="M70">
        <v>10.3</v>
      </c>
      <c r="N70">
        <v>31.9</v>
      </c>
      <c r="O70">
        <v>11.4</v>
      </c>
    </row>
    <row r="71" spans="1:15" ht="12.95" customHeight="1" x14ac:dyDescent="0.2">
      <c r="A71" s="1">
        <v>20715</v>
      </c>
      <c r="B71" s="2" t="s">
        <v>48</v>
      </c>
      <c r="C71" s="3">
        <v>26880</v>
      </c>
      <c r="D71" s="2" t="b">
        <v>1</v>
      </c>
      <c r="E71" s="19">
        <v>4.2</v>
      </c>
      <c r="F71" s="19">
        <v>5.3</v>
      </c>
      <c r="G71" s="19">
        <v>4.2</v>
      </c>
      <c r="H71" s="21">
        <v>49311</v>
      </c>
      <c r="I71" s="20">
        <v>2.5</v>
      </c>
      <c r="J71" s="20">
        <v>1.2</v>
      </c>
      <c r="K71" s="20">
        <v>4.8</v>
      </c>
      <c r="L71" s="22">
        <v>55.9</v>
      </c>
      <c r="M71">
        <v>11.1</v>
      </c>
      <c r="N71">
        <v>20.100000000000001</v>
      </c>
      <c r="O71">
        <v>14.9</v>
      </c>
    </row>
    <row r="72" spans="1:15" ht="12.95" customHeight="1" x14ac:dyDescent="0.2">
      <c r="A72" s="1">
        <v>20716</v>
      </c>
      <c r="B72" s="2" t="s">
        <v>48</v>
      </c>
      <c r="C72" s="3">
        <v>22390</v>
      </c>
      <c r="D72" s="2" t="b">
        <v>1</v>
      </c>
      <c r="E72" s="19">
        <v>4.3</v>
      </c>
      <c r="F72" s="19">
        <v>5.7</v>
      </c>
      <c r="G72" s="19">
        <v>3.1</v>
      </c>
      <c r="H72" s="21">
        <v>51964</v>
      </c>
      <c r="I72" s="20">
        <v>5</v>
      </c>
      <c r="J72" s="20">
        <v>2.4</v>
      </c>
      <c r="K72" s="20">
        <v>2.9</v>
      </c>
      <c r="L72" s="22">
        <v>81</v>
      </c>
      <c r="M72">
        <v>8.6999999999999993</v>
      </c>
      <c r="N72">
        <v>20.6</v>
      </c>
      <c r="O72">
        <v>13.7</v>
      </c>
    </row>
    <row r="73" spans="1:15" ht="12.95" customHeight="1" x14ac:dyDescent="0.2">
      <c r="A73" s="1">
        <v>20720</v>
      </c>
      <c r="B73" s="2" t="s">
        <v>48</v>
      </c>
      <c r="C73" s="3">
        <v>26042</v>
      </c>
      <c r="D73" s="2" t="b">
        <v>1</v>
      </c>
      <c r="E73" s="19">
        <v>6</v>
      </c>
      <c r="F73" s="19">
        <v>5.7</v>
      </c>
      <c r="G73" s="19">
        <v>2</v>
      </c>
      <c r="H73" s="21">
        <v>53742</v>
      </c>
      <c r="I73" s="20">
        <v>1.6</v>
      </c>
      <c r="J73" s="20">
        <v>1.8</v>
      </c>
      <c r="K73" s="20">
        <v>4.5999999999999996</v>
      </c>
      <c r="L73" s="22">
        <v>88.1</v>
      </c>
      <c r="M73">
        <v>7.1</v>
      </c>
      <c r="N73">
        <v>25.9</v>
      </c>
      <c r="O73">
        <v>13.9</v>
      </c>
    </row>
    <row r="74" spans="1:15" ht="12.95" customHeight="1" x14ac:dyDescent="0.2">
      <c r="A74" s="1">
        <v>20721</v>
      </c>
      <c r="B74" s="2" t="s">
        <v>48</v>
      </c>
      <c r="C74" s="3">
        <v>30771</v>
      </c>
      <c r="D74" s="2" t="b">
        <v>1</v>
      </c>
      <c r="E74" s="19">
        <v>4.5999999999999996</v>
      </c>
      <c r="F74" s="19">
        <v>4.5</v>
      </c>
      <c r="G74" s="19">
        <v>2.5</v>
      </c>
      <c r="H74" s="21">
        <v>59897</v>
      </c>
      <c r="I74" s="20">
        <v>1.9</v>
      </c>
      <c r="J74" s="20">
        <v>0.6</v>
      </c>
      <c r="K74" s="20">
        <v>2.8</v>
      </c>
      <c r="L74" s="22">
        <v>93.8</v>
      </c>
      <c r="M74">
        <v>7.8</v>
      </c>
      <c r="N74">
        <v>18</v>
      </c>
      <c r="O74">
        <v>18.600000000000001</v>
      </c>
    </row>
    <row r="75" spans="1:15" ht="12.95" customHeight="1" x14ac:dyDescent="0.2">
      <c r="A75" s="1">
        <v>20722</v>
      </c>
      <c r="B75" s="2" t="s">
        <v>48</v>
      </c>
      <c r="C75" s="3">
        <v>6116</v>
      </c>
      <c r="D75" s="2" t="b">
        <v>1</v>
      </c>
      <c r="E75" s="19">
        <v>24.6</v>
      </c>
      <c r="F75" s="19">
        <v>6</v>
      </c>
      <c r="G75" s="19">
        <v>11.2</v>
      </c>
      <c r="H75" s="21">
        <v>33930</v>
      </c>
      <c r="I75" s="20">
        <v>8.3000000000000007</v>
      </c>
      <c r="J75" s="20">
        <v>7.7</v>
      </c>
      <c r="K75" s="20">
        <v>24</v>
      </c>
      <c r="L75" s="22">
        <v>89.6</v>
      </c>
      <c r="M75">
        <v>9.6</v>
      </c>
      <c r="N75">
        <v>22.8</v>
      </c>
      <c r="O75">
        <v>12.6</v>
      </c>
    </row>
    <row r="76" spans="1:15" ht="12.95" customHeight="1" x14ac:dyDescent="0.2">
      <c r="A76" s="1">
        <v>20723</v>
      </c>
      <c r="B76" s="2" t="s">
        <v>52</v>
      </c>
      <c r="C76" s="3">
        <v>35342</v>
      </c>
      <c r="D76" s="2" t="b">
        <v>1</v>
      </c>
      <c r="E76" s="19">
        <v>6</v>
      </c>
      <c r="F76" s="19">
        <v>4.3</v>
      </c>
      <c r="G76" s="19">
        <v>2.9</v>
      </c>
      <c r="H76" s="21">
        <v>53016</v>
      </c>
      <c r="I76" s="20">
        <v>2.6</v>
      </c>
      <c r="J76" s="20">
        <v>1.9</v>
      </c>
      <c r="K76" s="20">
        <v>9.3000000000000007</v>
      </c>
      <c r="L76" s="22">
        <v>59.8</v>
      </c>
      <c r="M76">
        <v>6.9</v>
      </c>
      <c r="N76">
        <v>25.8</v>
      </c>
      <c r="O76">
        <v>10.9</v>
      </c>
    </row>
    <row r="77" spans="1:15" ht="12.95" customHeight="1" x14ac:dyDescent="0.2">
      <c r="A77" s="1">
        <v>20724</v>
      </c>
      <c r="B77" s="2" t="s">
        <v>51</v>
      </c>
      <c r="C77" s="3">
        <v>18059</v>
      </c>
      <c r="D77" s="2" t="b">
        <v>1</v>
      </c>
      <c r="E77" s="19">
        <v>7.4</v>
      </c>
      <c r="F77" s="19">
        <v>9.3000000000000007</v>
      </c>
      <c r="G77" s="19">
        <v>12</v>
      </c>
      <c r="H77" s="21">
        <v>42021</v>
      </c>
      <c r="I77" s="20">
        <v>3.1</v>
      </c>
      <c r="J77" s="20">
        <v>1.7</v>
      </c>
      <c r="K77" s="20">
        <v>9.1999999999999993</v>
      </c>
      <c r="L77" s="22">
        <v>73.400000000000006</v>
      </c>
      <c r="M77">
        <v>8.6</v>
      </c>
      <c r="N77">
        <v>25.4</v>
      </c>
      <c r="O77">
        <v>6.4</v>
      </c>
    </row>
    <row r="78" spans="1:15" ht="12.95" customHeight="1" x14ac:dyDescent="0.2">
      <c r="A78" s="1">
        <v>20732</v>
      </c>
      <c r="B78" s="2" t="s">
        <v>49</v>
      </c>
      <c r="C78" s="3">
        <v>10447</v>
      </c>
      <c r="D78" s="2" t="b">
        <v>1</v>
      </c>
      <c r="E78" s="19">
        <v>5.3</v>
      </c>
      <c r="F78" s="19">
        <v>4.0999999999999996</v>
      </c>
      <c r="G78" s="19">
        <v>3.6</v>
      </c>
      <c r="H78" s="21">
        <v>51834</v>
      </c>
      <c r="I78" s="20">
        <v>5.0999999999999996</v>
      </c>
      <c r="J78" s="20">
        <v>0</v>
      </c>
      <c r="K78" s="20">
        <v>0.6</v>
      </c>
      <c r="L78" s="22">
        <v>20.200000000000003</v>
      </c>
      <c r="M78">
        <v>10.1</v>
      </c>
      <c r="N78">
        <v>23</v>
      </c>
      <c r="O78">
        <v>16.3</v>
      </c>
    </row>
    <row r="79" spans="1:15" ht="12.95" customHeight="1" x14ac:dyDescent="0.2">
      <c r="A79" s="1">
        <v>20733</v>
      </c>
      <c r="B79" s="2" t="s">
        <v>51</v>
      </c>
      <c r="C79" s="3">
        <v>2938</v>
      </c>
      <c r="D79" s="2" t="b">
        <v>0</v>
      </c>
      <c r="E79" s="19">
        <v>3.2</v>
      </c>
      <c r="F79" s="19">
        <v>7.8</v>
      </c>
      <c r="G79" s="19">
        <v>2.1</v>
      </c>
      <c r="H79" s="21">
        <v>54927</v>
      </c>
      <c r="I79" s="20">
        <v>2.1</v>
      </c>
      <c r="J79" s="20">
        <v>0</v>
      </c>
      <c r="K79" s="20">
        <v>0</v>
      </c>
      <c r="L79" s="22">
        <v>15.799999999999997</v>
      </c>
      <c r="M79">
        <v>12.2</v>
      </c>
      <c r="N79">
        <v>23</v>
      </c>
      <c r="O79">
        <v>16.399999999999999</v>
      </c>
    </row>
    <row r="80" spans="1:15" ht="12.95" customHeight="1" x14ac:dyDescent="0.2">
      <c r="A80" s="1">
        <v>20735</v>
      </c>
      <c r="B80" s="2" t="s">
        <v>48</v>
      </c>
      <c r="C80" s="3">
        <v>39181</v>
      </c>
      <c r="D80" s="2" t="b">
        <v>1</v>
      </c>
      <c r="E80" s="19">
        <v>7.1</v>
      </c>
      <c r="F80" s="19">
        <v>4.8</v>
      </c>
      <c r="G80" s="19">
        <v>5.8</v>
      </c>
      <c r="H80" s="21">
        <v>45890</v>
      </c>
      <c r="I80" s="20">
        <v>2.4</v>
      </c>
      <c r="J80" s="20">
        <v>0.4</v>
      </c>
      <c r="K80" s="20">
        <v>4.0999999999999996</v>
      </c>
      <c r="L80" s="22">
        <v>92.2</v>
      </c>
      <c r="M80">
        <v>11.1</v>
      </c>
      <c r="N80">
        <v>20.2</v>
      </c>
      <c r="O80">
        <v>17.399999999999999</v>
      </c>
    </row>
    <row r="81" spans="1:15" ht="12.95" customHeight="1" x14ac:dyDescent="0.2">
      <c r="A81" s="1">
        <v>20736</v>
      </c>
      <c r="B81" s="2" t="s">
        <v>49</v>
      </c>
      <c r="C81" s="3">
        <v>9393</v>
      </c>
      <c r="D81" s="2" t="b">
        <v>1</v>
      </c>
      <c r="E81" s="19">
        <v>4</v>
      </c>
      <c r="F81" s="19">
        <v>2.4</v>
      </c>
      <c r="G81" s="19">
        <v>0.9</v>
      </c>
      <c r="H81" s="21">
        <v>57154</v>
      </c>
      <c r="I81" s="20">
        <v>3.4</v>
      </c>
      <c r="J81" s="20">
        <v>0.9</v>
      </c>
      <c r="K81" s="20">
        <v>0.6</v>
      </c>
      <c r="L81" s="22">
        <v>19.400000000000006</v>
      </c>
      <c r="M81">
        <v>8.9</v>
      </c>
      <c r="N81">
        <v>24.2</v>
      </c>
      <c r="O81">
        <v>14.6</v>
      </c>
    </row>
    <row r="82" spans="1:15" ht="12.95" customHeight="1" x14ac:dyDescent="0.2">
      <c r="A82" s="1">
        <v>20737</v>
      </c>
      <c r="B82" s="2" t="s">
        <v>48</v>
      </c>
      <c r="C82" s="3">
        <v>23562</v>
      </c>
      <c r="D82" s="2" t="b">
        <v>1</v>
      </c>
      <c r="E82" s="19">
        <v>35</v>
      </c>
      <c r="F82" s="19">
        <v>7.1</v>
      </c>
      <c r="G82" s="19">
        <v>12.1</v>
      </c>
      <c r="H82" s="21">
        <v>32295</v>
      </c>
      <c r="I82" s="20">
        <v>13.5</v>
      </c>
      <c r="J82" s="20">
        <v>16</v>
      </c>
      <c r="K82" s="20">
        <v>35.5</v>
      </c>
      <c r="L82" s="22">
        <v>89.8</v>
      </c>
      <c r="M82">
        <v>6</v>
      </c>
      <c r="N82">
        <v>29.2</v>
      </c>
      <c r="O82">
        <v>8.1999999999999993</v>
      </c>
    </row>
    <row r="83" spans="1:15" ht="12.95" customHeight="1" x14ac:dyDescent="0.2">
      <c r="A83" s="1">
        <v>20740</v>
      </c>
      <c r="B83" s="2" t="s">
        <v>48</v>
      </c>
      <c r="C83" s="3">
        <v>37168</v>
      </c>
      <c r="D83" s="2" t="b">
        <v>1</v>
      </c>
      <c r="E83" s="19">
        <v>15.8</v>
      </c>
      <c r="F83" s="19">
        <v>6.3</v>
      </c>
      <c r="G83" s="19">
        <v>22.1</v>
      </c>
      <c r="H83" s="21">
        <v>30796</v>
      </c>
      <c r="I83" s="20">
        <v>15</v>
      </c>
      <c r="J83" s="20">
        <v>2.2999999999999998</v>
      </c>
      <c r="K83" s="20">
        <v>15.4</v>
      </c>
      <c r="L83" s="22">
        <v>60.8</v>
      </c>
      <c r="M83">
        <v>6.3</v>
      </c>
      <c r="N83">
        <v>12.6</v>
      </c>
      <c r="O83">
        <v>7.8</v>
      </c>
    </row>
    <row r="84" spans="1:15" ht="12.95" customHeight="1" x14ac:dyDescent="0.2">
      <c r="A84" s="1">
        <v>20742</v>
      </c>
      <c r="B84" s="2" t="s">
        <v>48</v>
      </c>
      <c r="C84" s="3">
        <v>4188</v>
      </c>
      <c r="D84" s="2" t="b">
        <v>0</v>
      </c>
      <c r="E84" s="19">
        <v>0</v>
      </c>
      <c r="F84" s="19">
        <v>0</v>
      </c>
      <c r="G84" s="19">
        <v>0</v>
      </c>
      <c r="H84" s="21">
        <v>1701</v>
      </c>
      <c r="I84" s="20">
        <v>0</v>
      </c>
      <c r="J84" s="20">
        <v>0</v>
      </c>
      <c r="K84" s="20">
        <v>1.7</v>
      </c>
      <c r="L84" s="22">
        <v>44.1</v>
      </c>
      <c r="M84">
        <v>1</v>
      </c>
      <c r="N84">
        <v>1.3</v>
      </c>
      <c r="O84">
        <v>0</v>
      </c>
    </row>
    <row r="85" spans="1:15" ht="12.95" customHeight="1" x14ac:dyDescent="0.2">
      <c r="A85" s="1">
        <v>20743</v>
      </c>
      <c r="B85" s="2" t="s">
        <v>48</v>
      </c>
      <c r="C85" s="3">
        <v>38742</v>
      </c>
      <c r="D85" s="2" t="b">
        <v>1</v>
      </c>
      <c r="E85" s="19">
        <v>14</v>
      </c>
      <c r="F85" s="19">
        <v>8.8000000000000007</v>
      </c>
      <c r="G85" s="19">
        <v>9.8000000000000007</v>
      </c>
      <c r="H85" s="21">
        <v>34970</v>
      </c>
      <c r="I85" s="20">
        <v>14.7</v>
      </c>
      <c r="J85" s="20">
        <v>3.7</v>
      </c>
      <c r="K85" s="20">
        <v>6.7</v>
      </c>
      <c r="L85" s="22">
        <v>97.7</v>
      </c>
      <c r="M85">
        <v>13.5</v>
      </c>
      <c r="N85">
        <v>21.6</v>
      </c>
      <c r="O85">
        <v>15.7</v>
      </c>
    </row>
    <row r="86" spans="1:15" ht="12.95" customHeight="1" x14ac:dyDescent="0.2">
      <c r="A86" s="1">
        <v>20744</v>
      </c>
      <c r="B86" s="2" t="s">
        <v>48</v>
      </c>
      <c r="C86" s="3">
        <v>56185</v>
      </c>
      <c r="D86" s="2" t="b">
        <v>1</v>
      </c>
      <c r="E86" s="19">
        <v>8.9</v>
      </c>
      <c r="F86" s="19">
        <v>7.3</v>
      </c>
      <c r="G86" s="19">
        <v>5.9</v>
      </c>
      <c r="H86" s="21">
        <v>47897</v>
      </c>
      <c r="I86" s="20">
        <v>3.1</v>
      </c>
      <c r="J86" s="20">
        <v>1.3</v>
      </c>
      <c r="K86" s="20">
        <v>8.8000000000000007</v>
      </c>
      <c r="L86" s="22">
        <v>92.7</v>
      </c>
      <c r="M86">
        <v>9.8000000000000007</v>
      </c>
      <c r="N86">
        <v>20.100000000000001</v>
      </c>
      <c r="O86">
        <v>19.399999999999999</v>
      </c>
    </row>
    <row r="87" spans="1:15" ht="12.95" customHeight="1" x14ac:dyDescent="0.2">
      <c r="A87" s="1">
        <v>20745</v>
      </c>
      <c r="B87" s="2" t="s">
        <v>48</v>
      </c>
      <c r="C87" s="3">
        <v>29736</v>
      </c>
      <c r="D87" s="2" t="b">
        <v>1</v>
      </c>
      <c r="E87" s="19">
        <v>17</v>
      </c>
      <c r="F87" s="19">
        <v>6.1</v>
      </c>
      <c r="G87" s="19">
        <v>12.3</v>
      </c>
      <c r="H87" s="21">
        <v>37127</v>
      </c>
      <c r="I87" s="20">
        <v>13</v>
      </c>
      <c r="J87" s="20">
        <v>4.5</v>
      </c>
      <c r="K87" s="20">
        <v>14.5</v>
      </c>
      <c r="L87" s="22">
        <v>95.6</v>
      </c>
      <c r="M87">
        <v>13</v>
      </c>
      <c r="N87">
        <v>21.9</v>
      </c>
      <c r="O87">
        <v>12.8</v>
      </c>
    </row>
    <row r="88" spans="1:15" ht="12.95" customHeight="1" x14ac:dyDescent="0.2">
      <c r="A88" s="1">
        <v>20746</v>
      </c>
      <c r="B88" s="2" t="s">
        <v>48</v>
      </c>
      <c r="C88" s="3">
        <v>27669</v>
      </c>
      <c r="D88" s="2" t="b">
        <v>1</v>
      </c>
      <c r="E88" s="19">
        <v>8.1</v>
      </c>
      <c r="F88" s="19">
        <v>6.3</v>
      </c>
      <c r="G88" s="19">
        <v>7.9</v>
      </c>
      <c r="H88" s="21">
        <v>40602</v>
      </c>
      <c r="I88" s="20">
        <v>18.100000000000001</v>
      </c>
      <c r="J88" s="20">
        <v>1.9</v>
      </c>
      <c r="K88" s="20">
        <v>5.3</v>
      </c>
      <c r="L88" s="22">
        <v>95</v>
      </c>
      <c r="M88">
        <v>13.3</v>
      </c>
      <c r="N88">
        <v>16.399999999999999</v>
      </c>
      <c r="O88">
        <v>12.7</v>
      </c>
    </row>
    <row r="89" spans="1:15" ht="12.95" customHeight="1" x14ac:dyDescent="0.2">
      <c r="A89" s="1">
        <v>20747</v>
      </c>
      <c r="B89" s="2" t="s">
        <v>48</v>
      </c>
      <c r="C89" s="3">
        <v>41445</v>
      </c>
      <c r="D89" s="2" t="b">
        <v>1</v>
      </c>
      <c r="E89" s="19">
        <v>9.6</v>
      </c>
      <c r="F89" s="19">
        <v>8.1</v>
      </c>
      <c r="G89" s="19">
        <v>9.6999999999999993</v>
      </c>
      <c r="H89" s="21">
        <v>34182</v>
      </c>
      <c r="I89" s="20">
        <v>13.7</v>
      </c>
      <c r="J89" s="20">
        <v>3.2</v>
      </c>
      <c r="K89" s="20">
        <v>4</v>
      </c>
      <c r="L89" s="22">
        <v>97.8</v>
      </c>
      <c r="M89">
        <v>13</v>
      </c>
      <c r="N89">
        <v>22.1</v>
      </c>
      <c r="O89">
        <v>12.5</v>
      </c>
    </row>
    <row r="90" spans="1:15" ht="12.95" customHeight="1" x14ac:dyDescent="0.2">
      <c r="A90" s="1">
        <v>20748</v>
      </c>
      <c r="B90" s="2" t="s">
        <v>48</v>
      </c>
      <c r="C90" s="3">
        <v>40644</v>
      </c>
      <c r="D90" s="2" t="b">
        <v>1</v>
      </c>
      <c r="E90" s="19">
        <v>8.1999999999999993</v>
      </c>
      <c r="F90" s="19">
        <v>9.3000000000000007</v>
      </c>
      <c r="G90" s="19">
        <v>10.3</v>
      </c>
      <c r="H90" s="21">
        <v>36488</v>
      </c>
      <c r="I90" s="20">
        <v>12.9</v>
      </c>
      <c r="J90" s="20">
        <v>3.3</v>
      </c>
      <c r="K90" s="20">
        <v>5.4</v>
      </c>
      <c r="L90" s="22">
        <v>96.5</v>
      </c>
      <c r="M90">
        <v>11.5</v>
      </c>
      <c r="N90">
        <v>20.399999999999999</v>
      </c>
      <c r="O90">
        <v>16.8</v>
      </c>
    </row>
    <row r="91" spans="1:15" ht="12.95" customHeight="1" x14ac:dyDescent="0.2">
      <c r="A91" s="1">
        <v>20751</v>
      </c>
      <c r="B91" s="2" t="s">
        <v>51</v>
      </c>
      <c r="C91" s="3">
        <v>2055</v>
      </c>
      <c r="D91" s="2" t="b">
        <v>0</v>
      </c>
      <c r="E91" s="19">
        <v>4.2</v>
      </c>
      <c r="F91" s="19">
        <v>2.1</v>
      </c>
      <c r="G91" s="19">
        <v>1.8</v>
      </c>
      <c r="H91" s="21">
        <v>72540</v>
      </c>
      <c r="I91" s="20">
        <v>1.5</v>
      </c>
      <c r="J91" s="20">
        <v>0</v>
      </c>
      <c r="K91" s="20">
        <v>2.4</v>
      </c>
      <c r="L91" s="22">
        <v>14.299999999999997</v>
      </c>
      <c r="M91">
        <v>12.2</v>
      </c>
      <c r="N91">
        <v>16</v>
      </c>
      <c r="O91">
        <v>20.6</v>
      </c>
    </row>
    <row r="92" spans="1:15" ht="12.95" customHeight="1" x14ac:dyDescent="0.2">
      <c r="A92" s="1">
        <v>20754</v>
      </c>
      <c r="B92" s="2" t="s">
        <v>49</v>
      </c>
      <c r="C92" s="3">
        <v>7108</v>
      </c>
      <c r="D92" s="2" t="b">
        <v>1</v>
      </c>
      <c r="E92" s="19">
        <v>4.8</v>
      </c>
      <c r="F92" s="19">
        <v>2.1</v>
      </c>
      <c r="G92" s="19">
        <v>1.9</v>
      </c>
      <c r="H92" s="21">
        <v>53377</v>
      </c>
      <c r="I92" s="20">
        <v>0.9</v>
      </c>
      <c r="J92" s="20">
        <v>0</v>
      </c>
      <c r="K92" s="20">
        <v>1.4</v>
      </c>
      <c r="L92" s="22">
        <v>18.299999999999997</v>
      </c>
      <c r="M92">
        <v>7.2</v>
      </c>
      <c r="N92">
        <v>27.6</v>
      </c>
      <c r="O92">
        <v>14.8</v>
      </c>
    </row>
    <row r="93" spans="1:15" ht="12.95" customHeight="1" x14ac:dyDescent="0.2">
      <c r="A93" s="1">
        <v>20755</v>
      </c>
      <c r="B93" s="2" t="s">
        <v>51</v>
      </c>
      <c r="C93" s="3">
        <v>11253</v>
      </c>
      <c r="D93" s="2" t="b">
        <v>1</v>
      </c>
      <c r="E93" s="19">
        <v>4.2</v>
      </c>
      <c r="F93" s="19">
        <v>6.7</v>
      </c>
      <c r="G93" s="19">
        <v>5.9</v>
      </c>
      <c r="H93" s="21">
        <v>32658</v>
      </c>
      <c r="I93" s="20">
        <v>1.7</v>
      </c>
      <c r="J93" s="20">
        <v>2.4</v>
      </c>
      <c r="K93" s="20">
        <v>4.9000000000000004</v>
      </c>
      <c r="L93" s="22">
        <v>54.3</v>
      </c>
      <c r="M93">
        <v>8.1</v>
      </c>
      <c r="N93">
        <v>30.1</v>
      </c>
      <c r="O93">
        <v>2.1</v>
      </c>
    </row>
    <row r="94" spans="1:15" ht="12.95" customHeight="1" x14ac:dyDescent="0.2">
      <c r="A94" s="1">
        <v>20758</v>
      </c>
      <c r="B94" s="2" t="s">
        <v>51</v>
      </c>
      <c r="C94" s="3">
        <v>633</v>
      </c>
      <c r="D94" s="2" t="b">
        <v>0</v>
      </c>
      <c r="E94" s="19">
        <v>1.4</v>
      </c>
      <c r="F94" s="19">
        <v>8.8000000000000007</v>
      </c>
      <c r="G94" s="19">
        <v>1.6</v>
      </c>
      <c r="H94" s="21">
        <v>49594</v>
      </c>
      <c r="I94" s="20">
        <v>0</v>
      </c>
      <c r="J94" s="20">
        <v>0</v>
      </c>
      <c r="K94" s="20">
        <v>0</v>
      </c>
      <c r="L94" s="22">
        <v>6.5999999999999943</v>
      </c>
      <c r="M94">
        <v>12.8</v>
      </c>
      <c r="N94">
        <v>19.899999999999999</v>
      </c>
      <c r="O94">
        <v>22.4</v>
      </c>
    </row>
    <row r="95" spans="1:15" ht="12.95" customHeight="1" x14ac:dyDescent="0.2">
      <c r="A95" s="1">
        <v>20759</v>
      </c>
      <c r="B95" s="2" t="s">
        <v>52</v>
      </c>
      <c r="C95" s="3">
        <v>5935</v>
      </c>
      <c r="D95" s="2" t="b">
        <v>1</v>
      </c>
      <c r="E95" s="19">
        <v>1.1000000000000001</v>
      </c>
      <c r="F95" s="19">
        <v>0.6</v>
      </c>
      <c r="G95" s="19">
        <v>2.4</v>
      </c>
      <c r="H95" s="21">
        <v>96023</v>
      </c>
      <c r="I95" s="20">
        <v>0</v>
      </c>
      <c r="J95" s="20">
        <v>0</v>
      </c>
      <c r="K95" s="20">
        <v>2.7</v>
      </c>
      <c r="L95" s="22">
        <v>45.1</v>
      </c>
      <c r="M95">
        <v>6.6</v>
      </c>
      <c r="N95">
        <v>32.200000000000003</v>
      </c>
      <c r="O95">
        <v>9.6999999999999993</v>
      </c>
    </row>
    <row r="96" spans="1:15" ht="12.95" customHeight="1" x14ac:dyDescent="0.2">
      <c r="A96" s="1">
        <v>20762</v>
      </c>
      <c r="B96" s="2" t="s">
        <v>48</v>
      </c>
      <c r="C96" s="3">
        <v>3419</v>
      </c>
      <c r="D96" s="2" t="b">
        <v>0</v>
      </c>
      <c r="E96" s="19">
        <v>2.5</v>
      </c>
      <c r="F96" s="19">
        <v>3.4</v>
      </c>
      <c r="G96" s="19">
        <v>5.9</v>
      </c>
      <c r="H96" s="21">
        <v>28098</v>
      </c>
      <c r="I96" s="20">
        <v>6.2</v>
      </c>
      <c r="J96" s="20">
        <v>1.2</v>
      </c>
      <c r="K96" s="20">
        <v>2.5</v>
      </c>
      <c r="L96" s="22">
        <v>49.5</v>
      </c>
      <c r="M96">
        <v>3</v>
      </c>
      <c r="N96">
        <v>39.799999999999997</v>
      </c>
      <c r="O96">
        <v>1</v>
      </c>
    </row>
    <row r="97" spans="1:15" ht="12.95" customHeight="1" x14ac:dyDescent="0.2">
      <c r="A97" s="1">
        <v>20763</v>
      </c>
      <c r="B97" s="2" t="s">
        <v>52</v>
      </c>
      <c r="C97" s="3">
        <v>2518</v>
      </c>
      <c r="D97" s="2" t="b">
        <v>0</v>
      </c>
      <c r="E97" s="19">
        <v>4.8</v>
      </c>
      <c r="F97" s="19">
        <v>11.3</v>
      </c>
      <c r="G97" s="19">
        <v>15.6</v>
      </c>
      <c r="H97" s="21">
        <v>48612</v>
      </c>
      <c r="I97" s="20">
        <v>8.1999999999999993</v>
      </c>
      <c r="J97" s="20">
        <v>2.2000000000000002</v>
      </c>
      <c r="K97" s="20">
        <v>4.8</v>
      </c>
      <c r="L97" s="22">
        <v>46.3</v>
      </c>
      <c r="M97">
        <v>7.7</v>
      </c>
      <c r="N97">
        <v>20.2</v>
      </c>
      <c r="O97">
        <v>10.199999999999999</v>
      </c>
    </row>
    <row r="98" spans="1:15" ht="12.95" customHeight="1" x14ac:dyDescent="0.2">
      <c r="A98" s="1">
        <v>20764</v>
      </c>
      <c r="B98" s="2" t="s">
        <v>51</v>
      </c>
      <c r="C98" s="3">
        <v>3371</v>
      </c>
      <c r="D98" s="2" t="b">
        <v>0</v>
      </c>
      <c r="E98" s="19">
        <v>2.1</v>
      </c>
      <c r="F98" s="19">
        <v>5.2</v>
      </c>
      <c r="G98" s="19">
        <v>0</v>
      </c>
      <c r="H98" s="21">
        <v>57035</v>
      </c>
      <c r="I98" s="20">
        <v>0</v>
      </c>
      <c r="J98" s="20">
        <v>0</v>
      </c>
      <c r="K98" s="20">
        <v>0.4</v>
      </c>
      <c r="L98" s="22">
        <v>24.900000000000006</v>
      </c>
      <c r="M98">
        <v>14.4</v>
      </c>
      <c r="N98">
        <v>12.6</v>
      </c>
      <c r="O98">
        <v>19.899999999999999</v>
      </c>
    </row>
    <row r="99" spans="1:15" ht="12.95" customHeight="1" x14ac:dyDescent="0.2">
      <c r="A99" s="1">
        <v>20765</v>
      </c>
      <c r="B99" s="2" t="s">
        <v>51</v>
      </c>
      <c r="C99" s="3">
        <v>548</v>
      </c>
      <c r="D99" s="2" t="b">
        <v>0</v>
      </c>
      <c r="E99" s="19">
        <v>9.3000000000000007</v>
      </c>
      <c r="F99" s="19">
        <v>0</v>
      </c>
      <c r="G99" s="19">
        <v>11.5</v>
      </c>
      <c r="H99" s="21">
        <v>44174</v>
      </c>
      <c r="I99" s="20">
        <v>0</v>
      </c>
      <c r="J99" s="20">
        <v>0</v>
      </c>
      <c r="K99" s="20">
        <v>0</v>
      </c>
      <c r="L99" s="22">
        <v>24.299999999999997</v>
      </c>
      <c r="M99">
        <v>25.6</v>
      </c>
      <c r="N99">
        <v>18.100000000000001</v>
      </c>
      <c r="O99">
        <v>31</v>
      </c>
    </row>
    <row r="100" spans="1:15" ht="12.95" customHeight="1" x14ac:dyDescent="0.2">
      <c r="A100" s="1">
        <v>20769</v>
      </c>
      <c r="B100" s="2" t="s">
        <v>48</v>
      </c>
      <c r="C100" s="3">
        <v>6831</v>
      </c>
      <c r="D100" s="2" t="b">
        <v>1</v>
      </c>
      <c r="E100" s="19">
        <v>9.1999999999999993</v>
      </c>
      <c r="F100" s="19">
        <v>11</v>
      </c>
      <c r="G100" s="19">
        <v>1</v>
      </c>
      <c r="H100" s="21">
        <v>55959</v>
      </c>
      <c r="I100" s="20">
        <v>2.2999999999999998</v>
      </c>
      <c r="J100" s="20">
        <v>1.1000000000000001</v>
      </c>
      <c r="K100" s="20">
        <v>8.6999999999999993</v>
      </c>
      <c r="L100" s="22">
        <v>86.3</v>
      </c>
      <c r="M100">
        <v>8.5</v>
      </c>
      <c r="N100">
        <v>20.8</v>
      </c>
      <c r="O100">
        <v>18.100000000000001</v>
      </c>
    </row>
    <row r="101" spans="1:15" ht="12.95" customHeight="1" x14ac:dyDescent="0.2">
      <c r="A101" s="1">
        <v>20770</v>
      </c>
      <c r="B101" s="2" t="s">
        <v>48</v>
      </c>
      <c r="C101" s="3">
        <v>28820</v>
      </c>
      <c r="D101" s="2" t="b">
        <v>1</v>
      </c>
      <c r="E101" s="19">
        <v>10.199999999999999</v>
      </c>
      <c r="F101" s="19">
        <v>7.2</v>
      </c>
      <c r="G101" s="19">
        <v>15.4</v>
      </c>
      <c r="H101" s="21">
        <v>41170</v>
      </c>
      <c r="I101" s="20">
        <v>13</v>
      </c>
      <c r="J101" s="20">
        <v>5</v>
      </c>
      <c r="K101" s="20">
        <v>13.2</v>
      </c>
      <c r="L101" s="22">
        <v>80</v>
      </c>
      <c r="M101">
        <v>9.6</v>
      </c>
      <c r="N101">
        <v>23.6</v>
      </c>
      <c r="O101">
        <v>11.9</v>
      </c>
    </row>
    <row r="102" spans="1:15" ht="12.95" customHeight="1" x14ac:dyDescent="0.2">
      <c r="A102" s="1">
        <v>20772</v>
      </c>
      <c r="B102" s="2" t="s">
        <v>48</v>
      </c>
      <c r="C102" s="3">
        <v>53161</v>
      </c>
      <c r="D102" s="2" t="b">
        <v>1</v>
      </c>
      <c r="E102" s="19">
        <v>5.6</v>
      </c>
      <c r="F102" s="19">
        <v>5.5</v>
      </c>
      <c r="G102" s="19">
        <v>4</v>
      </c>
      <c r="H102" s="21">
        <v>53168</v>
      </c>
      <c r="I102" s="20">
        <v>3.6</v>
      </c>
      <c r="J102" s="20">
        <v>1.3</v>
      </c>
      <c r="K102" s="20">
        <v>3.5</v>
      </c>
      <c r="L102" s="22">
        <v>87.7</v>
      </c>
      <c r="M102">
        <v>9.8000000000000007</v>
      </c>
      <c r="N102">
        <v>20.399999999999999</v>
      </c>
      <c r="O102">
        <v>12.9</v>
      </c>
    </row>
    <row r="103" spans="1:15" ht="12.95" customHeight="1" x14ac:dyDescent="0.2">
      <c r="A103" s="1">
        <v>20774</v>
      </c>
      <c r="B103" s="2" t="s">
        <v>48</v>
      </c>
      <c r="C103" s="3">
        <v>50483</v>
      </c>
      <c r="D103" s="2" t="b">
        <v>1</v>
      </c>
      <c r="E103" s="19">
        <v>3.6</v>
      </c>
      <c r="F103" s="19">
        <v>6.8</v>
      </c>
      <c r="G103" s="19">
        <v>6.1</v>
      </c>
      <c r="H103" s="21">
        <v>53187</v>
      </c>
      <c r="I103" s="20">
        <v>4.8</v>
      </c>
      <c r="J103" s="20">
        <v>2.2000000000000002</v>
      </c>
      <c r="K103" s="20">
        <v>2.8</v>
      </c>
      <c r="L103" s="22">
        <v>95.3</v>
      </c>
      <c r="M103">
        <v>11</v>
      </c>
      <c r="N103">
        <v>20.2</v>
      </c>
      <c r="O103">
        <v>15.5</v>
      </c>
    </row>
    <row r="104" spans="1:15" ht="12.95" customHeight="1" x14ac:dyDescent="0.2">
      <c r="A104" s="1">
        <v>20776</v>
      </c>
      <c r="B104" s="2" t="s">
        <v>51</v>
      </c>
      <c r="C104" s="3">
        <v>2921</v>
      </c>
      <c r="D104" s="2" t="b">
        <v>0</v>
      </c>
      <c r="E104" s="19">
        <v>7.3</v>
      </c>
      <c r="F104" s="19">
        <v>10.3</v>
      </c>
      <c r="G104" s="19">
        <v>3.7</v>
      </c>
      <c r="H104" s="21">
        <v>52328</v>
      </c>
      <c r="I104" s="20">
        <v>1.5</v>
      </c>
      <c r="J104" s="20">
        <v>0.7</v>
      </c>
      <c r="K104" s="20">
        <v>2.7</v>
      </c>
      <c r="L104" s="22">
        <v>13.799999999999997</v>
      </c>
      <c r="M104">
        <v>12.3</v>
      </c>
      <c r="N104">
        <v>21.9</v>
      </c>
      <c r="O104">
        <v>24.6</v>
      </c>
    </row>
    <row r="105" spans="1:15" ht="12.95" customHeight="1" x14ac:dyDescent="0.2">
      <c r="A105" s="1">
        <v>20777</v>
      </c>
      <c r="B105" s="2" t="s">
        <v>52</v>
      </c>
      <c r="C105" s="3">
        <v>3312</v>
      </c>
      <c r="D105" s="2" t="b">
        <v>0</v>
      </c>
      <c r="E105" s="19">
        <v>0</v>
      </c>
      <c r="F105" s="19">
        <v>3.1</v>
      </c>
      <c r="G105" s="19">
        <v>4</v>
      </c>
      <c r="H105" s="21">
        <v>89616</v>
      </c>
      <c r="I105" s="20">
        <v>1.5</v>
      </c>
      <c r="J105" s="20">
        <v>0</v>
      </c>
      <c r="K105" s="20">
        <v>3.5</v>
      </c>
      <c r="L105" s="22">
        <v>31.400000000000006</v>
      </c>
      <c r="M105">
        <v>5.9</v>
      </c>
      <c r="N105">
        <v>21</v>
      </c>
      <c r="O105">
        <v>18.100000000000001</v>
      </c>
    </row>
    <row r="106" spans="1:15" ht="12.95" customHeight="1" x14ac:dyDescent="0.2">
      <c r="A106" s="1">
        <v>20778</v>
      </c>
      <c r="B106" s="2" t="s">
        <v>51</v>
      </c>
      <c r="C106" s="3">
        <v>2287</v>
      </c>
      <c r="D106" s="2" t="b">
        <v>0</v>
      </c>
      <c r="E106" s="19">
        <v>2.4</v>
      </c>
      <c r="F106" s="19">
        <v>3.6</v>
      </c>
      <c r="G106" s="19">
        <v>0.9</v>
      </c>
      <c r="H106" s="21">
        <v>66123</v>
      </c>
      <c r="I106" s="20">
        <v>0</v>
      </c>
      <c r="J106" s="20">
        <v>1</v>
      </c>
      <c r="K106" s="20">
        <v>3.5</v>
      </c>
      <c r="L106" s="22">
        <v>8.9000000000000057</v>
      </c>
      <c r="M106">
        <v>10.1</v>
      </c>
      <c r="N106">
        <v>18.100000000000001</v>
      </c>
      <c r="O106">
        <v>15.5</v>
      </c>
    </row>
    <row r="107" spans="1:15" ht="12.95" customHeight="1" x14ac:dyDescent="0.2">
      <c r="A107" s="1">
        <v>20779</v>
      </c>
      <c r="B107" s="2" t="s">
        <v>51</v>
      </c>
      <c r="C107" s="3">
        <v>1041</v>
      </c>
      <c r="D107" s="2" t="b">
        <v>0</v>
      </c>
      <c r="E107" s="19">
        <v>1</v>
      </c>
      <c r="F107" s="19">
        <v>0</v>
      </c>
      <c r="G107" s="19">
        <v>6.8</v>
      </c>
      <c r="H107" s="21">
        <v>70155</v>
      </c>
      <c r="I107" s="20">
        <v>0</v>
      </c>
      <c r="J107" s="20">
        <v>0</v>
      </c>
      <c r="K107" s="20">
        <v>0</v>
      </c>
      <c r="L107" s="22">
        <v>2.5</v>
      </c>
      <c r="M107">
        <v>6.6</v>
      </c>
      <c r="N107">
        <v>13.8</v>
      </c>
      <c r="O107">
        <v>33.1</v>
      </c>
    </row>
    <row r="108" spans="1:15" ht="12.95" customHeight="1" x14ac:dyDescent="0.2">
      <c r="A108" s="1">
        <v>20781</v>
      </c>
      <c r="B108" s="2" t="s">
        <v>48</v>
      </c>
      <c r="C108" s="3">
        <v>12940</v>
      </c>
      <c r="D108" s="2" t="b">
        <v>1</v>
      </c>
      <c r="E108" s="19">
        <v>19.600000000000001</v>
      </c>
      <c r="F108" s="19">
        <v>5.4</v>
      </c>
      <c r="G108" s="19">
        <v>9.6999999999999993</v>
      </c>
      <c r="H108" s="21">
        <v>38133</v>
      </c>
      <c r="I108" s="20">
        <v>13.3</v>
      </c>
      <c r="J108" s="20">
        <v>5.2</v>
      </c>
      <c r="K108" s="20">
        <v>25.6</v>
      </c>
      <c r="L108" s="22">
        <v>72.400000000000006</v>
      </c>
      <c r="M108">
        <v>6.9</v>
      </c>
      <c r="N108">
        <v>27</v>
      </c>
      <c r="O108">
        <v>9.6999999999999993</v>
      </c>
    </row>
    <row r="109" spans="1:15" ht="12.95" customHeight="1" x14ac:dyDescent="0.2">
      <c r="A109" s="1">
        <v>20782</v>
      </c>
      <c r="B109" s="2" t="s">
        <v>48</v>
      </c>
      <c r="C109" s="3">
        <v>34492</v>
      </c>
      <c r="D109" s="2" t="b">
        <v>1</v>
      </c>
      <c r="E109" s="19">
        <v>23</v>
      </c>
      <c r="F109" s="19">
        <v>4.4000000000000004</v>
      </c>
      <c r="G109" s="19">
        <v>9.6999999999999993</v>
      </c>
      <c r="H109" s="21">
        <v>36088</v>
      </c>
      <c r="I109" s="20">
        <v>18.5</v>
      </c>
      <c r="J109" s="20">
        <v>6.4</v>
      </c>
      <c r="K109" s="20">
        <v>27.2</v>
      </c>
      <c r="L109" s="22">
        <v>84.4</v>
      </c>
      <c r="M109">
        <v>9.1</v>
      </c>
      <c r="N109">
        <v>21.2</v>
      </c>
      <c r="O109">
        <v>12.9</v>
      </c>
    </row>
    <row r="110" spans="1:15" ht="12.95" customHeight="1" x14ac:dyDescent="0.2">
      <c r="A110" s="1">
        <v>20783</v>
      </c>
      <c r="B110" s="2" t="s">
        <v>48</v>
      </c>
      <c r="C110" s="3">
        <v>49648</v>
      </c>
      <c r="D110" s="2" t="b">
        <v>1</v>
      </c>
      <c r="E110" s="19">
        <v>41.5</v>
      </c>
      <c r="F110" s="19">
        <v>6.4</v>
      </c>
      <c r="G110" s="19">
        <v>20</v>
      </c>
      <c r="H110" s="21">
        <v>25036</v>
      </c>
      <c r="I110" s="20">
        <v>15.6</v>
      </c>
      <c r="J110" s="20">
        <v>18.399999999999999</v>
      </c>
      <c r="K110" s="20">
        <v>51.8</v>
      </c>
      <c r="L110" s="22">
        <v>94</v>
      </c>
      <c r="M110">
        <v>4.3</v>
      </c>
      <c r="N110">
        <v>29.5</v>
      </c>
      <c r="O110">
        <v>8.6</v>
      </c>
    </row>
    <row r="111" spans="1:15" ht="12.95" customHeight="1" x14ac:dyDescent="0.2">
      <c r="A111" s="1">
        <v>20784</v>
      </c>
      <c r="B111" s="2" t="s">
        <v>48</v>
      </c>
      <c r="C111" s="3">
        <v>32355</v>
      </c>
      <c r="D111" s="2" t="b">
        <v>1</v>
      </c>
      <c r="E111" s="19">
        <v>21.7</v>
      </c>
      <c r="F111" s="19">
        <v>9.6</v>
      </c>
      <c r="G111" s="19">
        <v>9.4</v>
      </c>
      <c r="H111" s="21">
        <v>31337</v>
      </c>
      <c r="I111" s="20">
        <v>11.5</v>
      </c>
      <c r="J111" s="20">
        <v>8.6</v>
      </c>
      <c r="K111" s="20">
        <v>23.7</v>
      </c>
      <c r="L111" s="22">
        <v>94.2</v>
      </c>
      <c r="M111">
        <v>8.6</v>
      </c>
      <c r="N111">
        <v>26.2</v>
      </c>
      <c r="O111">
        <v>10.9</v>
      </c>
    </row>
    <row r="112" spans="1:15" ht="12.95" customHeight="1" x14ac:dyDescent="0.2">
      <c r="A112" s="1">
        <v>20785</v>
      </c>
      <c r="B112" s="2" t="s">
        <v>48</v>
      </c>
      <c r="C112" s="3">
        <v>41655</v>
      </c>
      <c r="D112" s="2" t="b">
        <v>1</v>
      </c>
      <c r="E112" s="19">
        <v>11.5</v>
      </c>
      <c r="F112" s="19">
        <v>7.5</v>
      </c>
      <c r="G112" s="19">
        <v>14.3</v>
      </c>
      <c r="H112" s="21">
        <v>34347</v>
      </c>
      <c r="I112" s="20">
        <v>10.7</v>
      </c>
      <c r="J112" s="20">
        <v>5.3000000000000007</v>
      </c>
      <c r="K112" s="20">
        <v>9.1</v>
      </c>
      <c r="L112" s="22">
        <v>93.3</v>
      </c>
      <c r="M112">
        <v>10.5</v>
      </c>
      <c r="N112">
        <v>26</v>
      </c>
      <c r="O112">
        <v>13.7</v>
      </c>
    </row>
    <row r="113" spans="1:15" ht="12.95" customHeight="1" x14ac:dyDescent="0.2">
      <c r="A113" s="1">
        <v>20794</v>
      </c>
      <c r="B113" s="2" t="s">
        <v>52</v>
      </c>
      <c r="C113" s="3">
        <v>17062</v>
      </c>
      <c r="D113" s="2" t="b">
        <v>1</v>
      </c>
      <c r="E113" s="19">
        <v>17.5</v>
      </c>
      <c r="F113" s="19">
        <v>2.7</v>
      </c>
      <c r="G113" s="19">
        <v>4.7</v>
      </c>
      <c r="H113" s="21">
        <v>28940</v>
      </c>
      <c r="I113" s="20">
        <v>1.1000000000000001</v>
      </c>
      <c r="J113" s="20">
        <v>1.4</v>
      </c>
      <c r="K113" s="20">
        <v>4.9000000000000004</v>
      </c>
      <c r="L113" s="22">
        <v>65.7</v>
      </c>
      <c r="M113">
        <v>9.6</v>
      </c>
      <c r="N113">
        <v>14.3</v>
      </c>
      <c r="O113">
        <v>8.6</v>
      </c>
    </row>
    <row r="114" spans="1:15" ht="12.95" customHeight="1" x14ac:dyDescent="0.2">
      <c r="A114" s="1">
        <v>20812</v>
      </c>
      <c r="B114" s="2" t="s">
        <v>53</v>
      </c>
      <c r="C114" s="3">
        <v>291</v>
      </c>
      <c r="D114" s="2" t="b">
        <v>0</v>
      </c>
      <c r="E114" s="19">
        <v>3</v>
      </c>
      <c r="F114" s="19">
        <v>0</v>
      </c>
      <c r="G114" s="19">
        <v>3.4</v>
      </c>
      <c r="H114" s="21">
        <v>80023</v>
      </c>
      <c r="I114" s="20">
        <v>0</v>
      </c>
      <c r="J114" s="20">
        <v>0</v>
      </c>
      <c r="K114" s="20">
        <v>3.2</v>
      </c>
      <c r="L114" s="22">
        <v>15.5</v>
      </c>
      <c r="M114">
        <v>6.9</v>
      </c>
      <c r="N114">
        <v>27.1</v>
      </c>
      <c r="O114">
        <v>21</v>
      </c>
    </row>
    <row r="115" spans="1:15" ht="12.95" customHeight="1" x14ac:dyDescent="0.2">
      <c r="A115" s="1">
        <v>20814</v>
      </c>
      <c r="B115" s="2" t="s">
        <v>53</v>
      </c>
      <c r="C115" s="3">
        <v>29685</v>
      </c>
      <c r="D115" s="2" t="b">
        <v>1</v>
      </c>
      <c r="E115" s="19">
        <v>2.5</v>
      </c>
      <c r="F115" s="19">
        <v>2.5</v>
      </c>
      <c r="G115" s="19">
        <v>4.5</v>
      </c>
      <c r="H115" s="21">
        <v>94379</v>
      </c>
      <c r="I115" s="20">
        <v>11.2</v>
      </c>
      <c r="J115" s="20">
        <v>0.7</v>
      </c>
      <c r="K115" s="20">
        <v>6.2</v>
      </c>
      <c r="L115" s="22">
        <v>31.5</v>
      </c>
      <c r="M115">
        <v>6.6</v>
      </c>
      <c r="N115">
        <v>19.600000000000001</v>
      </c>
      <c r="O115">
        <v>17.899999999999999</v>
      </c>
    </row>
    <row r="116" spans="1:15" ht="12.95" customHeight="1" x14ac:dyDescent="0.2">
      <c r="A116" s="1">
        <v>20815</v>
      </c>
      <c r="B116" s="2" t="s">
        <v>53</v>
      </c>
      <c r="C116" s="3">
        <v>31235</v>
      </c>
      <c r="D116" s="2" t="b">
        <v>1</v>
      </c>
      <c r="E116" s="19">
        <v>1.3</v>
      </c>
      <c r="F116" s="19">
        <v>2.8</v>
      </c>
      <c r="G116" s="19">
        <v>3.4</v>
      </c>
      <c r="H116" s="21">
        <v>123297</v>
      </c>
      <c r="I116" s="20">
        <v>11.6</v>
      </c>
      <c r="J116" s="20">
        <v>1.4</v>
      </c>
      <c r="K116" s="20">
        <v>3.1</v>
      </c>
      <c r="L116" s="22">
        <v>24.400000000000006</v>
      </c>
      <c r="M116">
        <v>7.9</v>
      </c>
      <c r="N116">
        <v>21.9</v>
      </c>
      <c r="O116">
        <v>23.5</v>
      </c>
    </row>
    <row r="117" spans="1:15" ht="12.95" customHeight="1" x14ac:dyDescent="0.2">
      <c r="A117" s="1">
        <v>20816</v>
      </c>
      <c r="B117" s="2" t="s">
        <v>53</v>
      </c>
      <c r="C117" s="3">
        <v>17433</v>
      </c>
      <c r="D117" s="2" t="b">
        <v>1</v>
      </c>
      <c r="E117" s="19">
        <v>1.9</v>
      </c>
      <c r="F117" s="19">
        <v>6.4</v>
      </c>
      <c r="G117" s="19">
        <v>2.8</v>
      </c>
      <c r="H117" s="21">
        <v>112177</v>
      </c>
      <c r="I117" s="20">
        <v>2.8</v>
      </c>
      <c r="J117" s="20">
        <v>0.5</v>
      </c>
      <c r="K117" s="20">
        <v>3.6</v>
      </c>
      <c r="L117" s="22">
        <v>20.099999999999994</v>
      </c>
      <c r="M117">
        <v>6.5</v>
      </c>
      <c r="N117">
        <v>27.6</v>
      </c>
      <c r="O117">
        <v>16.600000000000001</v>
      </c>
    </row>
    <row r="118" spans="1:15" ht="12.95" customHeight="1" x14ac:dyDescent="0.2">
      <c r="A118" s="1">
        <v>20817</v>
      </c>
      <c r="B118" s="2" t="s">
        <v>53</v>
      </c>
      <c r="C118" s="3">
        <v>38286</v>
      </c>
      <c r="D118" s="2" t="b">
        <v>1</v>
      </c>
      <c r="E118" s="19">
        <v>2.1</v>
      </c>
      <c r="F118" s="19">
        <v>3.8</v>
      </c>
      <c r="G118" s="19">
        <v>3.9</v>
      </c>
      <c r="H118" s="21">
        <v>110017</v>
      </c>
      <c r="I118" s="20">
        <v>4.0999999999999996</v>
      </c>
      <c r="J118" s="20">
        <v>0.5</v>
      </c>
      <c r="K118" s="20">
        <v>7.7</v>
      </c>
      <c r="L118" s="22">
        <v>38.6</v>
      </c>
      <c r="M118">
        <v>7.2</v>
      </c>
      <c r="N118">
        <v>26.2</v>
      </c>
      <c r="O118">
        <v>18.600000000000001</v>
      </c>
    </row>
    <row r="119" spans="1:15" ht="12.95" customHeight="1" x14ac:dyDescent="0.2">
      <c r="A119" s="1">
        <v>20818</v>
      </c>
      <c r="B119" s="2" t="s">
        <v>53</v>
      </c>
      <c r="C119" s="3">
        <v>1934</v>
      </c>
      <c r="D119" s="2" t="b">
        <v>0</v>
      </c>
      <c r="E119" s="19">
        <v>0.1</v>
      </c>
      <c r="F119" s="19">
        <v>1.4</v>
      </c>
      <c r="G119" s="19">
        <v>0.9</v>
      </c>
      <c r="H119" s="21">
        <v>130185</v>
      </c>
      <c r="I119" s="20">
        <v>4.0999999999999996</v>
      </c>
      <c r="J119" s="20">
        <v>0</v>
      </c>
      <c r="K119" s="20">
        <v>0.5</v>
      </c>
      <c r="L119" s="22">
        <v>28.400000000000006</v>
      </c>
      <c r="M119">
        <v>5.0999999999999996</v>
      </c>
      <c r="N119">
        <v>22.5</v>
      </c>
      <c r="O119">
        <v>17.3</v>
      </c>
    </row>
    <row r="120" spans="1:15" ht="12.95" customHeight="1" x14ac:dyDescent="0.2">
      <c r="A120" s="1">
        <v>20832</v>
      </c>
      <c r="B120" s="2" t="s">
        <v>53</v>
      </c>
      <c r="C120" s="3">
        <v>25852</v>
      </c>
      <c r="D120" s="2" t="b">
        <v>1</v>
      </c>
      <c r="E120" s="19">
        <v>5.5</v>
      </c>
      <c r="F120" s="19">
        <v>3.3</v>
      </c>
      <c r="G120" s="19">
        <v>2.5</v>
      </c>
      <c r="H120" s="21">
        <v>59211</v>
      </c>
      <c r="I120" s="20">
        <v>2.5</v>
      </c>
      <c r="J120" s="20">
        <v>1.2</v>
      </c>
      <c r="K120" s="20">
        <v>7.6</v>
      </c>
      <c r="L120" s="22">
        <v>43.5</v>
      </c>
      <c r="M120">
        <v>10</v>
      </c>
      <c r="N120">
        <v>25.2</v>
      </c>
      <c r="O120">
        <v>15.7</v>
      </c>
    </row>
    <row r="121" spans="1:15" ht="12.95" customHeight="1" x14ac:dyDescent="0.2">
      <c r="A121" s="1">
        <v>20833</v>
      </c>
      <c r="B121" s="2" t="s">
        <v>53</v>
      </c>
      <c r="C121" s="3">
        <v>8054</v>
      </c>
      <c r="D121" s="2" t="b">
        <v>1</v>
      </c>
      <c r="E121" s="19">
        <v>3</v>
      </c>
      <c r="F121" s="19">
        <v>2.5</v>
      </c>
      <c r="G121" s="19">
        <v>5.5</v>
      </c>
      <c r="H121" s="21">
        <v>62026</v>
      </c>
      <c r="I121" s="20">
        <v>0.2</v>
      </c>
      <c r="J121" s="20">
        <v>0</v>
      </c>
      <c r="K121" s="20">
        <v>3.6</v>
      </c>
      <c r="L121" s="22">
        <v>37.700000000000003</v>
      </c>
      <c r="M121">
        <v>8.8000000000000007</v>
      </c>
      <c r="N121">
        <v>22.9</v>
      </c>
      <c r="O121">
        <v>17.3</v>
      </c>
    </row>
    <row r="122" spans="1:15" ht="12.95" customHeight="1" x14ac:dyDescent="0.2">
      <c r="A122" s="1">
        <v>20837</v>
      </c>
      <c r="B122" s="2" t="s">
        <v>53</v>
      </c>
      <c r="C122" s="3">
        <v>6604</v>
      </c>
      <c r="D122" s="2" t="b">
        <v>1</v>
      </c>
      <c r="E122" s="19">
        <v>4.5</v>
      </c>
      <c r="F122" s="19">
        <v>4.8</v>
      </c>
      <c r="G122" s="19">
        <v>2.9</v>
      </c>
      <c r="H122" s="21">
        <v>60862</v>
      </c>
      <c r="I122" s="20">
        <v>1.1000000000000001</v>
      </c>
      <c r="J122" s="20">
        <v>0</v>
      </c>
      <c r="K122" s="20">
        <v>6.3</v>
      </c>
      <c r="L122" s="22">
        <v>22.599999999999994</v>
      </c>
      <c r="M122">
        <v>8.9</v>
      </c>
      <c r="N122">
        <v>22.5</v>
      </c>
      <c r="O122">
        <v>14.3</v>
      </c>
    </row>
    <row r="123" spans="1:15" ht="12.95" customHeight="1" x14ac:dyDescent="0.2">
      <c r="A123" s="1">
        <v>20838</v>
      </c>
      <c r="B123" s="2" t="s">
        <v>53</v>
      </c>
      <c r="C123" s="3">
        <v>362</v>
      </c>
      <c r="D123" s="2" t="b">
        <v>0</v>
      </c>
      <c r="E123" s="19">
        <v>0</v>
      </c>
      <c r="F123" s="19">
        <v>0</v>
      </c>
      <c r="G123" s="19">
        <v>0.3</v>
      </c>
      <c r="H123" s="21">
        <v>51076</v>
      </c>
      <c r="I123" s="20">
        <v>0</v>
      </c>
      <c r="J123" s="20">
        <v>0</v>
      </c>
      <c r="K123" s="20">
        <v>0</v>
      </c>
      <c r="L123" s="22">
        <v>19.599999999999994</v>
      </c>
      <c r="M123">
        <v>10.1</v>
      </c>
      <c r="N123">
        <v>36.5</v>
      </c>
      <c r="O123">
        <v>17.7</v>
      </c>
    </row>
    <row r="124" spans="1:15" ht="12.95" customHeight="1" x14ac:dyDescent="0.2">
      <c r="A124" s="1">
        <v>20839</v>
      </c>
      <c r="B124" s="2" t="s">
        <v>53</v>
      </c>
      <c r="C124" s="3">
        <v>161</v>
      </c>
      <c r="D124" s="2" t="b">
        <v>0</v>
      </c>
      <c r="E124" s="19">
        <v>0</v>
      </c>
      <c r="F124" s="19">
        <v>0</v>
      </c>
      <c r="G124" s="19">
        <v>0</v>
      </c>
      <c r="H124" s="21">
        <v>54352</v>
      </c>
      <c r="I124" s="20">
        <v>0</v>
      </c>
      <c r="J124" s="20">
        <v>0</v>
      </c>
      <c r="K124" s="20">
        <v>0</v>
      </c>
      <c r="L124" s="22">
        <v>0</v>
      </c>
      <c r="M124">
        <v>18</v>
      </c>
      <c r="N124">
        <v>32.9</v>
      </c>
      <c r="O124">
        <v>36.6</v>
      </c>
    </row>
    <row r="125" spans="1:15" ht="12.95" customHeight="1" x14ac:dyDescent="0.2">
      <c r="A125" s="1">
        <v>20841</v>
      </c>
      <c r="B125" s="2" t="s">
        <v>53</v>
      </c>
      <c r="C125" s="3">
        <v>9760</v>
      </c>
      <c r="D125" s="2" t="b">
        <v>1</v>
      </c>
      <c r="E125" s="19">
        <v>9.1999999999999993</v>
      </c>
      <c r="F125" s="19">
        <v>4.2</v>
      </c>
      <c r="G125" s="19">
        <v>5.7</v>
      </c>
      <c r="H125" s="21">
        <v>58932</v>
      </c>
      <c r="I125" s="20">
        <v>1.2</v>
      </c>
      <c r="J125" s="20">
        <v>0</v>
      </c>
      <c r="K125" s="20">
        <v>13.7</v>
      </c>
      <c r="L125" s="22">
        <v>66.099999999999994</v>
      </c>
      <c r="M125">
        <v>8.6</v>
      </c>
      <c r="N125">
        <v>22.1</v>
      </c>
      <c r="O125">
        <v>16.100000000000001</v>
      </c>
    </row>
    <row r="126" spans="1:15" ht="12.95" customHeight="1" x14ac:dyDescent="0.2">
      <c r="A126" s="1">
        <v>20842</v>
      </c>
      <c r="B126" s="2" t="s">
        <v>53</v>
      </c>
      <c r="C126" s="3">
        <v>1824</v>
      </c>
      <c r="D126" s="2" t="b">
        <v>0</v>
      </c>
      <c r="E126" s="19">
        <v>4.5999999999999996</v>
      </c>
      <c r="F126" s="19">
        <v>0.6</v>
      </c>
      <c r="G126" s="19">
        <v>2.2000000000000002</v>
      </c>
      <c r="H126" s="21">
        <v>65496</v>
      </c>
      <c r="I126" s="20">
        <v>4.2</v>
      </c>
      <c r="J126" s="20">
        <v>0</v>
      </c>
      <c r="K126" s="20">
        <v>3.4</v>
      </c>
      <c r="L126" s="22">
        <v>25</v>
      </c>
      <c r="M126">
        <v>9.1</v>
      </c>
      <c r="N126">
        <v>17.100000000000001</v>
      </c>
      <c r="O126">
        <v>19.8</v>
      </c>
    </row>
    <row r="127" spans="1:15" ht="12.95" customHeight="1" x14ac:dyDescent="0.2">
      <c r="A127" s="1">
        <v>20850</v>
      </c>
      <c r="B127" s="2" t="s">
        <v>53</v>
      </c>
      <c r="C127" s="3">
        <v>51707</v>
      </c>
      <c r="D127" s="2" t="b">
        <v>1</v>
      </c>
      <c r="E127" s="19">
        <v>5.8</v>
      </c>
      <c r="F127" s="19">
        <v>3.9</v>
      </c>
      <c r="G127" s="19">
        <v>7.7</v>
      </c>
      <c r="H127" s="21">
        <v>59550</v>
      </c>
      <c r="I127" s="20">
        <v>9.1999999999999993</v>
      </c>
      <c r="J127" s="20">
        <v>1.9</v>
      </c>
      <c r="K127" s="20">
        <v>16</v>
      </c>
      <c r="L127" s="22">
        <v>54.1</v>
      </c>
      <c r="M127">
        <v>9.4</v>
      </c>
      <c r="N127">
        <v>20.5</v>
      </c>
      <c r="O127">
        <v>17.3</v>
      </c>
    </row>
    <row r="128" spans="1:15" ht="12.95" customHeight="1" x14ac:dyDescent="0.2">
      <c r="A128" s="1">
        <v>20851</v>
      </c>
      <c r="B128" s="2" t="s">
        <v>53</v>
      </c>
      <c r="C128" s="3">
        <v>14840</v>
      </c>
      <c r="D128" s="2" t="b">
        <v>1</v>
      </c>
      <c r="E128" s="19">
        <v>17.3</v>
      </c>
      <c r="F128" s="19">
        <v>3.6</v>
      </c>
      <c r="G128" s="19">
        <v>12.4</v>
      </c>
      <c r="H128" s="21">
        <v>43547</v>
      </c>
      <c r="I128" s="20">
        <v>8.8000000000000007</v>
      </c>
      <c r="J128" s="20">
        <v>6.4</v>
      </c>
      <c r="K128" s="20">
        <v>25.3</v>
      </c>
      <c r="L128" s="22">
        <v>69.2</v>
      </c>
      <c r="M128">
        <v>8.1</v>
      </c>
      <c r="N128">
        <v>20.100000000000001</v>
      </c>
      <c r="O128">
        <v>13.6</v>
      </c>
    </row>
    <row r="129" spans="1:15" ht="12.95" customHeight="1" x14ac:dyDescent="0.2">
      <c r="A129" s="1">
        <v>20852</v>
      </c>
      <c r="B129" s="2" t="s">
        <v>53</v>
      </c>
      <c r="C129" s="3">
        <v>48194</v>
      </c>
      <c r="D129" s="2" t="b">
        <v>1</v>
      </c>
      <c r="E129" s="19">
        <v>5.9</v>
      </c>
      <c r="F129" s="19">
        <v>3.2</v>
      </c>
      <c r="G129" s="19">
        <v>6.4</v>
      </c>
      <c r="H129" s="21">
        <v>67913</v>
      </c>
      <c r="I129" s="20">
        <v>9.4</v>
      </c>
      <c r="J129" s="20">
        <v>3.4</v>
      </c>
      <c r="K129" s="20">
        <v>13.5</v>
      </c>
      <c r="L129" s="22">
        <v>48.7</v>
      </c>
      <c r="M129">
        <v>8.6999999999999993</v>
      </c>
      <c r="N129">
        <v>18.7</v>
      </c>
      <c r="O129">
        <v>15.4</v>
      </c>
    </row>
    <row r="130" spans="1:15" ht="12.95" customHeight="1" x14ac:dyDescent="0.2">
      <c r="A130" s="1">
        <v>20853</v>
      </c>
      <c r="B130" s="2" t="s">
        <v>53</v>
      </c>
      <c r="C130" s="3">
        <v>31670</v>
      </c>
      <c r="D130" s="2" t="b">
        <v>1</v>
      </c>
      <c r="E130" s="19">
        <v>9.8000000000000007</v>
      </c>
      <c r="F130" s="19">
        <v>5</v>
      </c>
      <c r="G130" s="19">
        <v>4.4000000000000004</v>
      </c>
      <c r="H130" s="21">
        <v>49037</v>
      </c>
      <c r="I130" s="20">
        <v>3.5</v>
      </c>
      <c r="J130" s="20">
        <v>2.2999999999999998</v>
      </c>
      <c r="K130" s="20">
        <v>15</v>
      </c>
      <c r="L130" s="22">
        <v>49.9</v>
      </c>
      <c r="M130">
        <v>9.1</v>
      </c>
      <c r="N130">
        <v>23.8</v>
      </c>
      <c r="O130">
        <v>16.3</v>
      </c>
    </row>
    <row r="131" spans="1:15" ht="12.95" customHeight="1" x14ac:dyDescent="0.2">
      <c r="A131" s="1">
        <v>20854</v>
      </c>
      <c r="B131" s="2" t="s">
        <v>53</v>
      </c>
      <c r="C131" s="3">
        <v>49684</v>
      </c>
      <c r="D131" s="2" t="b">
        <v>1</v>
      </c>
      <c r="E131" s="19">
        <v>3.1</v>
      </c>
      <c r="F131" s="19">
        <v>3.4</v>
      </c>
      <c r="G131" s="19">
        <v>2.7</v>
      </c>
      <c r="H131" s="21">
        <v>98324</v>
      </c>
      <c r="I131" s="20">
        <v>1.5</v>
      </c>
      <c r="J131" s="20">
        <v>0.7</v>
      </c>
      <c r="K131" s="20">
        <v>7.8</v>
      </c>
      <c r="L131" s="22">
        <v>38.799999999999997</v>
      </c>
      <c r="M131">
        <v>8.1</v>
      </c>
      <c r="N131">
        <v>24.9</v>
      </c>
      <c r="O131">
        <v>22.6</v>
      </c>
    </row>
    <row r="132" spans="1:15" ht="12.95" customHeight="1" x14ac:dyDescent="0.2">
      <c r="A132" s="1">
        <v>20855</v>
      </c>
      <c r="B132" s="2" t="s">
        <v>53</v>
      </c>
      <c r="C132" s="3">
        <v>17123</v>
      </c>
      <c r="D132" s="2" t="b">
        <v>1</v>
      </c>
      <c r="E132" s="19">
        <v>4.4000000000000004</v>
      </c>
      <c r="F132" s="19">
        <v>3.6</v>
      </c>
      <c r="G132" s="19">
        <v>4.5999999999999996</v>
      </c>
      <c r="H132" s="21">
        <v>60277</v>
      </c>
      <c r="I132" s="20">
        <v>6</v>
      </c>
      <c r="J132" s="20">
        <v>1.2</v>
      </c>
      <c r="K132" s="20">
        <v>13.5</v>
      </c>
      <c r="L132" s="22">
        <v>48.3</v>
      </c>
      <c r="M132">
        <v>8.6</v>
      </c>
      <c r="N132">
        <v>21.9</v>
      </c>
      <c r="O132">
        <v>17.5</v>
      </c>
    </row>
    <row r="133" spans="1:15" ht="12.95" customHeight="1" x14ac:dyDescent="0.2">
      <c r="A133" s="1">
        <v>20860</v>
      </c>
      <c r="B133" s="2" t="s">
        <v>53</v>
      </c>
      <c r="C133" s="3">
        <v>2237</v>
      </c>
      <c r="D133" s="2" t="b">
        <v>0</v>
      </c>
      <c r="E133" s="19">
        <v>16.899999999999999</v>
      </c>
      <c r="F133" s="19">
        <v>6.4</v>
      </c>
      <c r="G133" s="19">
        <v>4.9000000000000004</v>
      </c>
      <c r="H133" s="21">
        <v>70629</v>
      </c>
      <c r="I133" s="20">
        <v>5.5</v>
      </c>
      <c r="J133" s="20">
        <v>0</v>
      </c>
      <c r="K133" s="20">
        <v>13.3</v>
      </c>
      <c r="L133" s="22">
        <v>61.3</v>
      </c>
      <c r="M133">
        <v>13</v>
      </c>
      <c r="N133">
        <v>29.2</v>
      </c>
      <c r="O133">
        <v>30.1</v>
      </c>
    </row>
    <row r="134" spans="1:15" ht="12.95" customHeight="1" x14ac:dyDescent="0.2">
      <c r="A134" s="1">
        <v>20861</v>
      </c>
      <c r="B134" s="2" t="s">
        <v>53</v>
      </c>
      <c r="C134" s="3">
        <v>3195</v>
      </c>
      <c r="D134" s="2" t="b">
        <v>0</v>
      </c>
      <c r="E134" s="19">
        <v>5.6</v>
      </c>
      <c r="F134" s="19">
        <v>7.1</v>
      </c>
      <c r="G134" s="19">
        <v>0.8</v>
      </c>
      <c r="H134" s="21">
        <v>73535</v>
      </c>
      <c r="I134" s="20">
        <v>2.2000000000000002</v>
      </c>
      <c r="J134" s="20">
        <v>0</v>
      </c>
      <c r="K134" s="20">
        <v>5.3</v>
      </c>
      <c r="L134" s="22">
        <v>47.2</v>
      </c>
      <c r="M134">
        <v>8.3000000000000007</v>
      </c>
      <c r="N134">
        <v>18</v>
      </c>
      <c r="O134">
        <v>31.4</v>
      </c>
    </row>
    <row r="135" spans="1:15" ht="12.95" customHeight="1" x14ac:dyDescent="0.2">
      <c r="A135" s="1">
        <v>20862</v>
      </c>
      <c r="B135" s="2" t="s">
        <v>53</v>
      </c>
      <c r="C135" s="3">
        <v>444</v>
      </c>
      <c r="D135" s="2" t="b">
        <v>0</v>
      </c>
      <c r="E135" s="19">
        <v>0</v>
      </c>
      <c r="F135" s="19">
        <v>7.3</v>
      </c>
      <c r="G135" s="19">
        <v>0</v>
      </c>
      <c r="H135" s="21">
        <v>62415</v>
      </c>
      <c r="I135" s="20">
        <v>7.1</v>
      </c>
      <c r="J135" s="20">
        <v>0</v>
      </c>
      <c r="K135" s="20">
        <v>5.2</v>
      </c>
      <c r="L135" s="22">
        <v>37.200000000000003</v>
      </c>
      <c r="M135">
        <v>11.5</v>
      </c>
      <c r="N135">
        <v>7.9</v>
      </c>
      <c r="O135">
        <v>39.200000000000003</v>
      </c>
    </row>
    <row r="136" spans="1:15" ht="12.95" customHeight="1" x14ac:dyDescent="0.2">
      <c r="A136" s="1">
        <v>20866</v>
      </c>
      <c r="B136" s="2" t="s">
        <v>53</v>
      </c>
      <c r="C136" s="3">
        <v>16791</v>
      </c>
      <c r="D136" s="2" t="b">
        <v>1</v>
      </c>
      <c r="E136" s="19">
        <v>7.5</v>
      </c>
      <c r="F136" s="19">
        <v>5.0999999999999996</v>
      </c>
      <c r="G136" s="19">
        <v>6.7</v>
      </c>
      <c r="H136" s="21">
        <v>41898</v>
      </c>
      <c r="I136" s="20">
        <v>3.8</v>
      </c>
      <c r="J136" s="20">
        <v>5</v>
      </c>
      <c r="K136" s="20">
        <v>13.8</v>
      </c>
      <c r="L136" s="22">
        <v>85</v>
      </c>
      <c r="M136">
        <v>7.5</v>
      </c>
      <c r="N136">
        <v>24.4</v>
      </c>
      <c r="O136">
        <v>13.1</v>
      </c>
    </row>
    <row r="137" spans="1:15" ht="12.95" customHeight="1" x14ac:dyDescent="0.2">
      <c r="A137" s="1">
        <v>20868</v>
      </c>
      <c r="B137" s="2" t="s">
        <v>53</v>
      </c>
      <c r="C137" s="3">
        <v>624</v>
      </c>
      <c r="D137" s="2" t="b">
        <v>0</v>
      </c>
      <c r="E137" s="19">
        <v>25.5</v>
      </c>
      <c r="F137" s="19">
        <v>0</v>
      </c>
      <c r="G137" s="19">
        <v>9.6</v>
      </c>
      <c r="H137" s="21">
        <v>36831</v>
      </c>
      <c r="I137" s="20">
        <v>0</v>
      </c>
      <c r="J137" s="20">
        <v>10.3</v>
      </c>
      <c r="K137" s="20">
        <v>26.9</v>
      </c>
      <c r="L137" s="22">
        <v>76.599999999999994</v>
      </c>
      <c r="M137">
        <v>1.8</v>
      </c>
      <c r="N137">
        <v>32.9</v>
      </c>
      <c r="O137">
        <v>6.4</v>
      </c>
    </row>
    <row r="138" spans="1:15" ht="12.95" customHeight="1" x14ac:dyDescent="0.2">
      <c r="A138" s="1">
        <v>20871</v>
      </c>
      <c r="B138" s="2" t="s">
        <v>53</v>
      </c>
      <c r="C138" s="3">
        <v>26366</v>
      </c>
      <c r="D138" s="2" t="b">
        <v>1</v>
      </c>
      <c r="E138" s="19">
        <v>4.9000000000000004</v>
      </c>
      <c r="F138" s="19">
        <v>4</v>
      </c>
      <c r="G138" s="19">
        <v>3.7</v>
      </c>
      <c r="H138" s="21">
        <v>51811</v>
      </c>
      <c r="I138" s="20">
        <v>2.7</v>
      </c>
      <c r="J138" s="20">
        <v>2</v>
      </c>
      <c r="K138" s="20">
        <v>11</v>
      </c>
      <c r="L138" s="22">
        <v>68.400000000000006</v>
      </c>
      <c r="M138">
        <v>5.0999999999999996</v>
      </c>
      <c r="N138">
        <v>32.1</v>
      </c>
      <c r="O138">
        <v>7.4</v>
      </c>
    </row>
    <row r="139" spans="1:15" ht="12.95" customHeight="1" x14ac:dyDescent="0.2">
      <c r="A139" s="1">
        <v>20872</v>
      </c>
      <c r="B139" s="2" t="s">
        <v>53</v>
      </c>
      <c r="C139" s="3">
        <v>12835</v>
      </c>
      <c r="D139" s="2" t="b">
        <v>1</v>
      </c>
      <c r="E139" s="19">
        <v>5.9</v>
      </c>
      <c r="F139" s="19">
        <v>4.4000000000000004</v>
      </c>
      <c r="G139" s="19">
        <v>6.1</v>
      </c>
      <c r="H139" s="21">
        <v>50903</v>
      </c>
      <c r="I139" s="20">
        <v>1.8</v>
      </c>
      <c r="J139" s="20">
        <v>1.5</v>
      </c>
      <c r="K139" s="20">
        <v>4.8</v>
      </c>
      <c r="L139" s="22">
        <v>33.799999999999997</v>
      </c>
      <c r="M139">
        <v>8.8000000000000007</v>
      </c>
      <c r="N139">
        <v>20.6</v>
      </c>
      <c r="O139">
        <v>15.3</v>
      </c>
    </row>
    <row r="140" spans="1:15" ht="12.95" customHeight="1" x14ac:dyDescent="0.2">
      <c r="A140" s="1">
        <v>20874</v>
      </c>
      <c r="B140" s="2" t="s">
        <v>53</v>
      </c>
      <c r="C140" s="3">
        <v>62270</v>
      </c>
      <c r="D140" s="2" t="b">
        <v>1</v>
      </c>
      <c r="E140" s="19">
        <v>11.7</v>
      </c>
      <c r="F140" s="19">
        <v>3.9</v>
      </c>
      <c r="G140" s="19">
        <v>7.6</v>
      </c>
      <c r="H140" s="21">
        <v>44506</v>
      </c>
      <c r="I140" s="20">
        <v>4.8</v>
      </c>
      <c r="J140" s="20">
        <v>4.7</v>
      </c>
      <c r="K140" s="20">
        <v>18.7</v>
      </c>
      <c r="L140" s="22">
        <v>69.8</v>
      </c>
      <c r="M140">
        <v>9.9</v>
      </c>
      <c r="N140">
        <v>24.5</v>
      </c>
      <c r="O140">
        <v>10.8</v>
      </c>
    </row>
    <row r="141" spans="1:15" ht="12.95" customHeight="1" x14ac:dyDescent="0.2">
      <c r="A141" s="1">
        <v>20876</v>
      </c>
      <c r="B141" s="2" t="s">
        <v>53</v>
      </c>
      <c r="C141" s="3">
        <v>25963</v>
      </c>
      <c r="D141" s="2" t="b">
        <v>1</v>
      </c>
      <c r="E141" s="19">
        <v>9.6999999999999993</v>
      </c>
      <c r="F141" s="19">
        <v>7.3</v>
      </c>
      <c r="G141" s="19">
        <v>9.9</v>
      </c>
      <c r="H141" s="21">
        <v>41339</v>
      </c>
      <c r="I141" s="20">
        <v>5.9</v>
      </c>
      <c r="J141" s="20">
        <v>2.6</v>
      </c>
      <c r="K141" s="20">
        <v>17.5</v>
      </c>
      <c r="L141" s="22">
        <v>77.5</v>
      </c>
      <c r="M141">
        <v>8.1999999999999993</v>
      </c>
      <c r="N141">
        <v>25.1</v>
      </c>
      <c r="O141">
        <v>9.6</v>
      </c>
    </row>
    <row r="142" spans="1:15" ht="12.95" customHeight="1" x14ac:dyDescent="0.2">
      <c r="A142" s="1">
        <v>20877</v>
      </c>
      <c r="B142" s="2" t="s">
        <v>53</v>
      </c>
      <c r="C142" s="3">
        <v>37094</v>
      </c>
      <c r="D142" s="2" t="b">
        <v>1</v>
      </c>
      <c r="E142" s="19">
        <v>22.2</v>
      </c>
      <c r="F142" s="19">
        <v>7.4</v>
      </c>
      <c r="G142" s="19">
        <v>15.4</v>
      </c>
      <c r="H142" s="21">
        <v>34247</v>
      </c>
      <c r="I142" s="20">
        <v>11.3</v>
      </c>
      <c r="J142" s="20">
        <v>8.1999999999999993</v>
      </c>
      <c r="K142" s="20">
        <v>32.4</v>
      </c>
      <c r="L142" s="22">
        <v>78.599999999999994</v>
      </c>
      <c r="M142">
        <v>11.7</v>
      </c>
      <c r="N142">
        <v>23</v>
      </c>
      <c r="O142">
        <v>14.9</v>
      </c>
    </row>
    <row r="143" spans="1:15" ht="12.95" customHeight="1" x14ac:dyDescent="0.2">
      <c r="A143" s="1">
        <v>20878</v>
      </c>
      <c r="B143" s="2" t="s">
        <v>53</v>
      </c>
      <c r="C143" s="3">
        <v>65999</v>
      </c>
      <c r="D143" s="2" t="b">
        <v>1</v>
      </c>
      <c r="E143" s="19">
        <v>4.4000000000000004</v>
      </c>
      <c r="F143" s="19">
        <v>4</v>
      </c>
      <c r="G143" s="19">
        <v>4.8</v>
      </c>
      <c r="H143" s="21">
        <v>65222</v>
      </c>
      <c r="I143" s="20">
        <v>3.7</v>
      </c>
      <c r="J143" s="20">
        <v>2.5</v>
      </c>
      <c r="K143" s="20">
        <v>13.4</v>
      </c>
      <c r="L143" s="22">
        <v>54.5</v>
      </c>
      <c r="M143">
        <v>6.5</v>
      </c>
      <c r="N143">
        <v>23.3</v>
      </c>
      <c r="O143">
        <v>13.6</v>
      </c>
    </row>
    <row r="144" spans="1:15" ht="12.95" customHeight="1" x14ac:dyDescent="0.2">
      <c r="A144" s="1">
        <v>20879</v>
      </c>
      <c r="B144" s="2" t="s">
        <v>53</v>
      </c>
      <c r="C144" s="3">
        <v>27244</v>
      </c>
      <c r="D144" s="2" t="b">
        <v>1</v>
      </c>
      <c r="E144" s="19">
        <v>9.5</v>
      </c>
      <c r="F144" s="19">
        <v>7.1</v>
      </c>
      <c r="G144" s="19">
        <v>10.8</v>
      </c>
      <c r="H144" s="21">
        <v>39709</v>
      </c>
      <c r="I144" s="20">
        <v>6.3</v>
      </c>
      <c r="J144" s="20">
        <v>6</v>
      </c>
      <c r="K144" s="20">
        <v>21</v>
      </c>
      <c r="L144" s="22">
        <v>71.599999999999994</v>
      </c>
      <c r="M144">
        <v>9.4</v>
      </c>
      <c r="N144">
        <v>22.3</v>
      </c>
      <c r="O144">
        <v>11.3</v>
      </c>
    </row>
    <row r="145" spans="1:15" ht="12.95" customHeight="1" x14ac:dyDescent="0.2">
      <c r="A145" s="1">
        <v>20880</v>
      </c>
      <c r="B145" s="2" t="s">
        <v>53</v>
      </c>
      <c r="C145" s="3">
        <v>700</v>
      </c>
      <c r="D145" s="2" t="b">
        <v>0</v>
      </c>
      <c r="E145" s="19">
        <v>2.4</v>
      </c>
      <c r="F145" s="19">
        <v>4.5999999999999996</v>
      </c>
      <c r="G145" s="19">
        <v>2.9</v>
      </c>
      <c r="H145" s="21">
        <v>69568</v>
      </c>
      <c r="I145" s="20">
        <v>0.9</v>
      </c>
      <c r="J145" s="20">
        <v>1.9</v>
      </c>
      <c r="K145" s="20">
        <v>1.8</v>
      </c>
      <c r="L145" s="22">
        <v>21.900000000000006</v>
      </c>
      <c r="M145">
        <v>12.1</v>
      </c>
      <c r="N145">
        <v>13.9</v>
      </c>
      <c r="O145">
        <v>25</v>
      </c>
    </row>
    <row r="146" spans="1:15" ht="12.95" customHeight="1" x14ac:dyDescent="0.2">
      <c r="A146" s="1">
        <v>20882</v>
      </c>
      <c r="B146" s="2" t="s">
        <v>53</v>
      </c>
      <c r="C146" s="3">
        <v>14301</v>
      </c>
      <c r="D146" s="2" t="b">
        <v>1</v>
      </c>
      <c r="E146" s="19">
        <v>3.4</v>
      </c>
      <c r="F146" s="19">
        <v>4.3</v>
      </c>
      <c r="G146" s="19">
        <v>3.1</v>
      </c>
      <c r="H146" s="21">
        <v>64264</v>
      </c>
      <c r="I146" s="20">
        <v>0.4</v>
      </c>
      <c r="J146" s="20">
        <v>0.60000000000000009</v>
      </c>
      <c r="K146" s="20">
        <v>3.3</v>
      </c>
      <c r="L146" s="22">
        <v>29.900000000000006</v>
      </c>
      <c r="M146">
        <v>10.199999999999999</v>
      </c>
      <c r="N146">
        <v>21.5</v>
      </c>
      <c r="O146">
        <v>16.3</v>
      </c>
    </row>
    <row r="147" spans="1:15" ht="12.95" customHeight="1" x14ac:dyDescent="0.2">
      <c r="A147" s="1">
        <v>20886</v>
      </c>
      <c r="B147" s="2" t="s">
        <v>53</v>
      </c>
      <c r="C147" s="3">
        <v>34436</v>
      </c>
      <c r="D147" s="2" t="b">
        <v>1</v>
      </c>
      <c r="E147" s="19">
        <v>12.9</v>
      </c>
      <c r="F147" s="19">
        <v>6.3</v>
      </c>
      <c r="G147" s="19">
        <v>11.2</v>
      </c>
      <c r="H147" s="21">
        <v>39028</v>
      </c>
      <c r="I147" s="20">
        <v>6.2</v>
      </c>
      <c r="J147" s="20">
        <v>4.4000000000000004</v>
      </c>
      <c r="K147" s="20">
        <v>23.3</v>
      </c>
      <c r="L147" s="22">
        <v>74.3</v>
      </c>
      <c r="M147">
        <v>9.4</v>
      </c>
      <c r="N147">
        <v>22.8</v>
      </c>
      <c r="O147">
        <v>12.7</v>
      </c>
    </row>
    <row r="148" spans="1:15" ht="12.95" customHeight="1" x14ac:dyDescent="0.2">
      <c r="A148" s="1">
        <v>20895</v>
      </c>
      <c r="B148" s="2" t="s">
        <v>53</v>
      </c>
      <c r="C148" s="3">
        <v>19051</v>
      </c>
      <c r="D148" s="2" t="b">
        <v>1</v>
      </c>
      <c r="E148" s="19">
        <v>2.8</v>
      </c>
      <c r="F148" s="19">
        <v>2.2999999999999998</v>
      </c>
      <c r="G148" s="19">
        <v>4.8</v>
      </c>
      <c r="H148" s="21">
        <v>73815</v>
      </c>
      <c r="I148" s="20">
        <v>5</v>
      </c>
      <c r="J148" s="20">
        <v>0.9</v>
      </c>
      <c r="K148" s="20">
        <v>6.6</v>
      </c>
      <c r="L148" s="22">
        <v>29.700000000000003</v>
      </c>
      <c r="M148">
        <v>9.1999999999999993</v>
      </c>
      <c r="N148">
        <v>26.6</v>
      </c>
      <c r="O148">
        <v>16.899999999999999</v>
      </c>
    </row>
    <row r="149" spans="1:15" ht="12.95" customHeight="1" x14ac:dyDescent="0.2">
      <c r="A149" s="1">
        <v>20896</v>
      </c>
      <c r="B149" s="2" t="s">
        <v>53</v>
      </c>
      <c r="C149" s="3">
        <v>892</v>
      </c>
      <c r="D149" s="2" t="b">
        <v>0</v>
      </c>
      <c r="E149" s="19">
        <v>0</v>
      </c>
      <c r="F149" s="19">
        <v>3.7</v>
      </c>
      <c r="G149" s="19">
        <v>2.2000000000000002</v>
      </c>
      <c r="H149" s="21">
        <v>103752</v>
      </c>
      <c r="I149" s="20">
        <v>0</v>
      </c>
      <c r="J149" s="20">
        <v>0</v>
      </c>
      <c r="K149" s="20">
        <v>0.2</v>
      </c>
      <c r="L149" s="22">
        <v>11.200000000000003</v>
      </c>
      <c r="M149">
        <v>7.7</v>
      </c>
      <c r="N149">
        <v>20.9</v>
      </c>
      <c r="O149">
        <v>27.4</v>
      </c>
    </row>
    <row r="150" spans="1:15" ht="12.95" customHeight="1" x14ac:dyDescent="0.2">
      <c r="A150" s="1">
        <v>20899</v>
      </c>
      <c r="B150" s="2" t="s">
        <v>53</v>
      </c>
      <c r="C150" s="3">
        <v>322</v>
      </c>
      <c r="D150" s="2" t="b">
        <v>0</v>
      </c>
      <c r="E150" s="19">
        <v>4.5999999999999996</v>
      </c>
      <c r="F150" s="19">
        <v>8.6</v>
      </c>
      <c r="G150" s="19">
        <v>9</v>
      </c>
      <c r="H150" s="21">
        <v>23944</v>
      </c>
      <c r="I150" s="20">
        <v>44.7</v>
      </c>
      <c r="J150" s="20">
        <v>43.3</v>
      </c>
      <c r="K150" s="20">
        <v>42.3</v>
      </c>
      <c r="L150" s="22">
        <v>82</v>
      </c>
      <c r="M150">
        <v>28.9</v>
      </c>
      <c r="N150">
        <v>4.7</v>
      </c>
      <c r="O150">
        <v>12.1</v>
      </c>
    </row>
    <row r="151" spans="1:15" ht="12.95" customHeight="1" x14ac:dyDescent="0.2">
      <c r="A151" s="1">
        <v>20901</v>
      </c>
      <c r="B151" s="2" t="s">
        <v>53</v>
      </c>
      <c r="C151" s="3">
        <v>36493</v>
      </c>
      <c r="D151" s="2" t="b">
        <v>1</v>
      </c>
      <c r="E151" s="19">
        <v>9.9</v>
      </c>
      <c r="F151" s="19">
        <v>5.2</v>
      </c>
      <c r="G151" s="19">
        <v>6.6</v>
      </c>
      <c r="H151" s="21">
        <v>53290</v>
      </c>
      <c r="I151" s="20">
        <v>6.8</v>
      </c>
      <c r="J151" s="20">
        <v>3.6</v>
      </c>
      <c r="K151" s="20">
        <v>17.399999999999999</v>
      </c>
      <c r="L151" s="22">
        <v>58.6</v>
      </c>
      <c r="M151">
        <v>7.5</v>
      </c>
      <c r="N151">
        <v>23.5</v>
      </c>
      <c r="O151">
        <v>14.1</v>
      </c>
    </row>
    <row r="152" spans="1:15" ht="12.95" customHeight="1" x14ac:dyDescent="0.2">
      <c r="A152" s="1">
        <v>20902</v>
      </c>
      <c r="B152" s="2" t="s">
        <v>53</v>
      </c>
      <c r="C152" s="3">
        <v>53476</v>
      </c>
      <c r="D152" s="2" t="b">
        <v>1</v>
      </c>
      <c r="E152" s="19">
        <v>16.2</v>
      </c>
      <c r="F152" s="19">
        <v>5.8</v>
      </c>
      <c r="G152" s="19">
        <v>10.3</v>
      </c>
      <c r="H152" s="21">
        <v>43064</v>
      </c>
      <c r="I152" s="20">
        <v>10.7</v>
      </c>
      <c r="J152" s="20">
        <v>4.5</v>
      </c>
      <c r="K152" s="20">
        <v>17.600000000000001</v>
      </c>
      <c r="L152" s="22">
        <v>67.5</v>
      </c>
      <c r="M152">
        <v>8.4</v>
      </c>
      <c r="N152">
        <v>25.6</v>
      </c>
      <c r="O152">
        <v>14.3</v>
      </c>
    </row>
    <row r="153" spans="1:15" ht="12.95" customHeight="1" x14ac:dyDescent="0.2">
      <c r="A153" s="1">
        <v>20903</v>
      </c>
      <c r="B153" s="2" t="s">
        <v>53</v>
      </c>
      <c r="C153" s="3">
        <v>26728</v>
      </c>
      <c r="D153" s="2" t="b">
        <v>1</v>
      </c>
      <c r="E153" s="19">
        <v>34.6</v>
      </c>
      <c r="F153" s="19">
        <v>8.6</v>
      </c>
      <c r="G153" s="19">
        <v>14</v>
      </c>
      <c r="H153" s="21">
        <v>26141</v>
      </c>
      <c r="I153" s="20">
        <v>11.2</v>
      </c>
      <c r="J153" s="20">
        <v>17.600000000000001</v>
      </c>
      <c r="K153" s="20">
        <v>38.5</v>
      </c>
      <c r="L153" s="22">
        <v>89.8</v>
      </c>
      <c r="M153">
        <v>7.8</v>
      </c>
      <c r="N153">
        <v>30.9</v>
      </c>
      <c r="O153">
        <v>10.3</v>
      </c>
    </row>
    <row r="154" spans="1:15" ht="12.95" customHeight="1" x14ac:dyDescent="0.2">
      <c r="A154" s="1">
        <v>20904</v>
      </c>
      <c r="B154" s="2" t="s">
        <v>53</v>
      </c>
      <c r="C154" s="3">
        <v>55912</v>
      </c>
      <c r="D154" s="2" t="b">
        <v>1</v>
      </c>
      <c r="E154" s="19">
        <v>9.1</v>
      </c>
      <c r="F154" s="19">
        <v>6.5</v>
      </c>
      <c r="G154" s="19">
        <v>8.6999999999999993</v>
      </c>
      <c r="H154" s="21">
        <v>42987</v>
      </c>
      <c r="I154" s="20">
        <v>11</v>
      </c>
      <c r="J154" s="20">
        <v>3.9</v>
      </c>
      <c r="K154" s="20">
        <v>15.1</v>
      </c>
      <c r="L154" s="22">
        <v>78.2</v>
      </c>
      <c r="M154">
        <v>11.3</v>
      </c>
      <c r="N154">
        <v>23.1</v>
      </c>
      <c r="O154">
        <v>19.600000000000001</v>
      </c>
    </row>
    <row r="155" spans="1:15" ht="12.95" customHeight="1" x14ac:dyDescent="0.2">
      <c r="A155" s="1">
        <v>20905</v>
      </c>
      <c r="B155" s="2" t="s">
        <v>53</v>
      </c>
      <c r="C155" s="3">
        <v>17984</v>
      </c>
      <c r="D155" s="2" t="b">
        <v>1</v>
      </c>
      <c r="E155" s="19">
        <v>5</v>
      </c>
      <c r="F155" s="19">
        <v>6.1</v>
      </c>
      <c r="G155" s="19">
        <v>5.0999999999999996</v>
      </c>
      <c r="H155" s="21">
        <v>50822</v>
      </c>
      <c r="I155" s="20">
        <v>0.5</v>
      </c>
      <c r="J155" s="20">
        <v>0.5</v>
      </c>
      <c r="K155" s="20">
        <v>10.8</v>
      </c>
      <c r="L155" s="22">
        <v>58.9</v>
      </c>
      <c r="M155">
        <v>7.1</v>
      </c>
      <c r="N155">
        <v>23.4</v>
      </c>
      <c r="O155">
        <v>16.399999999999999</v>
      </c>
    </row>
    <row r="156" spans="1:15" ht="12.95" customHeight="1" x14ac:dyDescent="0.2">
      <c r="A156" s="1">
        <v>20906</v>
      </c>
      <c r="B156" s="2" t="s">
        <v>53</v>
      </c>
      <c r="C156" s="3">
        <v>70985</v>
      </c>
      <c r="D156" s="2" t="b">
        <v>1</v>
      </c>
      <c r="E156" s="19">
        <v>15.4</v>
      </c>
      <c r="F156" s="19">
        <v>7.2</v>
      </c>
      <c r="G156" s="19">
        <v>8.3000000000000007</v>
      </c>
      <c r="H156" s="21">
        <v>39828</v>
      </c>
      <c r="I156" s="20">
        <v>7.3</v>
      </c>
      <c r="J156" s="20">
        <v>5</v>
      </c>
      <c r="K156" s="20">
        <v>21.1</v>
      </c>
      <c r="L156" s="22">
        <v>73.7</v>
      </c>
      <c r="M156">
        <v>10.7</v>
      </c>
      <c r="N156">
        <v>21.5</v>
      </c>
      <c r="O156">
        <v>20.7</v>
      </c>
    </row>
    <row r="157" spans="1:15" ht="12.95" customHeight="1" x14ac:dyDescent="0.2">
      <c r="A157" s="1">
        <v>20910</v>
      </c>
      <c r="B157" s="2" t="s">
        <v>53</v>
      </c>
      <c r="C157" s="3">
        <v>44812</v>
      </c>
      <c r="D157" s="2" t="b">
        <v>1</v>
      </c>
      <c r="E157" s="19">
        <v>5.5</v>
      </c>
      <c r="F157" s="19">
        <v>4.3</v>
      </c>
      <c r="G157" s="19">
        <v>6.7</v>
      </c>
      <c r="H157" s="21">
        <v>61019</v>
      </c>
      <c r="I157" s="20">
        <v>19</v>
      </c>
      <c r="J157" s="20">
        <v>4.5999999999999996</v>
      </c>
      <c r="K157" s="20">
        <v>9.6</v>
      </c>
      <c r="L157" s="22">
        <v>54.4</v>
      </c>
      <c r="M157">
        <v>7.9</v>
      </c>
      <c r="N157">
        <v>17.600000000000001</v>
      </c>
      <c r="O157">
        <v>14.1</v>
      </c>
    </row>
    <row r="158" spans="1:15" ht="12.95" customHeight="1" x14ac:dyDescent="0.2">
      <c r="A158" s="1">
        <v>20912</v>
      </c>
      <c r="B158" s="2" t="s">
        <v>53</v>
      </c>
      <c r="C158" s="3">
        <v>26120</v>
      </c>
      <c r="D158" s="2" t="b">
        <v>1</v>
      </c>
      <c r="E158" s="19">
        <v>15.3</v>
      </c>
      <c r="F158" s="19">
        <v>5.7</v>
      </c>
      <c r="G158" s="19">
        <v>13.6</v>
      </c>
      <c r="H158" s="21">
        <v>42725</v>
      </c>
      <c r="I158" s="20">
        <v>15.9</v>
      </c>
      <c r="J158" s="20">
        <v>7.3</v>
      </c>
      <c r="K158" s="20">
        <v>22.5</v>
      </c>
      <c r="L158" s="22">
        <v>68.099999999999994</v>
      </c>
      <c r="M158">
        <v>7.2</v>
      </c>
      <c r="N158">
        <v>27.6</v>
      </c>
      <c r="O158">
        <v>9.6999999999999993</v>
      </c>
    </row>
    <row r="159" spans="1:15" ht="12.95" customHeight="1" x14ac:dyDescent="0.2">
      <c r="A159" s="1">
        <v>21001</v>
      </c>
      <c r="B159" s="2" t="s">
        <v>54</v>
      </c>
      <c r="C159" s="3">
        <v>25708</v>
      </c>
      <c r="D159" s="2" t="b">
        <v>1</v>
      </c>
      <c r="E159" s="19">
        <v>11.2</v>
      </c>
      <c r="F159" s="19">
        <v>5.4</v>
      </c>
      <c r="G159" s="19">
        <v>14.5</v>
      </c>
      <c r="H159" s="21">
        <v>35140</v>
      </c>
      <c r="I159" s="20">
        <v>8.5</v>
      </c>
      <c r="J159" s="20">
        <v>3.9</v>
      </c>
      <c r="K159" s="20">
        <v>2.7</v>
      </c>
      <c r="L159" s="22">
        <v>43.1</v>
      </c>
      <c r="M159">
        <v>15.9</v>
      </c>
      <c r="N159">
        <v>23.3</v>
      </c>
      <c r="O159">
        <v>14.9</v>
      </c>
    </row>
    <row r="160" spans="1:15" ht="12.95" customHeight="1" x14ac:dyDescent="0.2">
      <c r="A160" s="1">
        <v>21005</v>
      </c>
      <c r="B160" s="2" t="s">
        <v>54</v>
      </c>
      <c r="C160" s="3">
        <v>2862</v>
      </c>
      <c r="D160" s="2" t="b">
        <v>0</v>
      </c>
      <c r="E160" s="19">
        <v>4.0999999999999996</v>
      </c>
      <c r="F160" s="19">
        <v>6.1</v>
      </c>
      <c r="G160" s="19">
        <v>2.9</v>
      </c>
      <c r="H160" s="21">
        <v>35935</v>
      </c>
      <c r="I160" s="20">
        <v>0</v>
      </c>
      <c r="J160" s="20">
        <v>4</v>
      </c>
      <c r="K160" s="20">
        <v>4.5999999999999996</v>
      </c>
      <c r="L160" s="22">
        <v>54.4</v>
      </c>
      <c r="M160">
        <v>5.7</v>
      </c>
      <c r="N160">
        <v>28.8</v>
      </c>
      <c r="O160">
        <v>2</v>
      </c>
    </row>
    <row r="161" spans="1:15" ht="12.95" customHeight="1" x14ac:dyDescent="0.2">
      <c r="A161" s="1">
        <v>21009</v>
      </c>
      <c r="B161" s="2" t="s">
        <v>54</v>
      </c>
      <c r="C161" s="3">
        <v>31964</v>
      </c>
      <c r="D161" s="2" t="b">
        <v>1</v>
      </c>
      <c r="E161" s="19">
        <v>5</v>
      </c>
      <c r="F161" s="19">
        <v>3</v>
      </c>
      <c r="G161" s="19">
        <v>3.6</v>
      </c>
      <c r="H161" s="21">
        <v>45097</v>
      </c>
      <c r="I161" s="20">
        <v>3.4</v>
      </c>
      <c r="J161" s="20">
        <v>0.89999999999999991</v>
      </c>
      <c r="K161" s="20">
        <v>3.1</v>
      </c>
      <c r="L161" s="22">
        <v>29</v>
      </c>
      <c r="M161">
        <v>7.7</v>
      </c>
      <c r="N161">
        <v>21.3</v>
      </c>
      <c r="O161">
        <v>11.6</v>
      </c>
    </row>
    <row r="162" spans="1:15" ht="12.95" customHeight="1" x14ac:dyDescent="0.2">
      <c r="A162" s="1">
        <v>21010</v>
      </c>
      <c r="B162" s="2" t="s">
        <v>54</v>
      </c>
      <c r="C162" s="3">
        <v>272</v>
      </c>
      <c r="D162" s="2" t="b">
        <v>0</v>
      </c>
      <c r="E162" s="19">
        <v>0</v>
      </c>
      <c r="F162" s="19">
        <v>0</v>
      </c>
      <c r="G162" s="19">
        <v>0</v>
      </c>
      <c r="H162" s="21">
        <v>28845</v>
      </c>
      <c r="I162" s="20">
        <v>0</v>
      </c>
      <c r="J162" s="20">
        <v>0</v>
      </c>
      <c r="K162" s="20">
        <v>0</v>
      </c>
      <c r="L162" s="22">
        <v>32.700000000000003</v>
      </c>
      <c r="M162">
        <v>9.6999999999999993</v>
      </c>
      <c r="N162">
        <v>40.4</v>
      </c>
      <c r="O162">
        <v>6.3</v>
      </c>
    </row>
    <row r="163" spans="1:15" ht="12.95" customHeight="1" x14ac:dyDescent="0.2">
      <c r="A163" s="1">
        <v>21012</v>
      </c>
      <c r="B163" s="2" t="s">
        <v>51</v>
      </c>
      <c r="C163" s="3">
        <v>23536</v>
      </c>
      <c r="D163" s="2" t="b">
        <v>1</v>
      </c>
      <c r="E163" s="19">
        <v>2.2999999999999998</v>
      </c>
      <c r="F163" s="19">
        <v>3.5</v>
      </c>
      <c r="G163" s="19">
        <v>3.8</v>
      </c>
      <c r="H163" s="21">
        <v>54221</v>
      </c>
      <c r="I163" s="20">
        <v>1</v>
      </c>
      <c r="J163" s="20">
        <v>0.7</v>
      </c>
      <c r="K163" s="20">
        <v>2.5</v>
      </c>
      <c r="L163" s="22">
        <v>22.5</v>
      </c>
      <c r="M163">
        <v>7.8</v>
      </c>
      <c r="N163">
        <v>28.3</v>
      </c>
      <c r="O163">
        <v>14.5</v>
      </c>
    </row>
    <row r="164" spans="1:15" ht="12.95" customHeight="1" x14ac:dyDescent="0.2">
      <c r="A164" s="1">
        <v>21013</v>
      </c>
      <c r="B164" s="2" t="s">
        <v>55</v>
      </c>
      <c r="C164" s="3">
        <v>5297</v>
      </c>
      <c r="D164" s="2" t="b">
        <v>1</v>
      </c>
      <c r="E164" s="19">
        <v>6.6</v>
      </c>
      <c r="F164" s="19">
        <v>1.4</v>
      </c>
      <c r="G164" s="19">
        <v>2.2999999999999998</v>
      </c>
      <c r="H164" s="21">
        <v>63092</v>
      </c>
      <c r="I164" s="20">
        <v>4.5</v>
      </c>
      <c r="J164" s="20">
        <v>0.8</v>
      </c>
      <c r="K164" s="20">
        <v>1.4</v>
      </c>
      <c r="L164" s="22">
        <v>7.0999999999999943</v>
      </c>
      <c r="M164">
        <v>7.8</v>
      </c>
      <c r="N164">
        <v>22.9</v>
      </c>
      <c r="O164">
        <v>22.3</v>
      </c>
    </row>
    <row r="165" spans="1:15" ht="12.95" customHeight="1" x14ac:dyDescent="0.2">
      <c r="A165" s="1">
        <v>21014</v>
      </c>
      <c r="B165" s="2" t="s">
        <v>54</v>
      </c>
      <c r="C165" s="3">
        <v>36247</v>
      </c>
      <c r="D165" s="2" t="b">
        <v>1</v>
      </c>
      <c r="E165" s="19">
        <v>5</v>
      </c>
      <c r="F165" s="19">
        <v>4</v>
      </c>
      <c r="G165" s="19">
        <v>7.6</v>
      </c>
      <c r="H165" s="21">
        <v>47143</v>
      </c>
      <c r="I165" s="20">
        <v>4.5</v>
      </c>
      <c r="J165" s="20">
        <v>0.9</v>
      </c>
      <c r="K165" s="20">
        <v>3.1</v>
      </c>
      <c r="L165" s="22">
        <v>18.099999999999994</v>
      </c>
      <c r="M165">
        <v>9.6</v>
      </c>
      <c r="N165">
        <v>22.1</v>
      </c>
      <c r="O165">
        <v>18.899999999999999</v>
      </c>
    </row>
    <row r="166" spans="1:15" ht="12.95" customHeight="1" x14ac:dyDescent="0.2">
      <c r="A166" s="1">
        <v>21015</v>
      </c>
      <c r="B166" s="2" t="s">
        <v>54</v>
      </c>
      <c r="C166" s="3">
        <v>30781</v>
      </c>
      <c r="D166" s="2" t="b">
        <v>1</v>
      </c>
      <c r="E166" s="19">
        <v>3.7</v>
      </c>
      <c r="F166" s="19">
        <v>4.8</v>
      </c>
      <c r="G166" s="19">
        <v>3</v>
      </c>
      <c r="H166" s="21">
        <v>52933</v>
      </c>
      <c r="I166" s="20">
        <v>2.9</v>
      </c>
      <c r="J166" s="20">
        <v>1.2</v>
      </c>
      <c r="K166" s="20">
        <v>2.1</v>
      </c>
      <c r="L166" s="22">
        <v>18.700000000000003</v>
      </c>
      <c r="M166">
        <v>9.8000000000000007</v>
      </c>
      <c r="N166">
        <v>25</v>
      </c>
      <c r="O166">
        <v>14.4</v>
      </c>
    </row>
    <row r="167" spans="1:15" ht="12.95" customHeight="1" x14ac:dyDescent="0.2">
      <c r="A167" s="1">
        <v>21017</v>
      </c>
      <c r="B167" s="2" t="s">
        <v>54</v>
      </c>
      <c r="C167" s="3">
        <v>5816</v>
      </c>
      <c r="D167" s="2" t="b">
        <v>1</v>
      </c>
      <c r="E167" s="19">
        <v>3.9</v>
      </c>
      <c r="F167" s="19">
        <v>2.2999999999999998</v>
      </c>
      <c r="G167" s="19">
        <v>3.7</v>
      </c>
      <c r="H167" s="21">
        <v>37862</v>
      </c>
      <c r="I167" s="20">
        <v>0</v>
      </c>
      <c r="J167" s="20">
        <v>2.1</v>
      </c>
      <c r="K167" s="20">
        <v>1.5</v>
      </c>
      <c r="L167" s="22">
        <v>35.5</v>
      </c>
      <c r="M167">
        <v>7.7</v>
      </c>
      <c r="N167">
        <v>21.3</v>
      </c>
      <c r="O167">
        <v>14.2</v>
      </c>
    </row>
    <row r="168" spans="1:15" ht="12.95" customHeight="1" x14ac:dyDescent="0.2">
      <c r="A168" s="1">
        <v>21028</v>
      </c>
      <c r="B168" s="2" t="s">
        <v>54</v>
      </c>
      <c r="C168" s="3">
        <v>2562</v>
      </c>
      <c r="D168" s="2" t="b">
        <v>0</v>
      </c>
      <c r="E168" s="19">
        <v>5.4</v>
      </c>
      <c r="F168" s="19">
        <v>1.7</v>
      </c>
      <c r="G168" s="19">
        <v>1.7</v>
      </c>
      <c r="H168" s="21">
        <v>54228</v>
      </c>
      <c r="I168" s="20">
        <v>2.2000000000000002</v>
      </c>
      <c r="J168" s="20">
        <v>0</v>
      </c>
      <c r="K168" s="20">
        <v>1.1000000000000001</v>
      </c>
      <c r="L168" s="22">
        <v>11.900000000000006</v>
      </c>
      <c r="M168">
        <v>10.199999999999999</v>
      </c>
      <c r="N168">
        <v>17.399999999999999</v>
      </c>
      <c r="O168">
        <v>25.9</v>
      </c>
    </row>
    <row r="169" spans="1:15" ht="12.95" customHeight="1" x14ac:dyDescent="0.2">
      <c r="A169" s="1">
        <v>21029</v>
      </c>
      <c r="B169" s="2" t="s">
        <v>52</v>
      </c>
      <c r="C169" s="3">
        <v>13507</v>
      </c>
      <c r="D169" s="2" t="b">
        <v>1</v>
      </c>
      <c r="E169" s="19">
        <v>1.7</v>
      </c>
      <c r="F169" s="19">
        <v>2.1</v>
      </c>
      <c r="G169" s="19">
        <v>1</v>
      </c>
      <c r="H169" s="21">
        <v>74849</v>
      </c>
      <c r="I169" s="20">
        <v>0.7</v>
      </c>
      <c r="J169" s="20">
        <v>0.9</v>
      </c>
      <c r="K169" s="20">
        <v>7.3</v>
      </c>
      <c r="L169" s="22">
        <v>57.1</v>
      </c>
      <c r="M169">
        <v>5.7</v>
      </c>
      <c r="N169">
        <v>27.5</v>
      </c>
      <c r="O169">
        <v>11.4</v>
      </c>
    </row>
    <row r="170" spans="1:15" ht="12.95" customHeight="1" x14ac:dyDescent="0.2">
      <c r="A170" s="1">
        <v>21030</v>
      </c>
      <c r="B170" s="2" t="s">
        <v>55</v>
      </c>
      <c r="C170" s="3">
        <v>25900</v>
      </c>
      <c r="D170" s="2" t="b">
        <v>1</v>
      </c>
      <c r="E170" s="19">
        <v>5.2</v>
      </c>
      <c r="F170" s="19">
        <v>4.0999999999999996</v>
      </c>
      <c r="G170" s="19">
        <v>9.1</v>
      </c>
      <c r="H170" s="21">
        <v>55723</v>
      </c>
      <c r="I170" s="20">
        <v>6.4</v>
      </c>
      <c r="J170" s="20">
        <v>1.3</v>
      </c>
      <c r="K170" s="20">
        <v>7.5</v>
      </c>
      <c r="L170" s="22">
        <v>40.700000000000003</v>
      </c>
      <c r="M170">
        <v>9</v>
      </c>
      <c r="N170">
        <v>19.7</v>
      </c>
      <c r="O170">
        <v>15.5</v>
      </c>
    </row>
    <row r="171" spans="1:15" ht="12.95" customHeight="1" x14ac:dyDescent="0.2">
      <c r="A171" s="1">
        <v>21031</v>
      </c>
      <c r="B171" s="2" t="s">
        <v>55</v>
      </c>
      <c r="C171" s="3">
        <v>26</v>
      </c>
      <c r="D171" s="2" t="b">
        <v>0</v>
      </c>
      <c r="E171" s="19">
        <v>0</v>
      </c>
      <c r="F171" s="19">
        <v>0</v>
      </c>
      <c r="G171" s="19">
        <v>0</v>
      </c>
      <c r="H171" s="21">
        <v>0</v>
      </c>
      <c r="I171" s="20">
        <v>0</v>
      </c>
      <c r="J171" s="20">
        <v>0</v>
      </c>
      <c r="K171" s="20">
        <v>0</v>
      </c>
      <c r="L171" s="22">
        <v>100</v>
      </c>
      <c r="M171">
        <v>0</v>
      </c>
      <c r="N171">
        <v>30.8</v>
      </c>
      <c r="O171">
        <v>0</v>
      </c>
    </row>
    <row r="172" spans="1:15" ht="12.95" customHeight="1" x14ac:dyDescent="0.2">
      <c r="A172" s="1">
        <v>21032</v>
      </c>
      <c r="B172" s="2" t="s">
        <v>51</v>
      </c>
      <c r="C172" s="3">
        <v>7594</v>
      </c>
      <c r="D172" s="2" t="b">
        <v>1</v>
      </c>
      <c r="E172" s="19">
        <v>5.3</v>
      </c>
      <c r="F172" s="19">
        <v>4.4000000000000004</v>
      </c>
      <c r="G172" s="19">
        <v>4.8</v>
      </c>
      <c r="H172" s="21">
        <v>75378</v>
      </c>
      <c r="I172" s="20">
        <v>0.9</v>
      </c>
      <c r="J172" s="20">
        <v>0.4</v>
      </c>
      <c r="K172" s="20">
        <v>0.3</v>
      </c>
      <c r="L172" s="22">
        <v>12.5</v>
      </c>
      <c r="M172">
        <v>12</v>
      </c>
      <c r="N172">
        <v>16.7</v>
      </c>
      <c r="O172">
        <v>23.7</v>
      </c>
    </row>
    <row r="173" spans="1:15" ht="12.95" customHeight="1" x14ac:dyDescent="0.2">
      <c r="A173" s="1">
        <v>21034</v>
      </c>
      <c r="B173" s="2" t="s">
        <v>54</v>
      </c>
      <c r="C173" s="3">
        <v>2988</v>
      </c>
      <c r="D173" s="2" t="b">
        <v>0</v>
      </c>
      <c r="E173" s="19">
        <v>13.1</v>
      </c>
      <c r="F173" s="19">
        <v>3.6</v>
      </c>
      <c r="G173" s="19">
        <v>12.3</v>
      </c>
      <c r="H173" s="21">
        <v>36895</v>
      </c>
      <c r="I173" s="20">
        <v>1.5</v>
      </c>
      <c r="J173" s="20">
        <v>1.1000000000000001</v>
      </c>
      <c r="K173" s="20">
        <v>0.4</v>
      </c>
      <c r="L173" s="22">
        <v>5.2000000000000028</v>
      </c>
      <c r="M173">
        <v>17.899999999999999</v>
      </c>
      <c r="N173">
        <v>16.899999999999999</v>
      </c>
      <c r="O173">
        <v>20.6</v>
      </c>
    </row>
    <row r="174" spans="1:15" ht="12.95" customHeight="1" x14ac:dyDescent="0.2">
      <c r="A174" s="1">
        <v>21035</v>
      </c>
      <c r="B174" s="2" t="s">
        <v>51</v>
      </c>
      <c r="C174" s="3">
        <v>8404</v>
      </c>
      <c r="D174" s="2" t="b">
        <v>1</v>
      </c>
      <c r="E174" s="19">
        <v>2.8</v>
      </c>
      <c r="F174" s="19">
        <v>5.0999999999999996</v>
      </c>
      <c r="G174" s="19">
        <v>2.6</v>
      </c>
      <c r="H174" s="21">
        <v>78586</v>
      </c>
      <c r="I174" s="20">
        <v>0.6</v>
      </c>
      <c r="J174" s="20">
        <v>0</v>
      </c>
      <c r="K174" s="20">
        <v>0.6</v>
      </c>
      <c r="L174" s="22">
        <v>6.7000000000000028</v>
      </c>
      <c r="M174">
        <v>7.9</v>
      </c>
      <c r="N174">
        <v>22.5</v>
      </c>
      <c r="O174">
        <v>16.899999999999999</v>
      </c>
    </row>
    <row r="175" spans="1:15" ht="12.95" customHeight="1" x14ac:dyDescent="0.2">
      <c r="A175" s="1">
        <v>21036</v>
      </c>
      <c r="B175" s="2" t="s">
        <v>52</v>
      </c>
      <c r="C175" s="3">
        <v>1995</v>
      </c>
      <c r="D175" s="2" t="b">
        <v>0</v>
      </c>
      <c r="E175" s="19">
        <v>2</v>
      </c>
      <c r="F175" s="19">
        <v>9.1999999999999993</v>
      </c>
      <c r="G175" s="19">
        <v>3.7</v>
      </c>
      <c r="H175" s="21">
        <v>83692</v>
      </c>
      <c r="I175" s="20">
        <v>10.1</v>
      </c>
      <c r="J175" s="20">
        <v>0</v>
      </c>
      <c r="K175" s="20">
        <v>2.1</v>
      </c>
      <c r="L175" s="22">
        <v>21.900000000000006</v>
      </c>
      <c r="M175">
        <v>16.399999999999999</v>
      </c>
      <c r="N175">
        <v>19.100000000000001</v>
      </c>
      <c r="O175">
        <v>23.7</v>
      </c>
    </row>
    <row r="176" spans="1:15" ht="12.95" customHeight="1" x14ac:dyDescent="0.2">
      <c r="A176" s="1">
        <v>21037</v>
      </c>
      <c r="B176" s="2" t="s">
        <v>51</v>
      </c>
      <c r="C176" s="3">
        <v>21420</v>
      </c>
      <c r="D176" s="2" t="b">
        <v>1</v>
      </c>
      <c r="E176" s="19">
        <v>7.6</v>
      </c>
      <c r="F176" s="19">
        <v>6.6</v>
      </c>
      <c r="G176" s="19">
        <v>7.3</v>
      </c>
      <c r="H176" s="21">
        <v>56249</v>
      </c>
      <c r="I176" s="20">
        <v>1.6</v>
      </c>
      <c r="J176" s="20">
        <v>0.4</v>
      </c>
      <c r="K176" s="20">
        <v>3.5</v>
      </c>
      <c r="L176" s="22">
        <v>12.5</v>
      </c>
      <c r="M176">
        <v>9.9</v>
      </c>
      <c r="N176">
        <v>21.6</v>
      </c>
      <c r="O176">
        <v>15.8</v>
      </c>
    </row>
    <row r="177" spans="1:15" ht="12.95" customHeight="1" x14ac:dyDescent="0.2">
      <c r="A177" s="1">
        <v>21040</v>
      </c>
      <c r="B177" s="2" t="s">
        <v>54</v>
      </c>
      <c r="C177" s="3">
        <v>24811</v>
      </c>
      <c r="D177" s="2" t="b">
        <v>1</v>
      </c>
      <c r="E177" s="19">
        <v>7</v>
      </c>
      <c r="F177" s="19">
        <v>7.3</v>
      </c>
      <c r="G177" s="19">
        <v>9.8000000000000007</v>
      </c>
      <c r="H177" s="21">
        <v>30534</v>
      </c>
      <c r="I177" s="20">
        <v>8.8000000000000007</v>
      </c>
      <c r="J177" s="20">
        <v>3.2</v>
      </c>
      <c r="K177" s="20">
        <v>3.4</v>
      </c>
      <c r="L177" s="22">
        <v>62.3</v>
      </c>
      <c r="M177">
        <v>14.1</v>
      </c>
      <c r="N177">
        <v>26.7</v>
      </c>
      <c r="O177">
        <v>13.3</v>
      </c>
    </row>
    <row r="178" spans="1:15" ht="12.95" customHeight="1" x14ac:dyDescent="0.2">
      <c r="A178" s="1">
        <v>21042</v>
      </c>
      <c r="B178" s="2" t="s">
        <v>52</v>
      </c>
      <c r="C178" s="3">
        <v>42952</v>
      </c>
      <c r="D178" s="2" t="b">
        <v>1</v>
      </c>
      <c r="E178" s="19">
        <v>3.4</v>
      </c>
      <c r="F178" s="19">
        <v>3.2</v>
      </c>
      <c r="G178" s="19">
        <v>4.2</v>
      </c>
      <c r="H178" s="21">
        <v>65372</v>
      </c>
      <c r="I178" s="20">
        <v>3</v>
      </c>
      <c r="J178" s="20">
        <v>1.2</v>
      </c>
      <c r="K178" s="20">
        <v>7.8</v>
      </c>
      <c r="L178" s="22">
        <v>42.9</v>
      </c>
      <c r="M178">
        <v>7.2</v>
      </c>
      <c r="N178">
        <v>26</v>
      </c>
      <c r="O178">
        <v>17.3</v>
      </c>
    </row>
    <row r="179" spans="1:15" ht="12.95" customHeight="1" x14ac:dyDescent="0.2">
      <c r="A179" s="1">
        <v>21043</v>
      </c>
      <c r="B179" s="2" t="s">
        <v>52</v>
      </c>
      <c r="C179" s="3">
        <v>47358</v>
      </c>
      <c r="D179" s="2" t="b">
        <v>1</v>
      </c>
      <c r="E179" s="19">
        <v>3.8</v>
      </c>
      <c r="F179" s="19">
        <v>3.7</v>
      </c>
      <c r="G179" s="19">
        <v>4.5999999999999996</v>
      </c>
      <c r="H179" s="21">
        <v>58853</v>
      </c>
      <c r="I179" s="20">
        <v>3.8</v>
      </c>
      <c r="J179" s="20">
        <v>1.6</v>
      </c>
      <c r="K179" s="20">
        <v>8.8000000000000007</v>
      </c>
      <c r="L179" s="22">
        <v>47.6</v>
      </c>
      <c r="M179">
        <v>7</v>
      </c>
      <c r="N179">
        <v>26.5</v>
      </c>
      <c r="O179">
        <v>12.7</v>
      </c>
    </row>
    <row r="180" spans="1:15" ht="12.95" customHeight="1" x14ac:dyDescent="0.2">
      <c r="A180" s="1">
        <v>21044</v>
      </c>
      <c r="B180" s="2" t="s">
        <v>52</v>
      </c>
      <c r="C180" s="3">
        <v>44662</v>
      </c>
      <c r="D180" s="2" t="b">
        <v>1</v>
      </c>
      <c r="E180" s="19">
        <v>4.9000000000000004</v>
      </c>
      <c r="F180" s="19">
        <v>4.4000000000000004</v>
      </c>
      <c r="G180" s="19">
        <v>9.1</v>
      </c>
      <c r="H180" s="21">
        <v>57543</v>
      </c>
      <c r="I180" s="20">
        <v>6.2</v>
      </c>
      <c r="J180" s="20">
        <v>0.8</v>
      </c>
      <c r="K180" s="20">
        <v>7.8</v>
      </c>
      <c r="L180" s="22">
        <v>54.9</v>
      </c>
      <c r="M180">
        <v>11</v>
      </c>
      <c r="N180">
        <v>19.3</v>
      </c>
      <c r="O180">
        <v>17.3</v>
      </c>
    </row>
    <row r="181" spans="1:15" ht="12.95" customHeight="1" x14ac:dyDescent="0.2">
      <c r="A181" s="1">
        <v>21045</v>
      </c>
      <c r="B181" s="2" t="s">
        <v>52</v>
      </c>
      <c r="C181" s="3">
        <v>40522</v>
      </c>
      <c r="D181" s="2" t="b">
        <v>1</v>
      </c>
      <c r="E181" s="19">
        <v>5.8</v>
      </c>
      <c r="F181" s="19">
        <v>3.9</v>
      </c>
      <c r="G181" s="19">
        <v>8.1</v>
      </c>
      <c r="H181" s="21">
        <v>48450</v>
      </c>
      <c r="I181" s="20">
        <v>6.6</v>
      </c>
      <c r="J181" s="20">
        <v>1.8</v>
      </c>
      <c r="K181" s="20">
        <v>9.1999999999999993</v>
      </c>
      <c r="L181" s="22">
        <v>58.1</v>
      </c>
      <c r="M181">
        <v>12.3</v>
      </c>
      <c r="N181">
        <v>22.1</v>
      </c>
      <c r="O181">
        <v>16.8</v>
      </c>
    </row>
    <row r="182" spans="1:15" ht="12.95" customHeight="1" x14ac:dyDescent="0.2">
      <c r="A182" s="1">
        <v>21046</v>
      </c>
      <c r="B182" s="2" t="s">
        <v>52</v>
      </c>
      <c r="C182" s="3">
        <v>15484</v>
      </c>
      <c r="D182" s="2" t="b">
        <v>1</v>
      </c>
      <c r="E182" s="19">
        <v>2.6</v>
      </c>
      <c r="F182" s="19">
        <v>2.5</v>
      </c>
      <c r="G182" s="19">
        <v>8.4</v>
      </c>
      <c r="H182" s="21">
        <v>55195</v>
      </c>
      <c r="I182" s="20">
        <v>4.5999999999999996</v>
      </c>
      <c r="J182" s="20">
        <v>0.89999999999999991</v>
      </c>
      <c r="K182" s="20">
        <v>4.5999999999999996</v>
      </c>
      <c r="L182" s="22">
        <v>47.4</v>
      </c>
      <c r="M182">
        <v>7.6</v>
      </c>
      <c r="N182">
        <v>22.2</v>
      </c>
      <c r="O182">
        <v>11.4</v>
      </c>
    </row>
    <row r="183" spans="1:15" ht="12.95" customHeight="1" x14ac:dyDescent="0.2">
      <c r="A183" s="1">
        <v>21047</v>
      </c>
      <c r="B183" s="2" t="s">
        <v>54</v>
      </c>
      <c r="C183" s="3">
        <v>13279</v>
      </c>
      <c r="D183" s="2" t="b">
        <v>1</v>
      </c>
      <c r="E183" s="19">
        <v>5.0999999999999996</v>
      </c>
      <c r="F183" s="19">
        <v>1.7</v>
      </c>
      <c r="G183" s="19">
        <v>1.8</v>
      </c>
      <c r="H183" s="21">
        <v>55142</v>
      </c>
      <c r="I183" s="20">
        <v>0</v>
      </c>
      <c r="J183" s="20">
        <v>0</v>
      </c>
      <c r="K183" s="20">
        <v>1</v>
      </c>
      <c r="L183" s="22">
        <v>13.599999999999994</v>
      </c>
      <c r="M183">
        <v>7.7</v>
      </c>
      <c r="N183">
        <v>22.1</v>
      </c>
      <c r="O183">
        <v>19.7</v>
      </c>
    </row>
    <row r="184" spans="1:15" ht="12.95" customHeight="1" x14ac:dyDescent="0.2">
      <c r="A184" s="1">
        <v>21048</v>
      </c>
      <c r="B184" s="2" t="s">
        <v>56</v>
      </c>
      <c r="C184" s="3">
        <v>10084</v>
      </c>
      <c r="D184" s="2" t="b">
        <v>1</v>
      </c>
      <c r="E184" s="19">
        <v>4.2</v>
      </c>
      <c r="F184" s="19">
        <v>2.7</v>
      </c>
      <c r="G184" s="19">
        <v>2</v>
      </c>
      <c r="H184" s="21">
        <v>56947</v>
      </c>
      <c r="I184" s="20">
        <v>1.5</v>
      </c>
      <c r="J184" s="20">
        <v>0.3</v>
      </c>
      <c r="K184" s="20">
        <v>1.5</v>
      </c>
      <c r="L184" s="22">
        <v>11.900000000000006</v>
      </c>
      <c r="M184">
        <v>13.7</v>
      </c>
      <c r="N184">
        <v>19.7</v>
      </c>
      <c r="O184">
        <v>17.600000000000001</v>
      </c>
    </row>
    <row r="185" spans="1:15" ht="12.95" customHeight="1" x14ac:dyDescent="0.2">
      <c r="A185" s="1">
        <v>21050</v>
      </c>
      <c r="B185" s="2" t="s">
        <v>54</v>
      </c>
      <c r="C185" s="3">
        <v>18193</v>
      </c>
      <c r="D185" s="2" t="b">
        <v>1</v>
      </c>
      <c r="E185" s="19">
        <v>4.5</v>
      </c>
      <c r="F185" s="19">
        <v>3.2</v>
      </c>
      <c r="G185" s="19">
        <v>4.5999999999999996</v>
      </c>
      <c r="H185" s="21">
        <v>48462</v>
      </c>
      <c r="I185" s="20">
        <v>1.9</v>
      </c>
      <c r="J185" s="20">
        <v>0.2</v>
      </c>
      <c r="K185" s="20">
        <v>0.7</v>
      </c>
      <c r="L185" s="22">
        <v>7</v>
      </c>
      <c r="M185">
        <v>8.4</v>
      </c>
      <c r="N185">
        <v>24.6</v>
      </c>
      <c r="O185">
        <v>17.100000000000001</v>
      </c>
    </row>
    <row r="186" spans="1:15" ht="12.95" customHeight="1" x14ac:dyDescent="0.2">
      <c r="A186" s="1">
        <v>21051</v>
      </c>
      <c r="B186" s="2" t="s">
        <v>55</v>
      </c>
      <c r="C186" s="3">
        <v>149</v>
      </c>
      <c r="D186" s="2" t="b">
        <v>0</v>
      </c>
      <c r="E186" s="19">
        <v>0</v>
      </c>
      <c r="F186" s="19">
        <v>0</v>
      </c>
      <c r="G186" s="19">
        <v>5.4</v>
      </c>
      <c r="H186" s="21">
        <v>71390</v>
      </c>
      <c r="I186" s="20">
        <v>0</v>
      </c>
      <c r="J186" s="20">
        <v>0</v>
      </c>
      <c r="K186" s="20">
        <v>0</v>
      </c>
      <c r="L186" s="22">
        <v>0</v>
      </c>
      <c r="M186">
        <v>6</v>
      </c>
      <c r="N186">
        <v>10.1</v>
      </c>
      <c r="O186">
        <v>11.4</v>
      </c>
    </row>
    <row r="187" spans="1:15" ht="12.95" customHeight="1" x14ac:dyDescent="0.2">
      <c r="A187" s="1">
        <v>21052</v>
      </c>
      <c r="B187" s="2" t="s">
        <v>55</v>
      </c>
      <c r="C187" s="3">
        <v>670</v>
      </c>
      <c r="D187" s="2" t="b">
        <v>0</v>
      </c>
      <c r="E187" s="19">
        <v>5.4</v>
      </c>
      <c r="F187" s="19">
        <v>2.2000000000000002</v>
      </c>
      <c r="G187" s="19">
        <v>0</v>
      </c>
      <c r="H187" s="21">
        <v>32679</v>
      </c>
      <c r="I187" s="20">
        <v>0</v>
      </c>
      <c r="J187" s="20">
        <v>0</v>
      </c>
      <c r="K187" s="20">
        <v>1.1000000000000001</v>
      </c>
      <c r="L187" s="22">
        <v>2.4000000000000057</v>
      </c>
      <c r="M187">
        <v>3.7</v>
      </c>
      <c r="N187">
        <v>39.6</v>
      </c>
      <c r="O187">
        <v>5.0999999999999996</v>
      </c>
    </row>
    <row r="188" spans="1:15" ht="12.95" customHeight="1" x14ac:dyDescent="0.2">
      <c r="A188" s="1">
        <v>21053</v>
      </c>
      <c r="B188" s="2" t="s">
        <v>55</v>
      </c>
      <c r="C188" s="3">
        <v>3126</v>
      </c>
      <c r="D188" s="2" t="b">
        <v>0</v>
      </c>
      <c r="E188" s="19">
        <v>4.4000000000000004</v>
      </c>
      <c r="F188" s="19">
        <v>3.6</v>
      </c>
      <c r="G188" s="19">
        <v>3.6</v>
      </c>
      <c r="H188" s="21">
        <v>47635</v>
      </c>
      <c r="I188" s="20">
        <v>0.6</v>
      </c>
      <c r="J188" s="20">
        <v>0</v>
      </c>
      <c r="K188" s="20">
        <v>1</v>
      </c>
      <c r="L188" s="22">
        <v>11.900000000000006</v>
      </c>
      <c r="M188">
        <v>8.6999999999999993</v>
      </c>
      <c r="N188">
        <v>26.2</v>
      </c>
      <c r="O188">
        <v>18.8</v>
      </c>
    </row>
    <row r="189" spans="1:15" ht="12.95" customHeight="1" x14ac:dyDescent="0.2">
      <c r="A189" s="1">
        <v>21054</v>
      </c>
      <c r="B189" s="2" t="s">
        <v>51</v>
      </c>
      <c r="C189" s="3">
        <v>14479</v>
      </c>
      <c r="D189" s="2" t="b">
        <v>1</v>
      </c>
      <c r="E189" s="19">
        <v>6.3</v>
      </c>
      <c r="F189" s="19">
        <v>4.3</v>
      </c>
      <c r="G189" s="19">
        <v>3</v>
      </c>
      <c r="H189" s="21">
        <v>56440</v>
      </c>
      <c r="I189" s="20">
        <v>7.6</v>
      </c>
      <c r="J189" s="20">
        <v>0.3</v>
      </c>
      <c r="K189" s="20">
        <v>4</v>
      </c>
      <c r="L189" s="22">
        <v>34.700000000000003</v>
      </c>
      <c r="M189">
        <v>7</v>
      </c>
      <c r="N189">
        <v>25.8</v>
      </c>
      <c r="O189">
        <v>14.9</v>
      </c>
    </row>
    <row r="190" spans="1:15" ht="12.95" customHeight="1" x14ac:dyDescent="0.2">
      <c r="A190" s="1">
        <v>21056</v>
      </c>
      <c r="B190" s="2" t="s">
        <v>51</v>
      </c>
      <c r="C190" s="3">
        <v>274</v>
      </c>
      <c r="D190" s="2" t="b">
        <v>0</v>
      </c>
      <c r="E190" s="19">
        <v>0</v>
      </c>
      <c r="F190" s="19">
        <v>0</v>
      </c>
      <c r="G190" s="19">
        <v>0</v>
      </c>
      <c r="H190" s="21">
        <v>199627</v>
      </c>
      <c r="I190" s="20">
        <v>0</v>
      </c>
      <c r="J190" s="20">
        <v>0</v>
      </c>
      <c r="K190" s="20">
        <v>0</v>
      </c>
      <c r="L190" s="22">
        <v>0</v>
      </c>
      <c r="M190">
        <v>6.6</v>
      </c>
      <c r="N190">
        <v>0</v>
      </c>
      <c r="O190">
        <v>69.3</v>
      </c>
    </row>
    <row r="191" spans="1:15" ht="12.95" customHeight="1" x14ac:dyDescent="0.2">
      <c r="A191" s="1">
        <v>21057</v>
      </c>
      <c r="B191" s="2" t="s">
        <v>55</v>
      </c>
      <c r="C191" s="3">
        <v>4485</v>
      </c>
      <c r="D191" s="2" t="b">
        <v>0</v>
      </c>
      <c r="E191" s="19">
        <v>6.1</v>
      </c>
      <c r="F191" s="19">
        <v>1.6</v>
      </c>
      <c r="G191" s="19">
        <v>3.1</v>
      </c>
      <c r="H191" s="21">
        <v>55323</v>
      </c>
      <c r="I191" s="20">
        <v>5.5</v>
      </c>
      <c r="J191" s="20">
        <v>0.9</v>
      </c>
      <c r="K191" s="20">
        <v>0.9</v>
      </c>
      <c r="L191" s="22">
        <v>9.2000000000000028</v>
      </c>
      <c r="M191">
        <v>11.5</v>
      </c>
      <c r="N191">
        <v>23.8</v>
      </c>
      <c r="O191">
        <v>21.9</v>
      </c>
    </row>
    <row r="192" spans="1:15" ht="12.95" customHeight="1" x14ac:dyDescent="0.2">
      <c r="A192" s="1">
        <v>21060</v>
      </c>
      <c r="B192" s="2" t="s">
        <v>51</v>
      </c>
      <c r="C192" s="3">
        <v>37038</v>
      </c>
      <c r="D192" s="2" t="b">
        <v>1</v>
      </c>
      <c r="E192" s="19">
        <v>9.3000000000000007</v>
      </c>
      <c r="F192" s="19">
        <v>4</v>
      </c>
      <c r="G192" s="19">
        <v>7</v>
      </c>
      <c r="H192" s="21">
        <v>43327</v>
      </c>
      <c r="I192" s="20">
        <v>6.2</v>
      </c>
      <c r="J192" s="20">
        <v>1.1000000000000001</v>
      </c>
      <c r="K192" s="20">
        <v>6.1</v>
      </c>
      <c r="L192" s="22">
        <v>40.1</v>
      </c>
      <c r="M192">
        <v>12.8</v>
      </c>
      <c r="N192">
        <v>17.3</v>
      </c>
      <c r="O192">
        <v>13.7</v>
      </c>
    </row>
    <row r="193" spans="1:15" ht="12.95" customHeight="1" x14ac:dyDescent="0.2">
      <c r="A193" s="1">
        <v>21061</v>
      </c>
      <c r="B193" s="2" t="s">
        <v>51</v>
      </c>
      <c r="C193" s="3">
        <v>55960</v>
      </c>
      <c r="D193" s="2" t="b">
        <v>1</v>
      </c>
      <c r="E193" s="19">
        <v>8.6</v>
      </c>
      <c r="F193" s="19">
        <v>5.2</v>
      </c>
      <c r="G193" s="19">
        <v>7.7</v>
      </c>
      <c r="H193" s="21">
        <v>34916</v>
      </c>
      <c r="I193" s="20">
        <v>8.9</v>
      </c>
      <c r="J193" s="20">
        <v>3.3</v>
      </c>
      <c r="K193" s="20">
        <v>4.5999999999999996</v>
      </c>
      <c r="L193" s="22">
        <v>45</v>
      </c>
      <c r="M193">
        <v>14.3</v>
      </c>
      <c r="N193">
        <v>22.7</v>
      </c>
      <c r="O193">
        <v>13.2</v>
      </c>
    </row>
    <row r="194" spans="1:15" ht="12.95" customHeight="1" x14ac:dyDescent="0.2">
      <c r="A194" s="1">
        <v>21071</v>
      </c>
      <c r="B194" s="2" t="s">
        <v>55</v>
      </c>
      <c r="C194" s="3">
        <v>463</v>
      </c>
      <c r="D194" s="2" t="b">
        <v>0</v>
      </c>
      <c r="E194" s="19">
        <v>4.0999999999999996</v>
      </c>
      <c r="F194" s="19">
        <v>9.1</v>
      </c>
      <c r="G194" s="19">
        <v>3.7</v>
      </c>
      <c r="H194" s="21">
        <v>41892</v>
      </c>
      <c r="I194" s="20">
        <v>0</v>
      </c>
      <c r="J194" s="20">
        <v>0</v>
      </c>
      <c r="K194" s="20">
        <v>0</v>
      </c>
      <c r="L194" s="22">
        <v>14.299999999999997</v>
      </c>
      <c r="M194">
        <v>4.0999999999999996</v>
      </c>
      <c r="N194">
        <v>24.8</v>
      </c>
      <c r="O194">
        <v>8</v>
      </c>
    </row>
    <row r="195" spans="1:15" ht="12.95" customHeight="1" x14ac:dyDescent="0.2">
      <c r="A195" s="1">
        <v>21074</v>
      </c>
      <c r="B195" s="2" t="s">
        <v>56</v>
      </c>
      <c r="C195" s="3">
        <v>14887</v>
      </c>
      <c r="D195" s="2" t="b">
        <v>1</v>
      </c>
      <c r="E195" s="19">
        <v>5</v>
      </c>
      <c r="F195" s="19">
        <v>5.5</v>
      </c>
      <c r="G195" s="19">
        <v>3.9</v>
      </c>
      <c r="H195" s="21">
        <v>45089</v>
      </c>
      <c r="I195" s="20">
        <v>3.7</v>
      </c>
      <c r="J195" s="20">
        <v>0.6</v>
      </c>
      <c r="K195" s="20">
        <v>0.9</v>
      </c>
      <c r="L195" s="22">
        <v>10.799999999999997</v>
      </c>
      <c r="M195">
        <v>10.8</v>
      </c>
      <c r="N195">
        <v>21.8</v>
      </c>
      <c r="O195">
        <v>15.8</v>
      </c>
    </row>
    <row r="196" spans="1:15" ht="12.95" customHeight="1" x14ac:dyDescent="0.2">
      <c r="A196" s="1">
        <v>21075</v>
      </c>
      <c r="B196" s="2" t="s">
        <v>52</v>
      </c>
      <c r="C196" s="3">
        <v>35516</v>
      </c>
      <c r="D196" s="2" t="b">
        <v>1</v>
      </c>
      <c r="E196" s="19">
        <v>5.9</v>
      </c>
      <c r="F196" s="19">
        <v>4.0999999999999996</v>
      </c>
      <c r="G196" s="19">
        <v>6.4</v>
      </c>
      <c r="H196" s="21">
        <v>46930</v>
      </c>
      <c r="I196" s="20">
        <v>2.4</v>
      </c>
      <c r="J196" s="20">
        <v>4.4000000000000004</v>
      </c>
      <c r="K196" s="20">
        <v>6.9</v>
      </c>
      <c r="L196" s="22">
        <v>58.4</v>
      </c>
      <c r="M196">
        <v>6.3</v>
      </c>
      <c r="N196">
        <v>27.7</v>
      </c>
      <c r="O196">
        <v>8.6999999999999993</v>
      </c>
    </row>
    <row r="197" spans="1:15" ht="12.95" customHeight="1" x14ac:dyDescent="0.2">
      <c r="A197" s="1">
        <v>21076</v>
      </c>
      <c r="B197" s="2" t="s">
        <v>52</v>
      </c>
      <c r="C197" s="3">
        <v>19684</v>
      </c>
      <c r="D197" s="2" t="b">
        <v>1</v>
      </c>
      <c r="E197" s="19">
        <v>5.8</v>
      </c>
      <c r="F197" s="19">
        <v>2.9</v>
      </c>
      <c r="G197" s="19">
        <v>5.5</v>
      </c>
      <c r="H197" s="21">
        <v>56629</v>
      </c>
      <c r="I197" s="20">
        <v>2.7</v>
      </c>
      <c r="J197" s="20">
        <v>2.2999999999999998</v>
      </c>
      <c r="K197" s="20">
        <v>6.3</v>
      </c>
      <c r="L197" s="22">
        <v>50.8</v>
      </c>
      <c r="M197">
        <v>8.8000000000000007</v>
      </c>
      <c r="N197">
        <v>18.5</v>
      </c>
      <c r="O197">
        <v>9.6999999999999993</v>
      </c>
    </row>
    <row r="198" spans="1:15" ht="12.95" customHeight="1" x14ac:dyDescent="0.2">
      <c r="A198" s="1">
        <v>21077</v>
      </c>
      <c r="B198" s="2" t="s">
        <v>51</v>
      </c>
      <c r="C198" s="3">
        <v>76</v>
      </c>
      <c r="D198" s="2" t="b">
        <v>0</v>
      </c>
      <c r="E198" s="19">
        <v>0</v>
      </c>
      <c r="F198" s="19">
        <v>18.5</v>
      </c>
      <c r="G198" s="19">
        <v>0</v>
      </c>
      <c r="H198" s="21">
        <v>71691</v>
      </c>
      <c r="I198" s="20">
        <v>0</v>
      </c>
      <c r="J198" s="20">
        <v>0</v>
      </c>
      <c r="K198" s="20">
        <v>0</v>
      </c>
      <c r="L198" s="22">
        <v>15.799999999999997</v>
      </c>
      <c r="M198">
        <v>25</v>
      </c>
      <c r="N198">
        <v>0</v>
      </c>
      <c r="O198">
        <v>14.5</v>
      </c>
    </row>
    <row r="199" spans="1:15" ht="12.95" customHeight="1" x14ac:dyDescent="0.2">
      <c r="A199" s="1">
        <v>21078</v>
      </c>
      <c r="B199" s="2" t="s">
        <v>54</v>
      </c>
      <c r="C199" s="3">
        <v>19760</v>
      </c>
      <c r="D199" s="2" t="b">
        <v>1</v>
      </c>
      <c r="E199" s="19">
        <v>7.5</v>
      </c>
      <c r="F199" s="19">
        <v>2.9</v>
      </c>
      <c r="G199" s="19">
        <v>9.6</v>
      </c>
      <c r="H199" s="21">
        <v>49806</v>
      </c>
      <c r="I199" s="20">
        <v>7.4</v>
      </c>
      <c r="J199" s="20">
        <v>1.9</v>
      </c>
      <c r="K199" s="20">
        <v>1.5</v>
      </c>
      <c r="L199" s="22">
        <v>26.700000000000003</v>
      </c>
      <c r="M199">
        <v>11</v>
      </c>
      <c r="N199">
        <v>19.7</v>
      </c>
      <c r="O199">
        <v>18.899999999999999</v>
      </c>
    </row>
    <row r="200" spans="1:15" ht="12.95" customHeight="1" x14ac:dyDescent="0.2">
      <c r="A200" s="1">
        <v>21082</v>
      </c>
      <c r="B200" s="2" t="s">
        <v>55</v>
      </c>
      <c r="C200" s="3">
        <v>740</v>
      </c>
      <c r="D200" s="2" t="b">
        <v>0</v>
      </c>
      <c r="E200" s="19">
        <v>5.8</v>
      </c>
      <c r="F200" s="19">
        <v>0</v>
      </c>
      <c r="G200" s="19">
        <v>0</v>
      </c>
      <c r="H200" s="21">
        <v>55374</v>
      </c>
      <c r="I200" s="20">
        <v>0</v>
      </c>
      <c r="J200" s="20">
        <v>0</v>
      </c>
      <c r="K200" s="20">
        <v>0</v>
      </c>
      <c r="L200" s="22">
        <v>5.5</v>
      </c>
      <c r="M200">
        <v>2.8</v>
      </c>
      <c r="N200">
        <v>17.399999999999999</v>
      </c>
      <c r="O200">
        <v>22.2</v>
      </c>
    </row>
    <row r="201" spans="1:15" ht="12.95" customHeight="1" x14ac:dyDescent="0.2">
      <c r="A201" s="1">
        <v>21084</v>
      </c>
      <c r="B201" s="2" t="s">
        <v>54</v>
      </c>
      <c r="C201" s="3">
        <v>7254</v>
      </c>
      <c r="D201" s="2" t="b">
        <v>1</v>
      </c>
      <c r="E201" s="19">
        <v>6.1</v>
      </c>
      <c r="F201" s="19">
        <v>5.7</v>
      </c>
      <c r="G201" s="19">
        <v>5.0999999999999996</v>
      </c>
      <c r="H201" s="21">
        <v>46711</v>
      </c>
      <c r="I201" s="20">
        <v>1.3</v>
      </c>
      <c r="J201" s="20">
        <v>0</v>
      </c>
      <c r="K201" s="20">
        <v>0</v>
      </c>
      <c r="L201" s="22">
        <v>10.099999999999994</v>
      </c>
      <c r="M201">
        <v>12.5</v>
      </c>
      <c r="N201">
        <v>19.7</v>
      </c>
      <c r="O201">
        <v>24.8</v>
      </c>
    </row>
    <row r="202" spans="1:15" ht="12.95" customHeight="1" x14ac:dyDescent="0.2">
      <c r="A202" s="1">
        <v>21085</v>
      </c>
      <c r="B202" s="2" t="s">
        <v>54</v>
      </c>
      <c r="C202" s="3">
        <v>16350</v>
      </c>
      <c r="D202" s="2" t="b">
        <v>1</v>
      </c>
      <c r="E202" s="19">
        <v>7.5</v>
      </c>
      <c r="F202" s="19">
        <v>4.7</v>
      </c>
      <c r="G202" s="19">
        <v>6.6</v>
      </c>
      <c r="H202" s="21">
        <v>46671</v>
      </c>
      <c r="I202" s="20">
        <v>1.7</v>
      </c>
      <c r="J202" s="20">
        <v>0.60000000000000009</v>
      </c>
      <c r="K202" s="20">
        <v>1.9</v>
      </c>
      <c r="L202" s="22">
        <v>20.599999999999994</v>
      </c>
      <c r="M202">
        <v>11.6</v>
      </c>
      <c r="N202">
        <v>17.2</v>
      </c>
      <c r="O202">
        <v>18</v>
      </c>
    </row>
    <row r="203" spans="1:15" ht="12.95" customHeight="1" x14ac:dyDescent="0.2">
      <c r="A203" s="1">
        <v>21087</v>
      </c>
      <c r="B203" s="2" t="s">
        <v>55</v>
      </c>
      <c r="C203" s="3">
        <v>5740</v>
      </c>
      <c r="D203" s="2" t="b">
        <v>1</v>
      </c>
      <c r="E203" s="19">
        <v>5.5</v>
      </c>
      <c r="F203" s="19">
        <v>1.4</v>
      </c>
      <c r="G203" s="19">
        <v>6.5</v>
      </c>
      <c r="H203" s="21">
        <v>55968</v>
      </c>
      <c r="I203" s="20">
        <v>5.0999999999999996</v>
      </c>
      <c r="J203" s="20">
        <v>0</v>
      </c>
      <c r="K203" s="20">
        <v>0.4</v>
      </c>
      <c r="L203" s="22">
        <v>3.7000000000000028</v>
      </c>
      <c r="M203">
        <v>11.3</v>
      </c>
      <c r="N203">
        <v>18.899999999999999</v>
      </c>
      <c r="O203">
        <v>24.3</v>
      </c>
    </row>
    <row r="204" spans="1:15" ht="12.95" customHeight="1" x14ac:dyDescent="0.2">
      <c r="A204" s="1">
        <v>21090</v>
      </c>
      <c r="B204" s="2" t="s">
        <v>51</v>
      </c>
      <c r="C204" s="3">
        <v>9921</v>
      </c>
      <c r="D204" s="2" t="b">
        <v>1</v>
      </c>
      <c r="E204" s="19">
        <v>6.6</v>
      </c>
      <c r="F204" s="19">
        <v>3.2</v>
      </c>
      <c r="G204" s="19">
        <v>4.9000000000000004</v>
      </c>
      <c r="H204" s="21">
        <v>43894</v>
      </c>
      <c r="I204" s="20">
        <v>2</v>
      </c>
      <c r="J204" s="20">
        <v>1.2</v>
      </c>
      <c r="K204" s="20">
        <v>1.2</v>
      </c>
      <c r="L204" s="22">
        <v>11.599999999999994</v>
      </c>
      <c r="M204">
        <v>10.4</v>
      </c>
      <c r="N204">
        <v>24.5</v>
      </c>
      <c r="O204">
        <v>18.399999999999999</v>
      </c>
    </row>
    <row r="205" spans="1:15" ht="12.95" customHeight="1" x14ac:dyDescent="0.2">
      <c r="A205" s="1">
        <v>21093</v>
      </c>
      <c r="B205" s="2" t="s">
        <v>55</v>
      </c>
      <c r="C205" s="3">
        <v>39817</v>
      </c>
      <c r="D205" s="2" t="b">
        <v>1</v>
      </c>
      <c r="E205" s="19">
        <v>4.5</v>
      </c>
      <c r="F205" s="19">
        <v>3.7</v>
      </c>
      <c r="G205" s="19">
        <v>3.4</v>
      </c>
      <c r="H205" s="21">
        <v>62508</v>
      </c>
      <c r="I205" s="20">
        <v>3.7</v>
      </c>
      <c r="J205" s="20">
        <v>0.3</v>
      </c>
      <c r="K205" s="20">
        <v>4.3</v>
      </c>
      <c r="L205" s="22">
        <v>20.799999999999997</v>
      </c>
      <c r="M205">
        <v>9.1</v>
      </c>
      <c r="N205">
        <v>21.3</v>
      </c>
      <c r="O205">
        <v>22.7</v>
      </c>
    </row>
    <row r="206" spans="1:15" ht="12.95" customHeight="1" x14ac:dyDescent="0.2">
      <c r="A206" s="1">
        <v>21102</v>
      </c>
      <c r="B206" s="2" t="s">
        <v>56</v>
      </c>
      <c r="C206" s="3">
        <v>12193</v>
      </c>
      <c r="D206" s="2" t="b">
        <v>1</v>
      </c>
      <c r="E206" s="19">
        <v>2.4</v>
      </c>
      <c r="F206" s="19">
        <v>1.6</v>
      </c>
      <c r="G206" s="19">
        <v>3.7</v>
      </c>
      <c r="H206" s="21">
        <v>44754</v>
      </c>
      <c r="I206" s="20">
        <v>1.9</v>
      </c>
      <c r="J206" s="20">
        <v>0.3</v>
      </c>
      <c r="K206" s="20">
        <v>0.6</v>
      </c>
      <c r="L206" s="22">
        <v>7.4000000000000057</v>
      </c>
      <c r="M206">
        <v>10.1</v>
      </c>
      <c r="N206">
        <v>21.7</v>
      </c>
      <c r="O206">
        <v>15.2</v>
      </c>
    </row>
    <row r="207" spans="1:15" ht="12.95" customHeight="1" x14ac:dyDescent="0.2">
      <c r="A207" s="1">
        <v>21104</v>
      </c>
      <c r="B207" s="2" t="s">
        <v>56</v>
      </c>
      <c r="C207" s="3">
        <v>6212</v>
      </c>
      <c r="D207" s="2" t="b">
        <v>1</v>
      </c>
      <c r="E207" s="19">
        <v>2.5</v>
      </c>
      <c r="F207" s="19">
        <v>2.2999999999999998</v>
      </c>
      <c r="G207" s="19">
        <v>1.9</v>
      </c>
      <c r="H207" s="21">
        <v>64395</v>
      </c>
      <c r="I207" s="20">
        <v>0.7</v>
      </c>
      <c r="J207" s="20">
        <v>0.2</v>
      </c>
      <c r="K207" s="20">
        <v>4.5999999999999996</v>
      </c>
      <c r="L207" s="22">
        <v>24.599999999999994</v>
      </c>
      <c r="M207">
        <v>7.4</v>
      </c>
      <c r="N207">
        <v>22.5</v>
      </c>
      <c r="O207">
        <v>18.7</v>
      </c>
    </row>
    <row r="208" spans="1:15" ht="12.95" customHeight="1" x14ac:dyDescent="0.2">
      <c r="A208" s="1">
        <v>21105</v>
      </c>
      <c r="B208" s="2" t="s">
        <v>55</v>
      </c>
      <c r="C208" s="3">
        <v>0</v>
      </c>
      <c r="D208" s="2" t="b">
        <v>0</v>
      </c>
      <c r="E208" s="19">
        <v>0</v>
      </c>
      <c r="F208" s="19">
        <v>0</v>
      </c>
      <c r="G208" s="19">
        <v>0</v>
      </c>
      <c r="H208" s="21">
        <v>0</v>
      </c>
      <c r="I208" s="20">
        <v>0</v>
      </c>
      <c r="J208" s="20">
        <v>0</v>
      </c>
      <c r="K208" s="20">
        <v>0</v>
      </c>
      <c r="L208" s="22" t="e">
        <v>#VALUE!</v>
      </c>
      <c r="M208" t="s">
        <v>50</v>
      </c>
      <c r="N208" t="s">
        <v>50</v>
      </c>
      <c r="O208" t="s">
        <v>50</v>
      </c>
    </row>
    <row r="209" spans="1:15" ht="12.95" customHeight="1" x14ac:dyDescent="0.2">
      <c r="A209" s="1">
        <v>21108</v>
      </c>
      <c r="B209" s="2" t="s">
        <v>51</v>
      </c>
      <c r="C209" s="3">
        <v>17133</v>
      </c>
      <c r="D209" s="2" t="b">
        <v>1</v>
      </c>
      <c r="E209" s="19">
        <v>4.0999999999999996</v>
      </c>
      <c r="F209" s="19">
        <v>4.3</v>
      </c>
      <c r="G209" s="19">
        <v>3.7</v>
      </c>
      <c r="H209" s="21">
        <v>54064</v>
      </c>
      <c r="I209" s="20">
        <v>1.8</v>
      </c>
      <c r="J209" s="20">
        <v>0.5</v>
      </c>
      <c r="K209" s="20">
        <v>1.7</v>
      </c>
      <c r="L209" s="22">
        <v>20.799999999999997</v>
      </c>
      <c r="M209">
        <v>9.6999999999999993</v>
      </c>
      <c r="N209">
        <v>23.1</v>
      </c>
      <c r="O209">
        <v>15.8</v>
      </c>
    </row>
    <row r="210" spans="1:15" ht="12.95" customHeight="1" x14ac:dyDescent="0.2">
      <c r="A210" s="1">
        <v>21111</v>
      </c>
      <c r="B210" s="2" t="s">
        <v>55</v>
      </c>
      <c r="C210" s="3">
        <v>5155</v>
      </c>
      <c r="D210" s="2" t="b">
        <v>1</v>
      </c>
      <c r="E210" s="19">
        <v>3.3</v>
      </c>
      <c r="F210" s="19">
        <v>6.5</v>
      </c>
      <c r="G210" s="19">
        <v>3.2</v>
      </c>
      <c r="H210" s="21">
        <v>62908</v>
      </c>
      <c r="I210" s="20">
        <v>0</v>
      </c>
      <c r="J210" s="20">
        <v>0</v>
      </c>
      <c r="K210" s="20">
        <v>0</v>
      </c>
      <c r="L210" s="22">
        <v>4.0999999999999943</v>
      </c>
      <c r="M210">
        <v>8.6</v>
      </c>
      <c r="N210">
        <v>26.5</v>
      </c>
      <c r="O210">
        <v>21.6</v>
      </c>
    </row>
    <row r="211" spans="1:15" ht="12.95" customHeight="1" x14ac:dyDescent="0.2">
      <c r="A211" s="1">
        <v>21113</v>
      </c>
      <c r="B211" s="2" t="s">
        <v>51</v>
      </c>
      <c r="C211" s="3">
        <v>35242</v>
      </c>
      <c r="D211" s="2" t="b">
        <v>1</v>
      </c>
      <c r="E211" s="19">
        <v>3.3</v>
      </c>
      <c r="F211" s="19">
        <v>3.2</v>
      </c>
      <c r="G211" s="19">
        <v>5</v>
      </c>
      <c r="H211" s="21">
        <v>50390</v>
      </c>
      <c r="I211" s="20">
        <v>2.5</v>
      </c>
      <c r="J211" s="20">
        <v>1.1000000000000001</v>
      </c>
      <c r="K211" s="20">
        <v>4.5</v>
      </c>
      <c r="L211" s="22">
        <v>49</v>
      </c>
      <c r="M211">
        <v>9.6</v>
      </c>
      <c r="N211">
        <v>23.1</v>
      </c>
      <c r="O211">
        <v>11.6</v>
      </c>
    </row>
    <row r="212" spans="1:15" ht="12.95" customHeight="1" x14ac:dyDescent="0.2">
      <c r="A212" s="1">
        <v>21114</v>
      </c>
      <c r="B212" s="2" t="s">
        <v>51</v>
      </c>
      <c r="C212" s="3">
        <v>25955</v>
      </c>
      <c r="D212" s="2" t="b">
        <v>1</v>
      </c>
      <c r="E212" s="19">
        <v>3.1</v>
      </c>
      <c r="F212" s="19">
        <v>3.7</v>
      </c>
      <c r="G212" s="19">
        <v>2.1</v>
      </c>
      <c r="H212" s="21">
        <v>52945</v>
      </c>
      <c r="I212" s="20">
        <v>2.7</v>
      </c>
      <c r="J212" s="20">
        <v>0.3</v>
      </c>
      <c r="K212" s="20">
        <v>3.4</v>
      </c>
      <c r="L212" s="22">
        <v>36.700000000000003</v>
      </c>
      <c r="M212">
        <v>7.1</v>
      </c>
      <c r="N212">
        <v>29.8</v>
      </c>
      <c r="O212">
        <v>11.7</v>
      </c>
    </row>
    <row r="213" spans="1:15" ht="12.95" customHeight="1" x14ac:dyDescent="0.2">
      <c r="A213" s="1">
        <v>21117</v>
      </c>
      <c r="B213" s="2" t="s">
        <v>55</v>
      </c>
      <c r="C213" s="3">
        <v>59321</v>
      </c>
      <c r="D213" s="2" t="b">
        <v>1</v>
      </c>
      <c r="E213" s="19">
        <v>6.1</v>
      </c>
      <c r="F213" s="19">
        <v>6.5</v>
      </c>
      <c r="G213" s="19">
        <v>5.7</v>
      </c>
      <c r="H213" s="21">
        <v>47542</v>
      </c>
      <c r="I213" s="20">
        <v>7.9</v>
      </c>
      <c r="J213" s="20">
        <v>3.2</v>
      </c>
      <c r="K213" s="20">
        <v>6.6</v>
      </c>
      <c r="L213" s="22">
        <v>67.5</v>
      </c>
      <c r="M213">
        <v>10.4</v>
      </c>
      <c r="N213">
        <v>22.2</v>
      </c>
      <c r="O213">
        <v>13.1</v>
      </c>
    </row>
    <row r="214" spans="1:15" ht="12.95" customHeight="1" x14ac:dyDescent="0.2">
      <c r="A214" s="1">
        <v>21120</v>
      </c>
      <c r="B214" s="2" t="s">
        <v>55</v>
      </c>
      <c r="C214" s="3">
        <v>7243</v>
      </c>
      <c r="D214" s="2" t="b">
        <v>1</v>
      </c>
      <c r="E214" s="19">
        <v>1.5</v>
      </c>
      <c r="F214" s="19">
        <v>3.8</v>
      </c>
      <c r="G214" s="19">
        <v>1.9</v>
      </c>
      <c r="H214" s="21">
        <v>57687</v>
      </c>
      <c r="I214" s="20">
        <v>0.5</v>
      </c>
      <c r="J214" s="20">
        <v>0</v>
      </c>
      <c r="K214" s="20">
        <v>0.2</v>
      </c>
      <c r="L214" s="22">
        <v>13.799999999999997</v>
      </c>
      <c r="M214">
        <v>6.7</v>
      </c>
      <c r="N214">
        <v>27.4</v>
      </c>
      <c r="O214">
        <v>16</v>
      </c>
    </row>
    <row r="215" spans="1:15" ht="12.95" customHeight="1" x14ac:dyDescent="0.2">
      <c r="A215" s="1">
        <v>21122</v>
      </c>
      <c r="B215" s="2" t="s">
        <v>51</v>
      </c>
      <c r="C215" s="3">
        <v>61212</v>
      </c>
      <c r="D215" s="2" t="b">
        <v>1</v>
      </c>
      <c r="E215" s="19">
        <v>7.1</v>
      </c>
      <c r="F215" s="19">
        <v>4.0999999999999996</v>
      </c>
      <c r="G215" s="19">
        <v>4.8</v>
      </c>
      <c r="H215" s="21">
        <v>49084</v>
      </c>
      <c r="I215" s="20">
        <v>2.1</v>
      </c>
      <c r="J215" s="20">
        <v>1.1000000000000001</v>
      </c>
      <c r="K215" s="20">
        <v>2</v>
      </c>
      <c r="L215" s="22">
        <v>18.900000000000006</v>
      </c>
      <c r="M215">
        <v>11.7</v>
      </c>
      <c r="N215">
        <v>21.4</v>
      </c>
      <c r="O215">
        <v>13.8</v>
      </c>
    </row>
    <row r="216" spans="1:15" ht="12.95" customHeight="1" x14ac:dyDescent="0.2">
      <c r="A216" s="1">
        <v>21128</v>
      </c>
      <c r="B216" s="2" t="s">
        <v>55</v>
      </c>
      <c r="C216" s="3">
        <v>14987</v>
      </c>
      <c r="D216" s="2" t="b">
        <v>1</v>
      </c>
      <c r="E216" s="19">
        <v>6.1</v>
      </c>
      <c r="F216" s="19">
        <v>3.3</v>
      </c>
      <c r="G216" s="19">
        <v>6.2</v>
      </c>
      <c r="H216" s="21">
        <v>51403</v>
      </c>
      <c r="I216" s="20">
        <v>4.4000000000000004</v>
      </c>
      <c r="J216" s="20">
        <v>1</v>
      </c>
      <c r="K216" s="20">
        <v>6.3</v>
      </c>
      <c r="L216" s="22">
        <v>32.400000000000006</v>
      </c>
      <c r="M216">
        <v>9.1999999999999993</v>
      </c>
      <c r="N216">
        <v>22.9</v>
      </c>
      <c r="O216">
        <v>17.8</v>
      </c>
    </row>
    <row r="217" spans="1:15" ht="12.95" customHeight="1" x14ac:dyDescent="0.2">
      <c r="A217" s="1">
        <v>21130</v>
      </c>
      <c r="B217" s="2" t="s">
        <v>54</v>
      </c>
      <c r="C217" s="3">
        <v>66</v>
      </c>
      <c r="D217" s="2" t="b">
        <v>0</v>
      </c>
      <c r="E217" s="19">
        <v>100</v>
      </c>
      <c r="F217" s="19">
        <v>0</v>
      </c>
      <c r="G217" s="19">
        <v>0</v>
      </c>
      <c r="H217" s="21">
        <v>28973</v>
      </c>
      <c r="I217" s="20">
        <v>0</v>
      </c>
      <c r="J217" s="20">
        <v>0</v>
      </c>
      <c r="K217" s="20">
        <v>0</v>
      </c>
      <c r="L217" s="22">
        <v>0</v>
      </c>
      <c r="M217">
        <v>33.299999999999997</v>
      </c>
      <c r="N217">
        <v>0</v>
      </c>
      <c r="O217">
        <v>0</v>
      </c>
    </row>
    <row r="218" spans="1:15" ht="12.95" customHeight="1" x14ac:dyDescent="0.2">
      <c r="A218" s="1">
        <v>21131</v>
      </c>
      <c r="B218" s="2" t="s">
        <v>55</v>
      </c>
      <c r="C218" s="3">
        <v>7678</v>
      </c>
      <c r="D218" s="2" t="b">
        <v>1</v>
      </c>
      <c r="E218" s="19">
        <v>1.9</v>
      </c>
      <c r="F218" s="19">
        <v>3.6</v>
      </c>
      <c r="G218" s="19">
        <v>3.1</v>
      </c>
      <c r="H218" s="21">
        <v>76957</v>
      </c>
      <c r="I218" s="20">
        <v>0</v>
      </c>
      <c r="J218" s="20">
        <v>0</v>
      </c>
      <c r="K218" s="20">
        <v>1.5</v>
      </c>
      <c r="L218" s="22">
        <v>8.5</v>
      </c>
      <c r="M218">
        <v>7.9</v>
      </c>
      <c r="N218">
        <v>23.5</v>
      </c>
      <c r="O218">
        <v>21.4</v>
      </c>
    </row>
    <row r="219" spans="1:15" ht="12.95" customHeight="1" x14ac:dyDescent="0.2">
      <c r="A219" s="1">
        <v>21132</v>
      </c>
      <c r="B219" s="2" t="s">
        <v>54</v>
      </c>
      <c r="C219" s="3">
        <v>3115</v>
      </c>
      <c r="D219" s="2" t="b">
        <v>0</v>
      </c>
      <c r="E219" s="19">
        <v>3.2</v>
      </c>
      <c r="F219" s="19">
        <v>1</v>
      </c>
      <c r="G219" s="19">
        <v>12.6</v>
      </c>
      <c r="H219" s="21">
        <v>45524</v>
      </c>
      <c r="I219" s="20">
        <v>7.1</v>
      </c>
      <c r="J219" s="20">
        <v>1.3</v>
      </c>
      <c r="K219" s="20">
        <v>0</v>
      </c>
      <c r="L219" s="22">
        <v>0.20000000000000284</v>
      </c>
      <c r="M219">
        <v>5.0999999999999996</v>
      </c>
      <c r="N219">
        <v>30.5</v>
      </c>
      <c r="O219">
        <v>10.9</v>
      </c>
    </row>
    <row r="220" spans="1:15" ht="12.95" customHeight="1" x14ac:dyDescent="0.2">
      <c r="A220" s="1">
        <v>21133</v>
      </c>
      <c r="B220" s="2" t="s">
        <v>55</v>
      </c>
      <c r="C220" s="3">
        <v>31383</v>
      </c>
      <c r="D220" s="2" t="b">
        <v>1</v>
      </c>
      <c r="E220" s="19">
        <v>8.1999999999999993</v>
      </c>
      <c r="F220" s="19">
        <v>6.6</v>
      </c>
      <c r="G220" s="19">
        <v>8.1</v>
      </c>
      <c r="H220" s="21">
        <v>35395</v>
      </c>
      <c r="I220" s="20">
        <v>9.8000000000000007</v>
      </c>
      <c r="J220" s="20">
        <v>1.8</v>
      </c>
      <c r="K220" s="20">
        <v>4.5999999999999996</v>
      </c>
      <c r="L220" s="22">
        <v>89.4</v>
      </c>
      <c r="M220">
        <v>13.4</v>
      </c>
      <c r="N220">
        <v>20.100000000000001</v>
      </c>
      <c r="O220">
        <v>18.2</v>
      </c>
    </row>
    <row r="221" spans="1:15" ht="12.95" customHeight="1" x14ac:dyDescent="0.2">
      <c r="A221" s="1">
        <v>21136</v>
      </c>
      <c r="B221" s="2" t="s">
        <v>55</v>
      </c>
      <c r="C221" s="3">
        <v>35306</v>
      </c>
      <c r="D221" s="2" t="b">
        <v>1</v>
      </c>
      <c r="E221" s="19">
        <v>8</v>
      </c>
      <c r="F221" s="19">
        <v>6.4</v>
      </c>
      <c r="G221" s="19">
        <v>8.8000000000000007</v>
      </c>
      <c r="H221" s="21">
        <v>49365</v>
      </c>
      <c r="I221" s="20">
        <v>6.3</v>
      </c>
      <c r="J221" s="20">
        <v>2</v>
      </c>
      <c r="K221" s="20">
        <v>7.2</v>
      </c>
      <c r="L221" s="22">
        <v>43</v>
      </c>
      <c r="M221">
        <v>11.7</v>
      </c>
      <c r="N221">
        <v>22</v>
      </c>
      <c r="O221">
        <v>17.399999999999999</v>
      </c>
    </row>
    <row r="222" spans="1:15" ht="12.95" customHeight="1" x14ac:dyDescent="0.2">
      <c r="A222" s="1">
        <v>21140</v>
      </c>
      <c r="B222" s="2" t="s">
        <v>51</v>
      </c>
      <c r="C222" s="3">
        <v>4063</v>
      </c>
      <c r="D222" s="2" t="b">
        <v>0</v>
      </c>
      <c r="E222" s="19">
        <v>0.8</v>
      </c>
      <c r="F222" s="19">
        <v>2.1</v>
      </c>
      <c r="G222" s="19">
        <v>1.6</v>
      </c>
      <c r="H222" s="21">
        <v>63620</v>
      </c>
      <c r="I222" s="20">
        <v>0.5</v>
      </c>
      <c r="J222" s="20">
        <v>3.5</v>
      </c>
      <c r="K222" s="20">
        <v>1.5</v>
      </c>
      <c r="L222" s="22">
        <v>7.5999999999999943</v>
      </c>
      <c r="M222">
        <v>6.2</v>
      </c>
      <c r="N222">
        <v>23.3</v>
      </c>
      <c r="O222">
        <v>22.2</v>
      </c>
    </row>
    <row r="223" spans="1:15" ht="12.95" customHeight="1" x14ac:dyDescent="0.2">
      <c r="A223" s="1">
        <v>21144</v>
      </c>
      <c r="B223" s="2" t="s">
        <v>51</v>
      </c>
      <c r="C223" s="3">
        <v>36625</v>
      </c>
      <c r="D223" s="2" t="b">
        <v>1</v>
      </c>
      <c r="E223" s="19">
        <v>5.5</v>
      </c>
      <c r="F223" s="19">
        <v>4.3</v>
      </c>
      <c r="G223" s="19">
        <v>6.4</v>
      </c>
      <c r="H223" s="21">
        <v>47574</v>
      </c>
      <c r="I223" s="20">
        <v>3.1</v>
      </c>
      <c r="J223" s="20">
        <v>2.5</v>
      </c>
      <c r="K223" s="20">
        <v>3.9</v>
      </c>
      <c r="L223" s="22">
        <v>52.4</v>
      </c>
      <c r="M223">
        <v>8.5</v>
      </c>
      <c r="N223">
        <v>25.7</v>
      </c>
      <c r="O223">
        <v>12.1</v>
      </c>
    </row>
    <row r="224" spans="1:15" ht="12.95" customHeight="1" x14ac:dyDescent="0.2">
      <c r="A224" s="1">
        <v>21146</v>
      </c>
      <c r="B224" s="2" t="s">
        <v>51</v>
      </c>
      <c r="C224" s="3">
        <v>28410</v>
      </c>
      <c r="D224" s="2" t="b">
        <v>1</v>
      </c>
      <c r="E224" s="19">
        <v>4.0999999999999996</v>
      </c>
      <c r="F224" s="19">
        <v>2.9</v>
      </c>
      <c r="G224" s="19">
        <v>2.6</v>
      </c>
      <c r="H224" s="21">
        <v>67637</v>
      </c>
      <c r="I224" s="20">
        <v>1.9</v>
      </c>
      <c r="J224" s="20">
        <v>0.5</v>
      </c>
      <c r="K224" s="20">
        <v>1.3</v>
      </c>
      <c r="L224" s="22">
        <v>12.400000000000006</v>
      </c>
      <c r="M224">
        <v>8.9</v>
      </c>
      <c r="N224">
        <v>26.2</v>
      </c>
      <c r="O224">
        <v>16.3</v>
      </c>
    </row>
    <row r="225" spans="1:15" ht="12.95" customHeight="1" x14ac:dyDescent="0.2">
      <c r="A225" s="1">
        <v>21152</v>
      </c>
      <c r="B225" s="2" t="s">
        <v>55</v>
      </c>
      <c r="C225" s="3">
        <v>6420</v>
      </c>
      <c r="D225" s="2" t="b">
        <v>1</v>
      </c>
      <c r="E225" s="19">
        <v>1.4</v>
      </c>
      <c r="F225" s="19">
        <v>6</v>
      </c>
      <c r="G225" s="19">
        <v>2.8</v>
      </c>
      <c r="H225" s="21">
        <v>64742</v>
      </c>
      <c r="I225" s="20">
        <v>1.1000000000000001</v>
      </c>
      <c r="J225" s="20">
        <v>0.2</v>
      </c>
      <c r="K225" s="20">
        <v>3.1</v>
      </c>
      <c r="L225" s="22">
        <v>11.099999999999994</v>
      </c>
      <c r="M225">
        <v>9.9</v>
      </c>
      <c r="N225">
        <v>22.1</v>
      </c>
      <c r="O225">
        <v>18.100000000000001</v>
      </c>
    </row>
    <row r="226" spans="1:15" ht="12.95" customHeight="1" x14ac:dyDescent="0.2">
      <c r="A226" s="1">
        <v>21153</v>
      </c>
      <c r="B226" s="2" t="s">
        <v>55</v>
      </c>
      <c r="C226" s="3">
        <v>684</v>
      </c>
      <c r="D226" s="2" t="b">
        <v>0</v>
      </c>
      <c r="E226" s="19">
        <v>0.7</v>
      </c>
      <c r="F226" s="19">
        <v>2.8</v>
      </c>
      <c r="G226" s="19">
        <v>17</v>
      </c>
      <c r="H226" s="21">
        <v>137724</v>
      </c>
      <c r="I226" s="20">
        <v>18.600000000000001</v>
      </c>
      <c r="J226" s="20">
        <v>0</v>
      </c>
      <c r="K226" s="20">
        <v>0.6</v>
      </c>
      <c r="L226" s="22">
        <v>8.2999999999999972</v>
      </c>
      <c r="M226">
        <v>10.199999999999999</v>
      </c>
      <c r="N226">
        <v>16.7</v>
      </c>
      <c r="O226">
        <v>48.7</v>
      </c>
    </row>
    <row r="227" spans="1:15" ht="12.95" customHeight="1" x14ac:dyDescent="0.2">
      <c r="A227" s="1">
        <v>21154</v>
      </c>
      <c r="B227" s="2" t="s">
        <v>54</v>
      </c>
      <c r="C227" s="3">
        <v>7002</v>
      </c>
      <c r="D227" s="2" t="b">
        <v>1</v>
      </c>
      <c r="E227" s="19">
        <v>8</v>
      </c>
      <c r="F227" s="19">
        <v>2.2999999999999998</v>
      </c>
      <c r="G227" s="19">
        <v>8.4</v>
      </c>
      <c r="H227" s="21">
        <v>43672</v>
      </c>
      <c r="I227" s="20">
        <v>3.6</v>
      </c>
      <c r="J227" s="20">
        <v>0.3</v>
      </c>
      <c r="K227" s="20">
        <v>1.3</v>
      </c>
      <c r="L227" s="22">
        <v>5.9000000000000057</v>
      </c>
      <c r="M227">
        <v>11.9</v>
      </c>
      <c r="N227">
        <v>19.100000000000001</v>
      </c>
      <c r="O227">
        <v>21.1</v>
      </c>
    </row>
    <row r="228" spans="1:15" ht="12.95" customHeight="1" x14ac:dyDescent="0.2">
      <c r="A228" s="1">
        <v>21155</v>
      </c>
      <c r="B228" s="2" t="s">
        <v>55</v>
      </c>
      <c r="C228" s="3">
        <v>2803</v>
      </c>
      <c r="D228" s="2" t="b">
        <v>0</v>
      </c>
      <c r="E228" s="19">
        <v>2.6</v>
      </c>
      <c r="F228" s="19">
        <v>1.9</v>
      </c>
      <c r="G228" s="19">
        <v>7.2</v>
      </c>
      <c r="H228" s="21">
        <v>54600</v>
      </c>
      <c r="I228" s="20">
        <v>3.4</v>
      </c>
      <c r="J228" s="20">
        <v>1.3</v>
      </c>
      <c r="K228" s="20">
        <v>1.8</v>
      </c>
      <c r="L228" s="22">
        <v>6.2000000000000028</v>
      </c>
      <c r="M228">
        <v>11.2</v>
      </c>
      <c r="N228">
        <v>21</v>
      </c>
      <c r="O228">
        <v>15.3</v>
      </c>
    </row>
    <row r="229" spans="1:15" ht="12.95" customHeight="1" x14ac:dyDescent="0.2">
      <c r="A229" s="1">
        <v>21156</v>
      </c>
      <c r="B229" s="2" t="s">
        <v>55</v>
      </c>
      <c r="C229" s="3">
        <v>381</v>
      </c>
      <c r="D229" s="2" t="b">
        <v>0</v>
      </c>
      <c r="E229" s="19">
        <v>0</v>
      </c>
      <c r="F229" s="19">
        <v>4.5</v>
      </c>
      <c r="G229" s="19">
        <v>0</v>
      </c>
      <c r="H229" s="21">
        <v>49331</v>
      </c>
      <c r="I229" s="20">
        <v>0</v>
      </c>
      <c r="J229" s="20">
        <v>0</v>
      </c>
      <c r="K229" s="20">
        <v>0</v>
      </c>
      <c r="L229" s="22">
        <v>9.2000000000000028</v>
      </c>
      <c r="M229">
        <v>8.9</v>
      </c>
      <c r="N229">
        <v>29.4</v>
      </c>
      <c r="O229">
        <v>15.2</v>
      </c>
    </row>
    <row r="230" spans="1:15" ht="12.95" customHeight="1" x14ac:dyDescent="0.2">
      <c r="A230" s="1">
        <v>21157</v>
      </c>
      <c r="B230" s="2" t="s">
        <v>56</v>
      </c>
      <c r="C230" s="3">
        <v>39978</v>
      </c>
      <c r="D230" s="2" t="b">
        <v>1</v>
      </c>
      <c r="E230" s="19">
        <v>8</v>
      </c>
      <c r="F230" s="19">
        <v>3.6</v>
      </c>
      <c r="G230" s="19">
        <v>7.2</v>
      </c>
      <c r="H230" s="21">
        <v>40041</v>
      </c>
      <c r="I230" s="20">
        <v>8.3000000000000007</v>
      </c>
      <c r="J230" s="20">
        <v>1.3</v>
      </c>
      <c r="K230" s="20">
        <v>1.3</v>
      </c>
      <c r="L230" s="22">
        <v>11.099999999999994</v>
      </c>
      <c r="M230">
        <v>14.3</v>
      </c>
      <c r="N230">
        <v>20.5</v>
      </c>
      <c r="O230">
        <v>18.2</v>
      </c>
    </row>
    <row r="231" spans="1:15" ht="12.95" customHeight="1" x14ac:dyDescent="0.2">
      <c r="A231" s="1">
        <v>21158</v>
      </c>
      <c r="B231" s="2" t="s">
        <v>56</v>
      </c>
      <c r="C231" s="3">
        <v>22221</v>
      </c>
      <c r="D231" s="2" t="b">
        <v>1</v>
      </c>
      <c r="E231" s="19">
        <v>7</v>
      </c>
      <c r="F231" s="19">
        <v>3.2</v>
      </c>
      <c r="G231" s="19">
        <v>4</v>
      </c>
      <c r="H231" s="21">
        <v>44234</v>
      </c>
      <c r="I231" s="20">
        <v>3.1</v>
      </c>
      <c r="J231" s="20">
        <v>0.5</v>
      </c>
      <c r="K231" s="20">
        <v>1.8</v>
      </c>
      <c r="L231" s="22">
        <v>12.700000000000003</v>
      </c>
      <c r="M231">
        <v>13.5</v>
      </c>
      <c r="N231">
        <v>22.8</v>
      </c>
      <c r="O231">
        <v>18.600000000000001</v>
      </c>
    </row>
    <row r="232" spans="1:15" ht="12.95" customHeight="1" x14ac:dyDescent="0.2">
      <c r="A232" s="1">
        <v>21160</v>
      </c>
      <c r="B232" s="2" t="s">
        <v>54</v>
      </c>
      <c r="C232" s="3">
        <v>2809</v>
      </c>
      <c r="D232" s="2" t="b">
        <v>0</v>
      </c>
      <c r="E232" s="19">
        <v>12</v>
      </c>
      <c r="F232" s="19">
        <v>2.2000000000000002</v>
      </c>
      <c r="G232" s="19">
        <v>9.6</v>
      </c>
      <c r="H232" s="21">
        <v>41808</v>
      </c>
      <c r="I232" s="20">
        <v>0</v>
      </c>
      <c r="J232" s="20">
        <v>0</v>
      </c>
      <c r="K232" s="20">
        <v>0.6</v>
      </c>
      <c r="L232" s="22">
        <v>5.7999999999999972</v>
      </c>
      <c r="M232">
        <v>11.9</v>
      </c>
      <c r="N232">
        <v>16.600000000000001</v>
      </c>
      <c r="O232">
        <v>11.4</v>
      </c>
    </row>
    <row r="233" spans="1:15" ht="12.95" customHeight="1" x14ac:dyDescent="0.2">
      <c r="A233" s="1">
        <v>21161</v>
      </c>
      <c r="B233" s="2" t="s">
        <v>54</v>
      </c>
      <c r="C233" s="3">
        <v>5965</v>
      </c>
      <c r="D233" s="2" t="b">
        <v>1</v>
      </c>
      <c r="E233" s="19">
        <v>6.7</v>
      </c>
      <c r="F233" s="19">
        <v>3.7</v>
      </c>
      <c r="G233" s="19">
        <v>2.7</v>
      </c>
      <c r="H233" s="21">
        <v>49083</v>
      </c>
      <c r="I233" s="20">
        <v>1.3</v>
      </c>
      <c r="J233" s="20">
        <v>1.2</v>
      </c>
      <c r="K233" s="20">
        <v>0</v>
      </c>
      <c r="L233" s="22">
        <v>2.5</v>
      </c>
      <c r="M233">
        <v>9.8000000000000007</v>
      </c>
      <c r="N233">
        <v>17.600000000000001</v>
      </c>
      <c r="O233">
        <v>21.1</v>
      </c>
    </row>
    <row r="234" spans="1:15" ht="12.95" customHeight="1" x14ac:dyDescent="0.2">
      <c r="A234" s="1">
        <v>21162</v>
      </c>
      <c r="B234" s="2" t="s">
        <v>55</v>
      </c>
      <c r="C234" s="3">
        <v>4640</v>
      </c>
      <c r="D234" s="2" t="b">
        <v>0</v>
      </c>
      <c r="E234" s="19">
        <v>4.5999999999999996</v>
      </c>
      <c r="F234" s="19">
        <v>9.3000000000000007</v>
      </c>
      <c r="G234" s="19">
        <v>4.5</v>
      </c>
      <c r="H234" s="21">
        <v>45804</v>
      </c>
      <c r="I234" s="20">
        <v>2.4</v>
      </c>
      <c r="J234" s="20">
        <v>0</v>
      </c>
      <c r="K234" s="20">
        <v>1.9</v>
      </c>
      <c r="L234" s="22">
        <v>23.599999999999994</v>
      </c>
      <c r="M234">
        <v>6.1</v>
      </c>
      <c r="N234">
        <v>24.6</v>
      </c>
      <c r="O234">
        <v>9.6999999999999993</v>
      </c>
    </row>
    <row r="235" spans="1:15" ht="12.95" customHeight="1" x14ac:dyDescent="0.2">
      <c r="A235" s="1">
        <v>21163</v>
      </c>
      <c r="B235" s="2" t="s">
        <v>52</v>
      </c>
      <c r="C235" s="3">
        <v>6891</v>
      </c>
      <c r="D235" s="2" t="b">
        <v>1</v>
      </c>
      <c r="E235" s="19">
        <v>3.7</v>
      </c>
      <c r="F235" s="19">
        <v>2.2000000000000002</v>
      </c>
      <c r="G235" s="19">
        <v>6.9</v>
      </c>
      <c r="H235" s="21">
        <v>73620</v>
      </c>
      <c r="I235" s="20">
        <v>2.8</v>
      </c>
      <c r="J235" s="20">
        <v>0</v>
      </c>
      <c r="K235" s="20">
        <v>6.5</v>
      </c>
      <c r="L235" s="22">
        <v>54.5</v>
      </c>
      <c r="M235">
        <v>5.6</v>
      </c>
      <c r="N235">
        <v>22.3</v>
      </c>
      <c r="O235">
        <v>20.8</v>
      </c>
    </row>
    <row r="236" spans="1:15" ht="12.95" customHeight="1" x14ac:dyDescent="0.2">
      <c r="A236" s="1">
        <v>21201</v>
      </c>
      <c r="B236" s="2" t="s">
        <v>57</v>
      </c>
      <c r="C236" s="3">
        <v>17773</v>
      </c>
      <c r="D236" s="2" t="b">
        <v>1</v>
      </c>
      <c r="E236" s="19">
        <v>10.7</v>
      </c>
      <c r="F236" s="19">
        <v>5</v>
      </c>
      <c r="G236" s="19">
        <v>30.2</v>
      </c>
      <c r="H236" s="21">
        <v>35616</v>
      </c>
      <c r="I236" s="20">
        <v>46.9</v>
      </c>
      <c r="J236" s="20">
        <v>1.2</v>
      </c>
      <c r="K236" s="20">
        <v>1.7</v>
      </c>
      <c r="L236" s="22">
        <v>68.900000000000006</v>
      </c>
      <c r="M236">
        <v>18</v>
      </c>
      <c r="N236">
        <v>15.1</v>
      </c>
      <c r="O236">
        <v>11</v>
      </c>
    </row>
    <row r="237" spans="1:15" ht="12.95" customHeight="1" x14ac:dyDescent="0.2">
      <c r="A237" s="1">
        <v>21202</v>
      </c>
      <c r="B237" s="2" t="s">
        <v>57</v>
      </c>
      <c r="C237" s="3">
        <v>21314</v>
      </c>
      <c r="D237" s="2" t="b">
        <v>1</v>
      </c>
      <c r="E237" s="19">
        <v>15.6</v>
      </c>
      <c r="F237" s="19">
        <v>6.5</v>
      </c>
      <c r="G237" s="19">
        <v>23.3</v>
      </c>
      <c r="H237" s="21">
        <v>38563</v>
      </c>
      <c r="I237" s="20">
        <v>35</v>
      </c>
      <c r="J237" s="20">
        <v>3.1</v>
      </c>
      <c r="K237" s="20">
        <v>3.1</v>
      </c>
      <c r="L237" s="22">
        <v>67.8</v>
      </c>
      <c r="M237">
        <v>15.4</v>
      </c>
      <c r="N237">
        <v>8.6999999999999993</v>
      </c>
      <c r="O237">
        <v>8.5</v>
      </c>
    </row>
    <row r="238" spans="1:15" ht="12.95" customHeight="1" x14ac:dyDescent="0.2">
      <c r="A238" s="1">
        <v>21204</v>
      </c>
      <c r="B238" s="2" t="s">
        <v>55</v>
      </c>
      <c r="C238" s="3">
        <v>21378</v>
      </c>
      <c r="D238" s="2" t="b">
        <v>1</v>
      </c>
      <c r="E238" s="19">
        <v>5</v>
      </c>
      <c r="F238" s="19">
        <v>2.7</v>
      </c>
      <c r="G238" s="19">
        <v>12.5</v>
      </c>
      <c r="H238" s="21">
        <v>53781</v>
      </c>
      <c r="I238" s="20">
        <v>4.8</v>
      </c>
      <c r="J238" s="20">
        <v>2</v>
      </c>
      <c r="K238" s="20">
        <v>1.9</v>
      </c>
      <c r="L238" s="22">
        <v>31.099999999999994</v>
      </c>
      <c r="M238">
        <v>9.4</v>
      </c>
      <c r="N238">
        <v>15.8</v>
      </c>
      <c r="O238">
        <v>20.3</v>
      </c>
    </row>
    <row r="239" spans="1:15" ht="12.95" customHeight="1" x14ac:dyDescent="0.2">
      <c r="A239" s="1">
        <v>21205</v>
      </c>
      <c r="B239" s="2" t="s">
        <v>57</v>
      </c>
      <c r="C239" s="3">
        <v>15319</v>
      </c>
      <c r="D239" s="2" t="b">
        <v>1</v>
      </c>
      <c r="E239" s="19">
        <v>24.9</v>
      </c>
      <c r="F239" s="19">
        <v>12.7</v>
      </c>
      <c r="G239" s="19">
        <v>40.799999999999997</v>
      </c>
      <c r="H239" s="21">
        <v>17418</v>
      </c>
      <c r="I239" s="20">
        <v>41.7</v>
      </c>
      <c r="J239" s="20">
        <v>5.5</v>
      </c>
      <c r="K239" s="20">
        <v>9.1</v>
      </c>
      <c r="L239" s="22">
        <v>86.1</v>
      </c>
      <c r="M239">
        <v>20.7</v>
      </c>
      <c r="N239">
        <v>31.4</v>
      </c>
      <c r="O239">
        <v>12.4</v>
      </c>
    </row>
    <row r="240" spans="1:15" ht="12.95" customHeight="1" x14ac:dyDescent="0.2">
      <c r="A240" s="1">
        <v>21206</v>
      </c>
      <c r="B240" s="2" t="s">
        <v>57</v>
      </c>
      <c r="C240" s="3">
        <v>51643</v>
      </c>
      <c r="D240" s="2" t="b">
        <v>1</v>
      </c>
      <c r="E240" s="19">
        <v>12.4</v>
      </c>
      <c r="F240" s="19">
        <v>6.9</v>
      </c>
      <c r="G240" s="19">
        <v>12.5</v>
      </c>
      <c r="H240" s="21">
        <v>30405</v>
      </c>
      <c r="I240" s="20">
        <v>17.100000000000001</v>
      </c>
      <c r="J240" s="20">
        <v>3.8</v>
      </c>
      <c r="K240" s="20">
        <v>5.2</v>
      </c>
      <c r="L240" s="22">
        <v>79.7</v>
      </c>
      <c r="M240">
        <v>11.9</v>
      </c>
      <c r="N240">
        <v>22.5</v>
      </c>
      <c r="O240">
        <v>11.7</v>
      </c>
    </row>
    <row r="241" spans="1:15" ht="12.95" customHeight="1" x14ac:dyDescent="0.2">
      <c r="A241" s="1">
        <v>21207</v>
      </c>
      <c r="B241" s="2" t="s">
        <v>55</v>
      </c>
      <c r="C241" s="3">
        <v>51927</v>
      </c>
      <c r="D241" s="2" t="b">
        <v>1</v>
      </c>
      <c r="E241" s="19">
        <v>11</v>
      </c>
      <c r="F241" s="19">
        <v>8.1999999999999993</v>
      </c>
      <c r="G241" s="19">
        <v>16.2</v>
      </c>
      <c r="H241" s="21">
        <v>29322</v>
      </c>
      <c r="I241" s="20">
        <v>11.2</v>
      </c>
      <c r="J241" s="20">
        <v>1.9</v>
      </c>
      <c r="K241" s="20">
        <v>6.2</v>
      </c>
      <c r="L241" s="22">
        <v>91.2</v>
      </c>
      <c r="M241">
        <v>16</v>
      </c>
      <c r="N241">
        <v>23</v>
      </c>
      <c r="O241">
        <v>16.100000000000001</v>
      </c>
    </row>
    <row r="242" spans="1:15" ht="12.95" customHeight="1" x14ac:dyDescent="0.2">
      <c r="A242" s="1">
        <v>21208</v>
      </c>
      <c r="B242" s="2" t="s">
        <v>55</v>
      </c>
      <c r="C242" s="3">
        <v>36447</v>
      </c>
      <c r="D242" s="2" t="b">
        <v>1</v>
      </c>
      <c r="E242" s="19">
        <v>5.0999999999999996</v>
      </c>
      <c r="F242" s="19">
        <v>5.2</v>
      </c>
      <c r="G242" s="19">
        <v>9.1</v>
      </c>
      <c r="H242" s="21">
        <v>50792</v>
      </c>
      <c r="I242" s="20">
        <v>10.6</v>
      </c>
      <c r="J242" s="20">
        <v>1.3</v>
      </c>
      <c r="K242" s="20">
        <v>3.1</v>
      </c>
      <c r="L242" s="22">
        <v>50.6</v>
      </c>
      <c r="M242">
        <v>13.2</v>
      </c>
      <c r="N242">
        <v>18.600000000000001</v>
      </c>
      <c r="O242">
        <v>25.9</v>
      </c>
    </row>
    <row r="243" spans="1:15" ht="12.95" customHeight="1" x14ac:dyDescent="0.2">
      <c r="A243" s="1">
        <v>21209</v>
      </c>
      <c r="B243" s="2" t="s">
        <v>57</v>
      </c>
      <c r="C243" s="3">
        <v>30146</v>
      </c>
      <c r="D243" s="2" t="b">
        <v>1</v>
      </c>
      <c r="E243" s="19">
        <v>2.8</v>
      </c>
      <c r="F243" s="19">
        <v>4.7</v>
      </c>
      <c r="G243" s="19">
        <v>8.1</v>
      </c>
      <c r="H243" s="21">
        <v>49070</v>
      </c>
      <c r="I243" s="20">
        <v>6</v>
      </c>
      <c r="J243" s="20">
        <v>1</v>
      </c>
      <c r="K243" s="20">
        <v>5.5</v>
      </c>
      <c r="L243" s="22">
        <v>32.299999999999997</v>
      </c>
      <c r="M243">
        <v>8.6</v>
      </c>
      <c r="N243">
        <v>28.9</v>
      </c>
      <c r="O243">
        <v>16.399999999999999</v>
      </c>
    </row>
    <row r="244" spans="1:15" ht="12.95" customHeight="1" x14ac:dyDescent="0.2">
      <c r="A244" s="1">
        <v>21210</v>
      </c>
      <c r="B244" s="2" t="s">
        <v>57</v>
      </c>
      <c r="C244" s="3">
        <v>15942</v>
      </c>
      <c r="D244" s="2" t="b">
        <v>1</v>
      </c>
      <c r="E244" s="19">
        <v>0.8</v>
      </c>
      <c r="F244" s="19">
        <v>3</v>
      </c>
      <c r="G244" s="19">
        <v>5.4</v>
      </c>
      <c r="H244" s="21">
        <v>57961</v>
      </c>
      <c r="I244" s="20">
        <v>11.6</v>
      </c>
      <c r="J244" s="20">
        <v>2.1</v>
      </c>
      <c r="K244" s="20">
        <v>4.5999999999999996</v>
      </c>
      <c r="L244" s="22">
        <v>38.5</v>
      </c>
      <c r="M244">
        <v>5.2</v>
      </c>
      <c r="N244">
        <v>16.8</v>
      </c>
      <c r="O244">
        <v>14.4</v>
      </c>
    </row>
    <row r="245" spans="1:15" ht="12.95" customHeight="1" x14ac:dyDescent="0.2">
      <c r="A245" s="1">
        <v>21211</v>
      </c>
      <c r="B245" s="2" t="s">
        <v>57</v>
      </c>
      <c r="C245" s="3">
        <v>16420</v>
      </c>
      <c r="D245" s="2" t="b">
        <v>1</v>
      </c>
      <c r="E245" s="19">
        <v>8.5</v>
      </c>
      <c r="F245" s="19">
        <v>4</v>
      </c>
      <c r="G245" s="19">
        <v>11.2</v>
      </c>
      <c r="H245" s="21">
        <v>48453</v>
      </c>
      <c r="I245" s="20">
        <v>15.9</v>
      </c>
      <c r="J245" s="20">
        <v>0.5</v>
      </c>
      <c r="K245" s="20">
        <v>3.7</v>
      </c>
      <c r="L245" s="22">
        <v>23.799999999999997</v>
      </c>
      <c r="M245">
        <v>13.6</v>
      </c>
      <c r="N245">
        <v>10.7</v>
      </c>
      <c r="O245">
        <v>15.7</v>
      </c>
    </row>
    <row r="246" spans="1:15" ht="12.95" customHeight="1" x14ac:dyDescent="0.2">
      <c r="A246" s="1">
        <v>21212</v>
      </c>
      <c r="B246" s="2" t="s">
        <v>57</v>
      </c>
      <c r="C246" s="3">
        <v>34525</v>
      </c>
      <c r="D246" s="2" t="b">
        <v>1</v>
      </c>
      <c r="E246" s="19">
        <v>8.6</v>
      </c>
      <c r="F246" s="19">
        <v>6.6</v>
      </c>
      <c r="G246" s="19">
        <v>10.199999999999999</v>
      </c>
      <c r="H246" s="21">
        <v>55549</v>
      </c>
      <c r="I246" s="20">
        <v>12</v>
      </c>
      <c r="J246" s="20">
        <v>0.79999999999999993</v>
      </c>
      <c r="K246" s="20">
        <v>3.7</v>
      </c>
      <c r="L246" s="22">
        <v>50.9</v>
      </c>
      <c r="M246">
        <v>11.5</v>
      </c>
      <c r="N246">
        <v>26</v>
      </c>
      <c r="O246">
        <v>14.5</v>
      </c>
    </row>
    <row r="247" spans="1:15" ht="12.95" customHeight="1" x14ac:dyDescent="0.2">
      <c r="A247" s="1">
        <v>21213</v>
      </c>
      <c r="B247" s="2" t="s">
        <v>57</v>
      </c>
      <c r="C247" s="3">
        <v>29579</v>
      </c>
      <c r="D247" s="2" t="b">
        <v>1</v>
      </c>
      <c r="E247" s="19">
        <v>17.600000000000001</v>
      </c>
      <c r="F247" s="19">
        <v>9.1</v>
      </c>
      <c r="G247" s="19">
        <v>27.4</v>
      </c>
      <c r="H247" s="21">
        <v>23735</v>
      </c>
      <c r="I247" s="20">
        <v>32.4</v>
      </c>
      <c r="J247" s="20">
        <v>1.5</v>
      </c>
      <c r="K247" s="20">
        <v>1.1000000000000001</v>
      </c>
      <c r="L247" s="22">
        <v>93</v>
      </c>
      <c r="M247">
        <v>19.100000000000001</v>
      </c>
      <c r="N247">
        <v>25.8</v>
      </c>
      <c r="O247">
        <v>12.8</v>
      </c>
    </row>
    <row r="248" spans="1:15" ht="12.95" customHeight="1" x14ac:dyDescent="0.2">
      <c r="A248" s="1">
        <v>21214</v>
      </c>
      <c r="B248" s="2" t="s">
        <v>57</v>
      </c>
      <c r="C248" s="3">
        <v>21924</v>
      </c>
      <c r="D248" s="2" t="b">
        <v>1</v>
      </c>
      <c r="E248" s="19">
        <v>6.9</v>
      </c>
      <c r="F248" s="19">
        <v>7.4</v>
      </c>
      <c r="G248" s="19">
        <v>9.1</v>
      </c>
      <c r="H248" s="21">
        <v>34760</v>
      </c>
      <c r="I248" s="20">
        <v>7.1</v>
      </c>
      <c r="J248" s="20">
        <v>1.4</v>
      </c>
      <c r="K248" s="20">
        <v>1.9</v>
      </c>
      <c r="L248" s="22">
        <v>64.599999999999994</v>
      </c>
      <c r="M248">
        <v>13.5</v>
      </c>
      <c r="N248">
        <v>21.6</v>
      </c>
      <c r="O248">
        <v>16.399999999999999</v>
      </c>
    </row>
    <row r="249" spans="1:15" ht="12.95" customHeight="1" x14ac:dyDescent="0.2">
      <c r="A249" s="1">
        <v>21215</v>
      </c>
      <c r="B249" s="2" t="s">
        <v>57</v>
      </c>
      <c r="C249" s="3">
        <v>52550</v>
      </c>
      <c r="D249" s="2" t="b">
        <v>1</v>
      </c>
      <c r="E249" s="19">
        <v>17.2</v>
      </c>
      <c r="F249" s="19">
        <v>9.5</v>
      </c>
      <c r="G249" s="19">
        <v>22.6</v>
      </c>
      <c r="H249" s="21">
        <v>27565</v>
      </c>
      <c r="I249" s="20">
        <v>31.6</v>
      </c>
      <c r="J249" s="20">
        <v>0.9</v>
      </c>
      <c r="K249" s="20">
        <v>2.8</v>
      </c>
      <c r="L249" s="22">
        <v>83.7</v>
      </c>
      <c r="M249">
        <v>22</v>
      </c>
      <c r="N249">
        <v>21</v>
      </c>
      <c r="O249">
        <v>21.9</v>
      </c>
    </row>
    <row r="250" spans="1:15" ht="12.95" customHeight="1" x14ac:dyDescent="0.2">
      <c r="A250" s="1">
        <v>21216</v>
      </c>
      <c r="B250" s="2" t="s">
        <v>57</v>
      </c>
      <c r="C250" s="3">
        <v>27643</v>
      </c>
      <c r="D250" s="2" t="b">
        <v>1</v>
      </c>
      <c r="E250" s="19">
        <v>13.7</v>
      </c>
      <c r="F250" s="19">
        <v>12.9</v>
      </c>
      <c r="G250" s="19">
        <v>23.3</v>
      </c>
      <c r="H250" s="21">
        <v>23696</v>
      </c>
      <c r="I250" s="20">
        <v>37.9</v>
      </c>
      <c r="J250" s="20">
        <v>2.2000000000000002</v>
      </c>
      <c r="K250" s="20">
        <v>0.6</v>
      </c>
      <c r="L250" s="22">
        <v>98.8</v>
      </c>
      <c r="M250">
        <v>18.5</v>
      </c>
      <c r="N250">
        <v>20.5</v>
      </c>
      <c r="O250">
        <v>14.6</v>
      </c>
    </row>
    <row r="251" spans="1:15" ht="12.95" customHeight="1" x14ac:dyDescent="0.2">
      <c r="A251" s="1">
        <v>21217</v>
      </c>
      <c r="B251" s="2" t="s">
        <v>57</v>
      </c>
      <c r="C251" s="3">
        <v>31694</v>
      </c>
      <c r="D251" s="2" t="b">
        <v>1</v>
      </c>
      <c r="E251" s="19">
        <v>18.2</v>
      </c>
      <c r="F251" s="19">
        <v>11.6</v>
      </c>
      <c r="G251" s="19">
        <v>32.1</v>
      </c>
      <c r="H251" s="21">
        <v>27241</v>
      </c>
      <c r="I251" s="20">
        <v>44</v>
      </c>
      <c r="J251" s="20">
        <v>2.9</v>
      </c>
      <c r="K251" s="20">
        <v>1.9</v>
      </c>
      <c r="L251" s="22">
        <v>87.5</v>
      </c>
      <c r="M251">
        <v>20.7</v>
      </c>
      <c r="N251">
        <v>17.600000000000001</v>
      </c>
      <c r="O251">
        <v>16.7</v>
      </c>
    </row>
    <row r="252" spans="1:15" ht="12.95" customHeight="1" x14ac:dyDescent="0.2">
      <c r="A252" s="1">
        <v>21218</v>
      </c>
      <c r="B252" s="2" t="s">
        <v>57</v>
      </c>
      <c r="C252" s="3">
        <v>47081</v>
      </c>
      <c r="D252" s="2" t="b">
        <v>1</v>
      </c>
      <c r="E252" s="19">
        <v>9.9</v>
      </c>
      <c r="F252" s="19">
        <v>9.6999999999999993</v>
      </c>
      <c r="G252" s="19">
        <v>21.5</v>
      </c>
      <c r="H252" s="21">
        <v>34456</v>
      </c>
      <c r="I252" s="20">
        <v>29.7</v>
      </c>
      <c r="J252" s="20">
        <v>1.4</v>
      </c>
      <c r="K252" s="20">
        <v>2.4</v>
      </c>
      <c r="L252" s="22">
        <v>72.900000000000006</v>
      </c>
      <c r="M252">
        <v>14.4</v>
      </c>
      <c r="N252">
        <v>16.100000000000001</v>
      </c>
      <c r="O252">
        <v>13.8</v>
      </c>
    </row>
    <row r="253" spans="1:15" ht="12.95" customHeight="1" x14ac:dyDescent="0.2">
      <c r="A253" s="1">
        <v>21219</v>
      </c>
      <c r="B253" s="2" t="s">
        <v>55</v>
      </c>
      <c r="C253" s="3">
        <v>9278</v>
      </c>
      <c r="D253" s="2" t="b">
        <v>1</v>
      </c>
      <c r="E253" s="19">
        <v>9.3000000000000007</v>
      </c>
      <c r="F253" s="19">
        <v>5.0999999999999996</v>
      </c>
      <c r="G253" s="19">
        <v>5</v>
      </c>
      <c r="H253" s="21">
        <v>51261</v>
      </c>
      <c r="I253" s="20">
        <v>4.3</v>
      </c>
      <c r="J253" s="20">
        <v>0</v>
      </c>
      <c r="K253" s="20">
        <v>3</v>
      </c>
      <c r="L253" s="22">
        <v>12.900000000000006</v>
      </c>
      <c r="M253">
        <v>14.9</v>
      </c>
      <c r="N253">
        <v>19.5</v>
      </c>
      <c r="O253">
        <v>20.8</v>
      </c>
    </row>
    <row r="254" spans="1:15" ht="12.95" customHeight="1" x14ac:dyDescent="0.2">
      <c r="A254" s="1">
        <v>21220</v>
      </c>
      <c r="B254" s="2" t="s">
        <v>55</v>
      </c>
      <c r="C254" s="3">
        <v>41627</v>
      </c>
      <c r="D254" s="2" t="b">
        <v>1</v>
      </c>
      <c r="E254" s="19">
        <v>12.2</v>
      </c>
      <c r="F254" s="19">
        <v>3.9</v>
      </c>
      <c r="G254" s="19">
        <v>12.7</v>
      </c>
      <c r="H254" s="21">
        <v>36401</v>
      </c>
      <c r="I254" s="20">
        <v>6.8</v>
      </c>
      <c r="J254" s="20">
        <v>3.1</v>
      </c>
      <c r="K254" s="20">
        <v>5.2</v>
      </c>
      <c r="L254" s="22">
        <v>41.1</v>
      </c>
      <c r="M254">
        <v>12.9</v>
      </c>
      <c r="N254">
        <v>21.4</v>
      </c>
      <c r="O254">
        <v>13.5</v>
      </c>
    </row>
    <row r="255" spans="1:15" ht="12.95" customHeight="1" x14ac:dyDescent="0.2">
      <c r="A255" s="1">
        <v>21221</v>
      </c>
      <c r="B255" s="2" t="s">
        <v>55</v>
      </c>
      <c r="C255" s="3">
        <v>43576</v>
      </c>
      <c r="D255" s="2" t="b">
        <v>1</v>
      </c>
      <c r="E255" s="19">
        <v>13.9</v>
      </c>
      <c r="F255" s="19">
        <v>7.2</v>
      </c>
      <c r="G255" s="19">
        <v>11.8</v>
      </c>
      <c r="H255" s="21">
        <v>32095</v>
      </c>
      <c r="I255" s="20">
        <v>13.1</v>
      </c>
      <c r="J255" s="20">
        <v>1.9</v>
      </c>
      <c r="K255" s="20">
        <v>2.4</v>
      </c>
      <c r="L255" s="22">
        <v>40.9</v>
      </c>
      <c r="M255">
        <v>14.5</v>
      </c>
      <c r="N255">
        <v>22.6</v>
      </c>
      <c r="O255">
        <v>16.8</v>
      </c>
    </row>
    <row r="256" spans="1:15" ht="12.95" customHeight="1" x14ac:dyDescent="0.2">
      <c r="A256" s="1">
        <v>21222</v>
      </c>
      <c r="B256" s="2" t="s">
        <v>55</v>
      </c>
      <c r="C256" s="3">
        <v>59622</v>
      </c>
      <c r="D256" s="2" t="b">
        <v>1</v>
      </c>
      <c r="E256" s="19">
        <v>15.3</v>
      </c>
      <c r="F256" s="19">
        <v>7.6</v>
      </c>
      <c r="G256" s="19">
        <v>16.5</v>
      </c>
      <c r="H256" s="21">
        <v>28708</v>
      </c>
      <c r="I256" s="20">
        <v>14</v>
      </c>
      <c r="J256" s="20">
        <v>2.2999999999999998</v>
      </c>
      <c r="K256" s="20">
        <v>5.5</v>
      </c>
      <c r="L256" s="22">
        <v>34.799999999999997</v>
      </c>
      <c r="M256">
        <v>14</v>
      </c>
      <c r="N256">
        <v>24.6</v>
      </c>
      <c r="O256">
        <v>14.8</v>
      </c>
    </row>
    <row r="257" spans="1:15" ht="12.95" customHeight="1" x14ac:dyDescent="0.2">
      <c r="A257" s="1">
        <v>21223</v>
      </c>
      <c r="B257" s="2" t="s">
        <v>57</v>
      </c>
      <c r="C257" s="3">
        <v>20531</v>
      </c>
      <c r="D257" s="2" t="b">
        <v>1</v>
      </c>
      <c r="E257" s="19">
        <v>25.9</v>
      </c>
      <c r="F257" s="19">
        <v>12.5</v>
      </c>
      <c r="G257" s="19">
        <v>33.799999999999997</v>
      </c>
      <c r="H257" s="21">
        <v>19959</v>
      </c>
      <c r="I257" s="20">
        <v>48.1</v>
      </c>
      <c r="J257" s="20">
        <v>2.8</v>
      </c>
      <c r="K257" s="20">
        <v>3.6</v>
      </c>
      <c r="L257" s="22">
        <v>83.4</v>
      </c>
      <c r="M257">
        <v>25</v>
      </c>
      <c r="N257">
        <v>21.6</v>
      </c>
      <c r="O257">
        <v>11.8</v>
      </c>
    </row>
    <row r="258" spans="1:15" ht="12.95" customHeight="1" x14ac:dyDescent="0.2">
      <c r="A258" s="1">
        <v>21224</v>
      </c>
      <c r="B258" s="2" t="s">
        <v>57</v>
      </c>
      <c r="C258" s="3">
        <v>46110</v>
      </c>
      <c r="D258" s="2" t="b">
        <v>1</v>
      </c>
      <c r="E258" s="19">
        <v>14.9</v>
      </c>
      <c r="F258" s="19">
        <v>4.8</v>
      </c>
      <c r="G258" s="19">
        <v>14.3</v>
      </c>
      <c r="H258" s="21">
        <v>46581</v>
      </c>
      <c r="I258" s="20">
        <v>14.2</v>
      </c>
      <c r="J258" s="20">
        <v>3</v>
      </c>
      <c r="K258" s="20">
        <v>8.6</v>
      </c>
      <c r="L258" s="22">
        <v>39.1</v>
      </c>
      <c r="M258">
        <v>11.3</v>
      </c>
      <c r="N258">
        <v>19.7</v>
      </c>
      <c r="O258">
        <v>11.4</v>
      </c>
    </row>
    <row r="259" spans="1:15" ht="12.95" customHeight="1" x14ac:dyDescent="0.2">
      <c r="A259" s="1">
        <v>21225</v>
      </c>
      <c r="B259" s="2" t="s">
        <v>57</v>
      </c>
      <c r="C259" s="3">
        <v>34362</v>
      </c>
      <c r="D259" s="2" t="b">
        <v>1</v>
      </c>
      <c r="E259" s="19">
        <v>21.9</v>
      </c>
      <c r="F259" s="19">
        <v>8.6999999999999993</v>
      </c>
      <c r="G259" s="19">
        <v>25.1</v>
      </c>
      <c r="H259" s="21">
        <v>22555</v>
      </c>
      <c r="I259" s="20">
        <v>24.8</v>
      </c>
      <c r="J259" s="20">
        <v>3.5</v>
      </c>
      <c r="K259" s="20">
        <v>5.9</v>
      </c>
      <c r="L259" s="22">
        <v>64.900000000000006</v>
      </c>
      <c r="M259">
        <v>16.399999999999999</v>
      </c>
      <c r="N259">
        <v>28</v>
      </c>
      <c r="O259">
        <v>11.8</v>
      </c>
    </row>
    <row r="260" spans="1:15" ht="12.95" customHeight="1" x14ac:dyDescent="0.2">
      <c r="A260" s="1">
        <v>21226</v>
      </c>
      <c r="B260" s="2" t="s">
        <v>51</v>
      </c>
      <c r="C260" s="3">
        <v>6210</v>
      </c>
      <c r="D260" s="2" t="b">
        <v>1</v>
      </c>
      <c r="E260" s="19">
        <v>10.7</v>
      </c>
      <c r="F260" s="19">
        <v>5.8</v>
      </c>
      <c r="G260" s="19">
        <v>13.9</v>
      </c>
      <c r="H260" s="21">
        <v>31637</v>
      </c>
      <c r="I260" s="20">
        <v>13</v>
      </c>
      <c r="J260" s="20">
        <v>2.5</v>
      </c>
      <c r="K260" s="20">
        <v>1.7</v>
      </c>
      <c r="L260" s="22">
        <v>41.2</v>
      </c>
      <c r="M260">
        <v>20.8</v>
      </c>
      <c r="N260">
        <v>31</v>
      </c>
      <c r="O260">
        <v>11</v>
      </c>
    </row>
    <row r="261" spans="1:15" ht="12.95" customHeight="1" x14ac:dyDescent="0.2">
      <c r="A261" s="1">
        <v>21227</v>
      </c>
      <c r="B261" s="2" t="s">
        <v>55</v>
      </c>
      <c r="C261" s="3">
        <v>34471</v>
      </c>
      <c r="D261" s="2" t="b">
        <v>1</v>
      </c>
      <c r="E261" s="19">
        <v>13.7</v>
      </c>
      <c r="F261" s="19">
        <v>5.5</v>
      </c>
      <c r="G261" s="19">
        <v>14.6</v>
      </c>
      <c r="H261" s="21">
        <v>36017</v>
      </c>
      <c r="I261" s="20">
        <v>11.5</v>
      </c>
      <c r="J261" s="20">
        <v>3</v>
      </c>
      <c r="K261" s="20">
        <v>5.9</v>
      </c>
      <c r="L261" s="22">
        <v>32.900000000000006</v>
      </c>
      <c r="M261">
        <v>14.7</v>
      </c>
      <c r="N261">
        <v>20.6</v>
      </c>
      <c r="O261">
        <v>15.2</v>
      </c>
    </row>
    <row r="262" spans="1:15" ht="12.95" customHeight="1" x14ac:dyDescent="0.2">
      <c r="A262" s="1">
        <v>21228</v>
      </c>
      <c r="B262" s="2" t="s">
        <v>55</v>
      </c>
      <c r="C262" s="3">
        <v>50781</v>
      </c>
      <c r="D262" s="2" t="b">
        <v>1</v>
      </c>
      <c r="E262" s="19">
        <v>8</v>
      </c>
      <c r="F262" s="19">
        <v>4.2</v>
      </c>
      <c r="G262" s="19">
        <v>7.3</v>
      </c>
      <c r="H262" s="21">
        <v>44731</v>
      </c>
      <c r="I262" s="20">
        <v>9.6999999999999993</v>
      </c>
      <c r="J262" s="20">
        <v>1.6</v>
      </c>
      <c r="K262" s="20">
        <v>7.1</v>
      </c>
      <c r="L262" s="22">
        <v>43.4</v>
      </c>
      <c r="M262">
        <v>13.7</v>
      </c>
      <c r="N262">
        <v>21.9</v>
      </c>
      <c r="O262">
        <v>21.2</v>
      </c>
    </row>
    <row r="263" spans="1:15" ht="12.95" customHeight="1" x14ac:dyDescent="0.2">
      <c r="A263" s="1">
        <v>21229</v>
      </c>
      <c r="B263" s="2" t="s">
        <v>57</v>
      </c>
      <c r="C263" s="3">
        <v>43933</v>
      </c>
      <c r="D263" s="2" t="b">
        <v>1</v>
      </c>
      <c r="E263" s="19">
        <v>12.4</v>
      </c>
      <c r="F263" s="19">
        <v>6.1</v>
      </c>
      <c r="G263" s="19">
        <v>18.5</v>
      </c>
      <c r="H263" s="21">
        <v>27277</v>
      </c>
      <c r="I263" s="20">
        <v>23</v>
      </c>
      <c r="J263" s="20">
        <v>1.1000000000000001</v>
      </c>
      <c r="K263" s="20">
        <v>1.9</v>
      </c>
      <c r="L263" s="22">
        <v>84.4</v>
      </c>
      <c r="M263">
        <v>16.399999999999999</v>
      </c>
      <c r="N263">
        <v>24</v>
      </c>
      <c r="O263">
        <v>16.100000000000001</v>
      </c>
    </row>
    <row r="264" spans="1:15" ht="12.95" customHeight="1" x14ac:dyDescent="0.2">
      <c r="A264" s="1">
        <v>21230</v>
      </c>
      <c r="B264" s="2" t="s">
        <v>57</v>
      </c>
      <c r="C264" s="3">
        <v>33995</v>
      </c>
      <c r="D264" s="2" t="b">
        <v>1</v>
      </c>
      <c r="E264" s="19">
        <v>12.4</v>
      </c>
      <c r="F264" s="19">
        <v>4</v>
      </c>
      <c r="G264" s="19">
        <v>13.1</v>
      </c>
      <c r="H264" s="21">
        <v>56257</v>
      </c>
      <c r="I264" s="20">
        <v>15.5</v>
      </c>
      <c r="J264" s="20">
        <v>1.7</v>
      </c>
      <c r="K264" s="20">
        <v>5.5</v>
      </c>
      <c r="L264" s="22">
        <v>42.5</v>
      </c>
      <c r="M264">
        <v>11.8</v>
      </c>
      <c r="N264">
        <v>20.5</v>
      </c>
      <c r="O264">
        <v>11.3</v>
      </c>
    </row>
    <row r="265" spans="1:15" ht="12.95" customHeight="1" x14ac:dyDescent="0.2">
      <c r="A265" s="1">
        <v>21231</v>
      </c>
      <c r="B265" s="2" t="s">
        <v>57</v>
      </c>
      <c r="C265" s="3">
        <v>15746</v>
      </c>
      <c r="D265" s="2" t="b">
        <v>1</v>
      </c>
      <c r="E265" s="19">
        <v>8.4</v>
      </c>
      <c r="F265" s="19">
        <v>3.1</v>
      </c>
      <c r="G265" s="19">
        <v>19.100000000000001</v>
      </c>
      <c r="H265" s="21">
        <v>53895</v>
      </c>
      <c r="I265" s="20">
        <v>25.5</v>
      </c>
      <c r="J265" s="20">
        <v>1.6</v>
      </c>
      <c r="K265" s="20">
        <v>4.3</v>
      </c>
      <c r="L265" s="22">
        <v>46.2</v>
      </c>
      <c r="M265">
        <v>11.3</v>
      </c>
      <c r="N265">
        <v>15.1</v>
      </c>
      <c r="O265">
        <v>9.8000000000000007</v>
      </c>
    </row>
    <row r="266" spans="1:15" ht="12.95" customHeight="1" x14ac:dyDescent="0.2">
      <c r="A266" s="1">
        <v>21234</v>
      </c>
      <c r="B266" s="2" t="s">
        <v>55</v>
      </c>
      <c r="C266" s="3">
        <v>66011</v>
      </c>
      <c r="D266" s="2" t="b">
        <v>1</v>
      </c>
      <c r="E266" s="19">
        <v>7.8</v>
      </c>
      <c r="F266" s="19">
        <v>4.5</v>
      </c>
      <c r="G266" s="19">
        <v>6.3</v>
      </c>
      <c r="H266" s="21">
        <v>41495</v>
      </c>
      <c r="I266" s="20">
        <v>9.4</v>
      </c>
      <c r="J266" s="20">
        <v>1</v>
      </c>
      <c r="K266" s="20">
        <v>2.9</v>
      </c>
      <c r="L266" s="22">
        <v>40</v>
      </c>
      <c r="M266">
        <v>12.5</v>
      </c>
      <c r="N266">
        <v>20.8</v>
      </c>
      <c r="O266">
        <v>19.2</v>
      </c>
    </row>
    <row r="267" spans="1:15" ht="12.95" customHeight="1" x14ac:dyDescent="0.2">
      <c r="A267" s="1">
        <v>21236</v>
      </c>
      <c r="B267" s="2" t="s">
        <v>55</v>
      </c>
      <c r="C267" s="3">
        <v>39876</v>
      </c>
      <c r="D267" s="2" t="b">
        <v>1</v>
      </c>
      <c r="E267" s="19">
        <v>8.8000000000000007</v>
      </c>
      <c r="F267" s="19">
        <v>3.4</v>
      </c>
      <c r="G267" s="19">
        <v>10.8</v>
      </c>
      <c r="H267" s="21">
        <v>37313</v>
      </c>
      <c r="I267" s="20">
        <v>5.8</v>
      </c>
      <c r="J267" s="20">
        <v>2.5</v>
      </c>
      <c r="K267" s="20">
        <v>6.7</v>
      </c>
      <c r="L267" s="22">
        <v>41.2</v>
      </c>
      <c r="M267">
        <v>11.1</v>
      </c>
      <c r="N267">
        <v>23.8</v>
      </c>
      <c r="O267">
        <v>16</v>
      </c>
    </row>
    <row r="268" spans="1:15" ht="12.95" customHeight="1" x14ac:dyDescent="0.2">
      <c r="A268" s="1">
        <v>21237</v>
      </c>
      <c r="B268" s="2" t="s">
        <v>55</v>
      </c>
      <c r="C268" s="3">
        <v>30895</v>
      </c>
      <c r="D268" s="2" t="b">
        <v>1</v>
      </c>
      <c r="E268" s="19">
        <v>8.6</v>
      </c>
      <c r="F268" s="19">
        <v>5.5</v>
      </c>
      <c r="G268" s="19">
        <v>7.8</v>
      </c>
      <c r="H268" s="21">
        <v>38992</v>
      </c>
      <c r="I268" s="20">
        <v>6.6</v>
      </c>
      <c r="J268" s="20">
        <v>1.3</v>
      </c>
      <c r="K268" s="20">
        <v>6.3</v>
      </c>
      <c r="L268" s="22">
        <v>53.7</v>
      </c>
      <c r="M268">
        <v>13.3</v>
      </c>
      <c r="N268">
        <v>18.600000000000001</v>
      </c>
      <c r="O268">
        <v>16.399999999999999</v>
      </c>
    </row>
    <row r="269" spans="1:15" ht="12.95" customHeight="1" x14ac:dyDescent="0.2">
      <c r="A269" s="1">
        <v>21239</v>
      </c>
      <c r="B269" s="2" t="s">
        <v>57</v>
      </c>
      <c r="C269" s="3">
        <v>29619</v>
      </c>
      <c r="D269" s="2" t="b">
        <v>1</v>
      </c>
      <c r="E269" s="19">
        <v>9.1999999999999993</v>
      </c>
      <c r="F269" s="19">
        <v>7.6</v>
      </c>
      <c r="G269" s="19">
        <v>13</v>
      </c>
      <c r="H269" s="21">
        <v>33527</v>
      </c>
      <c r="I269" s="20">
        <v>17.600000000000001</v>
      </c>
      <c r="J269" s="20">
        <v>0.3</v>
      </c>
      <c r="K269" s="20">
        <v>3.6</v>
      </c>
      <c r="L269" s="22">
        <v>87.2</v>
      </c>
      <c r="M269">
        <v>10.5</v>
      </c>
      <c r="N269">
        <v>20.100000000000001</v>
      </c>
      <c r="O269">
        <v>15.3</v>
      </c>
    </row>
    <row r="270" spans="1:15" ht="12.95" customHeight="1" x14ac:dyDescent="0.2">
      <c r="A270" s="1">
        <v>21240</v>
      </c>
      <c r="B270" s="2" t="s">
        <v>51</v>
      </c>
      <c r="C270" s="3">
        <v>0</v>
      </c>
      <c r="D270" s="2" t="b">
        <v>0</v>
      </c>
      <c r="E270" s="19">
        <v>0</v>
      </c>
      <c r="F270" s="19">
        <v>0</v>
      </c>
      <c r="G270" s="19">
        <v>0</v>
      </c>
      <c r="H270" s="21">
        <v>0</v>
      </c>
      <c r="I270" s="20">
        <v>0</v>
      </c>
      <c r="J270" s="20">
        <v>0</v>
      </c>
      <c r="K270" s="20">
        <v>0</v>
      </c>
      <c r="L270" s="22" t="e">
        <v>#VALUE!</v>
      </c>
      <c r="M270" t="s">
        <v>50</v>
      </c>
      <c r="N270" t="s">
        <v>50</v>
      </c>
      <c r="O270" t="s">
        <v>50</v>
      </c>
    </row>
    <row r="271" spans="1:15" ht="12.95" customHeight="1" x14ac:dyDescent="0.2">
      <c r="A271" s="1">
        <v>21244</v>
      </c>
      <c r="B271" s="2" t="s">
        <v>55</v>
      </c>
      <c r="C271" s="3">
        <v>38266</v>
      </c>
      <c r="D271" s="2" t="b">
        <v>1</v>
      </c>
      <c r="E271" s="19">
        <v>11</v>
      </c>
      <c r="F271" s="19">
        <v>6.3</v>
      </c>
      <c r="G271" s="19">
        <v>9.1999999999999993</v>
      </c>
      <c r="H271" s="21">
        <v>33181</v>
      </c>
      <c r="I271" s="20">
        <v>5.5</v>
      </c>
      <c r="J271" s="20">
        <v>3.3</v>
      </c>
      <c r="K271" s="20">
        <v>7.7</v>
      </c>
      <c r="L271" s="22">
        <v>91.2</v>
      </c>
      <c r="M271">
        <v>9.4</v>
      </c>
      <c r="N271">
        <v>25.9</v>
      </c>
      <c r="O271">
        <v>10.3</v>
      </c>
    </row>
    <row r="272" spans="1:15" ht="12.95" customHeight="1" x14ac:dyDescent="0.2">
      <c r="A272" s="1">
        <v>21250</v>
      </c>
      <c r="B272" s="2" t="s">
        <v>55</v>
      </c>
      <c r="C272" s="3">
        <v>3022</v>
      </c>
      <c r="D272" s="2" t="b">
        <v>0</v>
      </c>
      <c r="E272" s="19">
        <v>0</v>
      </c>
      <c r="F272" s="19">
        <v>1.4</v>
      </c>
      <c r="G272" s="19">
        <v>0</v>
      </c>
      <c r="H272" s="21">
        <v>4933</v>
      </c>
      <c r="I272" s="20">
        <v>0</v>
      </c>
      <c r="J272" s="20">
        <v>0</v>
      </c>
      <c r="K272" s="20">
        <v>1.3</v>
      </c>
      <c r="L272" s="22">
        <v>52.8</v>
      </c>
      <c r="M272">
        <v>9.5</v>
      </c>
      <c r="N272">
        <v>0.2</v>
      </c>
      <c r="O272">
        <v>0</v>
      </c>
    </row>
    <row r="273" spans="1:15" ht="12.95" customHeight="1" x14ac:dyDescent="0.2">
      <c r="A273" s="1">
        <v>21251</v>
      </c>
      <c r="B273" s="2" t="s">
        <v>57</v>
      </c>
      <c r="C273" s="3">
        <v>354</v>
      </c>
      <c r="D273" s="2" t="b">
        <v>0</v>
      </c>
      <c r="E273" s="19">
        <v>0</v>
      </c>
      <c r="F273" s="19">
        <v>25</v>
      </c>
      <c r="G273" s="19">
        <v>0</v>
      </c>
      <c r="H273" s="21">
        <v>3155</v>
      </c>
      <c r="I273" s="20">
        <v>0</v>
      </c>
      <c r="J273" s="20">
        <v>0</v>
      </c>
      <c r="K273" s="20">
        <v>1.4</v>
      </c>
      <c r="L273" s="22">
        <v>73.400000000000006</v>
      </c>
      <c r="M273">
        <v>4.2</v>
      </c>
      <c r="N273">
        <v>0</v>
      </c>
      <c r="O273">
        <v>0</v>
      </c>
    </row>
    <row r="274" spans="1:15" ht="12.95" customHeight="1" x14ac:dyDescent="0.2">
      <c r="A274" s="1">
        <v>21252</v>
      </c>
      <c r="B274" s="2" t="s">
        <v>55</v>
      </c>
      <c r="C274" s="3">
        <v>4478</v>
      </c>
      <c r="D274" s="2" t="b">
        <v>0</v>
      </c>
      <c r="E274" s="19">
        <v>0</v>
      </c>
      <c r="F274" s="19">
        <v>10</v>
      </c>
      <c r="G274" s="19">
        <v>0</v>
      </c>
      <c r="H274" s="21">
        <v>3749</v>
      </c>
      <c r="I274" s="20">
        <v>0</v>
      </c>
      <c r="J274" s="20">
        <v>0</v>
      </c>
      <c r="K274" s="20">
        <v>1.6</v>
      </c>
      <c r="L274" s="22">
        <v>46.5</v>
      </c>
      <c r="M274">
        <v>6.9</v>
      </c>
      <c r="N274">
        <v>0.6</v>
      </c>
      <c r="O274">
        <v>0</v>
      </c>
    </row>
    <row r="275" spans="1:15" ht="12.95" customHeight="1" x14ac:dyDescent="0.2">
      <c r="A275" s="1">
        <v>21286</v>
      </c>
      <c r="B275" s="2" t="s">
        <v>55</v>
      </c>
      <c r="C275" s="3">
        <v>21119</v>
      </c>
      <c r="D275" s="2" t="b">
        <v>1</v>
      </c>
      <c r="E275" s="19">
        <v>3.3</v>
      </c>
      <c r="F275" s="19">
        <v>3.8</v>
      </c>
      <c r="G275" s="19">
        <v>12.2</v>
      </c>
      <c r="H275" s="21">
        <v>50657</v>
      </c>
      <c r="I275" s="20">
        <v>13.8</v>
      </c>
      <c r="J275" s="20">
        <v>0.6</v>
      </c>
      <c r="K275" s="20">
        <v>2.9</v>
      </c>
      <c r="L275" s="22">
        <v>26.700000000000003</v>
      </c>
      <c r="M275">
        <v>9.3000000000000007</v>
      </c>
      <c r="N275">
        <v>18.7</v>
      </c>
      <c r="O275">
        <v>21.8</v>
      </c>
    </row>
    <row r="276" spans="1:15" ht="12.95" customHeight="1" x14ac:dyDescent="0.2">
      <c r="A276" s="1">
        <v>21401</v>
      </c>
      <c r="B276" s="2" t="s">
        <v>51</v>
      </c>
      <c r="C276" s="3">
        <v>39517</v>
      </c>
      <c r="D276" s="2" t="b">
        <v>1</v>
      </c>
      <c r="E276" s="19">
        <v>6.5</v>
      </c>
      <c r="F276" s="19">
        <v>3.9</v>
      </c>
      <c r="G276" s="19">
        <v>7.1</v>
      </c>
      <c r="H276" s="21">
        <v>67910</v>
      </c>
      <c r="I276" s="20">
        <v>5.7</v>
      </c>
      <c r="J276" s="20">
        <v>2.7</v>
      </c>
      <c r="K276" s="20">
        <v>4.4000000000000004</v>
      </c>
      <c r="L276" s="22">
        <v>30.700000000000003</v>
      </c>
      <c r="M276">
        <v>10.8</v>
      </c>
      <c r="N276">
        <v>18.600000000000001</v>
      </c>
      <c r="O276">
        <v>24.2</v>
      </c>
    </row>
    <row r="277" spans="1:15" ht="12.95" customHeight="1" x14ac:dyDescent="0.2">
      <c r="A277" s="1">
        <v>21402</v>
      </c>
      <c r="B277" s="2" t="s">
        <v>51</v>
      </c>
      <c r="C277" s="3">
        <v>5576</v>
      </c>
      <c r="D277" s="2" t="b">
        <v>1</v>
      </c>
      <c r="E277" s="19">
        <v>2.5</v>
      </c>
      <c r="F277" s="19">
        <v>6.6</v>
      </c>
      <c r="G277" s="19">
        <v>0</v>
      </c>
      <c r="H277" s="21">
        <v>23585</v>
      </c>
      <c r="I277" s="20">
        <v>0</v>
      </c>
      <c r="J277" s="20">
        <v>1.9</v>
      </c>
      <c r="K277" s="20">
        <v>2.1</v>
      </c>
      <c r="L277" s="22">
        <v>44.5</v>
      </c>
      <c r="M277">
        <v>4.0999999999999996</v>
      </c>
      <c r="N277">
        <v>8.4</v>
      </c>
      <c r="O277">
        <v>0.4</v>
      </c>
    </row>
    <row r="278" spans="1:15" ht="12.95" customHeight="1" x14ac:dyDescent="0.2">
      <c r="A278" s="1">
        <v>21403</v>
      </c>
      <c r="B278" s="2" t="s">
        <v>51</v>
      </c>
      <c r="C278" s="3">
        <v>32655</v>
      </c>
      <c r="D278" s="2" t="b">
        <v>1</v>
      </c>
      <c r="E278" s="19">
        <v>7.4</v>
      </c>
      <c r="F278" s="19">
        <v>4.3</v>
      </c>
      <c r="G278" s="19">
        <v>7.2</v>
      </c>
      <c r="H278" s="21">
        <v>61287</v>
      </c>
      <c r="I278" s="20">
        <v>4.5</v>
      </c>
      <c r="J278" s="20">
        <v>2.2000000000000002</v>
      </c>
      <c r="K278" s="20">
        <v>5.4</v>
      </c>
      <c r="L278" s="22">
        <v>36.1</v>
      </c>
      <c r="M278">
        <v>10.1</v>
      </c>
      <c r="N278">
        <v>20.3</v>
      </c>
      <c r="O278">
        <v>20.9</v>
      </c>
    </row>
    <row r="279" spans="1:15" ht="12.95" customHeight="1" x14ac:dyDescent="0.2">
      <c r="A279" s="1">
        <v>21405</v>
      </c>
      <c r="B279" s="2" t="s">
        <v>51</v>
      </c>
      <c r="C279" s="3">
        <v>450</v>
      </c>
      <c r="D279" s="2" t="b">
        <v>0</v>
      </c>
      <c r="E279" s="19">
        <v>0</v>
      </c>
      <c r="F279" s="19">
        <v>0</v>
      </c>
      <c r="G279" s="19">
        <v>11.8</v>
      </c>
      <c r="H279" s="21">
        <v>64365</v>
      </c>
      <c r="I279" s="20">
        <v>0</v>
      </c>
      <c r="J279" s="20">
        <v>0</v>
      </c>
      <c r="K279" s="20">
        <v>0</v>
      </c>
      <c r="L279" s="22">
        <v>0</v>
      </c>
      <c r="M279">
        <v>2</v>
      </c>
      <c r="N279">
        <v>17.3</v>
      </c>
      <c r="O279">
        <v>35.1</v>
      </c>
    </row>
    <row r="280" spans="1:15" ht="12.95" customHeight="1" x14ac:dyDescent="0.2">
      <c r="A280" s="1">
        <v>21409</v>
      </c>
      <c r="B280" s="2" t="s">
        <v>51</v>
      </c>
      <c r="C280" s="3">
        <v>19878</v>
      </c>
      <c r="D280" s="2" t="b">
        <v>1</v>
      </c>
      <c r="E280" s="19">
        <v>2.1</v>
      </c>
      <c r="F280" s="19">
        <v>3.4</v>
      </c>
      <c r="G280" s="19">
        <v>1.6</v>
      </c>
      <c r="H280" s="21">
        <v>66005</v>
      </c>
      <c r="I280" s="20">
        <v>0.6</v>
      </c>
      <c r="J280" s="20">
        <v>0.6</v>
      </c>
      <c r="K280" s="20">
        <v>1.8</v>
      </c>
      <c r="L280" s="22">
        <v>17.299999999999997</v>
      </c>
      <c r="M280">
        <v>9.1999999999999993</v>
      </c>
      <c r="N280">
        <v>23.6</v>
      </c>
      <c r="O280">
        <v>18.8</v>
      </c>
    </row>
    <row r="281" spans="1:15" ht="12.95" customHeight="1" x14ac:dyDescent="0.2">
      <c r="A281" s="1">
        <v>21502</v>
      </c>
      <c r="B281" s="2" t="s">
        <v>58</v>
      </c>
      <c r="C281" s="3">
        <v>42049</v>
      </c>
      <c r="D281" s="2" t="b">
        <v>1</v>
      </c>
      <c r="E281" s="19">
        <v>9.9</v>
      </c>
      <c r="F281" s="19">
        <v>6.7</v>
      </c>
      <c r="G281" s="19">
        <v>14.2</v>
      </c>
      <c r="H281" s="21">
        <v>27432</v>
      </c>
      <c r="I281" s="20">
        <v>9.4</v>
      </c>
      <c r="J281" s="20">
        <v>0.60000000000000009</v>
      </c>
      <c r="K281" s="20">
        <v>1.1000000000000001</v>
      </c>
      <c r="L281" s="22">
        <v>16.799999999999997</v>
      </c>
      <c r="M281">
        <v>19.600000000000001</v>
      </c>
      <c r="N281">
        <v>16.8</v>
      </c>
      <c r="O281">
        <v>20.100000000000001</v>
      </c>
    </row>
    <row r="282" spans="1:15" ht="12.95" customHeight="1" x14ac:dyDescent="0.2">
      <c r="A282" s="1">
        <v>21520</v>
      </c>
      <c r="B282" s="2" t="s">
        <v>59</v>
      </c>
      <c r="C282" s="3">
        <v>2048</v>
      </c>
      <c r="D282" s="2" t="b">
        <v>0</v>
      </c>
      <c r="E282" s="19">
        <v>8.9</v>
      </c>
      <c r="F282" s="19">
        <v>1.2</v>
      </c>
      <c r="G282" s="19">
        <v>6.3</v>
      </c>
      <c r="H282" s="21">
        <v>37319</v>
      </c>
      <c r="I282" s="20">
        <v>10.199999999999999</v>
      </c>
      <c r="J282" s="20">
        <v>0</v>
      </c>
      <c r="K282" s="20">
        <v>0.1</v>
      </c>
      <c r="L282" s="22">
        <v>3.5</v>
      </c>
      <c r="M282">
        <v>15.6</v>
      </c>
      <c r="N282">
        <v>24.6</v>
      </c>
      <c r="O282">
        <v>19.8</v>
      </c>
    </row>
    <row r="283" spans="1:15" ht="12.95" customHeight="1" x14ac:dyDescent="0.2">
      <c r="A283" s="1">
        <v>21521</v>
      </c>
      <c r="B283" s="2" t="s">
        <v>58</v>
      </c>
      <c r="C283" s="3">
        <v>1449</v>
      </c>
      <c r="D283" s="2" t="b">
        <v>0</v>
      </c>
      <c r="E283" s="19">
        <v>8.6</v>
      </c>
      <c r="F283" s="19">
        <v>12</v>
      </c>
      <c r="G283" s="19">
        <v>7.5</v>
      </c>
      <c r="H283" s="21">
        <v>32873</v>
      </c>
      <c r="I283" s="20">
        <v>3.1</v>
      </c>
      <c r="J283" s="20">
        <v>0</v>
      </c>
      <c r="K283" s="20">
        <v>0</v>
      </c>
      <c r="L283" s="22">
        <v>0.29999999999999716</v>
      </c>
      <c r="M283">
        <v>20.9</v>
      </c>
      <c r="N283">
        <v>16.399999999999999</v>
      </c>
      <c r="O283">
        <v>27.2</v>
      </c>
    </row>
    <row r="284" spans="1:15" ht="12.95" customHeight="1" x14ac:dyDescent="0.2">
      <c r="A284" s="1">
        <v>21523</v>
      </c>
      <c r="B284" s="2" t="s">
        <v>59</v>
      </c>
      <c r="C284" s="3">
        <v>201</v>
      </c>
      <c r="D284" s="2" t="b">
        <v>0</v>
      </c>
      <c r="E284" s="19">
        <v>0</v>
      </c>
      <c r="F284" s="19">
        <v>11.8</v>
      </c>
      <c r="G284" s="19">
        <v>40.299999999999997</v>
      </c>
      <c r="H284" s="21">
        <v>17735</v>
      </c>
      <c r="I284" s="20">
        <v>29.3</v>
      </c>
      <c r="J284" s="20">
        <v>0</v>
      </c>
      <c r="K284" s="20">
        <v>7.5</v>
      </c>
      <c r="L284" s="22">
        <v>19.900000000000006</v>
      </c>
      <c r="M284">
        <v>18.899999999999999</v>
      </c>
      <c r="N284">
        <v>7.5</v>
      </c>
      <c r="O284">
        <v>25.4</v>
      </c>
    </row>
    <row r="285" spans="1:15" ht="12.95" customHeight="1" x14ac:dyDescent="0.2">
      <c r="A285" s="1">
        <v>21524</v>
      </c>
      <c r="B285" s="2" t="s">
        <v>58</v>
      </c>
      <c r="C285" s="3">
        <v>741</v>
      </c>
      <c r="D285" s="2" t="b">
        <v>0</v>
      </c>
      <c r="E285" s="19">
        <v>3.4</v>
      </c>
      <c r="F285" s="19">
        <v>0</v>
      </c>
      <c r="G285" s="19">
        <v>22.4</v>
      </c>
      <c r="H285" s="21">
        <v>24944</v>
      </c>
      <c r="I285" s="20">
        <v>7.3</v>
      </c>
      <c r="J285" s="20">
        <v>0</v>
      </c>
      <c r="K285" s="20">
        <v>0</v>
      </c>
      <c r="L285" s="22">
        <v>6.5</v>
      </c>
      <c r="M285">
        <v>15.2</v>
      </c>
      <c r="N285">
        <v>24.2</v>
      </c>
      <c r="O285">
        <v>22.7</v>
      </c>
    </row>
    <row r="286" spans="1:15" ht="12.95" customHeight="1" x14ac:dyDescent="0.2">
      <c r="A286" s="1">
        <v>21529</v>
      </c>
      <c r="B286" s="2" t="s">
        <v>58</v>
      </c>
      <c r="C286" s="3">
        <v>557</v>
      </c>
      <c r="D286" s="2" t="b">
        <v>0</v>
      </c>
      <c r="E286" s="19">
        <v>11.7</v>
      </c>
      <c r="F286" s="19">
        <v>0</v>
      </c>
      <c r="G286" s="19">
        <v>4.7</v>
      </c>
      <c r="H286" s="21">
        <v>34336</v>
      </c>
      <c r="I286" s="20">
        <v>6.5</v>
      </c>
      <c r="J286" s="20">
        <v>0</v>
      </c>
      <c r="K286" s="20">
        <v>0</v>
      </c>
      <c r="L286" s="22">
        <v>0.90000000000000568</v>
      </c>
      <c r="M286">
        <v>20.100000000000001</v>
      </c>
      <c r="N286">
        <v>13.3</v>
      </c>
      <c r="O286">
        <v>26.9</v>
      </c>
    </row>
    <row r="287" spans="1:15" ht="12.95" customHeight="1" x14ac:dyDescent="0.2">
      <c r="A287" s="1">
        <v>21530</v>
      </c>
      <c r="B287" s="2" t="s">
        <v>58</v>
      </c>
      <c r="C287" s="3">
        <v>1898</v>
      </c>
      <c r="D287" s="2" t="b">
        <v>0</v>
      </c>
      <c r="E287" s="19">
        <v>10.9</v>
      </c>
      <c r="F287" s="19">
        <v>1.3</v>
      </c>
      <c r="G287" s="19">
        <v>16.2</v>
      </c>
      <c r="H287" s="21">
        <v>27906</v>
      </c>
      <c r="I287" s="20">
        <v>6</v>
      </c>
      <c r="J287" s="20">
        <v>4.7</v>
      </c>
      <c r="K287" s="20">
        <v>0.6</v>
      </c>
      <c r="L287" s="22">
        <v>3.2999999999999972</v>
      </c>
      <c r="M287">
        <v>12.8</v>
      </c>
      <c r="N287">
        <v>19.899999999999999</v>
      </c>
      <c r="O287">
        <v>12.1</v>
      </c>
    </row>
    <row r="288" spans="1:15" ht="12.95" customHeight="1" x14ac:dyDescent="0.2">
      <c r="A288" s="1">
        <v>21531</v>
      </c>
      <c r="B288" s="2" t="s">
        <v>59</v>
      </c>
      <c r="C288" s="3">
        <v>1880</v>
      </c>
      <c r="D288" s="2" t="b">
        <v>0</v>
      </c>
      <c r="E288" s="19">
        <v>8</v>
      </c>
      <c r="F288" s="19">
        <v>4.4000000000000004</v>
      </c>
      <c r="G288" s="19">
        <v>12.3</v>
      </c>
      <c r="H288" s="21">
        <v>34556</v>
      </c>
      <c r="I288" s="20">
        <v>2.1</v>
      </c>
      <c r="J288" s="20">
        <v>0.3</v>
      </c>
      <c r="K288" s="20">
        <v>0.1</v>
      </c>
      <c r="L288" s="22">
        <v>3.2000000000000028</v>
      </c>
      <c r="M288">
        <v>20.5</v>
      </c>
      <c r="N288">
        <v>13.1</v>
      </c>
      <c r="O288">
        <v>22.6</v>
      </c>
    </row>
    <row r="289" spans="1:15" ht="12.95" customHeight="1" x14ac:dyDescent="0.2">
      <c r="A289" s="1">
        <v>21532</v>
      </c>
      <c r="B289" s="2" t="s">
        <v>58</v>
      </c>
      <c r="C289" s="3">
        <v>13184</v>
      </c>
      <c r="D289" s="2" t="b">
        <v>1</v>
      </c>
      <c r="E289" s="19">
        <v>8.5</v>
      </c>
      <c r="F289" s="19">
        <v>6.2</v>
      </c>
      <c r="G289" s="19">
        <v>16.5</v>
      </c>
      <c r="H289" s="21">
        <v>25366</v>
      </c>
      <c r="I289" s="20">
        <v>7.5</v>
      </c>
      <c r="J289" s="20">
        <v>0.1</v>
      </c>
      <c r="K289" s="20">
        <v>1</v>
      </c>
      <c r="L289" s="22">
        <v>15</v>
      </c>
      <c r="M289">
        <v>14.7</v>
      </c>
      <c r="N289">
        <v>16.100000000000001</v>
      </c>
      <c r="O289">
        <v>16.399999999999999</v>
      </c>
    </row>
    <row r="290" spans="1:15" ht="12.95" customHeight="1" x14ac:dyDescent="0.2">
      <c r="A290" s="1">
        <v>21536</v>
      </c>
      <c r="B290" s="2" t="s">
        <v>59</v>
      </c>
      <c r="C290" s="3">
        <v>3855</v>
      </c>
      <c r="D290" s="2" t="b">
        <v>0</v>
      </c>
      <c r="E290" s="19">
        <v>17.899999999999999</v>
      </c>
      <c r="F290" s="19">
        <v>5</v>
      </c>
      <c r="G290" s="19">
        <v>15.6</v>
      </c>
      <c r="H290" s="21">
        <v>32230</v>
      </c>
      <c r="I290" s="20">
        <v>6.5</v>
      </c>
      <c r="J290" s="20">
        <v>1.1000000000000001</v>
      </c>
      <c r="K290" s="20">
        <v>1.2</v>
      </c>
      <c r="L290" s="22">
        <v>1.7000000000000028</v>
      </c>
      <c r="M290">
        <v>19.100000000000001</v>
      </c>
      <c r="N290">
        <v>23.5</v>
      </c>
      <c r="O290">
        <v>21.5</v>
      </c>
    </row>
    <row r="291" spans="1:15" ht="12.95" customHeight="1" x14ac:dyDescent="0.2">
      <c r="A291" s="1">
        <v>21538</v>
      </c>
      <c r="B291" s="2" t="s">
        <v>59</v>
      </c>
      <c r="C291" s="3">
        <v>587</v>
      </c>
      <c r="D291" s="2" t="b">
        <v>0</v>
      </c>
      <c r="E291" s="19">
        <v>10.5</v>
      </c>
      <c r="F291" s="19">
        <v>17.600000000000001</v>
      </c>
      <c r="G291" s="19">
        <v>8</v>
      </c>
      <c r="H291" s="21">
        <v>34949</v>
      </c>
      <c r="I291" s="20">
        <v>3.2</v>
      </c>
      <c r="J291" s="20">
        <v>0</v>
      </c>
      <c r="K291" s="20">
        <v>0.5</v>
      </c>
      <c r="L291" s="22">
        <v>3.2000000000000028</v>
      </c>
      <c r="M291">
        <v>12.6</v>
      </c>
      <c r="N291">
        <v>16</v>
      </c>
      <c r="O291">
        <v>9</v>
      </c>
    </row>
    <row r="292" spans="1:15" ht="12.95" customHeight="1" x14ac:dyDescent="0.2">
      <c r="A292" s="1">
        <v>21539</v>
      </c>
      <c r="B292" s="2" t="s">
        <v>58</v>
      </c>
      <c r="C292" s="3">
        <v>2396</v>
      </c>
      <c r="D292" s="2" t="b">
        <v>0</v>
      </c>
      <c r="E292" s="19">
        <v>13.1</v>
      </c>
      <c r="F292" s="19">
        <v>7.7</v>
      </c>
      <c r="G292" s="19">
        <v>15.4</v>
      </c>
      <c r="H292" s="21">
        <v>27498</v>
      </c>
      <c r="I292" s="20">
        <v>14.8</v>
      </c>
      <c r="J292" s="20">
        <v>0.4</v>
      </c>
      <c r="K292" s="20">
        <v>0.9</v>
      </c>
      <c r="L292" s="22">
        <v>4.7999999999999972</v>
      </c>
      <c r="M292">
        <v>16.2</v>
      </c>
      <c r="N292">
        <v>21.6</v>
      </c>
      <c r="O292">
        <v>18.7</v>
      </c>
    </row>
    <row r="293" spans="1:15" ht="12.95" customHeight="1" x14ac:dyDescent="0.2">
      <c r="A293" s="1">
        <v>21540</v>
      </c>
      <c r="B293" s="2" t="s">
        <v>58</v>
      </c>
      <c r="C293" s="3">
        <v>71</v>
      </c>
      <c r="D293" s="2" t="b">
        <v>0</v>
      </c>
      <c r="E293" s="19">
        <v>8.5</v>
      </c>
      <c r="F293" s="19">
        <v>38.700000000000003</v>
      </c>
      <c r="G293" s="19">
        <v>45.1</v>
      </c>
      <c r="H293" s="21">
        <v>17156</v>
      </c>
      <c r="I293" s="20">
        <v>32</v>
      </c>
      <c r="J293" s="20">
        <v>0</v>
      </c>
      <c r="K293" s="20">
        <v>0</v>
      </c>
      <c r="L293" s="22">
        <v>2.7999999999999972</v>
      </c>
      <c r="M293">
        <v>22.5</v>
      </c>
      <c r="N293">
        <v>28.2</v>
      </c>
      <c r="O293">
        <v>9.9</v>
      </c>
    </row>
    <row r="294" spans="1:15" ht="12.95" customHeight="1" x14ac:dyDescent="0.2">
      <c r="A294" s="1">
        <v>21541</v>
      </c>
      <c r="B294" s="2" t="s">
        <v>59</v>
      </c>
      <c r="C294" s="3">
        <v>1500</v>
      </c>
      <c r="D294" s="2" t="b">
        <v>0</v>
      </c>
      <c r="E294" s="19">
        <v>0.6</v>
      </c>
      <c r="F294" s="19">
        <v>5.6</v>
      </c>
      <c r="G294" s="19">
        <v>9.8000000000000007</v>
      </c>
      <c r="H294" s="21">
        <v>39051</v>
      </c>
      <c r="I294" s="20">
        <v>10.4</v>
      </c>
      <c r="J294" s="20">
        <v>0</v>
      </c>
      <c r="K294" s="20">
        <v>0</v>
      </c>
      <c r="L294" s="22">
        <v>20.900000000000006</v>
      </c>
      <c r="M294">
        <v>8.6999999999999993</v>
      </c>
      <c r="N294">
        <v>8.1999999999999993</v>
      </c>
      <c r="O294">
        <v>22.9</v>
      </c>
    </row>
    <row r="295" spans="1:15" ht="12.95" customHeight="1" x14ac:dyDescent="0.2">
      <c r="A295" s="1">
        <v>21542</v>
      </c>
      <c r="B295" s="2" t="s">
        <v>58</v>
      </c>
      <c r="C295" s="3">
        <v>154</v>
      </c>
      <c r="D295" s="2" t="b">
        <v>0</v>
      </c>
      <c r="E295" s="19">
        <v>2.9</v>
      </c>
      <c r="F295" s="19">
        <v>15.6</v>
      </c>
      <c r="G295" s="19">
        <v>49.4</v>
      </c>
      <c r="H295" s="21">
        <v>8405</v>
      </c>
      <c r="I295" s="20">
        <v>30.6</v>
      </c>
      <c r="J295" s="20">
        <v>8.1</v>
      </c>
      <c r="K295" s="20">
        <v>0</v>
      </c>
      <c r="L295" s="22">
        <v>7.7999999999999972</v>
      </c>
      <c r="M295">
        <v>21.4</v>
      </c>
      <c r="N295">
        <v>32.5</v>
      </c>
      <c r="O295">
        <v>7.8</v>
      </c>
    </row>
    <row r="296" spans="1:15" ht="12.95" customHeight="1" x14ac:dyDescent="0.2">
      <c r="A296" s="1">
        <v>21543</v>
      </c>
      <c r="B296" s="2" t="s">
        <v>58</v>
      </c>
      <c r="C296" s="3">
        <v>335</v>
      </c>
      <c r="D296" s="2" t="b">
        <v>0</v>
      </c>
      <c r="E296" s="19">
        <v>9.6999999999999993</v>
      </c>
      <c r="F296" s="19">
        <v>29</v>
      </c>
      <c r="G296" s="19">
        <v>0</v>
      </c>
      <c r="H296" s="21">
        <v>37959</v>
      </c>
      <c r="I296" s="20">
        <v>0</v>
      </c>
      <c r="J296" s="20">
        <v>0</v>
      </c>
      <c r="K296" s="20">
        <v>0</v>
      </c>
      <c r="L296" s="22">
        <v>1.7999999999999972</v>
      </c>
      <c r="M296">
        <v>19.7</v>
      </c>
      <c r="N296">
        <v>0</v>
      </c>
      <c r="O296">
        <v>52.5</v>
      </c>
    </row>
    <row r="297" spans="1:15" ht="12.95" customHeight="1" x14ac:dyDescent="0.2">
      <c r="A297" s="1">
        <v>21545</v>
      </c>
      <c r="B297" s="2" t="s">
        <v>58</v>
      </c>
      <c r="C297" s="3">
        <v>1625</v>
      </c>
      <c r="D297" s="2" t="b">
        <v>0</v>
      </c>
      <c r="E297" s="19">
        <v>10.6</v>
      </c>
      <c r="F297" s="19">
        <v>14.1</v>
      </c>
      <c r="G297" s="19">
        <v>11.8</v>
      </c>
      <c r="H297" s="21">
        <v>34013</v>
      </c>
      <c r="I297" s="20">
        <v>11</v>
      </c>
      <c r="J297" s="20">
        <v>0</v>
      </c>
      <c r="K297" s="20">
        <v>0.9</v>
      </c>
      <c r="L297" s="22">
        <v>2.2000000000000028</v>
      </c>
      <c r="M297">
        <v>22.3</v>
      </c>
      <c r="N297">
        <v>12.6</v>
      </c>
      <c r="O297">
        <v>22.5</v>
      </c>
    </row>
    <row r="298" spans="1:15" ht="12.95" customHeight="1" x14ac:dyDescent="0.2">
      <c r="A298" s="1">
        <v>21550</v>
      </c>
      <c r="B298" s="2" t="s">
        <v>59</v>
      </c>
      <c r="C298" s="3">
        <v>14160</v>
      </c>
      <c r="D298" s="2" t="b">
        <v>1</v>
      </c>
      <c r="E298" s="19">
        <v>7.9</v>
      </c>
      <c r="F298" s="19">
        <v>3.3</v>
      </c>
      <c r="G298" s="19">
        <v>8.1</v>
      </c>
      <c r="H298" s="21">
        <v>36413</v>
      </c>
      <c r="I298" s="20">
        <v>6.8</v>
      </c>
      <c r="J298" s="20">
        <v>1.9</v>
      </c>
      <c r="K298" s="20">
        <v>0.8</v>
      </c>
      <c r="L298" s="22">
        <v>3.0999999999999943</v>
      </c>
      <c r="M298">
        <v>18.399999999999999</v>
      </c>
      <c r="N298">
        <v>18.899999999999999</v>
      </c>
      <c r="O298">
        <v>23.1</v>
      </c>
    </row>
    <row r="299" spans="1:15" ht="12.95" customHeight="1" x14ac:dyDescent="0.2">
      <c r="A299" s="1">
        <v>21555</v>
      </c>
      <c r="B299" s="2" t="s">
        <v>58</v>
      </c>
      <c r="C299" s="3">
        <v>1455</v>
      </c>
      <c r="D299" s="2" t="b">
        <v>0</v>
      </c>
      <c r="E299" s="19">
        <v>17.8</v>
      </c>
      <c r="F299" s="19">
        <v>9.6</v>
      </c>
      <c r="G299" s="19">
        <v>15.6</v>
      </c>
      <c r="H299" s="21">
        <v>25177</v>
      </c>
      <c r="I299" s="20">
        <v>2.8</v>
      </c>
      <c r="J299" s="20">
        <v>2</v>
      </c>
      <c r="K299" s="20">
        <v>0</v>
      </c>
      <c r="L299" s="22">
        <v>1.9000000000000057</v>
      </c>
      <c r="M299">
        <v>21.2</v>
      </c>
      <c r="N299">
        <v>21.9</v>
      </c>
      <c r="O299">
        <v>19.8</v>
      </c>
    </row>
    <row r="300" spans="1:15" ht="12.95" customHeight="1" x14ac:dyDescent="0.2">
      <c r="A300" s="1">
        <v>21557</v>
      </c>
      <c r="B300" s="2" t="s">
        <v>58</v>
      </c>
      <c r="C300" s="3">
        <v>1516</v>
      </c>
      <c r="D300" s="2" t="b">
        <v>0</v>
      </c>
      <c r="E300" s="19">
        <v>16</v>
      </c>
      <c r="F300" s="19">
        <v>2.2999999999999998</v>
      </c>
      <c r="G300" s="19">
        <v>16</v>
      </c>
      <c r="H300" s="21">
        <v>24550</v>
      </c>
      <c r="I300" s="20">
        <v>4.3</v>
      </c>
      <c r="J300" s="20">
        <v>0</v>
      </c>
      <c r="K300" s="20">
        <v>0</v>
      </c>
      <c r="L300" s="22">
        <v>0</v>
      </c>
      <c r="M300">
        <v>24.1</v>
      </c>
      <c r="N300">
        <v>22</v>
      </c>
      <c r="O300">
        <v>18.2</v>
      </c>
    </row>
    <row r="301" spans="1:15" ht="12.95" customHeight="1" x14ac:dyDescent="0.2">
      <c r="A301" s="1">
        <v>21561</v>
      </c>
      <c r="B301" s="2" t="s">
        <v>59</v>
      </c>
      <c r="C301" s="3">
        <v>2355</v>
      </c>
      <c r="D301" s="2" t="b">
        <v>0</v>
      </c>
      <c r="E301" s="19">
        <v>6.6</v>
      </c>
      <c r="F301" s="19">
        <v>0</v>
      </c>
      <c r="G301" s="19">
        <v>5</v>
      </c>
      <c r="H301" s="21">
        <v>44759</v>
      </c>
      <c r="I301" s="20">
        <v>1.8</v>
      </c>
      <c r="J301" s="20">
        <v>0.8</v>
      </c>
      <c r="K301" s="20">
        <v>0</v>
      </c>
      <c r="L301" s="22">
        <v>6.2000000000000028</v>
      </c>
      <c r="M301">
        <v>14.5</v>
      </c>
      <c r="N301">
        <v>16.399999999999999</v>
      </c>
      <c r="O301">
        <v>32.5</v>
      </c>
    </row>
    <row r="302" spans="1:15" ht="12.95" customHeight="1" x14ac:dyDescent="0.2">
      <c r="A302" s="1">
        <v>21562</v>
      </c>
      <c r="B302" s="2" t="s">
        <v>58</v>
      </c>
      <c r="C302" s="3">
        <v>3093</v>
      </c>
      <c r="D302" s="2" t="b">
        <v>0</v>
      </c>
      <c r="E302" s="19">
        <v>10.7</v>
      </c>
      <c r="F302" s="19">
        <v>7</v>
      </c>
      <c r="G302" s="19">
        <v>12.7</v>
      </c>
      <c r="H302" s="21">
        <v>21721</v>
      </c>
      <c r="I302" s="20">
        <v>10.4</v>
      </c>
      <c r="J302" s="20">
        <v>3.6</v>
      </c>
      <c r="K302" s="20">
        <v>0</v>
      </c>
      <c r="L302" s="22">
        <v>2.5</v>
      </c>
      <c r="M302">
        <v>22.2</v>
      </c>
      <c r="N302">
        <v>23.5</v>
      </c>
      <c r="O302">
        <v>20.6</v>
      </c>
    </row>
    <row r="303" spans="1:15" ht="12.95" customHeight="1" x14ac:dyDescent="0.2">
      <c r="A303" s="1">
        <v>21601</v>
      </c>
      <c r="B303" s="2" t="s">
        <v>60</v>
      </c>
      <c r="C303" s="3">
        <v>23373</v>
      </c>
      <c r="D303" s="2" t="b">
        <v>1</v>
      </c>
      <c r="E303" s="19">
        <v>9.3000000000000007</v>
      </c>
      <c r="F303" s="19">
        <v>2.6</v>
      </c>
      <c r="G303" s="19">
        <v>8.8000000000000007</v>
      </c>
      <c r="H303" s="21">
        <v>47415</v>
      </c>
      <c r="I303" s="20">
        <v>10.5</v>
      </c>
      <c r="J303" s="20">
        <v>1.5</v>
      </c>
      <c r="K303" s="20">
        <v>3.6</v>
      </c>
      <c r="L303" s="22">
        <v>26.700000000000003</v>
      </c>
      <c r="M303">
        <v>15.7</v>
      </c>
      <c r="N303">
        <v>19.8</v>
      </c>
      <c r="O303">
        <v>28.5</v>
      </c>
    </row>
    <row r="304" spans="1:15" ht="12.95" customHeight="1" x14ac:dyDescent="0.2">
      <c r="A304" s="1">
        <v>21607</v>
      </c>
      <c r="B304" s="2" t="s">
        <v>61</v>
      </c>
      <c r="C304" s="3">
        <v>640</v>
      </c>
      <c r="D304" s="2" t="b">
        <v>0</v>
      </c>
      <c r="E304" s="19">
        <v>10.5</v>
      </c>
      <c r="F304" s="19">
        <v>0</v>
      </c>
      <c r="G304" s="19">
        <v>10.5</v>
      </c>
      <c r="H304" s="21">
        <v>44042</v>
      </c>
      <c r="I304" s="20">
        <v>5</v>
      </c>
      <c r="J304" s="20">
        <v>10</v>
      </c>
      <c r="K304" s="20">
        <v>6</v>
      </c>
      <c r="L304" s="22">
        <v>29.200000000000003</v>
      </c>
      <c r="M304">
        <v>3.9</v>
      </c>
      <c r="N304">
        <v>20.2</v>
      </c>
      <c r="O304">
        <v>19.2</v>
      </c>
    </row>
    <row r="305" spans="1:15" ht="12.95" customHeight="1" x14ac:dyDescent="0.2">
      <c r="A305" s="1">
        <v>21610</v>
      </c>
      <c r="B305" s="2" t="s">
        <v>62</v>
      </c>
      <c r="C305" s="3">
        <v>410</v>
      </c>
      <c r="D305" s="2" t="b">
        <v>0</v>
      </c>
      <c r="E305" s="19">
        <v>6.2</v>
      </c>
      <c r="F305" s="19">
        <v>14.4</v>
      </c>
      <c r="G305" s="19">
        <v>10.1</v>
      </c>
      <c r="H305" s="21">
        <v>31860</v>
      </c>
      <c r="I305" s="20">
        <v>3.5</v>
      </c>
      <c r="J305" s="20">
        <v>1.2</v>
      </c>
      <c r="K305" s="20">
        <v>0.5</v>
      </c>
      <c r="L305" s="22">
        <v>10.700000000000003</v>
      </c>
      <c r="M305">
        <v>13.4</v>
      </c>
      <c r="N305">
        <v>20.5</v>
      </c>
      <c r="O305">
        <v>21.2</v>
      </c>
    </row>
    <row r="306" spans="1:15" ht="12.95" customHeight="1" x14ac:dyDescent="0.2">
      <c r="A306" s="1">
        <v>21612</v>
      </c>
      <c r="B306" s="2" t="s">
        <v>60</v>
      </c>
      <c r="C306" s="3">
        <v>716</v>
      </c>
      <c r="D306" s="2" t="b">
        <v>0</v>
      </c>
      <c r="E306" s="19">
        <v>0</v>
      </c>
      <c r="F306" s="19">
        <v>0</v>
      </c>
      <c r="G306" s="19">
        <v>0</v>
      </c>
      <c r="H306" s="21">
        <v>100179</v>
      </c>
      <c r="I306" s="20">
        <v>0</v>
      </c>
      <c r="J306" s="20">
        <v>0</v>
      </c>
      <c r="K306" s="20">
        <v>0</v>
      </c>
      <c r="L306" s="22">
        <v>8.0999999999999943</v>
      </c>
      <c r="M306">
        <v>7.7</v>
      </c>
      <c r="N306">
        <v>17.5</v>
      </c>
      <c r="O306">
        <v>44</v>
      </c>
    </row>
    <row r="307" spans="1:15" ht="12.95" customHeight="1" x14ac:dyDescent="0.2">
      <c r="A307" s="1">
        <v>21613</v>
      </c>
      <c r="B307" s="2" t="s">
        <v>63</v>
      </c>
      <c r="C307" s="3">
        <v>17688</v>
      </c>
      <c r="D307" s="2" t="b">
        <v>1</v>
      </c>
      <c r="E307" s="19">
        <v>12.3</v>
      </c>
      <c r="F307" s="19">
        <v>6.5</v>
      </c>
      <c r="G307" s="19">
        <v>18.899999999999999</v>
      </c>
      <c r="H307" s="21">
        <v>32195</v>
      </c>
      <c r="I307" s="20">
        <v>13.2</v>
      </c>
      <c r="J307" s="20">
        <v>0.4</v>
      </c>
      <c r="K307" s="20">
        <v>3</v>
      </c>
      <c r="L307" s="22">
        <v>47.7</v>
      </c>
      <c r="M307">
        <v>18.899999999999999</v>
      </c>
      <c r="N307">
        <v>21.3</v>
      </c>
      <c r="O307">
        <v>22.9</v>
      </c>
    </row>
    <row r="308" spans="1:15" ht="12.95" customHeight="1" x14ac:dyDescent="0.2">
      <c r="A308" s="1">
        <v>21617</v>
      </c>
      <c r="B308" s="2" t="s">
        <v>61</v>
      </c>
      <c r="C308" s="3">
        <v>10270</v>
      </c>
      <c r="D308" s="2" t="b">
        <v>1</v>
      </c>
      <c r="E308" s="19">
        <v>5.0999999999999996</v>
      </c>
      <c r="F308" s="19">
        <v>3.2</v>
      </c>
      <c r="G308" s="19">
        <v>4.0999999999999996</v>
      </c>
      <c r="H308" s="21">
        <v>49186</v>
      </c>
      <c r="I308" s="20">
        <v>4.5</v>
      </c>
      <c r="J308" s="20">
        <v>0.2</v>
      </c>
      <c r="K308" s="20">
        <v>0.5</v>
      </c>
      <c r="L308" s="22">
        <v>12.200000000000003</v>
      </c>
      <c r="M308">
        <v>6.7</v>
      </c>
      <c r="N308">
        <v>24.8</v>
      </c>
      <c r="O308">
        <v>18.399999999999999</v>
      </c>
    </row>
    <row r="309" spans="1:15" ht="12.95" customHeight="1" x14ac:dyDescent="0.2">
      <c r="A309" s="1">
        <v>21619</v>
      </c>
      <c r="B309" s="2" t="s">
        <v>61</v>
      </c>
      <c r="C309" s="3">
        <v>5765</v>
      </c>
      <c r="D309" s="2" t="b">
        <v>1</v>
      </c>
      <c r="E309" s="19">
        <v>8.1999999999999993</v>
      </c>
      <c r="F309" s="19">
        <v>3.5</v>
      </c>
      <c r="G309" s="19">
        <v>8.6</v>
      </c>
      <c r="H309" s="21">
        <v>54548</v>
      </c>
      <c r="I309" s="20">
        <v>2.7</v>
      </c>
      <c r="J309" s="20">
        <v>1.8</v>
      </c>
      <c r="K309" s="20">
        <v>1.9</v>
      </c>
      <c r="L309" s="22">
        <v>13.700000000000003</v>
      </c>
      <c r="M309">
        <v>12.2</v>
      </c>
      <c r="N309">
        <v>16.5</v>
      </c>
      <c r="O309">
        <v>22.6</v>
      </c>
    </row>
    <row r="310" spans="1:15" ht="12.95" customHeight="1" x14ac:dyDescent="0.2">
      <c r="A310" s="1">
        <v>21620</v>
      </c>
      <c r="B310" s="2" t="s">
        <v>62</v>
      </c>
      <c r="C310" s="3">
        <v>13083</v>
      </c>
      <c r="D310" s="2" t="b">
        <v>1</v>
      </c>
      <c r="E310" s="19">
        <v>8.6999999999999993</v>
      </c>
      <c r="F310" s="19">
        <v>4.4000000000000004</v>
      </c>
      <c r="G310" s="19">
        <v>11.4</v>
      </c>
      <c r="H310" s="21">
        <v>37244</v>
      </c>
      <c r="I310" s="20">
        <v>8.6999999999999993</v>
      </c>
      <c r="J310" s="20">
        <v>1.2</v>
      </c>
      <c r="K310" s="20">
        <v>1.1000000000000001</v>
      </c>
      <c r="L310" s="22">
        <v>20.900000000000006</v>
      </c>
      <c r="M310">
        <v>14.7</v>
      </c>
      <c r="N310">
        <v>17.8</v>
      </c>
      <c r="O310">
        <v>25.1</v>
      </c>
    </row>
    <row r="311" spans="1:15" ht="12.95" customHeight="1" x14ac:dyDescent="0.2">
      <c r="A311" s="1">
        <v>21622</v>
      </c>
      <c r="B311" s="2" t="s">
        <v>63</v>
      </c>
      <c r="C311" s="3">
        <v>645</v>
      </c>
      <c r="D311" s="2" t="b">
        <v>0</v>
      </c>
      <c r="E311" s="19">
        <v>16.3</v>
      </c>
      <c r="F311" s="19">
        <v>1.1000000000000001</v>
      </c>
      <c r="G311" s="19">
        <v>10.9</v>
      </c>
      <c r="H311" s="21">
        <v>27638</v>
      </c>
      <c r="I311" s="20">
        <v>8.1</v>
      </c>
      <c r="J311" s="20">
        <v>0</v>
      </c>
      <c r="K311" s="20">
        <v>0</v>
      </c>
      <c r="L311" s="22">
        <v>5.4000000000000057</v>
      </c>
      <c r="M311">
        <v>13.5</v>
      </c>
      <c r="N311">
        <v>29.5</v>
      </c>
      <c r="O311">
        <v>15.3</v>
      </c>
    </row>
    <row r="312" spans="1:15" ht="12.95" customHeight="1" x14ac:dyDescent="0.2">
      <c r="A312" s="1">
        <v>21623</v>
      </c>
      <c r="B312" s="2" t="s">
        <v>61</v>
      </c>
      <c r="C312" s="3">
        <v>2478</v>
      </c>
      <c r="D312" s="2" t="b">
        <v>0</v>
      </c>
      <c r="E312" s="19">
        <v>11.7</v>
      </c>
      <c r="F312" s="19">
        <v>0.8</v>
      </c>
      <c r="G312" s="19">
        <v>7.9</v>
      </c>
      <c r="H312" s="21">
        <v>35131</v>
      </c>
      <c r="I312" s="20">
        <v>0</v>
      </c>
      <c r="J312" s="20">
        <v>0</v>
      </c>
      <c r="K312" s="20">
        <v>5.5</v>
      </c>
      <c r="L312" s="22">
        <v>21.799999999999997</v>
      </c>
      <c r="M312">
        <v>10.5</v>
      </c>
      <c r="N312">
        <v>21.4</v>
      </c>
      <c r="O312">
        <v>11</v>
      </c>
    </row>
    <row r="313" spans="1:15" ht="12.95" customHeight="1" x14ac:dyDescent="0.2">
      <c r="A313" s="1">
        <v>21624</v>
      </c>
      <c r="B313" s="2" t="s">
        <v>60</v>
      </c>
      <c r="C313" s="3">
        <v>217</v>
      </c>
      <c r="D313" s="2" t="b">
        <v>0</v>
      </c>
      <c r="E313" s="19">
        <v>2.8</v>
      </c>
      <c r="F313" s="19">
        <v>0</v>
      </c>
      <c r="G313" s="19">
        <v>19.399999999999999</v>
      </c>
      <c r="H313" s="21">
        <v>47131</v>
      </c>
      <c r="I313" s="20">
        <v>0</v>
      </c>
      <c r="J313" s="20">
        <v>4.3</v>
      </c>
      <c r="K313" s="20">
        <v>0</v>
      </c>
      <c r="L313" s="22">
        <v>7.4000000000000057</v>
      </c>
      <c r="M313">
        <v>20.7</v>
      </c>
      <c r="N313">
        <v>0</v>
      </c>
      <c r="O313">
        <v>27.2</v>
      </c>
    </row>
    <row r="314" spans="1:15" ht="12.95" customHeight="1" x14ac:dyDescent="0.2">
      <c r="A314" s="1">
        <v>21625</v>
      </c>
      <c r="B314" s="2" t="s">
        <v>60</v>
      </c>
      <c r="C314" s="3">
        <v>2479</v>
      </c>
      <c r="D314" s="2" t="b">
        <v>0</v>
      </c>
      <c r="E314" s="19">
        <v>10.1</v>
      </c>
      <c r="F314" s="19">
        <v>5.8</v>
      </c>
      <c r="G314" s="19">
        <v>11.3</v>
      </c>
      <c r="H314" s="21">
        <v>41581</v>
      </c>
      <c r="I314" s="20">
        <v>0</v>
      </c>
      <c r="J314" s="20">
        <v>0</v>
      </c>
      <c r="K314" s="20">
        <v>0</v>
      </c>
      <c r="L314" s="22">
        <v>17.5</v>
      </c>
      <c r="M314">
        <v>20.9</v>
      </c>
      <c r="N314">
        <v>24.3</v>
      </c>
      <c r="O314">
        <v>14.6</v>
      </c>
    </row>
    <row r="315" spans="1:15" ht="12.95" customHeight="1" x14ac:dyDescent="0.2">
      <c r="A315" s="1">
        <v>21626</v>
      </c>
      <c r="B315" s="2" t="s">
        <v>63</v>
      </c>
      <c r="C315" s="3">
        <v>66</v>
      </c>
      <c r="D315" s="2" t="b">
        <v>0</v>
      </c>
      <c r="E315" s="19">
        <v>0</v>
      </c>
      <c r="F315" s="19">
        <v>0</v>
      </c>
      <c r="G315" s="19">
        <v>0</v>
      </c>
      <c r="H315" s="21">
        <v>46439</v>
      </c>
      <c r="I315" s="20">
        <v>0</v>
      </c>
      <c r="J315" s="20">
        <v>0</v>
      </c>
      <c r="K315" s="20">
        <v>0</v>
      </c>
      <c r="L315" s="22">
        <v>0</v>
      </c>
      <c r="M315">
        <v>4.5</v>
      </c>
      <c r="N315">
        <v>13.6</v>
      </c>
      <c r="O315">
        <v>30.3</v>
      </c>
    </row>
    <row r="316" spans="1:15" ht="12.95" customHeight="1" x14ac:dyDescent="0.2">
      <c r="A316" s="1">
        <v>21627</v>
      </c>
      <c r="B316" s="2" t="s">
        <v>63</v>
      </c>
      <c r="C316" s="3">
        <v>23</v>
      </c>
      <c r="D316" s="2" t="b">
        <v>0</v>
      </c>
      <c r="E316" s="19">
        <v>0</v>
      </c>
      <c r="F316" s="19">
        <v>0</v>
      </c>
      <c r="G316" s="19">
        <v>0</v>
      </c>
      <c r="H316" s="21">
        <v>45000</v>
      </c>
      <c r="I316" s="20">
        <v>0</v>
      </c>
      <c r="J316" s="20">
        <v>0</v>
      </c>
      <c r="K316" s="20">
        <v>0</v>
      </c>
      <c r="L316" s="22">
        <v>0</v>
      </c>
      <c r="M316">
        <v>21.7</v>
      </c>
      <c r="N316">
        <v>0</v>
      </c>
      <c r="O316">
        <v>82.6</v>
      </c>
    </row>
    <row r="317" spans="1:15" ht="12.95" customHeight="1" x14ac:dyDescent="0.2">
      <c r="A317" s="1">
        <v>21628</v>
      </c>
      <c r="B317" s="2" t="s">
        <v>61</v>
      </c>
      <c r="C317" s="3">
        <v>402</v>
      </c>
      <c r="D317" s="2" t="b">
        <v>0</v>
      </c>
      <c r="E317" s="19">
        <v>2.9</v>
      </c>
      <c r="F317" s="19">
        <v>0</v>
      </c>
      <c r="G317" s="19">
        <v>12.7</v>
      </c>
      <c r="H317" s="21">
        <v>30203</v>
      </c>
      <c r="I317" s="20">
        <v>0</v>
      </c>
      <c r="J317" s="20">
        <v>0</v>
      </c>
      <c r="K317" s="20">
        <v>7</v>
      </c>
      <c r="L317" s="22">
        <v>13.200000000000003</v>
      </c>
      <c r="M317">
        <v>9.6999999999999993</v>
      </c>
      <c r="N317">
        <v>22.4</v>
      </c>
      <c r="O317">
        <v>15.7</v>
      </c>
    </row>
    <row r="318" spans="1:15" ht="12.95" customHeight="1" x14ac:dyDescent="0.2">
      <c r="A318" s="1">
        <v>21629</v>
      </c>
      <c r="B318" s="2" t="s">
        <v>64</v>
      </c>
      <c r="C318" s="3">
        <v>9999</v>
      </c>
      <c r="D318" s="2" t="b">
        <v>1</v>
      </c>
      <c r="E318" s="19">
        <v>12.7</v>
      </c>
      <c r="F318" s="19">
        <v>7.1</v>
      </c>
      <c r="G318" s="19">
        <v>10.8</v>
      </c>
      <c r="H318" s="21">
        <v>34079</v>
      </c>
      <c r="I318" s="20">
        <v>3.9</v>
      </c>
      <c r="J318" s="20">
        <v>2.8</v>
      </c>
      <c r="K318" s="20">
        <v>1.3</v>
      </c>
      <c r="L318" s="22">
        <v>22.900000000000006</v>
      </c>
      <c r="M318">
        <v>13.9</v>
      </c>
      <c r="N318">
        <v>22.8</v>
      </c>
      <c r="O318">
        <v>15.8</v>
      </c>
    </row>
    <row r="319" spans="1:15" ht="12.95" customHeight="1" x14ac:dyDescent="0.2">
      <c r="A319" s="1">
        <v>21631</v>
      </c>
      <c r="B319" s="2" t="s">
        <v>63</v>
      </c>
      <c r="C319" s="3">
        <v>2770</v>
      </c>
      <c r="D319" s="2" t="b">
        <v>0</v>
      </c>
      <c r="E319" s="19">
        <v>11.6</v>
      </c>
      <c r="F319" s="19">
        <v>6.1</v>
      </c>
      <c r="G319" s="19">
        <v>6.4</v>
      </c>
      <c r="H319" s="21">
        <v>34277</v>
      </c>
      <c r="I319" s="20">
        <v>1.5</v>
      </c>
      <c r="J319" s="20">
        <v>0</v>
      </c>
      <c r="K319" s="20">
        <v>2.7</v>
      </c>
      <c r="L319" s="22">
        <v>15.700000000000003</v>
      </c>
      <c r="M319">
        <v>11.6</v>
      </c>
      <c r="N319">
        <v>23</v>
      </c>
      <c r="O319">
        <v>20.9</v>
      </c>
    </row>
    <row r="320" spans="1:15" ht="12.95" customHeight="1" x14ac:dyDescent="0.2">
      <c r="A320" s="1">
        <v>21632</v>
      </c>
      <c r="B320" s="2" t="s">
        <v>64</v>
      </c>
      <c r="C320" s="3">
        <v>6090</v>
      </c>
      <c r="D320" s="2" t="b">
        <v>1</v>
      </c>
      <c r="E320" s="19">
        <v>16.3</v>
      </c>
      <c r="F320" s="19">
        <v>3.7</v>
      </c>
      <c r="G320" s="19">
        <v>20.100000000000001</v>
      </c>
      <c r="H320" s="21">
        <v>32401</v>
      </c>
      <c r="I320" s="20">
        <v>10.7</v>
      </c>
      <c r="J320" s="20">
        <v>1.5</v>
      </c>
      <c r="K320" s="20">
        <v>1.4</v>
      </c>
      <c r="L320" s="22">
        <v>35.799999999999997</v>
      </c>
      <c r="M320">
        <v>20.7</v>
      </c>
      <c r="N320">
        <v>21.5</v>
      </c>
      <c r="O320">
        <v>17.399999999999999</v>
      </c>
    </row>
    <row r="321" spans="1:15" ht="12.95" customHeight="1" x14ac:dyDescent="0.2">
      <c r="A321" s="1">
        <v>21634</v>
      </c>
      <c r="B321" s="2" t="s">
        <v>63</v>
      </c>
      <c r="C321" s="3">
        <v>372</v>
      </c>
      <c r="D321" s="2" t="b">
        <v>0</v>
      </c>
      <c r="E321" s="19">
        <v>4.9000000000000004</v>
      </c>
      <c r="F321" s="19">
        <v>9.6999999999999993</v>
      </c>
      <c r="G321" s="19">
        <v>2.7</v>
      </c>
      <c r="H321" s="21">
        <v>33209</v>
      </c>
      <c r="I321" s="20">
        <v>2.6</v>
      </c>
      <c r="J321" s="20">
        <v>0</v>
      </c>
      <c r="K321" s="20">
        <v>0</v>
      </c>
      <c r="L321" s="22">
        <v>0.79999999999999716</v>
      </c>
      <c r="M321">
        <v>21.2</v>
      </c>
      <c r="N321">
        <v>12.4</v>
      </c>
      <c r="O321">
        <v>35.5</v>
      </c>
    </row>
    <row r="322" spans="1:15" ht="12.95" customHeight="1" x14ac:dyDescent="0.2">
      <c r="A322" s="1">
        <v>21635</v>
      </c>
      <c r="B322" s="2" t="s">
        <v>62</v>
      </c>
      <c r="C322" s="3">
        <v>1871</v>
      </c>
      <c r="D322" s="2" t="b">
        <v>0</v>
      </c>
      <c r="E322" s="19">
        <v>16.899999999999999</v>
      </c>
      <c r="F322" s="19">
        <v>1.7</v>
      </c>
      <c r="G322" s="19">
        <v>7.2</v>
      </c>
      <c r="H322" s="21">
        <v>47728</v>
      </c>
      <c r="I322" s="20">
        <v>0.9</v>
      </c>
      <c r="J322" s="20">
        <v>1.1000000000000001</v>
      </c>
      <c r="K322" s="20">
        <v>3.4</v>
      </c>
      <c r="L322" s="22">
        <v>17.799999999999997</v>
      </c>
      <c r="M322">
        <v>17.2</v>
      </c>
      <c r="N322">
        <v>16.600000000000001</v>
      </c>
      <c r="O322">
        <v>26.3</v>
      </c>
    </row>
    <row r="323" spans="1:15" ht="12.95" customHeight="1" x14ac:dyDescent="0.2">
      <c r="A323" s="1">
        <v>21636</v>
      </c>
      <c r="B323" s="2" t="s">
        <v>64</v>
      </c>
      <c r="C323" s="3">
        <v>912</v>
      </c>
      <c r="D323" s="2" t="b">
        <v>0</v>
      </c>
      <c r="E323" s="19">
        <v>21.2</v>
      </c>
      <c r="F323" s="19">
        <v>8.9</v>
      </c>
      <c r="G323" s="19">
        <v>12.8</v>
      </c>
      <c r="H323" s="21">
        <v>30504</v>
      </c>
      <c r="I323" s="20">
        <v>10.1</v>
      </c>
      <c r="J323" s="20">
        <v>1.4</v>
      </c>
      <c r="K323" s="20">
        <v>4.4000000000000004</v>
      </c>
      <c r="L323" s="22">
        <v>12.200000000000003</v>
      </c>
      <c r="M323">
        <v>8.1999999999999993</v>
      </c>
      <c r="N323">
        <v>15</v>
      </c>
      <c r="O323">
        <v>26.4</v>
      </c>
    </row>
    <row r="324" spans="1:15" ht="12.95" customHeight="1" x14ac:dyDescent="0.2">
      <c r="A324" s="1">
        <v>21638</v>
      </c>
      <c r="B324" s="2" t="s">
        <v>61</v>
      </c>
      <c r="C324" s="3">
        <v>5125</v>
      </c>
      <c r="D324" s="2" t="b">
        <v>1</v>
      </c>
      <c r="E324" s="19">
        <v>5.3</v>
      </c>
      <c r="F324" s="19">
        <v>4.5999999999999996</v>
      </c>
      <c r="G324" s="19">
        <v>10</v>
      </c>
      <c r="H324" s="21">
        <v>56439</v>
      </c>
      <c r="I324" s="20">
        <v>4.0999999999999996</v>
      </c>
      <c r="J324" s="20">
        <v>0.9</v>
      </c>
      <c r="K324" s="20">
        <v>0.6</v>
      </c>
      <c r="L324" s="22">
        <v>18.799999999999997</v>
      </c>
      <c r="M324">
        <v>10.9</v>
      </c>
      <c r="N324">
        <v>24.6</v>
      </c>
      <c r="O324">
        <v>19.899999999999999</v>
      </c>
    </row>
    <row r="325" spans="1:15" ht="12.95" customHeight="1" x14ac:dyDescent="0.2">
      <c r="A325" s="1">
        <v>21639</v>
      </c>
      <c r="B325" s="2" t="s">
        <v>64</v>
      </c>
      <c r="C325" s="3">
        <v>4881</v>
      </c>
      <c r="D325" s="2" t="b">
        <v>0</v>
      </c>
      <c r="E325" s="19">
        <v>15.8</v>
      </c>
      <c r="F325" s="19">
        <v>4.9000000000000004</v>
      </c>
      <c r="G325" s="19">
        <v>14.3</v>
      </c>
      <c r="H325" s="21">
        <v>28448</v>
      </c>
      <c r="I325" s="20">
        <v>6.5</v>
      </c>
      <c r="J325" s="20">
        <v>3.2</v>
      </c>
      <c r="K325" s="20">
        <v>4.0999999999999996</v>
      </c>
      <c r="L325" s="22">
        <v>17.099999999999994</v>
      </c>
      <c r="M325">
        <v>11.1</v>
      </c>
      <c r="N325">
        <v>27.7</v>
      </c>
      <c r="O325">
        <v>14.2</v>
      </c>
    </row>
    <row r="326" spans="1:15" ht="12.95" customHeight="1" x14ac:dyDescent="0.2">
      <c r="A326" s="1">
        <v>21640</v>
      </c>
      <c r="B326" s="2" t="s">
        <v>64</v>
      </c>
      <c r="C326" s="3">
        <v>1627</v>
      </c>
      <c r="D326" s="2" t="b">
        <v>0</v>
      </c>
      <c r="E326" s="19">
        <v>26.2</v>
      </c>
      <c r="F326" s="19">
        <v>1.5</v>
      </c>
      <c r="G326" s="19">
        <v>4.9000000000000004</v>
      </c>
      <c r="H326" s="21">
        <v>24331</v>
      </c>
      <c r="I326" s="20">
        <v>2.2000000000000002</v>
      </c>
      <c r="J326" s="20">
        <v>10.199999999999999</v>
      </c>
      <c r="K326" s="20">
        <v>25.8</v>
      </c>
      <c r="L326" s="22">
        <v>34.200000000000003</v>
      </c>
      <c r="M326">
        <v>11.9</v>
      </c>
      <c r="N326">
        <v>31.7</v>
      </c>
      <c r="O326">
        <v>18.399999999999999</v>
      </c>
    </row>
    <row r="327" spans="1:15" ht="12.95" customHeight="1" x14ac:dyDescent="0.2">
      <c r="A327" s="1">
        <v>21641</v>
      </c>
      <c r="B327" s="2" t="s">
        <v>64</v>
      </c>
      <c r="C327" s="3">
        <v>122</v>
      </c>
      <c r="D327" s="2" t="b">
        <v>0</v>
      </c>
      <c r="E327" s="19">
        <v>10.3</v>
      </c>
      <c r="F327" s="19">
        <v>2.4</v>
      </c>
      <c r="G327" s="19">
        <v>34.4</v>
      </c>
      <c r="H327" s="21">
        <v>27051</v>
      </c>
      <c r="I327" s="20">
        <v>5.4</v>
      </c>
      <c r="J327" s="20">
        <v>0</v>
      </c>
      <c r="K327" s="20">
        <v>0</v>
      </c>
      <c r="L327" s="22">
        <v>0.79999999999999716</v>
      </c>
      <c r="M327">
        <v>13.9</v>
      </c>
      <c r="N327">
        <v>15.6</v>
      </c>
      <c r="O327">
        <v>13.1</v>
      </c>
    </row>
    <row r="328" spans="1:15" ht="12.95" customHeight="1" x14ac:dyDescent="0.2">
      <c r="A328" s="1">
        <v>21643</v>
      </c>
      <c r="B328" s="2" t="s">
        <v>63</v>
      </c>
      <c r="C328" s="3">
        <v>5332</v>
      </c>
      <c r="D328" s="2" t="b">
        <v>1</v>
      </c>
      <c r="E328" s="19">
        <v>14.3</v>
      </c>
      <c r="F328" s="19">
        <v>6.4</v>
      </c>
      <c r="G328" s="19">
        <v>13.7</v>
      </c>
      <c r="H328" s="21">
        <v>26323</v>
      </c>
      <c r="I328" s="20">
        <v>6.6</v>
      </c>
      <c r="J328" s="20">
        <v>0.4</v>
      </c>
      <c r="K328" s="20">
        <v>1.9</v>
      </c>
      <c r="L328" s="22">
        <v>38.799999999999997</v>
      </c>
      <c r="M328">
        <v>12.6</v>
      </c>
      <c r="N328">
        <v>23.2</v>
      </c>
      <c r="O328">
        <v>18.2</v>
      </c>
    </row>
    <row r="329" spans="1:15" ht="12.95" customHeight="1" x14ac:dyDescent="0.2">
      <c r="A329" s="1">
        <v>21644</v>
      </c>
      <c r="B329" s="2" t="s">
        <v>61</v>
      </c>
      <c r="C329" s="3">
        <v>15</v>
      </c>
      <c r="D329" s="2" t="b">
        <v>0</v>
      </c>
      <c r="E329" s="19">
        <v>33.299999999999997</v>
      </c>
      <c r="F329" s="19">
        <v>0</v>
      </c>
      <c r="G329" s="19">
        <v>0</v>
      </c>
      <c r="H329" s="21">
        <v>16093</v>
      </c>
      <c r="I329" s="20">
        <v>42.9</v>
      </c>
      <c r="J329" s="20">
        <v>0</v>
      </c>
      <c r="K329" s="20">
        <v>0</v>
      </c>
      <c r="L329" s="22">
        <v>0</v>
      </c>
      <c r="M329">
        <v>33.299999999999997</v>
      </c>
      <c r="N329">
        <v>0</v>
      </c>
      <c r="O329">
        <v>60</v>
      </c>
    </row>
    <row r="330" spans="1:15" ht="12.95" customHeight="1" x14ac:dyDescent="0.2">
      <c r="A330" s="1">
        <v>21645</v>
      </c>
      <c r="B330" s="2" t="s">
        <v>62</v>
      </c>
      <c r="C330" s="3">
        <v>1319</v>
      </c>
      <c r="D330" s="2" t="b">
        <v>0</v>
      </c>
      <c r="E330" s="19">
        <v>7</v>
      </c>
      <c r="F330" s="19">
        <v>6.2</v>
      </c>
      <c r="G330" s="19">
        <v>15.1</v>
      </c>
      <c r="H330" s="21">
        <v>44145</v>
      </c>
      <c r="I330" s="20">
        <v>3.1</v>
      </c>
      <c r="J330" s="20">
        <v>0</v>
      </c>
      <c r="K330" s="20">
        <v>0</v>
      </c>
      <c r="L330" s="22">
        <v>3.4000000000000057</v>
      </c>
      <c r="M330">
        <v>10.199999999999999</v>
      </c>
      <c r="N330">
        <v>17.600000000000001</v>
      </c>
      <c r="O330">
        <v>18.5</v>
      </c>
    </row>
    <row r="331" spans="1:15" ht="12.95" customHeight="1" x14ac:dyDescent="0.2">
      <c r="A331" s="1">
        <v>21647</v>
      </c>
      <c r="B331" s="2" t="s">
        <v>60</v>
      </c>
      <c r="C331" s="3">
        <v>447</v>
      </c>
      <c r="D331" s="2" t="b">
        <v>0</v>
      </c>
      <c r="E331" s="19">
        <v>4</v>
      </c>
      <c r="F331" s="19">
        <v>0</v>
      </c>
      <c r="G331" s="19">
        <v>6</v>
      </c>
      <c r="H331" s="21">
        <v>50086</v>
      </c>
      <c r="I331" s="20">
        <v>0</v>
      </c>
      <c r="J331" s="20">
        <v>0</v>
      </c>
      <c r="K331" s="20">
        <v>0</v>
      </c>
      <c r="L331" s="22">
        <v>2</v>
      </c>
      <c r="M331">
        <v>13.9</v>
      </c>
      <c r="N331">
        <v>24.8</v>
      </c>
      <c r="O331">
        <v>13.9</v>
      </c>
    </row>
    <row r="332" spans="1:15" ht="12.95" customHeight="1" x14ac:dyDescent="0.2">
      <c r="A332" s="1">
        <v>21648</v>
      </c>
      <c r="B332" s="2" t="s">
        <v>63</v>
      </c>
      <c r="C332" s="3">
        <v>116</v>
      </c>
      <c r="D332" s="2" t="b">
        <v>0</v>
      </c>
      <c r="E332" s="19">
        <v>0</v>
      </c>
      <c r="F332" s="19">
        <v>0</v>
      </c>
      <c r="G332" s="19">
        <v>23.7</v>
      </c>
      <c r="H332" s="21">
        <v>44708</v>
      </c>
      <c r="I332" s="20">
        <v>0</v>
      </c>
      <c r="J332" s="20">
        <v>0</v>
      </c>
      <c r="K332" s="20">
        <v>0</v>
      </c>
      <c r="L332" s="22">
        <v>23.299999999999997</v>
      </c>
      <c r="M332">
        <v>0</v>
      </c>
      <c r="N332">
        <v>19.8</v>
      </c>
      <c r="O332">
        <v>11.2</v>
      </c>
    </row>
    <row r="333" spans="1:15" ht="12.95" customHeight="1" x14ac:dyDescent="0.2">
      <c r="A333" s="1">
        <v>21649</v>
      </c>
      <c r="B333" s="2" t="s">
        <v>64</v>
      </c>
      <c r="C333" s="3">
        <v>2276</v>
      </c>
      <c r="D333" s="2" t="b">
        <v>0</v>
      </c>
      <c r="E333" s="19">
        <v>26.3</v>
      </c>
      <c r="F333" s="19">
        <v>6</v>
      </c>
      <c r="G333" s="19">
        <v>20.6</v>
      </c>
      <c r="H333" s="21">
        <v>19000</v>
      </c>
      <c r="I333" s="20">
        <v>6.1</v>
      </c>
      <c r="J333" s="20">
        <v>13</v>
      </c>
      <c r="K333" s="20">
        <v>16.100000000000001</v>
      </c>
      <c r="L333" s="22">
        <v>38.9</v>
      </c>
      <c r="M333">
        <v>14.1</v>
      </c>
      <c r="N333">
        <v>24.1</v>
      </c>
      <c r="O333">
        <v>14.5</v>
      </c>
    </row>
    <row r="334" spans="1:15" ht="12.95" customHeight="1" x14ac:dyDescent="0.2">
      <c r="A334" s="1">
        <v>21650</v>
      </c>
      <c r="B334" s="2" t="s">
        <v>62</v>
      </c>
      <c r="C334" s="3">
        <v>238</v>
      </c>
      <c r="D334" s="2" t="b">
        <v>0</v>
      </c>
      <c r="E334" s="19">
        <v>32.6</v>
      </c>
      <c r="F334" s="19">
        <v>0</v>
      </c>
      <c r="G334" s="19">
        <v>0</v>
      </c>
      <c r="H334" s="21">
        <v>31641</v>
      </c>
      <c r="I334" s="20">
        <v>9.8000000000000007</v>
      </c>
      <c r="J334" s="20">
        <v>0</v>
      </c>
      <c r="K334" s="20">
        <v>30.7</v>
      </c>
      <c r="L334" s="22">
        <v>58.4</v>
      </c>
      <c r="M334">
        <v>8</v>
      </c>
      <c r="N334">
        <v>27.7</v>
      </c>
      <c r="O334">
        <v>17.600000000000001</v>
      </c>
    </row>
    <row r="335" spans="1:15" ht="12.95" customHeight="1" x14ac:dyDescent="0.2">
      <c r="A335" s="1">
        <v>21651</v>
      </c>
      <c r="B335" s="2" t="s">
        <v>62</v>
      </c>
      <c r="C335" s="3">
        <v>2488</v>
      </c>
      <c r="D335" s="2" t="b">
        <v>0</v>
      </c>
      <c r="E335" s="19">
        <v>12.5</v>
      </c>
      <c r="F335" s="19">
        <v>2</v>
      </c>
      <c r="G335" s="19">
        <v>6.4</v>
      </c>
      <c r="H335" s="21">
        <v>38981</v>
      </c>
      <c r="I335" s="20">
        <v>2.7</v>
      </c>
      <c r="J335" s="20">
        <v>0.3</v>
      </c>
      <c r="K335" s="20">
        <v>3.2</v>
      </c>
      <c r="L335" s="22">
        <v>24</v>
      </c>
      <c r="M335">
        <v>13.5</v>
      </c>
      <c r="N335">
        <v>18.5</v>
      </c>
      <c r="O335">
        <v>17.8</v>
      </c>
    </row>
    <row r="336" spans="1:15" ht="12.95" customHeight="1" x14ac:dyDescent="0.2">
      <c r="A336" s="1">
        <v>21652</v>
      </c>
      <c r="B336" s="2" t="s">
        <v>60</v>
      </c>
      <c r="C336" s="3">
        <v>156</v>
      </c>
      <c r="D336" s="2" t="b">
        <v>0</v>
      </c>
      <c r="E336" s="19">
        <v>0</v>
      </c>
      <c r="F336" s="19">
        <v>0</v>
      </c>
      <c r="G336" s="19">
        <v>0</v>
      </c>
      <c r="H336" s="21">
        <v>104703</v>
      </c>
      <c r="I336" s="20">
        <v>0</v>
      </c>
      <c r="J336" s="20">
        <v>0</v>
      </c>
      <c r="K336" s="20">
        <v>0</v>
      </c>
      <c r="L336" s="22">
        <v>0</v>
      </c>
      <c r="M336">
        <v>7.1</v>
      </c>
      <c r="N336">
        <v>4.5</v>
      </c>
      <c r="O336">
        <v>70.5</v>
      </c>
    </row>
    <row r="337" spans="1:15" ht="12.95" customHeight="1" x14ac:dyDescent="0.2">
      <c r="A337" s="1">
        <v>21653</v>
      </c>
      <c r="B337" s="2" t="s">
        <v>60</v>
      </c>
      <c r="C337" s="3">
        <v>100</v>
      </c>
      <c r="D337" s="2" t="b">
        <v>0</v>
      </c>
      <c r="E337" s="19">
        <v>0</v>
      </c>
      <c r="F337" s="19">
        <v>0</v>
      </c>
      <c r="G337" s="19">
        <v>0</v>
      </c>
      <c r="H337" s="21">
        <v>62036</v>
      </c>
      <c r="I337" s="20">
        <v>0</v>
      </c>
      <c r="J337" s="20">
        <v>0</v>
      </c>
      <c r="K337" s="20">
        <v>0</v>
      </c>
      <c r="L337" s="22">
        <v>0</v>
      </c>
      <c r="M337">
        <v>26</v>
      </c>
      <c r="N337">
        <v>0</v>
      </c>
      <c r="O337">
        <v>41</v>
      </c>
    </row>
    <row r="338" spans="1:15" ht="12.95" customHeight="1" x14ac:dyDescent="0.2">
      <c r="A338" s="1">
        <v>21654</v>
      </c>
      <c r="B338" s="2" t="s">
        <v>60</v>
      </c>
      <c r="C338" s="3">
        <v>1183</v>
      </c>
      <c r="D338" s="2" t="b">
        <v>0</v>
      </c>
      <c r="E338" s="19">
        <v>1.8</v>
      </c>
      <c r="F338" s="19">
        <v>9.4</v>
      </c>
      <c r="G338" s="19">
        <v>9.6</v>
      </c>
      <c r="H338" s="21">
        <v>75423</v>
      </c>
      <c r="I338" s="20">
        <v>1</v>
      </c>
      <c r="J338" s="20">
        <v>0</v>
      </c>
      <c r="K338" s="20">
        <v>1</v>
      </c>
      <c r="L338" s="22">
        <v>16</v>
      </c>
      <c r="M338">
        <v>13.2</v>
      </c>
      <c r="N338">
        <v>8.1</v>
      </c>
      <c r="O338">
        <v>51.9</v>
      </c>
    </row>
    <row r="339" spans="1:15" ht="12.95" customHeight="1" x14ac:dyDescent="0.2">
      <c r="A339" s="1">
        <v>21655</v>
      </c>
      <c r="B339" s="2" t="s">
        <v>64</v>
      </c>
      <c r="C339" s="3">
        <v>4679</v>
      </c>
      <c r="D339" s="2" t="b">
        <v>0</v>
      </c>
      <c r="E339" s="19">
        <v>6.5</v>
      </c>
      <c r="F339" s="19">
        <v>3.1</v>
      </c>
      <c r="G339" s="19">
        <v>7.2</v>
      </c>
      <c r="H339" s="21">
        <v>42761</v>
      </c>
      <c r="I339" s="20">
        <v>2.9</v>
      </c>
      <c r="J339" s="20">
        <v>1.2</v>
      </c>
      <c r="K339" s="20">
        <v>2.1</v>
      </c>
      <c r="L339" s="22">
        <v>17.200000000000003</v>
      </c>
      <c r="M339">
        <v>11.1</v>
      </c>
      <c r="N339">
        <v>22.2</v>
      </c>
      <c r="O339">
        <v>16.899999999999999</v>
      </c>
    </row>
    <row r="340" spans="1:15" ht="12.95" customHeight="1" x14ac:dyDescent="0.2">
      <c r="A340" s="1">
        <v>21657</v>
      </c>
      <c r="B340" s="2" t="s">
        <v>61</v>
      </c>
      <c r="C340" s="3">
        <v>1226</v>
      </c>
      <c r="D340" s="2" t="b">
        <v>0</v>
      </c>
      <c r="E340" s="19">
        <v>25.2</v>
      </c>
      <c r="F340" s="19">
        <v>3.5</v>
      </c>
      <c r="G340" s="19">
        <v>8</v>
      </c>
      <c r="H340" s="21">
        <v>36781</v>
      </c>
      <c r="I340" s="20">
        <v>0.2</v>
      </c>
      <c r="J340" s="20">
        <v>2.2999999999999998</v>
      </c>
      <c r="K340" s="20">
        <v>3.7</v>
      </c>
      <c r="L340" s="22">
        <v>24.599999999999994</v>
      </c>
      <c r="M340">
        <v>12.6</v>
      </c>
      <c r="N340">
        <v>15.8</v>
      </c>
      <c r="O340">
        <v>34.9</v>
      </c>
    </row>
    <row r="341" spans="1:15" ht="12.95" customHeight="1" x14ac:dyDescent="0.2">
      <c r="A341" s="1">
        <v>21658</v>
      </c>
      <c r="B341" s="2" t="s">
        <v>61</v>
      </c>
      <c r="C341" s="3">
        <v>3678</v>
      </c>
      <c r="D341" s="2" t="b">
        <v>0</v>
      </c>
      <c r="E341" s="19">
        <v>5.3</v>
      </c>
      <c r="F341" s="19">
        <v>2.9</v>
      </c>
      <c r="G341" s="19">
        <v>7.6</v>
      </c>
      <c r="H341" s="21">
        <v>53690</v>
      </c>
      <c r="I341" s="20">
        <v>0.5</v>
      </c>
      <c r="J341" s="20">
        <v>0.5</v>
      </c>
      <c r="K341" s="20">
        <v>1.8</v>
      </c>
      <c r="L341" s="22">
        <v>21.400000000000006</v>
      </c>
      <c r="M341">
        <v>12.6</v>
      </c>
      <c r="N341">
        <v>17.8</v>
      </c>
      <c r="O341">
        <v>21.8</v>
      </c>
    </row>
    <row r="342" spans="1:15" ht="12.95" customHeight="1" x14ac:dyDescent="0.2">
      <c r="A342" s="1">
        <v>21659</v>
      </c>
      <c r="B342" s="2" t="s">
        <v>63</v>
      </c>
      <c r="C342" s="3">
        <v>1163</v>
      </c>
      <c r="D342" s="2" t="b">
        <v>0</v>
      </c>
      <c r="E342" s="19">
        <v>26.4</v>
      </c>
      <c r="F342" s="19">
        <v>0.2</v>
      </c>
      <c r="G342" s="19">
        <v>2.8</v>
      </c>
      <c r="H342" s="21">
        <v>38650</v>
      </c>
      <c r="I342" s="20">
        <v>3.1</v>
      </c>
      <c r="J342" s="20">
        <v>2.5</v>
      </c>
      <c r="K342" s="20">
        <v>0</v>
      </c>
      <c r="L342" s="22">
        <v>24.099999999999994</v>
      </c>
      <c r="M342">
        <v>14.4</v>
      </c>
      <c r="N342">
        <v>15.3</v>
      </c>
      <c r="O342">
        <v>15.6</v>
      </c>
    </row>
    <row r="343" spans="1:15" ht="12.95" customHeight="1" x14ac:dyDescent="0.2">
      <c r="A343" s="1">
        <v>21660</v>
      </c>
      <c r="B343" s="2" t="s">
        <v>64</v>
      </c>
      <c r="C343" s="3">
        <v>3942</v>
      </c>
      <c r="D343" s="2" t="b">
        <v>0</v>
      </c>
      <c r="E343" s="19">
        <v>12.3</v>
      </c>
      <c r="F343" s="19">
        <v>5.5</v>
      </c>
      <c r="G343" s="19">
        <v>8.1999999999999993</v>
      </c>
      <c r="H343" s="21">
        <v>31851</v>
      </c>
      <c r="I343" s="20">
        <v>5.3</v>
      </c>
      <c r="J343" s="20">
        <v>3.2</v>
      </c>
      <c r="K343" s="20">
        <v>2</v>
      </c>
      <c r="L343" s="22">
        <v>29.400000000000006</v>
      </c>
      <c r="M343">
        <v>11.9</v>
      </c>
      <c r="N343">
        <v>24.9</v>
      </c>
      <c r="O343">
        <v>13.5</v>
      </c>
    </row>
    <row r="344" spans="1:15" ht="12.95" customHeight="1" x14ac:dyDescent="0.2">
      <c r="A344" s="1">
        <v>21661</v>
      </c>
      <c r="B344" s="2" t="s">
        <v>62</v>
      </c>
      <c r="C344" s="3">
        <v>2667</v>
      </c>
      <c r="D344" s="2" t="b">
        <v>0</v>
      </c>
      <c r="E344" s="19">
        <v>7</v>
      </c>
      <c r="F344" s="19">
        <v>3.6</v>
      </c>
      <c r="G344" s="19">
        <v>14.5</v>
      </c>
      <c r="H344" s="21">
        <v>40134</v>
      </c>
      <c r="I344" s="20">
        <v>7.5</v>
      </c>
      <c r="J344" s="20">
        <v>0</v>
      </c>
      <c r="K344" s="20">
        <v>0</v>
      </c>
      <c r="L344" s="22">
        <v>16.299999999999997</v>
      </c>
      <c r="M344">
        <v>14.8</v>
      </c>
      <c r="N344">
        <v>15.4</v>
      </c>
      <c r="O344">
        <v>32.6</v>
      </c>
    </row>
    <row r="345" spans="1:15" ht="12.95" customHeight="1" x14ac:dyDescent="0.2">
      <c r="A345" s="1">
        <v>21662</v>
      </c>
      <c r="B345" s="2" t="s">
        <v>60</v>
      </c>
      <c r="C345" s="3">
        <v>641</v>
      </c>
      <c r="D345" s="2" t="b">
        <v>0</v>
      </c>
      <c r="E345" s="19">
        <v>5</v>
      </c>
      <c r="F345" s="19">
        <v>0</v>
      </c>
      <c r="G345" s="19">
        <v>0</v>
      </c>
      <c r="H345" s="21">
        <v>91326</v>
      </c>
      <c r="I345" s="20">
        <v>0</v>
      </c>
      <c r="J345" s="20">
        <v>0</v>
      </c>
      <c r="K345" s="20">
        <v>6</v>
      </c>
      <c r="L345" s="22">
        <v>32.599999999999994</v>
      </c>
      <c r="M345">
        <v>7.5</v>
      </c>
      <c r="N345">
        <v>18.399999999999999</v>
      </c>
      <c r="O345">
        <v>28.7</v>
      </c>
    </row>
    <row r="346" spans="1:15" ht="12.95" customHeight="1" x14ac:dyDescent="0.2">
      <c r="A346" s="1">
        <v>21663</v>
      </c>
      <c r="B346" s="2" t="s">
        <v>60</v>
      </c>
      <c r="C346" s="3">
        <v>3512</v>
      </c>
      <c r="D346" s="2" t="b">
        <v>0</v>
      </c>
      <c r="E346" s="19">
        <v>5.9</v>
      </c>
      <c r="F346" s="19">
        <v>5.2</v>
      </c>
      <c r="G346" s="19">
        <v>5.2</v>
      </c>
      <c r="H346" s="21">
        <v>57569</v>
      </c>
      <c r="I346" s="20">
        <v>3.8</v>
      </c>
      <c r="J346" s="20">
        <v>0.7</v>
      </c>
      <c r="K346" s="20">
        <v>0.8</v>
      </c>
      <c r="L346" s="22">
        <v>18</v>
      </c>
      <c r="M346">
        <v>13.7</v>
      </c>
      <c r="N346">
        <v>12.2</v>
      </c>
      <c r="O346">
        <v>35.9</v>
      </c>
    </row>
    <row r="347" spans="1:15" ht="12.95" customHeight="1" x14ac:dyDescent="0.2">
      <c r="A347" s="1">
        <v>21664</v>
      </c>
      <c r="B347" s="2" t="s">
        <v>63</v>
      </c>
      <c r="C347" s="3">
        <v>648</v>
      </c>
      <c r="D347" s="2" t="b">
        <v>0</v>
      </c>
      <c r="E347" s="19">
        <v>9.6</v>
      </c>
      <c r="F347" s="19">
        <v>4.4000000000000004</v>
      </c>
      <c r="G347" s="19">
        <v>7.5</v>
      </c>
      <c r="H347" s="21">
        <v>24830</v>
      </c>
      <c r="I347" s="20">
        <v>1.4</v>
      </c>
      <c r="J347" s="20">
        <v>8.1</v>
      </c>
      <c r="K347" s="20">
        <v>9.4</v>
      </c>
      <c r="L347" s="22">
        <v>35</v>
      </c>
      <c r="M347">
        <v>18.100000000000001</v>
      </c>
      <c r="N347">
        <v>33</v>
      </c>
      <c r="O347">
        <v>12.5</v>
      </c>
    </row>
    <row r="348" spans="1:15" ht="12.95" customHeight="1" x14ac:dyDescent="0.2">
      <c r="A348" s="1">
        <v>21665</v>
      </c>
      <c r="B348" s="2" t="s">
        <v>60</v>
      </c>
      <c r="C348" s="3">
        <v>151</v>
      </c>
      <c r="D348" s="2" t="b">
        <v>0</v>
      </c>
      <c r="E348" s="19">
        <v>12</v>
      </c>
      <c r="F348" s="19">
        <v>6.2</v>
      </c>
      <c r="G348" s="19">
        <v>0</v>
      </c>
      <c r="H348" s="21">
        <v>74576</v>
      </c>
      <c r="I348" s="20">
        <v>0</v>
      </c>
      <c r="J348" s="20">
        <v>0</v>
      </c>
      <c r="K348" s="20">
        <v>0</v>
      </c>
      <c r="L348" s="22">
        <v>0</v>
      </c>
      <c r="M348">
        <v>20.5</v>
      </c>
      <c r="N348">
        <v>17.2</v>
      </c>
      <c r="O348">
        <v>30.5</v>
      </c>
    </row>
    <row r="349" spans="1:15" ht="12.95" customHeight="1" x14ac:dyDescent="0.2">
      <c r="A349" s="1">
        <v>21666</v>
      </c>
      <c r="B349" s="2" t="s">
        <v>61</v>
      </c>
      <c r="C349" s="3">
        <v>13738</v>
      </c>
      <c r="D349" s="2" t="b">
        <v>1</v>
      </c>
      <c r="E349" s="19">
        <v>6.6</v>
      </c>
      <c r="F349" s="19">
        <v>5.2</v>
      </c>
      <c r="G349" s="19">
        <v>4.9000000000000004</v>
      </c>
      <c r="H349" s="21">
        <v>53113</v>
      </c>
      <c r="I349" s="20">
        <v>2.2000000000000002</v>
      </c>
      <c r="J349" s="20">
        <v>0.2</v>
      </c>
      <c r="K349" s="20">
        <v>1.7</v>
      </c>
      <c r="L349" s="22">
        <v>15.099999999999994</v>
      </c>
      <c r="M349">
        <v>10.199999999999999</v>
      </c>
      <c r="N349">
        <v>21.7</v>
      </c>
      <c r="O349">
        <v>18.5</v>
      </c>
    </row>
    <row r="350" spans="1:15" ht="12.95" customHeight="1" x14ac:dyDescent="0.2">
      <c r="A350" s="1">
        <v>21667</v>
      </c>
      <c r="B350" s="2" t="s">
        <v>62</v>
      </c>
      <c r="C350" s="3">
        <v>226</v>
      </c>
      <c r="D350" s="2" t="b">
        <v>0</v>
      </c>
      <c r="E350" s="19">
        <v>11.5</v>
      </c>
      <c r="F350" s="19">
        <v>4.5999999999999996</v>
      </c>
      <c r="G350" s="19">
        <v>8.4</v>
      </c>
      <c r="H350" s="21">
        <v>42642</v>
      </c>
      <c r="I350" s="20">
        <v>0</v>
      </c>
      <c r="J350" s="20">
        <v>0</v>
      </c>
      <c r="K350" s="20">
        <v>3.1</v>
      </c>
      <c r="L350" s="22">
        <v>13.700000000000003</v>
      </c>
      <c r="M350">
        <v>23.9</v>
      </c>
      <c r="N350">
        <v>4.9000000000000004</v>
      </c>
      <c r="O350">
        <v>21.7</v>
      </c>
    </row>
    <row r="351" spans="1:15" ht="12.95" customHeight="1" x14ac:dyDescent="0.2">
      <c r="A351" s="1">
        <v>21668</v>
      </c>
      <c r="B351" s="2" t="s">
        <v>61</v>
      </c>
      <c r="C351" s="3">
        <v>1645</v>
      </c>
      <c r="D351" s="2" t="b">
        <v>0</v>
      </c>
      <c r="E351" s="19">
        <v>11.4</v>
      </c>
      <c r="F351" s="19">
        <v>4.7</v>
      </c>
      <c r="G351" s="19">
        <v>15.4</v>
      </c>
      <c r="H351" s="21">
        <v>36195</v>
      </c>
      <c r="I351" s="20">
        <v>2.5</v>
      </c>
      <c r="J351" s="20">
        <v>0</v>
      </c>
      <c r="K351" s="20">
        <v>0</v>
      </c>
      <c r="L351" s="22">
        <v>9.9000000000000057</v>
      </c>
      <c r="M351">
        <v>15.3</v>
      </c>
      <c r="N351">
        <v>15.1</v>
      </c>
      <c r="O351">
        <v>18.8</v>
      </c>
    </row>
    <row r="352" spans="1:15" ht="12.95" customHeight="1" x14ac:dyDescent="0.2">
      <c r="A352" s="1">
        <v>21669</v>
      </c>
      <c r="B352" s="2" t="s">
        <v>63</v>
      </c>
      <c r="C352" s="3">
        <v>149</v>
      </c>
      <c r="D352" s="2" t="b">
        <v>0</v>
      </c>
      <c r="E352" s="19">
        <v>0</v>
      </c>
      <c r="F352" s="19">
        <v>12.3</v>
      </c>
      <c r="G352" s="19">
        <v>8.6999999999999993</v>
      </c>
      <c r="H352" s="21">
        <v>44513</v>
      </c>
      <c r="I352" s="20">
        <v>17.8</v>
      </c>
      <c r="J352" s="20">
        <v>0</v>
      </c>
      <c r="K352" s="20">
        <v>0</v>
      </c>
      <c r="L352" s="22">
        <v>12.799999999999997</v>
      </c>
      <c r="M352">
        <v>13.4</v>
      </c>
      <c r="N352">
        <v>4.7</v>
      </c>
      <c r="O352">
        <v>35.6</v>
      </c>
    </row>
    <row r="353" spans="1:15" ht="12.95" customHeight="1" x14ac:dyDescent="0.2">
      <c r="A353" s="1">
        <v>21671</v>
      </c>
      <c r="B353" s="2" t="s">
        <v>60</v>
      </c>
      <c r="C353" s="3">
        <v>816</v>
      </c>
      <c r="D353" s="2" t="b">
        <v>0</v>
      </c>
      <c r="E353" s="19">
        <v>21.8</v>
      </c>
      <c r="F353" s="19">
        <v>1.4</v>
      </c>
      <c r="G353" s="19">
        <v>12</v>
      </c>
      <c r="H353" s="21">
        <v>41852</v>
      </c>
      <c r="I353" s="20">
        <v>5.2</v>
      </c>
      <c r="J353" s="20">
        <v>0.5</v>
      </c>
      <c r="K353" s="20">
        <v>1.5</v>
      </c>
      <c r="L353" s="22">
        <v>4.2000000000000028</v>
      </c>
      <c r="M353">
        <v>15.7</v>
      </c>
      <c r="N353">
        <v>15</v>
      </c>
      <c r="O353">
        <v>24.9</v>
      </c>
    </row>
    <row r="354" spans="1:15" ht="12.95" customHeight="1" x14ac:dyDescent="0.2">
      <c r="A354" s="1">
        <v>21672</v>
      </c>
      <c r="B354" s="2" t="s">
        <v>63</v>
      </c>
      <c r="C354" s="3">
        <v>162</v>
      </c>
      <c r="D354" s="2" t="b">
        <v>0</v>
      </c>
      <c r="E354" s="19">
        <v>23.3</v>
      </c>
      <c r="F354" s="19">
        <v>0</v>
      </c>
      <c r="G354" s="19">
        <v>0</v>
      </c>
      <c r="H354" s="21">
        <v>34364</v>
      </c>
      <c r="I354" s="20">
        <v>0</v>
      </c>
      <c r="J354" s="20">
        <v>0</v>
      </c>
      <c r="K354" s="20">
        <v>0</v>
      </c>
      <c r="L354" s="22">
        <v>0</v>
      </c>
      <c r="M354">
        <v>37.700000000000003</v>
      </c>
      <c r="N354">
        <v>0</v>
      </c>
      <c r="O354">
        <v>38.9</v>
      </c>
    </row>
    <row r="355" spans="1:15" ht="12.95" customHeight="1" x14ac:dyDescent="0.2">
      <c r="A355" s="1">
        <v>21673</v>
      </c>
      <c r="B355" s="2" t="s">
        <v>60</v>
      </c>
      <c r="C355" s="3">
        <v>2875</v>
      </c>
      <c r="D355" s="2" t="b">
        <v>0</v>
      </c>
      <c r="E355" s="19">
        <v>5.0999999999999996</v>
      </c>
      <c r="F355" s="19">
        <v>8.4</v>
      </c>
      <c r="G355" s="19">
        <v>5.3</v>
      </c>
      <c r="H355" s="21">
        <v>50663</v>
      </c>
      <c r="I355" s="20">
        <v>5.5</v>
      </c>
      <c r="J355" s="20">
        <v>0.3</v>
      </c>
      <c r="K355" s="20">
        <v>4</v>
      </c>
      <c r="L355" s="22">
        <v>25</v>
      </c>
      <c r="M355">
        <v>12.3</v>
      </c>
      <c r="N355">
        <v>19.899999999999999</v>
      </c>
      <c r="O355">
        <v>20.7</v>
      </c>
    </row>
    <row r="356" spans="1:15" ht="12.95" customHeight="1" x14ac:dyDescent="0.2">
      <c r="A356" s="1">
        <v>21675</v>
      </c>
      <c r="B356" s="2" t="s">
        <v>63</v>
      </c>
      <c r="C356" s="3">
        <v>62</v>
      </c>
      <c r="D356" s="2" t="b">
        <v>0</v>
      </c>
      <c r="E356" s="19">
        <v>14.5</v>
      </c>
      <c r="F356" s="19">
        <v>0</v>
      </c>
      <c r="G356" s="19">
        <v>14.5</v>
      </c>
      <c r="H356" s="21">
        <v>150981</v>
      </c>
      <c r="I356" s="20">
        <v>0</v>
      </c>
      <c r="J356" s="20">
        <v>0</v>
      </c>
      <c r="K356" s="20">
        <v>0</v>
      </c>
      <c r="L356" s="22">
        <v>0</v>
      </c>
      <c r="M356">
        <v>11.3</v>
      </c>
      <c r="N356">
        <v>0</v>
      </c>
      <c r="O356">
        <v>59.7</v>
      </c>
    </row>
    <row r="357" spans="1:15" ht="12.95" customHeight="1" x14ac:dyDescent="0.2">
      <c r="A357" s="1">
        <v>21676</v>
      </c>
      <c r="B357" s="2" t="s">
        <v>60</v>
      </c>
      <c r="C357" s="3">
        <v>347</v>
      </c>
      <c r="D357" s="2" t="b">
        <v>0</v>
      </c>
      <c r="E357" s="19">
        <v>19.899999999999999</v>
      </c>
      <c r="F357" s="19">
        <v>0</v>
      </c>
      <c r="G357" s="19">
        <v>14.7</v>
      </c>
      <c r="H357" s="21">
        <v>55170</v>
      </c>
      <c r="I357" s="20">
        <v>2.1</v>
      </c>
      <c r="J357" s="20">
        <v>0</v>
      </c>
      <c r="K357" s="20">
        <v>13.5</v>
      </c>
      <c r="L357" s="22">
        <v>16.700000000000003</v>
      </c>
      <c r="M357">
        <v>21.3</v>
      </c>
      <c r="N357">
        <v>1.4</v>
      </c>
      <c r="O357">
        <v>61.4</v>
      </c>
    </row>
    <row r="358" spans="1:15" ht="12.95" customHeight="1" x14ac:dyDescent="0.2">
      <c r="A358" s="1">
        <v>21677</v>
      </c>
      <c r="B358" s="2" t="s">
        <v>63</v>
      </c>
      <c r="C358" s="3">
        <v>570</v>
      </c>
      <c r="D358" s="2" t="b">
        <v>0</v>
      </c>
      <c r="E358" s="19">
        <v>1.7</v>
      </c>
      <c r="F358" s="19">
        <v>8.6</v>
      </c>
      <c r="G358" s="19">
        <v>33.9</v>
      </c>
      <c r="H358" s="21">
        <v>31887</v>
      </c>
      <c r="I358" s="20">
        <v>3.5</v>
      </c>
      <c r="J358" s="20">
        <v>0</v>
      </c>
      <c r="K358" s="20">
        <v>0</v>
      </c>
      <c r="L358" s="22">
        <v>0.20000000000000284</v>
      </c>
      <c r="M358">
        <v>13.2</v>
      </c>
      <c r="N358">
        <v>25.3</v>
      </c>
      <c r="O358">
        <v>28.6</v>
      </c>
    </row>
    <row r="359" spans="1:15" ht="12.95" customHeight="1" x14ac:dyDescent="0.2">
      <c r="A359" s="1">
        <v>21678</v>
      </c>
      <c r="B359" s="2" t="s">
        <v>62</v>
      </c>
      <c r="C359" s="3">
        <v>1704</v>
      </c>
      <c r="D359" s="2" t="b">
        <v>0</v>
      </c>
      <c r="E359" s="19">
        <v>4.5999999999999996</v>
      </c>
      <c r="F359" s="19">
        <v>4.5</v>
      </c>
      <c r="G359" s="19">
        <v>9.1</v>
      </c>
      <c r="H359" s="21">
        <v>40941</v>
      </c>
      <c r="I359" s="20">
        <v>8.4</v>
      </c>
      <c r="J359" s="20">
        <v>0</v>
      </c>
      <c r="K359" s="20">
        <v>0.5</v>
      </c>
      <c r="L359" s="22">
        <v>27.599999999999994</v>
      </c>
      <c r="M359">
        <v>15.3</v>
      </c>
      <c r="N359">
        <v>10.9</v>
      </c>
      <c r="O359">
        <v>25.6</v>
      </c>
    </row>
    <row r="360" spans="1:15" ht="12.95" customHeight="1" x14ac:dyDescent="0.2">
      <c r="A360" s="1">
        <v>21679</v>
      </c>
      <c r="B360" s="2" t="s">
        <v>60</v>
      </c>
      <c r="C360" s="3">
        <v>261</v>
      </c>
      <c r="D360" s="2" t="b">
        <v>0</v>
      </c>
      <c r="E360" s="19">
        <v>8.1999999999999993</v>
      </c>
      <c r="F360" s="19">
        <v>0</v>
      </c>
      <c r="G360" s="19">
        <v>5.4</v>
      </c>
      <c r="H360" s="21">
        <v>62433</v>
      </c>
      <c r="I360" s="20">
        <v>0</v>
      </c>
      <c r="J360" s="20">
        <v>0</v>
      </c>
      <c r="K360" s="20">
        <v>0</v>
      </c>
      <c r="L360" s="22">
        <v>0</v>
      </c>
      <c r="M360">
        <v>13.8</v>
      </c>
      <c r="N360">
        <v>11.5</v>
      </c>
      <c r="O360">
        <v>38.299999999999997</v>
      </c>
    </row>
    <row r="361" spans="1:15" ht="12.95" customHeight="1" x14ac:dyDescent="0.2">
      <c r="A361" s="1">
        <v>21701</v>
      </c>
      <c r="B361" s="2" t="s">
        <v>65</v>
      </c>
      <c r="C361" s="3">
        <v>40203</v>
      </c>
      <c r="D361" s="2" t="b">
        <v>1</v>
      </c>
      <c r="E361" s="19">
        <v>4.5999999999999996</v>
      </c>
      <c r="F361" s="19">
        <v>4.7</v>
      </c>
      <c r="G361" s="19">
        <v>8.1999999999999993</v>
      </c>
      <c r="H361" s="21">
        <v>47541</v>
      </c>
      <c r="I361" s="20">
        <v>6.7</v>
      </c>
      <c r="J361" s="20">
        <v>0.89999999999999991</v>
      </c>
      <c r="K361" s="20">
        <v>2.2999999999999998</v>
      </c>
      <c r="L361" s="22">
        <v>24.099999999999994</v>
      </c>
      <c r="M361">
        <v>13.1</v>
      </c>
      <c r="N361">
        <v>19.100000000000001</v>
      </c>
      <c r="O361">
        <v>17.2</v>
      </c>
    </row>
    <row r="362" spans="1:15" ht="12.95" customHeight="1" x14ac:dyDescent="0.2">
      <c r="A362" s="1">
        <v>21702</v>
      </c>
      <c r="B362" s="2" t="s">
        <v>65</v>
      </c>
      <c r="C362" s="3">
        <v>44783</v>
      </c>
      <c r="D362" s="2" t="b">
        <v>1</v>
      </c>
      <c r="E362" s="19">
        <v>9.4</v>
      </c>
      <c r="F362" s="19">
        <v>4.3</v>
      </c>
      <c r="G362" s="19">
        <v>9.3000000000000007</v>
      </c>
      <c r="H362" s="21">
        <v>43382</v>
      </c>
      <c r="I362" s="20">
        <v>5.8</v>
      </c>
      <c r="J362" s="20">
        <v>1.4</v>
      </c>
      <c r="K362" s="20">
        <v>6.9</v>
      </c>
      <c r="L362" s="22">
        <v>42.6</v>
      </c>
      <c r="M362">
        <v>10.6</v>
      </c>
      <c r="N362">
        <v>24.2</v>
      </c>
      <c r="O362">
        <v>14.7</v>
      </c>
    </row>
    <row r="363" spans="1:15" ht="12.95" customHeight="1" x14ac:dyDescent="0.2">
      <c r="A363" s="1">
        <v>21703</v>
      </c>
      <c r="B363" s="2" t="s">
        <v>65</v>
      </c>
      <c r="C363" s="3">
        <v>39438</v>
      </c>
      <c r="D363" s="2" t="b">
        <v>1</v>
      </c>
      <c r="E363" s="19">
        <v>11.4</v>
      </c>
      <c r="F363" s="19">
        <v>5</v>
      </c>
      <c r="G363" s="19">
        <v>9.5</v>
      </c>
      <c r="H363" s="21">
        <v>39779</v>
      </c>
      <c r="I363" s="20">
        <v>1.9</v>
      </c>
      <c r="J363" s="20">
        <v>3.5</v>
      </c>
      <c r="K363" s="20">
        <v>11.7</v>
      </c>
      <c r="L363" s="22">
        <v>50.7</v>
      </c>
      <c r="M363">
        <v>7.6</v>
      </c>
      <c r="N363">
        <v>24.3</v>
      </c>
      <c r="O363">
        <v>10</v>
      </c>
    </row>
    <row r="364" spans="1:15" ht="12.95" customHeight="1" x14ac:dyDescent="0.2">
      <c r="A364" s="1">
        <v>21704</v>
      </c>
      <c r="B364" s="2" t="s">
        <v>65</v>
      </c>
      <c r="C364" s="3">
        <v>17372</v>
      </c>
      <c r="D364" s="2" t="b">
        <v>1</v>
      </c>
      <c r="E364" s="19">
        <v>4</v>
      </c>
      <c r="F364" s="19">
        <v>2.2999999999999998</v>
      </c>
      <c r="G364" s="19">
        <v>2.9</v>
      </c>
      <c r="H364" s="21">
        <v>55437</v>
      </c>
      <c r="I364" s="20">
        <v>4.5</v>
      </c>
      <c r="J364" s="20">
        <v>0.3</v>
      </c>
      <c r="K364" s="20">
        <v>6.6</v>
      </c>
      <c r="L364" s="22">
        <v>41.9</v>
      </c>
      <c r="M364">
        <v>6</v>
      </c>
      <c r="N364">
        <v>33</v>
      </c>
      <c r="O364">
        <v>9.1</v>
      </c>
    </row>
    <row r="365" spans="1:15" ht="12.95" customHeight="1" x14ac:dyDescent="0.2">
      <c r="A365" s="1">
        <v>21705</v>
      </c>
      <c r="B365" s="2" t="s">
        <v>65</v>
      </c>
      <c r="C365" s="3">
        <v>6</v>
      </c>
      <c r="D365" s="2" t="b">
        <v>0</v>
      </c>
      <c r="E365" s="19">
        <v>0</v>
      </c>
      <c r="F365" s="19">
        <v>100</v>
      </c>
      <c r="G365" s="19">
        <v>100</v>
      </c>
      <c r="H365" s="21">
        <v>0</v>
      </c>
      <c r="I365" s="20">
        <v>0</v>
      </c>
      <c r="J365" s="20">
        <v>0</v>
      </c>
      <c r="K365" s="20">
        <v>0</v>
      </c>
      <c r="L365" s="22">
        <v>50</v>
      </c>
      <c r="M365">
        <v>0</v>
      </c>
      <c r="N365">
        <v>0</v>
      </c>
      <c r="O365">
        <v>0</v>
      </c>
    </row>
    <row r="366" spans="1:15" ht="12.95" customHeight="1" x14ac:dyDescent="0.2">
      <c r="A366" s="1">
        <v>21710</v>
      </c>
      <c r="B366" s="2" t="s">
        <v>65</v>
      </c>
      <c r="C366" s="3">
        <v>4960</v>
      </c>
      <c r="D366" s="2" t="b">
        <v>0</v>
      </c>
      <c r="E366" s="19">
        <v>7.1</v>
      </c>
      <c r="F366" s="19">
        <v>4.3</v>
      </c>
      <c r="G366" s="19">
        <v>2.8</v>
      </c>
      <c r="H366" s="21">
        <v>54268</v>
      </c>
      <c r="I366" s="20">
        <v>1.8</v>
      </c>
      <c r="J366" s="20">
        <v>0</v>
      </c>
      <c r="K366" s="20">
        <v>1.3</v>
      </c>
      <c r="L366" s="22">
        <v>18.599999999999994</v>
      </c>
      <c r="M366">
        <v>10.5</v>
      </c>
      <c r="N366">
        <v>19.100000000000001</v>
      </c>
      <c r="O366">
        <v>24</v>
      </c>
    </row>
    <row r="367" spans="1:15" ht="12.95" customHeight="1" x14ac:dyDescent="0.2">
      <c r="A367" s="1">
        <v>21711</v>
      </c>
      <c r="B367" s="2" t="s">
        <v>66</v>
      </c>
      <c r="C367" s="3">
        <v>1087</v>
      </c>
      <c r="D367" s="2" t="b">
        <v>0</v>
      </c>
      <c r="E367" s="19">
        <v>3.3</v>
      </c>
      <c r="F367" s="19">
        <v>2.4</v>
      </c>
      <c r="G367" s="19">
        <v>6.4</v>
      </c>
      <c r="H367" s="21">
        <v>46212</v>
      </c>
      <c r="I367" s="20">
        <v>0</v>
      </c>
      <c r="J367" s="20">
        <v>0</v>
      </c>
      <c r="K367" s="20">
        <v>0</v>
      </c>
      <c r="L367" s="22">
        <v>0</v>
      </c>
      <c r="M367">
        <v>9.6</v>
      </c>
      <c r="N367">
        <v>15.5</v>
      </c>
      <c r="O367">
        <v>26.3</v>
      </c>
    </row>
    <row r="368" spans="1:15" ht="12.95" customHeight="1" x14ac:dyDescent="0.2">
      <c r="A368" s="1">
        <v>21713</v>
      </c>
      <c r="B368" s="2" t="s">
        <v>66</v>
      </c>
      <c r="C368" s="3">
        <v>9630</v>
      </c>
      <c r="D368" s="2" t="b">
        <v>1</v>
      </c>
      <c r="E368" s="19">
        <v>8</v>
      </c>
      <c r="F368" s="19">
        <v>6.3</v>
      </c>
      <c r="G368" s="19">
        <v>8.1999999999999993</v>
      </c>
      <c r="H368" s="21">
        <v>43470</v>
      </c>
      <c r="I368" s="20">
        <v>4.5</v>
      </c>
      <c r="J368" s="20">
        <v>1.4</v>
      </c>
      <c r="K368" s="20">
        <v>1.3</v>
      </c>
      <c r="L368" s="22">
        <v>10.299999999999997</v>
      </c>
      <c r="M368">
        <v>11.4</v>
      </c>
      <c r="N368">
        <v>24.9</v>
      </c>
      <c r="O368">
        <v>19.399999999999999</v>
      </c>
    </row>
    <row r="369" spans="1:15" ht="12.95" customHeight="1" x14ac:dyDescent="0.2">
      <c r="A369" s="1">
        <v>21714</v>
      </c>
      <c r="B369" s="2" t="s">
        <v>65</v>
      </c>
      <c r="C369" s="3">
        <v>292</v>
      </c>
      <c r="D369" s="2" t="b">
        <v>0</v>
      </c>
      <c r="E369" s="19">
        <v>0</v>
      </c>
      <c r="F369" s="19">
        <v>0</v>
      </c>
      <c r="G369" s="19">
        <v>0</v>
      </c>
      <c r="H369" s="21">
        <v>77328</v>
      </c>
      <c r="I369" s="20">
        <v>0</v>
      </c>
      <c r="J369" s="20">
        <v>0</v>
      </c>
      <c r="K369" s="20">
        <v>0</v>
      </c>
      <c r="L369" s="22">
        <v>8.2000000000000028</v>
      </c>
      <c r="M369">
        <v>0</v>
      </c>
      <c r="N369">
        <v>19.5</v>
      </c>
      <c r="O369">
        <v>3.4</v>
      </c>
    </row>
    <row r="370" spans="1:15" ht="12.95" customHeight="1" x14ac:dyDescent="0.2">
      <c r="A370" s="1">
        <v>21716</v>
      </c>
      <c r="B370" s="2" t="s">
        <v>65</v>
      </c>
      <c r="C370" s="3">
        <v>6594</v>
      </c>
      <c r="D370" s="2" t="b">
        <v>1</v>
      </c>
      <c r="E370" s="19">
        <v>8.1999999999999993</v>
      </c>
      <c r="F370" s="19">
        <v>6.7</v>
      </c>
      <c r="G370" s="19">
        <v>8.8000000000000007</v>
      </c>
      <c r="H370" s="21">
        <v>41351</v>
      </c>
      <c r="I370" s="20">
        <v>4.0999999999999996</v>
      </c>
      <c r="J370" s="20">
        <v>1.3</v>
      </c>
      <c r="K370" s="20">
        <v>1.9</v>
      </c>
      <c r="L370" s="22">
        <v>26.599999999999994</v>
      </c>
      <c r="M370">
        <v>13.8</v>
      </c>
      <c r="N370">
        <v>22.6</v>
      </c>
      <c r="O370">
        <v>11.3</v>
      </c>
    </row>
    <row r="371" spans="1:15" ht="12.95" customHeight="1" x14ac:dyDescent="0.2">
      <c r="A371" s="1">
        <v>21717</v>
      </c>
      <c r="B371" s="2" t="s">
        <v>65</v>
      </c>
      <c r="C371" s="3">
        <v>181</v>
      </c>
      <c r="D371" s="2" t="b">
        <v>0</v>
      </c>
      <c r="E371" s="19">
        <v>31.9</v>
      </c>
      <c r="F371" s="19">
        <v>26.7</v>
      </c>
      <c r="G371" s="19">
        <v>0</v>
      </c>
      <c r="H371" s="21">
        <v>33969</v>
      </c>
      <c r="I371" s="20">
        <v>0</v>
      </c>
      <c r="J371" s="20">
        <v>0</v>
      </c>
      <c r="K371" s="20">
        <v>0</v>
      </c>
      <c r="L371" s="22">
        <v>23.799999999999997</v>
      </c>
      <c r="M371">
        <v>23.8</v>
      </c>
      <c r="N371">
        <v>0</v>
      </c>
      <c r="O371">
        <v>23.8</v>
      </c>
    </row>
    <row r="372" spans="1:15" ht="12.95" customHeight="1" x14ac:dyDescent="0.2">
      <c r="A372" s="1">
        <v>21718</v>
      </c>
      <c r="B372" s="2" t="s">
        <v>65</v>
      </c>
      <c r="C372" s="3">
        <v>131</v>
      </c>
      <c r="D372" s="2" t="b">
        <v>0</v>
      </c>
      <c r="E372" s="19">
        <v>1.9</v>
      </c>
      <c r="F372" s="19">
        <v>14.3</v>
      </c>
      <c r="G372" s="19">
        <v>6.1</v>
      </c>
      <c r="H372" s="21">
        <v>45990</v>
      </c>
      <c r="I372" s="20">
        <v>6.6</v>
      </c>
      <c r="J372" s="20">
        <v>0</v>
      </c>
      <c r="K372" s="20">
        <v>0</v>
      </c>
      <c r="L372" s="22">
        <v>7.5999999999999943</v>
      </c>
      <c r="M372">
        <v>13</v>
      </c>
      <c r="N372">
        <v>17.600000000000001</v>
      </c>
      <c r="O372">
        <v>26</v>
      </c>
    </row>
    <row r="373" spans="1:15" ht="12.95" customHeight="1" x14ac:dyDescent="0.2">
      <c r="A373" s="1">
        <v>21719</v>
      </c>
      <c r="B373" s="2" t="s">
        <v>66</v>
      </c>
      <c r="C373" s="3">
        <v>971</v>
      </c>
      <c r="D373" s="2" t="b">
        <v>0</v>
      </c>
      <c r="E373" s="19">
        <v>9.5</v>
      </c>
      <c r="F373" s="19">
        <v>2.9</v>
      </c>
      <c r="G373" s="19">
        <v>15.6</v>
      </c>
      <c r="H373" s="21">
        <v>37242</v>
      </c>
      <c r="I373" s="20">
        <v>0</v>
      </c>
      <c r="J373" s="20">
        <v>0</v>
      </c>
      <c r="K373" s="20">
        <v>0.4</v>
      </c>
      <c r="L373" s="22">
        <v>1.9000000000000057</v>
      </c>
      <c r="M373">
        <v>7.1</v>
      </c>
      <c r="N373">
        <v>23.7</v>
      </c>
      <c r="O373">
        <v>12</v>
      </c>
    </row>
    <row r="374" spans="1:15" ht="12.95" customHeight="1" x14ac:dyDescent="0.2">
      <c r="A374" s="1">
        <v>21722</v>
      </c>
      <c r="B374" s="2" t="s">
        <v>66</v>
      </c>
      <c r="C374" s="3">
        <v>6296</v>
      </c>
      <c r="D374" s="2" t="b">
        <v>1</v>
      </c>
      <c r="E374" s="19">
        <v>11.1</v>
      </c>
      <c r="F374" s="19">
        <v>1.5</v>
      </c>
      <c r="G374" s="19">
        <v>2.7</v>
      </c>
      <c r="H374" s="21">
        <v>34495</v>
      </c>
      <c r="I374" s="20">
        <v>2.7</v>
      </c>
      <c r="J374" s="20">
        <v>0.5</v>
      </c>
      <c r="K374" s="20">
        <v>0.2</v>
      </c>
      <c r="L374" s="22">
        <v>5.5</v>
      </c>
      <c r="M374">
        <v>10</v>
      </c>
      <c r="N374">
        <v>24.7</v>
      </c>
      <c r="O374">
        <v>17.399999999999999</v>
      </c>
    </row>
    <row r="375" spans="1:15" ht="12.95" customHeight="1" x14ac:dyDescent="0.2">
      <c r="A375" s="1">
        <v>21723</v>
      </c>
      <c r="B375" s="2" t="s">
        <v>52</v>
      </c>
      <c r="C375" s="3">
        <v>725</v>
      </c>
      <c r="D375" s="2" t="b">
        <v>0</v>
      </c>
      <c r="E375" s="19">
        <v>10.3</v>
      </c>
      <c r="F375" s="19">
        <v>3.1</v>
      </c>
      <c r="G375" s="19">
        <v>0</v>
      </c>
      <c r="H375" s="21">
        <v>78530</v>
      </c>
      <c r="I375" s="20">
        <v>0</v>
      </c>
      <c r="J375" s="20">
        <v>0</v>
      </c>
      <c r="K375" s="20">
        <v>4.7</v>
      </c>
      <c r="L375" s="22">
        <v>32.799999999999997</v>
      </c>
      <c r="M375">
        <v>7.3</v>
      </c>
      <c r="N375">
        <v>15.4</v>
      </c>
      <c r="O375">
        <v>17.100000000000001</v>
      </c>
    </row>
    <row r="376" spans="1:15" ht="12.95" customHeight="1" x14ac:dyDescent="0.2">
      <c r="A376" s="1">
        <v>21727</v>
      </c>
      <c r="B376" s="2" t="s">
        <v>65</v>
      </c>
      <c r="C376" s="3">
        <v>6873</v>
      </c>
      <c r="D376" s="2" t="b">
        <v>1</v>
      </c>
      <c r="E376" s="19">
        <v>15.5</v>
      </c>
      <c r="F376" s="19">
        <v>5.4</v>
      </c>
      <c r="G376" s="19">
        <v>10.6</v>
      </c>
      <c r="H376" s="21">
        <v>26833</v>
      </c>
      <c r="I376" s="20">
        <v>1.7</v>
      </c>
      <c r="J376" s="20">
        <v>0</v>
      </c>
      <c r="K376" s="20">
        <v>2.6</v>
      </c>
      <c r="L376" s="22">
        <v>18.599999999999994</v>
      </c>
      <c r="M376">
        <v>13.2</v>
      </c>
      <c r="N376">
        <v>14.6</v>
      </c>
      <c r="O376">
        <v>18.3</v>
      </c>
    </row>
    <row r="377" spans="1:15" ht="12.95" customHeight="1" x14ac:dyDescent="0.2">
      <c r="A377" s="1">
        <v>21733</v>
      </c>
      <c r="B377" s="2" t="s">
        <v>66</v>
      </c>
      <c r="C377" s="3">
        <v>914</v>
      </c>
      <c r="D377" s="2" t="b">
        <v>0</v>
      </c>
      <c r="E377" s="19">
        <v>3.2</v>
      </c>
      <c r="F377" s="19">
        <v>0</v>
      </c>
      <c r="G377" s="19">
        <v>0</v>
      </c>
      <c r="H377" s="21">
        <v>42585</v>
      </c>
      <c r="I377" s="20">
        <v>0</v>
      </c>
      <c r="J377" s="20">
        <v>0</v>
      </c>
      <c r="K377" s="20">
        <v>4.3</v>
      </c>
      <c r="L377" s="22">
        <v>22.299999999999997</v>
      </c>
      <c r="M377">
        <v>8.3000000000000007</v>
      </c>
      <c r="N377">
        <v>15.2</v>
      </c>
      <c r="O377">
        <v>21.1</v>
      </c>
    </row>
    <row r="378" spans="1:15" ht="12.95" customHeight="1" x14ac:dyDescent="0.2">
      <c r="A378" s="1">
        <v>21734</v>
      </c>
      <c r="B378" s="2" t="s">
        <v>66</v>
      </c>
      <c r="C378" s="3">
        <v>889</v>
      </c>
      <c r="D378" s="2" t="b">
        <v>0</v>
      </c>
      <c r="E378" s="19">
        <v>9.1999999999999993</v>
      </c>
      <c r="F378" s="19">
        <v>8.8000000000000007</v>
      </c>
      <c r="G378" s="19">
        <v>8.6999999999999993</v>
      </c>
      <c r="H378" s="21">
        <v>38000</v>
      </c>
      <c r="I378" s="20">
        <v>7.5</v>
      </c>
      <c r="J378" s="20">
        <v>0</v>
      </c>
      <c r="K378" s="20">
        <v>0.6</v>
      </c>
      <c r="L378" s="22">
        <v>3.9000000000000057</v>
      </c>
      <c r="M378">
        <v>22</v>
      </c>
      <c r="N378">
        <v>5.6</v>
      </c>
      <c r="O378">
        <v>29.5</v>
      </c>
    </row>
    <row r="379" spans="1:15" ht="12.95" customHeight="1" x14ac:dyDescent="0.2">
      <c r="A379" s="1">
        <v>21737</v>
      </c>
      <c r="B379" s="2" t="s">
        <v>52</v>
      </c>
      <c r="C379" s="3">
        <v>2353</v>
      </c>
      <c r="D379" s="2" t="b">
        <v>0</v>
      </c>
      <c r="E379" s="19">
        <v>0</v>
      </c>
      <c r="F379" s="19">
        <v>4.4000000000000004</v>
      </c>
      <c r="G379" s="19">
        <v>4.3</v>
      </c>
      <c r="H379" s="21">
        <v>83876</v>
      </c>
      <c r="I379" s="20">
        <v>4.3</v>
      </c>
      <c r="J379" s="20">
        <v>0</v>
      </c>
      <c r="K379" s="20">
        <v>1</v>
      </c>
      <c r="L379" s="22">
        <v>11.299999999999997</v>
      </c>
      <c r="M379">
        <v>4.5999999999999996</v>
      </c>
      <c r="N379">
        <v>29.7</v>
      </c>
      <c r="O379">
        <v>11.5</v>
      </c>
    </row>
    <row r="380" spans="1:15" ht="12.95" customHeight="1" x14ac:dyDescent="0.2">
      <c r="A380" s="1">
        <v>21738</v>
      </c>
      <c r="B380" s="2" t="s">
        <v>52</v>
      </c>
      <c r="C380" s="3">
        <v>4185</v>
      </c>
      <c r="D380" s="2" t="b">
        <v>0</v>
      </c>
      <c r="E380" s="19">
        <v>1.6</v>
      </c>
      <c r="F380" s="19">
        <v>2.8</v>
      </c>
      <c r="G380" s="19">
        <v>2.5</v>
      </c>
      <c r="H380" s="21">
        <v>77302</v>
      </c>
      <c r="I380" s="20">
        <v>0</v>
      </c>
      <c r="J380" s="20">
        <v>0.7</v>
      </c>
      <c r="K380" s="20">
        <v>2.2000000000000002</v>
      </c>
      <c r="L380" s="22">
        <v>8.0999999999999943</v>
      </c>
      <c r="M380">
        <v>6.7</v>
      </c>
      <c r="N380">
        <v>27</v>
      </c>
      <c r="O380">
        <v>17.7</v>
      </c>
    </row>
    <row r="381" spans="1:15" ht="12.95" customHeight="1" x14ac:dyDescent="0.2">
      <c r="A381" s="1">
        <v>21740</v>
      </c>
      <c r="B381" s="2" t="s">
        <v>66</v>
      </c>
      <c r="C381" s="3">
        <v>63413</v>
      </c>
      <c r="D381" s="2" t="b">
        <v>1</v>
      </c>
      <c r="E381" s="19">
        <v>14.6</v>
      </c>
      <c r="F381" s="19">
        <v>6</v>
      </c>
      <c r="G381" s="19">
        <v>19.3</v>
      </c>
      <c r="H381" s="21">
        <v>29200</v>
      </c>
      <c r="I381" s="20">
        <v>14.4</v>
      </c>
      <c r="J381" s="20">
        <v>1.9</v>
      </c>
      <c r="K381" s="20">
        <v>3.9</v>
      </c>
      <c r="L381" s="22">
        <v>31.5</v>
      </c>
      <c r="M381">
        <v>17.899999999999999</v>
      </c>
      <c r="N381">
        <v>22.2</v>
      </c>
      <c r="O381">
        <v>15</v>
      </c>
    </row>
    <row r="382" spans="1:15" ht="12.95" customHeight="1" x14ac:dyDescent="0.2">
      <c r="A382" s="1">
        <v>21742</v>
      </c>
      <c r="B382" s="2" t="s">
        <v>66</v>
      </c>
      <c r="C382" s="3">
        <v>34190</v>
      </c>
      <c r="D382" s="2" t="b">
        <v>1</v>
      </c>
      <c r="E382" s="19">
        <v>10</v>
      </c>
      <c r="F382" s="19">
        <v>4.5</v>
      </c>
      <c r="G382" s="19">
        <v>11.1</v>
      </c>
      <c r="H382" s="21">
        <v>38386</v>
      </c>
      <c r="I382" s="20">
        <v>4.0999999999999996</v>
      </c>
      <c r="J382" s="20">
        <v>2.8</v>
      </c>
      <c r="K382" s="20">
        <v>3.4</v>
      </c>
      <c r="L382" s="22">
        <v>24.700000000000003</v>
      </c>
      <c r="M382">
        <v>15.1</v>
      </c>
      <c r="N382">
        <v>23.6</v>
      </c>
      <c r="O382">
        <v>20</v>
      </c>
    </row>
    <row r="383" spans="1:15" ht="12.95" customHeight="1" x14ac:dyDescent="0.2">
      <c r="A383" s="1">
        <v>21746</v>
      </c>
      <c r="B383" s="2" t="s">
        <v>66</v>
      </c>
      <c r="C383" s="3">
        <v>3399</v>
      </c>
      <c r="D383" s="2" t="b">
        <v>0</v>
      </c>
      <c r="E383" s="19">
        <v>26.9</v>
      </c>
      <c r="F383" s="19">
        <v>0</v>
      </c>
      <c r="G383" s="19">
        <v>0</v>
      </c>
      <c r="H383" s="21">
        <v>1537</v>
      </c>
      <c r="I383" s="20">
        <v>0</v>
      </c>
      <c r="J383" s="20">
        <v>0</v>
      </c>
      <c r="K383" s="20">
        <v>3.6</v>
      </c>
      <c r="L383" s="22">
        <v>74</v>
      </c>
      <c r="M383" t="s">
        <v>50</v>
      </c>
      <c r="N383">
        <v>0</v>
      </c>
      <c r="O383">
        <v>2.1</v>
      </c>
    </row>
    <row r="384" spans="1:15" ht="12.95" customHeight="1" x14ac:dyDescent="0.2">
      <c r="A384" s="1">
        <v>21750</v>
      </c>
      <c r="B384" s="2" t="s">
        <v>66</v>
      </c>
      <c r="C384" s="3">
        <v>3782</v>
      </c>
      <c r="D384" s="2" t="b">
        <v>0</v>
      </c>
      <c r="E384" s="19">
        <v>10.7</v>
      </c>
      <c r="F384" s="19">
        <v>5.7</v>
      </c>
      <c r="G384" s="19">
        <v>16.600000000000001</v>
      </c>
      <c r="H384" s="21">
        <v>30374</v>
      </c>
      <c r="I384" s="20">
        <v>7</v>
      </c>
      <c r="J384" s="20">
        <v>1.9</v>
      </c>
      <c r="K384" s="20">
        <v>0.8</v>
      </c>
      <c r="L384" s="22">
        <v>4.2999999999999972</v>
      </c>
      <c r="M384">
        <v>12.8</v>
      </c>
      <c r="N384">
        <v>20.5</v>
      </c>
      <c r="O384">
        <v>20.2</v>
      </c>
    </row>
    <row r="385" spans="1:15" ht="12.95" customHeight="1" x14ac:dyDescent="0.2">
      <c r="A385" s="1">
        <v>21754</v>
      </c>
      <c r="B385" s="2" t="s">
        <v>65</v>
      </c>
      <c r="C385" s="3">
        <v>6847</v>
      </c>
      <c r="D385" s="2" t="b">
        <v>1</v>
      </c>
      <c r="E385" s="19">
        <v>5.9</v>
      </c>
      <c r="F385" s="19">
        <v>4.5999999999999996</v>
      </c>
      <c r="G385" s="19">
        <v>2.7</v>
      </c>
      <c r="H385" s="21">
        <v>54715</v>
      </c>
      <c r="I385" s="20">
        <v>4.3</v>
      </c>
      <c r="J385" s="20">
        <v>0.5</v>
      </c>
      <c r="K385" s="20">
        <v>5.7</v>
      </c>
      <c r="L385" s="22">
        <v>33.799999999999997</v>
      </c>
      <c r="M385">
        <v>10.6</v>
      </c>
      <c r="N385">
        <v>24.8</v>
      </c>
      <c r="O385">
        <v>14</v>
      </c>
    </row>
    <row r="386" spans="1:15" ht="12.95" customHeight="1" x14ac:dyDescent="0.2">
      <c r="A386" s="1">
        <v>21755</v>
      </c>
      <c r="B386" s="2" t="s">
        <v>65</v>
      </c>
      <c r="C386" s="3">
        <v>5697</v>
      </c>
      <c r="D386" s="2" t="b">
        <v>1</v>
      </c>
      <c r="E386" s="19">
        <v>7.8</v>
      </c>
      <c r="F386" s="19">
        <v>5.2</v>
      </c>
      <c r="G386" s="19">
        <v>10.7</v>
      </c>
      <c r="H386" s="21">
        <v>49657</v>
      </c>
      <c r="I386" s="20">
        <v>0.4</v>
      </c>
      <c r="J386" s="20">
        <v>1.9</v>
      </c>
      <c r="K386" s="20">
        <v>3.9</v>
      </c>
      <c r="L386" s="22">
        <v>20.599999999999994</v>
      </c>
      <c r="M386">
        <v>9.6</v>
      </c>
      <c r="N386">
        <v>22.3</v>
      </c>
      <c r="O386">
        <v>15.7</v>
      </c>
    </row>
    <row r="387" spans="1:15" ht="12.95" customHeight="1" x14ac:dyDescent="0.2">
      <c r="A387" s="1">
        <v>21756</v>
      </c>
      <c r="B387" s="2" t="s">
        <v>66</v>
      </c>
      <c r="C387" s="3">
        <v>3069</v>
      </c>
      <c r="D387" s="2" t="b">
        <v>0</v>
      </c>
      <c r="E387" s="19">
        <v>8.9</v>
      </c>
      <c r="F387" s="19">
        <v>5</v>
      </c>
      <c r="G387" s="19">
        <v>3.3</v>
      </c>
      <c r="H387" s="21">
        <v>43681</v>
      </c>
      <c r="I387" s="20">
        <v>1.1000000000000001</v>
      </c>
      <c r="J387" s="20">
        <v>0</v>
      </c>
      <c r="K387" s="20">
        <v>0.1</v>
      </c>
      <c r="L387" s="22">
        <v>2.5</v>
      </c>
      <c r="M387">
        <v>8.5</v>
      </c>
      <c r="N387">
        <v>23.5</v>
      </c>
      <c r="O387">
        <v>17.600000000000001</v>
      </c>
    </row>
    <row r="388" spans="1:15" ht="12.95" customHeight="1" x14ac:dyDescent="0.2">
      <c r="A388" s="1">
        <v>21757</v>
      </c>
      <c r="B388" s="2" t="s">
        <v>56</v>
      </c>
      <c r="C388" s="3">
        <v>2604</v>
      </c>
      <c r="D388" s="2" t="b">
        <v>0</v>
      </c>
      <c r="E388" s="19">
        <v>10.4</v>
      </c>
      <c r="F388" s="19">
        <v>5.3</v>
      </c>
      <c r="G388" s="19">
        <v>7.1</v>
      </c>
      <c r="H388" s="21">
        <v>38338</v>
      </c>
      <c r="I388" s="20">
        <v>3.5</v>
      </c>
      <c r="J388" s="20">
        <v>0</v>
      </c>
      <c r="K388" s="20">
        <v>0.9</v>
      </c>
      <c r="L388" s="22">
        <v>6.2999999999999972</v>
      </c>
      <c r="M388">
        <v>15</v>
      </c>
      <c r="N388">
        <v>23.3</v>
      </c>
      <c r="O388">
        <v>19.600000000000001</v>
      </c>
    </row>
    <row r="389" spans="1:15" ht="12.95" customHeight="1" x14ac:dyDescent="0.2">
      <c r="A389" s="1">
        <v>21758</v>
      </c>
      <c r="B389" s="2" t="s">
        <v>65</v>
      </c>
      <c r="C389" s="3">
        <v>4454</v>
      </c>
      <c r="D389" s="2" t="b">
        <v>0</v>
      </c>
      <c r="E389" s="19">
        <v>4.7</v>
      </c>
      <c r="F389" s="19">
        <v>7</v>
      </c>
      <c r="G389" s="19">
        <v>5.5</v>
      </c>
      <c r="H389" s="21">
        <v>44507</v>
      </c>
      <c r="I389" s="20">
        <v>2.8</v>
      </c>
      <c r="J389" s="20">
        <v>0.5</v>
      </c>
      <c r="K389" s="20">
        <v>1</v>
      </c>
      <c r="L389" s="22">
        <v>14.5</v>
      </c>
      <c r="M389">
        <v>9.5</v>
      </c>
      <c r="N389">
        <v>23.5</v>
      </c>
      <c r="O389">
        <v>16.8</v>
      </c>
    </row>
    <row r="390" spans="1:15" ht="12.95" customHeight="1" x14ac:dyDescent="0.2">
      <c r="A390" s="1">
        <v>21762</v>
      </c>
      <c r="B390" s="2" t="s">
        <v>65</v>
      </c>
      <c r="C390" s="3">
        <v>184</v>
      </c>
      <c r="D390" s="2" t="b">
        <v>0</v>
      </c>
      <c r="E390" s="19">
        <v>22.8</v>
      </c>
      <c r="F390" s="19">
        <v>0</v>
      </c>
      <c r="G390" s="19">
        <v>0</v>
      </c>
      <c r="H390" s="21">
        <v>25849</v>
      </c>
      <c r="I390" s="20">
        <v>0</v>
      </c>
      <c r="J390" s="20">
        <v>0</v>
      </c>
      <c r="K390" s="20">
        <v>0</v>
      </c>
      <c r="L390" s="22">
        <v>68.5</v>
      </c>
      <c r="M390">
        <v>0</v>
      </c>
      <c r="N390">
        <v>0</v>
      </c>
      <c r="O390">
        <v>31.5</v>
      </c>
    </row>
    <row r="391" spans="1:15" ht="12.95" customHeight="1" x14ac:dyDescent="0.2">
      <c r="A391" s="1">
        <v>21766</v>
      </c>
      <c r="B391" s="2" t="s">
        <v>58</v>
      </c>
      <c r="C391" s="3">
        <v>522</v>
      </c>
      <c r="D391" s="2" t="b">
        <v>0</v>
      </c>
      <c r="E391" s="19">
        <v>4.8</v>
      </c>
      <c r="F391" s="19">
        <v>3.6</v>
      </c>
      <c r="G391" s="19">
        <v>7.1</v>
      </c>
      <c r="H391" s="21">
        <v>30939</v>
      </c>
      <c r="I391" s="20">
        <v>7.6</v>
      </c>
      <c r="J391" s="20">
        <v>0</v>
      </c>
      <c r="K391" s="20">
        <v>0</v>
      </c>
      <c r="L391" s="22">
        <v>3.5999999999999943</v>
      </c>
      <c r="M391">
        <v>26.2</v>
      </c>
      <c r="N391">
        <v>3.8</v>
      </c>
      <c r="O391">
        <v>34.1</v>
      </c>
    </row>
    <row r="392" spans="1:15" ht="12.95" customHeight="1" x14ac:dyDescent="0.2">
      <c r="A392" s="1">
        <v>21767</v>
      </c>
      <c r="B392" s="2" t="s">
        <v>66</v>
      </c>
      <c r="C392" s="3">
        <v>592</v>
      </c>
      <c r="D392" s="2" t="b">
        <v>0</v>
      </c>
      <c r="E392" s="19">
        <v>11.5</v>
      </c>
      <c r="F392" s="19">
        <v>0</v>
      </c>
      <c r="G392" s="19">
        <v>11.7</v>
      </c>
      <c r="H392" s="21">
        <v>32730</v>
      </c>
      <c r="I392" s="20">
        <v>9.4</v>
      </c>
      <c r="J392" s="20">
        <v>0</v>
      </c>
      <c r="K392" s="20">
        <v>0</v>
      </c>
      <c r="L392" s="22">
        <v>2</v>
      </c>
      <c r="M392">
        <v>11.3</v>
      </c>
      <c r="N392">
        <v>13.7</v>
      </c>
      <c r="O392">
        <v>34.6</v>
      </c>
    </row>
    <row r="393" spans="1:15" ht="12.95" customHeight="1" x14ac:dyDescent="0.2">
      <c r="A393" s="1">
        <v>21769</v>
      </c>
      <c r="B393" s="2" t="s">
        <v>65</v>
      </c>
      <c r="C393" s="3">
        <v>12486</v>
      </c>
      <c r="D393" s="2" t="b">
        <v>1</v>
      </c>
      <c r="E393" s="19">
        <v>3.5</v>
      </c>
      <c r="F393" s="19">
        <v>4.0999999999999996</v>
      </c>
      <c r="G393" s="19">
        <v>3.6</v>
      </c>
      <c r="H393" s="21">
        <v>51685</v>
      </c>
      <c r="I393" s="20">
        <v>1.9</v>
      </c>
      <c r="J393" s="20">
        <v>0.4</v>
      </c>
      <c r="K393" s="20">
        <v>0.6</v>
      </c>
      <c r="L393" s="22">
        <v>16.400000000000006</v>
      </c>
      <c r="M393">
        <v>7.9</v>
      </c>
      <c r="N393">
        <v>25.1</v>
      </c>
      <c r="O393">
        <v>17.100000000000001</v>
      </c>
    </row>
    <row r="394" spans="1:15" ht="12.95" customHeight="1" x14ac:dyDescent="0.2">
      <c r="A394" s="1">
        <v>21770</v>
      </c>
      <c r="B394" s="2" t="s">
        <v>65</v>
      </c>
      <c r="C394" s="3">
        <v>7291</v>
      </c>
      <c r="D394" s="2" t="b">
        <v>1</v>
      </c>
      <c r="E394" s="19">
        <v>1.7</v>
      </c>
      <c r="F394" s="19">
        <v>3.4</v>
      </c>
      <c r="G394" s="19">
        <v>0.1</v>
      </c>
      <c r="H394" s="21">
        <v>56048</v>
      </c>
      <c r="I394" s="20">
        <v>1.2</v>
      </c>
      <c r="J394" s="20">
        <v>0</v>
      </c>
      <c r="K394" s="20">
        <v>1.6</v>
      </c>
      <c r="L394" s="22">
        <v>23.299999999999997</v>
      </c>
      <c r="M394">
        <v>11.1</v>
      </c>
      <c r="N394">
        <v>22.5</v>
      </c>
      <c r="O394">
        <v>18.600000000000001</v>
      </c>
    </row>
    <row r="395" spans="1:15" ht="12.95" customHeight="1" x14ac:dyDescent="0.2">
      <c r="A395" s="1">
        <v>21771</v>
      </c>
      <c r="B395" s="2" t="s">
        <v>65</v>
      </c>
      <c r="C395" s="3">
        <v>31755</v>
      </c>
      <c r="D395" s="2" t="b">
        <v>1</v>
      </c>
      <c r="E395" s="19">
        <v>4.9000000000000004</v>
      </c>
      <c r="F395" s="19">
        <v>2.7</v>
      </c>
      <c r="G395" s="19">
        <v>3.9</v>
      </c>
      <c r="H395" s="21">
        <v>51395</v>
      </c>
      <c r="I395" s="20">
        <v>2.2000000000000002</v>
      </c>
      <c r="J395" s="20">
        <v>0.5</v>
      </c>
      <c r="K395" s="20">
        <v>2.1</v>
      </c>
      <c r="L395" s="22">
        <v>13.200000000000003</v>
      </c>
      <c r="M395">
        <v>10.6</v>
      </c>
      <c r="N395">
        <v>24.2</v>
      </c>
      <c r="O395">
        <v>14.1</v>
      </c>
    </row>
    <row r="396" spans="1:15" ht="12.95" customHeight="1" x14ac:dyDescent="0.2">
      <c r="A396" s="1">
        <v>21773</v>
      </c>
      <c r="B396" s="2" t="s">
        <v>65</v>
      </c>
      <c r="C396" s="3">
        <v>5357</v>
      </c>
      <c r="D396" s="2" t="b">
        <v>1</v>
      </c>
      <c r="E396" s="19">
        <v>4.7</v>
      </c>
      <c r="F396" s="19">
        <v>4.4000000000000004</v>
      </c>
      <c r="G396" s="19">
        <v>3.2</v>
      </c>
      <c r="H396" s="21">
        <v>48919</v>
      </c>
      <c r="I396" s="20">
        <v>0.7</v>
      </c>
      <c r="J396" s="20">
        <v>0.9</v>
      </c>
      <c r="K396" s="20">
        <v>0.9</v>
      </c>
      <c r="L396" s="22">
        <v>8.4000000000000057</v>
      </c>
      <c r="M396">
        <v>6.8</v>
      </c>
      <c r="N396">
        <v>24.9</v>
      </c>
      <c r="O396">
        <v>18.100000000000001</v>
      </c>
    </row>
    <row r="397" spans="1:15" ht="12.95" customHeight="1" x14ac:dyDescent="0.2">
      <c r="A397" s="1">
        <v>21774</v>
      </c>
      <c r="B397" s="2" t="s">
        <v>65</v>
      </c>
      <c r="C397" s="3">
        <v>14450</v>
      </c>
      <c r="D397" s="2" t="b">
        <v>1</v>
      </c>
      <c r="E397" s="19">
        <v>2.7</v>
      </c>
      <c r="F397" s="19">
        <v>2.9</v>
      </c>
      <c r="G397" s="19">
        <v>1.8</v>
      </c>
      <c r="H397" s="21">
        <v>54201</v>
      </c>
      <c r="I397" s="20">
        <v>2.6</v>
      </c>
      <c r="J397" s="20">
        <v>0.8</v>
      </c>
      <c r="K397" s="20">
        <v>1.2</v>
      </c>
      <c r="L397" s="22">
        <v>14.299999999999997</v>
      </c>
      <c r="M397">
        <v>8.1</v>
      </c>
      <c r="N397">
        <v>29.1</v>
      </c>
      <c r="O397">
        <v>9.1999999999999993</v>
      </c>
    </row>
    <row r="398" spans="1:15" ht="12.95" customHeight="1" x14ac:dyDescent="0.2">
      <c r="A398" s="1">
        <v>21776</v>
      </c>
      <c r="B398" s="2" t="s">
        <v>56</v>
      </c>
      <c r="C398" s="3">
        <v>6146</v>
      </c>
      <c r="D398" s="2" t="b">
        <v>1</v>
      </c>
      <c r="E398" s="19">
        <v>3.9</v>
      </c>
      <c r="F398" s="19">
        <v>4</v>
      </c>
      <c r="G398" s="19">
        <v>9.4</v>
      </c>
      <c r="H398" s="21">
        <v>43711</v>
      </c>
      <c r="I398" s="20">
        <v>1.2</v>
      </c>
      <c r="J398" s="20">
        <v>1.3</v>
      </c>
      <c r="K398" s="20">
        <v>0.1</v>
      </c>
      <c r="L398" s="22">
        <v>6.5999999999999943</v>
      </c>
      <c r="M398">
        <v>10.5</v>
      </c>
      <c r="N398">
        <v>20.9</v>
      </c>
      <c r="O398">
        <v>16.899999999999999</v>
      </c>
    </row>
    <row r="399" spans="1:15" ht="12.95" customHeight="1" x14ac:dyDescent="0.2">
      <c r="A399" s="1">
        <v>21777</v>
      </c>
      <c r="B399" s="2" t="s">
        <v>65</v>
      </c>
      <c r="C399" s="3">
        <v>2277</v>
      </c>
      <c r="D399" s="2" t="b">
        <v>0</v>
      </c>
      <c r="E399" s="19">
        <v>4.3</v>
      </c>
      <c r="F399" s="19">
        <v>2.6</v>
      </c>
      <c r="G399" s="19">
        <v>2.2000000000000002</v>
      </c>
      <c r="H399" s="21">
        <v>46971</v>
      </c>
      <c r="I399" s="20">
        <v>0</v>
      </c>
      <c r="J399" s="20">
        <v>0</v>
      </c>
      <c r="K399" s="20">
        <v>1.6</v>
      </c>
      <c r="L399" s="22">
        <v>23.099999999999994</v>
      </c>
      <c r="M399">
        <v>9.4</v>
      </c>
      <c r="N399">
        <v>24.5</v>
      </c>
      <c r="O399">
        <v>8.1</v>
      </c>
    </row>
    <row r="400" spans="1:15" ht="12.95" customHeight="1" x14ac:dyDescent="0.2">
      <c r="A400" s="1">
        <v>21778</v>
      </c>
      <c r="B400" s="2" t="s">
        <v>65</v>
      </c>
      <c r="C400" s="3">
        <v>681</v>
      </c>
      <c r="D400" s="2" t="b">
        <v>0</v>
      </c>
      <c r="E400" s="19">
        <v>19.100000000000001</v>
      </c>
      <c r="F400" s="19">
        <v>7.2</v>
      </c>
      <c r="G400" s="19">
        <v>7.9</v>
      </c>
      <c r="H400" s="21">
        <v>37611</v>
      </c>
      <c r="I400" s="20">
        <v>14.3</v>
      </c>
      <c r="J400" s="20">
        <v>0</v>
      </c>
      <c r="K400" s="20">
        <v>0</v>
      </c>
      <c r="L400" s="22">
        <v>0</v>
      </c>
      <c r="M400">
        <v>18.8</v>
      </c>
      <c r="N400">
        <v>11.6</v>
      </c>
      <c r="O400">
        <v>35.4</v>
      </c>
    </row>
    <row r="401" spans="1:15" ht="12.95" customHeight="1" x14ac:dyDescent="0.2">
      <c r="A401" s="1">
        <v>21779</v>
      </c>
      <c r="B401" s="2" t="s">
        <v>66</v>
      </c>
      <c r="C401" s="3">
        <v>1759</v>
      </c>
      <c r="D401" s="2" t="b">
        <v>0</v>
      </c>
      <c r="E401" s="19">
        <v>10.199999999999999</v>
      </c>
      <c r="F401" s="19">
        <v>0</v>
      </c>
      <c r="G401" s="19">
        <v>9.1999999999999993</v>
      </c>
      <c r="H401" s="21">
        <v>39117</v>
      </c>
      <c r="I401" s="20">
        <v>2.4</v>
      </c>
      <c r="J401" s="20">
        <v>0</v>
      </c>
      <c r="K401" s="20">
        <v>0</v>
      </c>
      <c r="L401" s="22">
        <v>6.2999999999999972</v>
      </c>
      <c r="M401">
        <v>7</v>
      </c>
      <c r="N401">
        <v>26.5</v>
      </c>
      <c r="O401">
        <v>8.5</v>
      </c>
    </row>
    <row r="402" spans="1:15" ht="12.95" customHeight="1" x14ac:dyDescent="0.2">
      <c r="A402" s="1">
        <v>21780</v>
      </c>
      <c r="B402" s="2" t="s">
        <v>65</v>
      </c>
      <c r="C402" s="3">
        <v>2024</v>
      </c>
      <c r="D402" s="2" t="b">
        <v>0</v>
      </c>
      <c r="E402" s="19">
        <v>4.4000000000000004</v>
      </c>
      <c r="F402" s="19">
        <v>0.8</v>
      </c>
      <c r="G402" s="19">
        <v>7.7</v>
      </c>
      <c r="H402" s="21">
        <v>44362</v>
      </c>
      <c r="I402" s="20">
        <v>3.1</v>
      </c>
      <c r="J402" s="20">
        <v>0.8</v>
      </c>
      <c r="K402" s="20">
        <v>0.6</v>
      </c>
      <c r="L402" s="22">
        <v>3.2000000000000028</v>
      </c>
      <c r="M402">
        <v>10.4</v>
      </c>
      <c r="N402">
        <v>19.3</v>
      </c>
      <c r="O402">
        <v>20.6</v>
      </c>
    </row>
    <row r="403" spans="1:15" ht="12.95" customHeight="1" x14ac:dyDescent="0.2">
      <c r="A403" s="1">
        <v>21781</v>
      </c>
      <c r="B403" s="2" t="s">
        <v>66</v>
      </c>
      <c r="C403" s="3">
        <v>43</v>
      </c>
      <c r="D403" s="2" t="b">
        <v>0</v>
      </c>
      <c r="E403" s="19">
        <v>0</v>
      </c>
      <c r="F403" s="19">
        <v>0</v>
      </c>
      <c r="G403" s="19">
        <v>0</v>
      </c>
      <c r="H403" s="21">
        <v>653</v>
      </c>
      <c r="I403" s="20">
        <v>0</v>
      </c>
      <c r="J403" s="20">
        <v>0</v>
      </c>
      <c r="K403" s="20">
        <v>0</v>
      </c>
      <c r="L403" s="22">
        <v>44.2</v>
      </c>
      <c r="M403">
        <v>0</v>
      </c>
      <c r="N403">
        <v>48.8</v>
      </c>
      <c r="O403">
        <v>0</v>
      </c>
    </row>
    <row r="404" spans="1:15" ht="12.95" customHeight="1" x14ac:dyDescent="0.2">
      <c r="A404" s="1">
        <v>21782</v>
      </c>
      <c r="B404" s="2" t="s">
        <v>66</v>
      </c>
      <c r="C404" s="3">
        <v>4358</v>
      </c>
      <c r="D404" s="2" t="b">
        <v>0</v>
      </c>
      <c r="E404" s="19">
        <v>7.7</v>
      </c>
      <c r="F404" s="19">
        <v>8.3000000000000007</v>
      </c>
      <c r="G404" s="19">
        <v>1.7</v>
      </c>
      <c r="H404" s="21">
        <v>38317</v>
      </c>
      <c r="I404" s="20">
        <v>2.6</v>
      </c>
      <c r="J404" s="20">
        <v>0</v>
      </c>
      <c r="K404" s="20">
        <v>0.3</v>
      </c>
      <c r="L404" s="22">
        <v>1.9000000000000057</v>
      </c>
      <c r="M404">
        <v>14</v>
      </c>
      <c r="N404">
        <v>19.7</v>
      </c>
      <c r="O404">
        <v>22.2</v>
      </c>
    </row>
    <row r="405" spans="1:15" ht="12.95" customHeight="1" x14ac:dyDescent="0.2">
      <c r="A405" s="1">
        <v>21783</v>
      </c>
      <c r="B405" s="2" t="s">
        <v>66</v>
      </c>
      <c r="C405" s="3">
        <v>9793</v>
      </c>
      <c r="D405" s="2" t="b">
        <v>1</v>
      </c>
      <c r="E405" s="19">
        <v>10.9</v>
      </c>
      <c r="F405" s="19">
        <v>2.4</v>
      </c>
      <c r="G405" s="19">
        <v>5.8</v>
      </c>
      <c r="H405" s="21">
        <v>37429</v>
      </c>
      <c r="I405" s="20">
        <v>1.3</v>
      </c>
      <c r="J405" s="20">
        <v>0.2</v>
      </c>
      <c r="K405" s="20">
        <v>1.1000000000000001</v>
      </c>
      <c r="L405" s="22">
        <v>5.9000000000000057</v>
      </c>
      <c r="M405">
        <v>13.6</v>
      </c>
      <c r="N405">
        <v>22.9</v>
      </c>
      <c r="O405">
        <v>15.5</v>
      </c>
    </row>
    <row r="406" spans="1:15" ht="12.95" customHeight="1" x14ac:dyDescent="0.2">
      <c r="A406" s="1">
        <v>21784</v>
      </c>
      <c r="B406" s="2" t="s">
        <v>56</v>
      </c>
      <c r="C406" s="3">
        <v>36809</v>
      </c>
      <c r="D406" s="2" t="b">
        <v>1</v>
      </c>
      <c r="E406" s="19">
        <v>5.5</v>
      </c>
      <c r="F406" s="19">
        <v>3.1</v>
      </c>
      <c r="G406" s="19">
        <v>3.5</v>
      </c>
      <c r="H406" s="21">
        <v>52574</v>
      </c>
      <c r="I406" s="20">
        <v>2.2999999999999998</v>
      </c>
      <c r="J406" s="20">
        <v>0.3</v>
      </c>
      <c r="K406" s="20">
        <v>2.1</v>
      </c>
      <c r="L406" s="22">
        <v>17.099999999999994</v>
      </c>
      <c r="M406">
        <v>9.5</v>
      </c>
      <c r="N406">
        <v>23.3</v>
      </c>
      <c r="O406">
        <v>14.7</v>
      </c>
    </row>
    <row r="407" spans="1:15" ht="12.95" customHeight="1" x14ac:dyDescent="0.2">
      <c r="A407" s="1">
        <v>21787</v>
      </c>
      <c r="B407" s="2" t="s">
        <v>56</v>
      </c>
      <c r="C407" s="3">
        <v>10697</v>
      </c>
      <c r="D407" s="2" t="b">
        <v>1</v>
      </c>
      <c r="E407" s="19">
        <v>7.4</v>
      </c>
      <c r="F407" s="19">
        <v>4</v>
      </c>
      <c r="G407" s="19">
        <v>7.7</v>
      </c>
      <c r="H407" s="21">
        <v>35642</v>
      </c>
      <c r="I407" s="20">
        <v>2.1</v>
      </c>
      <c r="J407" s="20">
        <v>1.5</v>
      </c>
      <c r="K407" s="20">
        <v>1.2</v>
      </c>
      <c r="L407" s="22">
        <v>12.400000000000006</v>
      </c>
      <c r="M407">
        <v>10.5</v>
      </c>
      <c r="N407">
        <v>24.2</v>
      </c>
      <c r="O407">
        <v>20.2</v>
      </c>
    </row>
    <row r="408" spans="1:15" ht="12.95" customHeight="1" x14ac:dyDescent="0.2">
      <c r="A408" s="1">
        <v>21788</v>
      </c>
      <c r="B408" s="2" t="s">
        <v>65</v>
      </c>
      <c r="C408" s="3">
        <v>11598</v>
      </c>
      <c r="D408" s="2" t="b">
        <v>1</v>
      </c>
      <c r="E408" s="19">
        <v>11</v>
      </c>
      <c r="F408" s="19">
        <v>2.5</v>
      </c>
      <c r="G408" s="19">
        <v>6.6</v>
      </c>
      <c r="H408" s="21">
        <v>45156</v>
      </c>
      <c r="I408" s="20">
        <v>2</v>
      </c>
      <c r="J408" s="20">
        <v>0.5</v>
      </c>
      <c r="K408" s="20">
        <v>0.8</v>
      </c>
      <c r="L408" s="22">
        <v>6.7999999999999972</v>
      </c>
      <c r="M408">
        <v>13.2</v>
      </c>
      <c r="N408">
        <v>17.8</v>
      </c>
      <c r="O408">
        <v>19.399999999999999</v>
      </c>
    </row>
    <row r="409" spans="1:15" ht="12.95" customHeight="1" x14ac:dyDescent="0.2">
      <c r="A409" s="1">
        <v>21790</v>
      </c>
      <c r="B409" s="2" t="s">
        <v>65</v>
      </c>
      <c r="C409" s="3">
        <v>11</v>
      </c>
      <c r="D409" s="2" t="b">
        <v>0</v>
      </c>
      <c r="E409" s="19">
        <v>0</v>
      </c>
      <c r="F409" s="19">
        <v>0</v>
      </c>
      <c r="G409" s="19">
        <v>0</v>
      </c>
      <c r="H409" s="21">
        <v>0</v>
      </c>
      <c r="I409" s="20">
        <v>100</v>
      </c>
      <c r="J409" s="20">
        <v>0</v>
      </c>
      <c r="K409" s="20">
        <v>0</v>
      </c>
      <c r="L409" s="22">
        <v>0</v>
      </c>
      <c r="M409">
        <v>100</v>
      </c>
      <c r="N409">
        <v>0</v>
      </c>
      <c r="O409">
        <v>100</v>
      </c>
    </row>
    <row r="410" spans="1:15" ht="12.95" customHeight="1" x14ac:dyDescent="0.2">
      <c r="A410" s="1">
        <v>21791</v>
      </c>
      <c r="B410" s="2" t="s">
        <v>56</v>
      </c>
      <c r="C410" s="3">
        <v>4794</v>
      </c>
      <c r="D410" s="2" t="b">
        <v>0</v>
      </c>
      <c r="E410" s="19">
        <v>8.9</v>
      </c>
      <c r="F410" s="19">
        <v>2.5</v>
      </c>
      <c r="G410" s="19">
        <v>8.1999999999999993</v>
      </c>
      <c r="H410" s="21">
        <v>43645</v>
      </c>
      <c r="I410" s="20">
        <v>3.1</v>
      </c>
      <c r="J410" s="20">
        <v>0.7</v>
      </c>
      <c r="K410" s="20">
        <v>1.2</v>
      </c>
      <c r="L410" s="22">
        <v>6.9000000000000057</v>
      </c>
      <c r="M410">
        <v>14.2</v>
      </c>
      <c r="N410">
        <v>18.7</v>
      </c>
      <c r="O410">
        <v>20.7</v>
      </c>
    </row>
    <row r="411" spans="1:15" ht="12.95" customHeight="1" x14ac:dyDescent="0.2">
      <c r="A411" s="1">
        <v>21793</v>
      </c>
      <c r="B411" s="2" t="s">
        <v>65</v>
      </c>
      <c r="C411" s="3">
        <v>10862</v>
      </c>
      <c r="D411" s="2" t="b">
        <v>1</v>
      </c>
      <c r="E411" s="19">
        <v>5.4</v>
      </c>
      <c r="F411" s="19">
        <v>2.8</v>
      </c>
      <c r="G411" s="19">
        <v>4.0999999999999996</v>
      </c>
      <c r="H411" s="21">
        <v>47310</v>
      </c>
      <c r="I411" s="20">
        <v>5.9</v>
      </c>
      <c r="J411" s="20">
        <v>1.3</v>
      </c>
      <c r="K411" s="20">
        <v>4.5</v>
      </c>
      <c r="L411" s="22">
        <v>26</v>
      </c>
      <c r="M411">
        <v>10.6</v>
      </c>
      <c r="N411">
        <v>22.9</v>
      </c>
      <c r="O411">
        <v>16.7</v>
      </c>
    </row>
    <row r="412" spans="1:15" ht="12.95" customHeight="1" x14ac:dyDescent="0.2">
      <c r="A412" s="1">
        <v>21794</v>
      </c>
      <c r="B412" s="2" t="s">
        <v>52</v>
      </c>
      <c r="C412" s="3">
        <v>2162</v>
      </c>
      <c r="D412" s="2" t="b">
        <v>0</v>
      </c>
      <c r="E412" s="19">
        <v>4.0999999999999996</v>
      </c>
      <c r="F412" s="19">
        <v>4.5999999999999996</v>
      </c>
      <c r="G412" s="19">
        <v>3.3</v>
      </c>
      <c r="H412" s="21">
        <v>80135</v>
      </c>
      <c r="I412" s="20">
        <v>0</v>
      </c>
      <c r="J412" s="20">
        <v>0</v>
      </c>
      <c r="K412" s="20">
        <v>11.1</v>
      </c>
      <c r="L412" s="22">
        <v>45.3</v>
      </c>
      <c r="M412">
        <v>7.4</v>
      </c>
      <c r="N412">
        <v>24.9</v>
      </c>
      <c r="O412">
        <v>17</v>
      </c>
    </row>
    <row r="413" spans="1:15" ht="12.95" customHeight="1" x14ac:dyDescent="0.2">
      <c r="A413" s="1">
        <v>21795</v>
      </c>
      <c r="B413" s="2" t="s">
        <v>66</v>
      </c>
      <c r="C413" s="3">
        <v>9292</v>
      </c>
      <c r="D413" s="2" t="b">
        <v>1</v>
      </c>
      <c r="E413" s="19">
        <v>7.4</v>
      </c>
      <c r="F413" s="19">
        <v>6.3</v>
      </c>
      <c r="G413" s="19">
        <v>11.2</v>
      </c>
      <c r="H413" s="21">
        <v>35990</v>
      </c>
      <c r="I413" s="20">
        <v>5.4</v>
      </c>
      <c r="J413" s="20">
        <v>0.9</v>
      </c>
      <c r="K413" s="20">
        <v>0.3</v>
      </c>
      <c r="L413" s="22">
        <v>14.900000000000006</v>
      </c>
      <c r="M413">
        <v>10.3</v>
      </c>
      <c r="N413">
        <v>19.5</v>
      </c>
      <c r="O413">
        <v>18.8</v>
      </c>
    </row>
    <row r="414" spans="1:15" ht="12.95" customHeight="1" x14ac:dyDescent="0.2">
      <c r="A414" s="1">
        <v>21797</v>
      </c>
      <c r="B414" s="2" t="s">
        <v>52</v>
      </c>
      <c r="C414" s="3">
        <v>8755</v>
      </c>
      <c r="D414" s="2" t="b">
        <v>1</v>
      </c>
      <c r="E414" s="19">
        <v>7.1</v>
      </c>
      <c r="F414" s="19">
        <v>5.4</v>
      </c>
      <c r="G414" s="19">
        <v>5</v>
      </c>
      <c r="H414" s="21">
        <v>60336</v>
      </c>
      <c r="I414" s="20">
        <v>2</v>
      </c>
      <c r="J414" s="20">
        <v>0.4</v>
      </c>
      <c r="K414" s="20">
        <v>1.4</v>
      </c>
      <c r="L414" s="22">
        <v>13</v>
      </c>
      <c r="M414">
        <v>9.8000000000000007</v>
      </c>
      <c r="N414">
        <v>23.3</v>
      </c>
      <c r="O414">
        <v>14.4</v>
      </c>
    </row>
    <row r="415" spans="1:15" ht="12.95" customHeight="1" x14ac:dyDescent="0.2">
      <c r="A415" s="1">
        <v>21798</v>
      </c>
      <c r="B415" s="2" t="s">
        <v>65</v>
      </c>
      <c r="C415" s="3">
        <v>2627</v>
      </c>
      <c r="D415" s="2" t="b">
        <v>0</v>
      </c>
      <c r="E415" s="19">
        <v>12.1</v>
      </c>
      <c r="F415" s="19">
        <v>9.8000000000000007</v>
      </c>
      <c r="G415" s="19">
        <v>12.3</v>
      </c>
      <c r="H415" s="21">
        <v>41906</v>
      </c>
      <c r="I415" s="20">
        <v>0.7</v>
      </c>
      <c r="J415" s="20">
        <v>0.3</v>
      </c>
      <c r="K415" s="20">
        <v>0.8</v>
      </c>
      <c r="L415" s="22">
        <v>19.700000000000003</v>
      </c>
      <c r="M415">
        <v>13.2</v>
      </c>
      <c r="N415">
        <v>23</v>
      </c>
      <c r="O415">
        <v>12</v>
      </c>
    </row>
    <row r="416" spans="1:15" ht="12.95" customHeight="1" x14ac:dyDescent="0.2">
      <c r="A416" s="1">
        <v>21801</v>
      </c>
      <c r="B416" s="2" t="s">
        <v>67</v>
      </c>
      <c r="C416" s="3">
        <v>30692</v>
      </c>
      <c r="D416" s="2" t="b">
        <v>1</v>
      </c>
      <c r="E416" s="19">
        <v>13.8</v>
      </c>
      <c r="F416" s="19">
        <v>8.4</v>
      </c>
      <c r="G416" s="19">
        <v>15</v>
      </c>
      <c r="H416" s="21">
        <v>33047</v>
      </c>
      <c r="I416" s="20">
        <v>17.2</v>
      </c>
      <c r="J416" s="20">
        <v>2.4</v>
      </c>
      <c r="K416" s="20">
        <v>5.2</v>
      </c>
      <c r="L416" s="22">
        <v>46.2</v>
      </c>
      <c r="M416">
        <v>12.9</v>
      </c>
      <c r="N416">
        <v>24.9</v>
      </c>
      <c r="O416">
        <v>15.9</v>
      </c>
    </row>
    <row r="417" spans="1:15" ht="12.95" customHeight="1" x14ac:dyDescent="0.2">
      <c r="A417" s="1">
        <v>21804</v>
      </c>
      <c r="B417" s="2" t="s">
        <v>67</v>
      </c>
      <c r="C417" s="3">
        <v>38566</v>
      </c>
      <c r="D417" s="2" t="b">
        <v>1</v>
      </c>
      <c r="E417" s="19">
        <v>12.4</v>
      </c>
      <c r="F417" s="19">
        <v>8.1999999999999993</v>
      </c>
      <c r="G417" s="19">
        <v>17.100000000000001</v>
      </c>
      <c r="H417" s="21">
        <v>29843</v>
      </c>
      <c r="I417" s="20">
        <v>5</v>
      </c>
      <c r="J417" s="20">
        <v>2.6</v>
      </c>
      <c r="K417" s="20">
        <v>7.8</v>
      </c>
      <c r="L417" s="22">
        <v>42.1</v>
      </c>
      <c r="M417">
        <v>11.9</v>
      </c>
      <c r="N417">
        <v>20</v>
      </c>
      <c r="O417">
        <v>15.3</v>
      </c>
    </row>
    <row r="418" spans="1:15" ht="12.95" customHeight="1" x14ac:dyDescent="0.2">
      <c r="A418" s="1">
        <v>21810</v>
      </c>
      <c r="B418" s="2" t="s">
        <v>67</v>
      </c>
      <c r="C418" s="3">
        <v>433</v>
      </c>
      <c r="D418" s="2" t="b">
        <v>0</v>
      </c>
      <c r="E418" s="19">
        <v>0</v>
      </c>
      <c r="F418" s="19">
        <v>19.100000000000001</v>
      </c>
      <c r="G418" s="19">
        <v>0</v>
      </c>
      <c r="H418" s="21">
        <v>39108</v>
      </c>
      <c r="I418" s="20">
        <v>0</v>
      </c>
      <c r="J418" s="20">
        <v>0</v>
      </c>
      <c r="K418" s="20">
        <v>0</v>
      </c>
      <c r="L418" s="22">
        <v>1.5999999999999943</v>
      </c>
      <c r="M418">
        <v>13.4</v>
      </c>
      <c r="N418">
        <v>0</v>
      </c>
      <c r="O418">
        <v>34.9</v>
      </c>
    </row>
    <row r="419" spans="1:15" ht="12.95" customHeight="1" x14ac:dyDescent="0.2">
      <c r="A419" s="1">
        <v>21811</v>
      </c>
      <c r="B419" s="2" t="s">
        <v>68</v>
      </c>
      <c r="C419" s="3">
        <v>24187</v>
      </c>
      <c r="D419" s="2" t="b">
        <v>1</v>
      </c>
      <c r="E419" s="19">
        <v>6.5</v>
      </c>
      <c r="F419" s="19">
        <v>5.9</v>
      </c>
      <c r="G419" s="19">
        <v>8.1999999999999993</v>
      </c>
      <c r="H419" s="21">
        <v>44101</v>
      </c>
      <c r="I419" s="20">
        <v>4.0999999999999996</v>
      </c>
      <c r="J419" s="20">
        <v>1.7</v>
      </c>
      <c r="K419" s="20">
        <v>2.2999999999999998</v>
      </c>
      <c r="L419" s="22">
        <v>16.099999999999994</v>
      </c>
      <c r="M419">
        <v>14.9</v>
      </c>
      <c r="N419">
        <v>17.600000000000001</v>
      </c>
      <c r="O419">
        <v>31.5</v>
      </c>
    </row>
    <row r="420" spans="1:15" ht="12.95" customHeight="1" x14ac:dyDescent="0.2">
      <c r="A420" s="1">
        <v>21813</v>
      </c>
      <c r="B420" s="2" t="s">
        <v>68</v>
      </c>
      <c r="C420" s="3">
        <v>2662</v>
      </c>
      <c r="D420" s="2" t="b">
        <v>0</v>
      </c>
      <c r="E420" s="19">
        <v>7.2</v>
      </c>
      <c r="F420" s="19">
        <v>3.3</v>
      </c>
      <c r="G420" s="19">
        <v>4.7</v>
      </c>
      <c r="H420" s="21">
        <v>52415</v>
      </c>
      <c r="I420" s="20">
        <v>1</v>
      </c>
      <c r="J420" s="20">
        <v>1.9</v>
      </c>
      <c r="K420" s="20">
        <v>2.2999999999999998</v>
      </c>
      <c r="L420" s="22">
        <v>11.900000000000006</v>
      </c>
      <c r="M420">
        <v>8.9</v>
      </c>
      <c r="N420">
        <v>15.8</v>
      </c>
      <c r="O420">
        <v>22.7</v>
      </c>
    </row>
    <row r="421" spans="1:15" ht="12.95" customHeight="1" x14ac:dyDescent="0.2">
      <c r="A421" s="1">
        <v>21814</v>
      </c>
      <c r="B421" s="2" t="s">
        <v>67</v>
      </c>
      <c r="C421" s="3">
        <v>180</v>
      </c>
      <c r="D421" s="2" t="b">
        <v>0</v>
      </c>
      <c r="E421" s="19">
        <v>0</v>
      </c>
      <c r="F421" s="19">
        <v>0</v>
      </c>
      <c r="G421" s="19">
        <v>0</v>
      </c>
      <c r="H421" s="21">
        <v>34921</v>
      </c>
      <c r="I421" s="20">
        <v>0</v>
      </c>
      <c r="J421" s="20">
        <v>0</v>
      </c>
      <c r="K421" s="20">
        <v>0</v>
      </c>
      <c r="L421" s="22">
        <v>0</v>
      </c>
      <c r="M421">
        <v>4.4000000000000004</v>
      </c>
      <c r="N421">
        <v>15</v>
      </c>
      <c r="O421">
        <v>10</v>
      </c>
    </row>
    <row r="422" spans="1:15" ht="12.95" customHeight="1" x14ac:dyDescent="0.2">
      <c r="A422" s="1">
        <v>21817</v>
      </c>
      <c r="B422" s="2" t="s">
        <v>69</v>
      </c>
      <c r="C422" s="3">
        <v>4146</v>
      </c>
      <c r="D422" s="2" t="b">
        <v>0</v>
      </c>
      <c r="E422" s="19">
        <v>13.5</v>
      </c>
      <c r="F422" s="19">
        <v>12.2</v>
      </c>
      <c r="G422" s="19">
        <v>19.2</v>
      </c>
      <c r="H422" s="21">
        <v>25014</v>
      </c>
      <c r="I422" s="20">
        <v>12.3</v>
      </c>
      <c r="J422" s="20">
        <v>0.9</v>
      </c>
      <c r="K422" s="20">
        <v>0.5</v>
      </c>
      <c r="L422" s="22">
        <v>27.400000000000006</v>
      </c>
      <c r="M422">
        <v>19.5</v>
      </c>
      <c r="N422">
        <v>21.3</v>
      </c>
      <c r="O422">
        <v>24.2</v>
      </c>
    </row>
    <row r="423" spans="1:15" ht="12.95" customHeight="1" x14ac:dyDescent="0.2">
      <c r="A423" s="1">
        <v>21821</v>
      </c>
      <c r="B423" s="2" t="s">
        <v>69</v>
      </c>
      <c r="C423" s="3">
        <v>732</v>
      </c>
      <c r="D423" s="2" t="b">
        <v>0</v>
      </c>
      <c r="E423" s="19">
        <v>16.5</v>
      </c>
      <c r="F423" s="19">
        <v>7.2</v>
      </c>
      <c r="G423" s="19">
        <v>11.6</v>
      </c>
      <c r="H423" s="21">
        <v>24673</v>
      </c>
      <c r="I423" s="20">
        <v>4.3</v>
      </c>
      <c r="J423" s="20">
        <v>0</v>
      </c>
      <c r="K423" s="20">
        <v>0.6</v>
      </c>
      <c r="L423" s="22">
        <v>10</v>
      </c>
      <c r="M423">
        <v>30.5</v>
      </c>
      <c r="N423">
        <v>11.6</v>
      </c>
      <c r="O423">
        <v>36.9</v>
      </c>
    </row>
    <row r="424" spans="1:15" ht="12.95" customHeight="1" x14ac:dyDescent="0.2">
      <c r="A424" s="1">
        <v>21822</v>
      </c>
      <c r="B424" s="2" t="s">
        <v>68</v>
      </c>
      <c r="C424" s="3">
        <v>2364</v>
      </c>
      <c r="D424" s="2" t="b">
        <v>0</v>
      </c>
      <c r="E424" s="19">
        <v>12.2</v>
      </c>
      <c r="F424" s="19">
        <v>9.3000000000000007</v>
      </c>
      <c r="G424" s="19">
        <v>13.6</v>
      </c>
      <c r="H424" s="21">
        <v>27135</v>
      </c>
      <c r="I424" s="20">
        <v>12</v>
      </c>
      <c r="J424" s="20">
        <v>0</v>
      </c>
      <c r="K424" s="20">
        <v>0</v>
      </c>
      <c r="L424" s="22">
        <v>27</v>
      </c>
      <c r="M424">
        <v>15.7</v>
      </c>
      <c r="N424">
        <v>25</v>
      </c>
      <c r="O424">
        <v>21.1</v>
      </c>
    </row>
    <row r="425" spans="1:15" ht="12.95" customHeight="1" x14ac:dyDescent="0.2">
      <c r="A425" s="1">
        <v>21824</v>
      </c>
      <c r="B425" s="2" t="s">
        <v>69</v>
      </c>
      <c r="C425" s="3">
        <v>143</v>
      </c>
      <c r="D425" s="2" t="b">
        <v>0</v>
      </c>
      <c r="E425" s="19">
        <v>32.1</v>
      </c>
      <c r="F425" s="19">
        <v>0</v>
      </c>
      <c r="G425" s="19">
        <v>0</v>
      </c>
      <c r="H425" s="21">
        <v>36121</v>
      </c>
      <c r="I425" s="20">
        <v>12.8</v>
      </c>
      <c r="J425" s="20">
        <v>0</v>
      </c>
      <c r="K425" s="20">
        <v>0</v>
      </c>
      <c r="L425" s="22">
        <v>0</v>
      </c>
      <c r="M425">
        <v>25.9</v>
      </c>
      <c r="N425">
        <v>4.2</v>
      </c>
      <c r="O425">
        <v>65</v>
      </c>
    </row>
    <row r="426" spans="1:15" ht="12.95" customHeight="1" x14ac:dyDescent="0.2">
      <c r="A426" s="1">
        <v>21826</v>
      </c>
      <c r="B426" s="2" t="s">
        <v>67</v>
      </c>
      <c r="C426" s="3">
        <v>5460</v>
      </c>
      <c r="D426" s="2" t="b">
        <v>1</v>
      </c>
      <c r="E426" s="19">
        <v>5.5</v>
      </c>
      <c r="F426" s="19">
        <v>13.4</v>
      </c>
      <c r="G426" s="19">
        <v>15.3</v>
      </c>
      <c r="H426" s="21">
        <v>25893</v>
      </c>
      <c r="I426" s="20">
        <v>1.1000000000000001</v>
      </c>
      <c r="J426" s="20">
        <v>0.5</v>
      </c>
      <c r="K426" s="20">
        <v>6.2</v>
      </c>
      <c r="L426" s="22">
        <v>43.8</v>
      </c>
      <c r="M426">
        <v>10.7</v>
      </c>
      <c r="N426">
        <v>23.9</v>
      </c>
      <c r="O426">
        <v>8.6999999999999993</v>
      </c>
    </row>
    <row r="427" spans="1:15" ht="12.95" customHeight="1" x14ac:dyDescent="0.2">
      <c r="A427" s="1">
        <v>21829</v>
      </c>
      <c r="B427" s="2" t="s">
        <v>68</v>
      </c>
      <c r="C427" s="3">
        <v>365</v>
      </c>
      <c r="D427" s="2" t="b">
        <v>0</v>
      </c>
      <c r="E427" s="19">
        <v>2.9</v>
      </c>
      <c r="F427" s="19">
        <v>14.8</v>
      </c>
      <c r="G427" s="19">
        <v>7.7</v>
      </c>
      <c r="H427" s="21">
        <v>47430</v>
      </c>
      <c r="I427" s="20">
        <v>7.4</v>
      </c>
      <c r="J427" s="20">
        <v>0</v>
      </c>
      <c r="K427" s="20">
        <v>2.5</v>
      </c>
      <c r="L427" s="22">
        <v>3.2999999999999972</v>
      </c>
      <c r="M427">
        <v>7.7</v>
      </c>
      <c r="N427">
        <v>4.7</v>
      </c>
      <c r="O427">
        <v>42.2</v>
      </c>
    </row>
    <row r="428" spans="1:15" ht="12.95" customHeight="1" x14ac:dyDescent="0.2">
      <c r="A428" s="1">
        <v>21830</v>
      </c>
      <c r="B428" s="2" t="s">
        <v>67</v>
      </c>
      <c r="C428" s="3">
        <v>4529</v>
      </c>
      <c r="D428" s="2" t="b">
        <v>0</v>
      </c>
      <c r="E428" s="19">
        <v>4.5</v>
      </c>
      <c r="F428" s="19">
        <v>5.8</v>
      </c>
      <c r="G428" s="19">
        <v>4.5999999999999996</v>
      </c>
      <c r="H428" s="21">
        <v>37839</v>
      </c>
      <c r="I428" s="20">
        <v>4</v>
      </c>
      <c r="J428" s="20">
        <v>0</v>
      </c>
      <c r="K428" s="20">
        <v>0.8</v>
      </c>
      <c r="L428" s="22">
        <v>15.599999999999994</v>
      </c>
      <c r="M428">
        <v>9</v>
      </c>
      <c r="N428">
        <v>18.7</v>
      </c>
      <c r="O428">
        <v>16.2</v>
      </c>
    </row>
    <row r="429" spans="1:15" ht="12.95" customHeight="1" x14ac:dyDescent="0.2">
      <c r="A429" s="1">
        <v>21835</v>
      </c>
      <c r="B429" s="2" t="s">
        <v>63</v>
      </c>
      <c r="C429" s="3">
        <v>328</v>
      </c>
      <c r="D429" s="2" t="b">
        <v>0</v>
      </c>
      <c r="E429" s="19">
        <v>18.2</v>
      </c>
      <c r="F429" s="19">
        <v>0</v>
      </c>
      <c r="G429" s="19">
        <v>9.5</v>
      </c>
      <c r="H429" s="21">
        <v>29841</v>
      </c>
      <c r="I429" s="20">
        <v>6.7</v>
      </c>
      <c r="J429" s="20">
        <v>0</v>
      </c>
      <c r="K429" s="20">
        <v>0</v>
      </c>
      <c r="L429" s="22">
        <v>15.200000000000003</v>
      </c>
      <c r="M429">
        <v>30.2</v>
      </c>
      <c r="N429">
        <v>14.3</v>
      </c>
      <c r="O429">
        <v>24.7</v>
      </c>
    </row>
    <row r="430" spans="1:15" ht="12.95" customHeight="1" x14ac:dyDescent="0.2">
      <c r="A430" s="1">
        <v>21837</v>
      </c>
      <c r="B430" s="2" t="s">
        <v>67</v>
      </c>
      <c r="C430" s="3">
        <v>3164</v>
      </c>
      <c r="D430" s="2" t="b">
        <v>0</v>
      </c>
      <c r="E430" s="19">
        <v>8.6</v>
      </c>
      <c r="F430" s="19">
        <v>3.7</v>
      </c>
      <c r="G430" s="19">
        <v>8.6</v>
      </c>
      <c r="H430" s="21">
        <v>29985</v>
      </c>
      <c r="I430" s="20">
        <v>3.9</v>
      </c>
      <c r="J430" s="20">
        <v>3.3</v>
      </c>
      <c r="K430" s="20">
        <v>1.9</v>
      </c>
      <c r="L430" s="22">
        <v>38.9</v>
      </c>
      <c r="M430">
        <v>16</v>
      </c>
      <c r="N430">
        <v>24</v>
      </c>
      <c r="O430">
        <v>16.899999999999999</v>
      </c>
    </row>
    <row r="431" spans="1:15" ht="12.95" customHeight="1" x14ac:dyDescent="0.2">
      <c r="A431" s="1">
        <v>21838</v>
      </c>
      <c r="B431" s="2" t="s">
        <v>69</v>
      </c>
      <c r="C431" s="3">
        <v>1931</v>
      </c>
      <c r="D431" s="2" t="b">
        <v>0</v>
      </c>
      <c r="E431" s="19">
        <v>12.6</v>
      </c>
      <c r="F431" s="19">
        <v>2.4</v>
      </c>
      <c r="G431" s="19">
        <v>4.4000000000000004</v>
      </c>
      <c r="H431" s="21">
        <v>35992</v>
      </c>
      <c r="I431" s="20">
        <v>1</v>
      </c>
      <c r="J431" s="20">
        <v>0</v>
      </c>
      <c r="K431" s="20">
        <v>1.4</v>
      </c>
      <c r="L431" s="22">
        <v>20.799999999999997</v>
      </c>
      <c r="M431">
        <v>16</v>
      </c>
      <c r="N431">
        <v>19.2</v>
      </c>
      <c r="O431">
        <v>21.4</v>
      </c>
    </row>
    <row r="432" spans="1:15" ht="12.95" customHeight="1" x14ac:dyDescent="0.2">
      <c r="A432" s="1">
        <v>21840</v>
      </c>
      <c r="B432" s="2" t="s">
        <v>67</v>
      </c>
      <c r="C432" s="3">
        <v>465</v>
      </c>
      <c r="D432" s="2" t="b">
        <v>0</v>
      </c>
      <c r="E432" s="19">
        <v>3.1</v>
      </c>
      <c r="F432" s="19">
        <v>13.7</v>
      </c>
      <c r="G432" s="19">
        <v>0</v>
      </c>
      <c r="H432" s="21">
        <v>44202</v>
      </c>
      <c r="I432" s="20">
        <v>0</v>
      </c>
      <c r="J432" s="20">
        <v>0</v>
      </c>
      <c r="K432" s="20">
        <v>0</v>
      </c>
      <c r="L432" s="22">
        <v>19.799999999999997</v>
      </c>
      <c r="M432">
        <v>16.3</v>
      </c>
      <c r="N432">
        <v>15.5</v>
      </c>
      <c r="O432">
        <v>34.6</v>
      </c>
    </row>
    <row r="433" spans="1:15" ht="12.95" customHeight="1" x14ac:dyDescent="0.2">
      <c r="A433" s="1">
        <v>21841</v>
      </c>
      <c r="B433" s="2" t="s">
        <v>68</v>
      </c>
      <c r="C433" s="3">
        <v>1085</v>
      </c>
      <c r="D433" s="2" t="b">
        <v>0</v>
      </c>
      <c r="E433" s="19">
        <v>6.2</v>
      </c>
      <c r="F433" s="19">
        <v>2.9</v>
      </c>
      <c r="G433" s="19">
        <v>8.9</v>
      </c>
      <c r="H433" s="21">
        <v>40022</v>
      </c>
      <c r="I433" s="20">
        <v>4.4000000000000004</v>
      </c>
      <c r="J433" s="20">
        <v>0</v>
      </c>
      <c r="K433" s="20">
        <v>0</v>
      </c>
      <c r="L433" s="22">
        <v>30</v>
      </c>
      <c r="M433">
        <v>10.1</v>
      </c>
      <c r="N433">
        <v>17.5</v>
      </c>
      <c r="O433">
        <v>20.7</v>
      </c>
    </row>
    <row r="434" spans="1:15" ht="12.95" customHeight="1" x14ac:dyDescent="0.2">
      <c r="A434" s="1">
        <v>21842</v>
      </c>
      <c r="B434" s="2" t="s">
        <v>68</v>
      </c>
      <c r="C434" s="3">
        <v>10960</v>
      </c>
      <c r="D434" s="2" t="b">
        <v>1</v>
      </c>
      <c r="E434" s="19">
        <v>5.6</v>
      </c>
      <c r="F434" s="19">
        <v>7.1</v>
      </c>
      <c r="G434" s="19">
        <v>8.3000000000000007</v>
      </c>
      <c r="H434" s="21">
        <v>56593</v>
      </c>
      <c r="I434" s="20">
        <v>7.9</v>
      </c>
      <c r="J434" s="20">
        <v>2.7</v>
      </c>
      <c r="K434" s="20">
        <v>2.6</v>
      </c>
      <c r="L434" s="22">
        <v>10.799999999999997</v>
      </c>
      <c r="M434">
        <v>15.3</v>
      </c>
      <c r="N434">
        <v>12.7</v>
      </c>
      <c r="O434">
        <v>31.5</v>
      </c>
    </row>
    <row r="435" spans="1:15" ht="12.95" customHeight="1" x14ac:dyDescent="0.2">
      <c r="A435" s="1">
        <v>21849</v>
      </c>
      <c r="B435" s="2" t="s">
        <v>67</v>
      </c>
      <c r="C435" s="3">
        <v>3794</v>
      </c>
      <c r="D435" s="2" t="b">
        <v>0</v>
      </c>
      <c r="E435" s="19">
        <v>13.2</v>
      </c>
      <c r="F435" s="19">
        <v>2.7</v>
      </c>
      <c r="G435" s="19">
        <v>11</v>
      </c>
      <c r="H435" s="21">
        <v>41183</v>
      </c>
      <c r="I435" s="20">
        <v>3.3</v>
      </c>
      <c r="J435" s="20">
        <v>0</v>
      </c>
      <c r="K435" s="20">
        <v>1.2</v>
      </c>
      <c r="L435" s="22">
        <v>16</v>
      </c>
      <c r="M435">
        <v>14</v>
      </c>
      <c r="N435">
        <v>22.2</v>
      </c>
      <c r="O435">
        <v>17.8</v>
      </c>
    </row>
    <row r="436" spans="1:15" ht="12.95" customHeight="1" x14ac:dyDescent="0.2">
      <c r="A436" s="1">
        <v>21850</v>
      </c>
      <c r="B436" s="2" t="s">
        <v>67</v>
      </c>
      <c r="C436" s="3">
        <v>3405</v>
      </c>
      <c r="D436" s="2" t="b">
        <v>0</v>
      </c>
      <c r="E436" s="19">
        <v>13.1</v>
      </c>
      <c r="F436" s="19">
        <v>3.1</v>
      </c>
      <c r="G436" s="19">
        <v>8.6</v>
      </c>
      <c r="H436" s="21">
        <v>30031</v>
      </c>
      <c r="I436" s="20">
        <v>2.2000000000000002</v>
      </c>
      <c r="J436" s="20">
        <v>1.8</v>
      </c>
      <c r="K436" s="20">
        <v>0.5</v>
      </c>
      <c r="L436" s="22">
        <v>13.599999999999994</v>
      </c>
      <c r="M436">
        <v>10.9</v>
      </c>
      <c r="N436">
        <v>22.7</v>
      </c>
      <c r="O436">
        <v>18</v>
      </c>
    </row>
    <row r="437" spans="1:15" ht="12.95" customHeight="1" x14ac:dyDescent="0.2">
      <c r="A437" s="1">
        <v>21851</v>
      </c>
      <c r="B437" s="2" t="s">
        <v>68</v>
      </c>
      <c r="C437" s="3">
        <v>7364</v>
      </c>
      <c r="D437" s="2" t="b">
        <v>1</v>
      </c>
      <c r="E437" s="19">
        <v>11</v>
      </c>
      <c r="F437" s="19">
        <v>9.3000000000000007</v>
      </c>
      <c r="G437" s="19">
        <v>12.4</v>
      </c>
      <c r="H437" s="21">
        <v>29025</v>
      </c>
      <c r="I437" s="20">
        <v>7.6</v>
      </c>
      <c r="J437" s="20">
        <v>4.0999999999999996</v>
      </c>
      <c r="K437" s="20">
        <v>1.2</v>
      </c>
      <c r="L437" s="22">
        <v>43.3</v>
      </c>
      <c r="M437">
        <v>17.399999999999999</v>
      </c>
      <c r="N437">
        <v>20.6</v>
      </c>
      <c r="O437">
        <v>18.3</v>
      </c>
    </row>
    <row r="438" spans="1:15" ht="12.95" customHeight="1" x14ac:dyDescent="0.2">
      <c r="A438" s="1">
        <v>21853</v>
      </c>
      <c r="B438" s="2" t="s">
        <v>69</v>
      </c>
      <c r="C438" s="3">
        <v>10510</v>
      </c>
      <c r="D438" s="2" t="b">
        <v>1</v>
      </c>
      <c r="E438" s="19">
        <v>8.8000000000000007</v>
      </c>
      <c r="F438" s="19">
        <v>11.4</v>
      </c>
      <c r="G438" s="19">
        <v>26.5</v>
      </c>
      <c r="H438" s="21">
        <v>20421</v>
      </c>
      <c r="I438" s="20">
        <v>8.9</v>
      </c>
      <c r="J438" s="20">
        <v>3.5</v>
      </c>
      <c r="K438" s="20">
        <v>2.2000000000000002</v>
      </c>
      <c r="L438" s="22">
        <v>62.2</v>
      </c>
      <c r="M438">
        <v>12.8</v>
      </c>
      <c r="N438">
        <v>20.5</v>
      </c>
      <c r="O438">
        <v>12.1</v>
      </c>
    </row>
    <row r="439" spans="1:15" ht="12.95" customHeight="1" x14ac:dyDescent="0.2">
      <c r="A439" s="1">
        <v>21856</v>
      </c>
      <c r="B439" s="2" t="s">
        <v>67</v>
      </c>
      <c r="C439" s="3">
        <v>1145</v>
      </c>
      <c r="D439" s="2" t="b">
        <v>0</v>
      </c>
      <c r="E439" s="19">
        <v>19.100000000000001</v>
      </c>
      <c r="F439" s="19">
        <v>3.5</v>
      </c>
      <c r="G439" s="19">
        <v>17.3</v>
      </c>
      <c r="H439" s="21">
        <v>26826</v>
      </c>
      <c r="I439" s="20">
        <v>0</v>
      </c>
      <c r="J439" s="20">
        <v>0</v>
      </c>
      <c r="K439" s="20">
        <v>2.8</v>
      </c>
      <c r="L439" s="22">
        <v>29</v>
      </c>
      <c r="M439">
        <v>18.5</v>
      </c>
      <c r="N439">
        <v>16.2</v>
      </c>
      <c r="O439">
        <v>23.8</v>
      </c>
    </row>
    <row r="440" spans="1:15" ht="12.95" customHeight="1" x14ac:dyDescent="0.2">
      <c r="A440" s="1">
        <v>21861</v>
      </c>
      <c r="B440" s="2" t="s">
        <v>67</v>
      </c>
      <c r="C440" s="3">
        <v>738</v>
      </c>
      <c r="D440" s="2" t="b">
        <v>0</v>
      </c>
      <c r="E440" s="19">
        <v>5.0999999999999996</v>
      </c>
      <c r="F440" s="19">
        <v>6.7</v>
      </c>
      <c r="G440" s="19">
        <v>3.3</v>
      </c>
      <c r="H440" s="21">
        <v>28758</v>
      </c>
      <c r="I440" s="20">
        <v>0</v>
      </c>
      <c r="J440" s="20">
        <v>1.1000000000000001</v>
      </c>
      <c r="K440" s="20">
        <v>0</v>
      </c>
      <c r="L440" s="22">
        <v>9.2999999999999972</v>
      </c>
      <c r="M440">
        <v>9.1999999999999993</v>
      </c>
      <c r="N440">
        <v>24.8</v>
      </c>
      <c r="O440">
        <v>14.8</v>
      </c>
    </row>
    <row r="441" spans="1:15" ht="12.95" customHeight="1" x14ac:dyDescent="0.2">
      <c r="A441" s="1">
        <v>21862</v>
      </c>
      <c r="B441" s="2" t="s">
        <v>68</v>
      </c>
      <c r="C441" s="3">
        <v>0</v>
      </c>
      <c r="D441" s="2" t="b">
        <v>0</v>
      </c>
      <c r="E441" s="19">
        <v>0</v>
      </c>
      <c r="F441" s="19">
        <v>0</v>
      </c>
      <c r="G441" s="19">
        <v>0</v>
      </c>
      <c r="H441" s="21">
        <v>0</v>
      </c>
      <c r="I441" s="20">
        <v>0</v>
      </c>
      <c r="J441" s="20">
        <v>0</v>
      </c>
      <c r="K441" s="20">
        <v>0</v>
      </c>
      <c r="L441" s="22" t="e">
        <v>#VALUE!</v>
      </c>
      <c r="M441" t="s">
        <v>50</v>
      </c>
      <c r="N441" t="s">
        <v>50</v>
      </c>
      <c r="O441" t="s">
        <v>50</v>
      </c>
    </row>
    <row r="442" spans="1:15" ht="12.95" customHeight="1" x14ac:dyDescent="0.2">
      <c r="A442" s="1">
        <v>21863</v>
      </c>
      <c r="B442" s="2" t="s">
        <v>68</v>
      </c>
      <c r="C442" s="3">
        <v>4904</v>
      </c>
      <c r="D442" s="2" t="b">
        <v>0</v>
      </c>
      <c r="E442" s="19">
        <v>10.8</v>
      </c>
      <c r="F442" s="19">
        <v>7.8</v>
      </c>
      <c r="G442" s="19">
        <v>18.7</v>
      </c>
      <c r="H442" s="21">
        <v>31784</v>
      </c>
      <c r="I442" s="20">
        <v>5.5</v>
      </c>
      <c r="J442" s="20">
        <v>2.5</v>
      </c>
      <c r="K442" s="20">
        <v>2.9</v>
      </c>
      <c r="L442" s="22">
        <v>35.099999999999994</v>
      </c>
      <c r="M442">
        <v>12.1</v>
      </c>
      <c r="N442">
        <v>21.3</v>
      </c>
      <c r="O442">
        <v>19.100000000000001</v>
      </c>
    </row>
    <row r="443" spans="1:15" ht="12.95" customHeight="1" x14ac:dyDescent="0.2">
      <c r="A443" s="1">
        <v>21864</v>
      </c>
      <c r="B443" s="2" t="s">
        <v>68</v>
      </c>
      <c r="C443" s="3">
        <v>640</v>
      </c>
      <c r="D443" s="2" t="b">
        <v>0</v>
      </c>
      <c r="E443" s="19">
        <v>13.5</v>
      </c>
      <c r="F443" s="19">
        <v>4.5999999999999996</v>
      </c>
      <c r="G443" s="19">
        <v>2.7</v>
      </c>
      <c r="H443" s="21">
        <v>27780</v>
      </c>
      <c r="I443" s="20">
        <v>0</v>
      </c>
      <c r="J443" s="20">
        <v>0</v>
      </c>
      <c r="K443" s="20">
        <v>0</v>
      </c>
      <c r="L443" s="22">
        <v>26.599999999999994</v>
      </c>
      <c r="M443">
        <v>17.8</v>
      </c>
      <c r="N443">
        <v>30.3</v>
      </c>
      <c r="O443">
        <v>15.3</v>
      </c>
    </row>
    <row r="444" spans="1:15" ht="12.95" customHeight="1" x14ac:dyDescent="0.2">
      <c r="A444" s="1">
        <v>21865</v>
      </c>
      <c r="B444" s="2" t="s">
        <v>67</v>
      </c>
      <c r="C444" s="3">
        <v>358</v>
      </c>
      <c r="D444" s="2" t="b">
        <v>0</v>
      </c>
      <c r="E444" s="19">
        <v>10.3</v>
      </c>
      <c r="F444" s="19">
        <v>0</v>
      </c>
      <c r="G444" s="19">
        <v>3.6</v>
      </c>
      <c r="H444" s="21">
        <v>44837</v>
      </c>
      <c r="I444" s="20">
        <v>0</v>
      </c>
      <c r="J444" s="20">
        <v>0</v>
      </c>
      <c r="K444" s="20">
        <v>13.2</v>
      </c>
      <c r="L444" s="22">
        <v>36.9</v>
      </c>
      <c r="M444">
        <v>17.3</v>
      </c>
      <c r="N444">
        <v>5</v>
      </c>
      <c r="O444">
        <v>46.4</v>
      </c>
    </row>
    <row r="445" spans="1:15" ht="12.95" customHeight="1" x14ac:dyDescent="0.2">
      <c r="A445" s="1">
        <v>21866</v>
      </c>
      <c r="B445" s="2" t="s">
        <v>69</v>
      </c>
      <c r="C445" s="3">
        <v>95</v>
      </c>
      <c r="D445" s="2" t="b">
        <v>0</v>
      </c>
      <c r="E445" s="19">
        <v>65.3</v>
      </c>
      <c r="F445" s="19">
        <v>22.4</v>
      </c>
      <c r="G445" s="19">
        <v>30.5</v>
      </c>
      <c r="H445" s="21">
        <v>37886</v>
      </c>
      <c r="I445" s="20">
        <v>16.100000000000001</v>
      </c>
      <c r="J445" s="20">
        <v>0</v>
      </c>
      <c r="K445" s="20">
        <v>0</v>
      </c>
      <c r="L445" s="22">
        <v>0</v>
      </c>
      <c r="M445">
        <v>20</v>
      </c>
      <c r="N445">
        <v>0</v>
      </c>
      <c r="O445">
        <v>49.5</v>
      </c>
    </row>
    <row r="446" spans="1:15" ht="12.95" customHeight="1" x14ac:dyDescent="0.2">
      <c r="A446" s="1">
        <v>21867</v>
      </c>
      <c r="B446" s="2" t="s">
        <v>69</v>
      </c>
      <c r="C446" s="3">
        <v>0</v>
      </c>
      <c r="D446" s="2" t="b">
        <v>0</v>
      </c>
      <c r="E446" s="19">
        <v>0</v>
      </c>
      <c r="F446" s="19">
        <v>0</v>
      </c>
      <c r="G446" s="19">
        <v>0</v>
      </c>
      <c r="H446" s="21">
        <v>0</v>
      </c>
      <c r="I446" s="20">
        <v>0</v>
      </c>
      <c r="J446" s="20">
        <v>0</v>
      </c>
      <c r="K446" s="20">
        <v>0</v>
      </c>
      <c r="L446" s="22" t="e">
        <v>#VALUE!</v>
      </c>
      <c r="M446" t="s">
        <v>50</v>
      </c>
      <c r="N446" t="s">
        <v>50</v>
      </c>
      <c r="O446" t="s">
        <v>50</v>
      </c>
    </row>
    <row r="447" spans="1:15" ht="12.95" customHeight="1" x14ac:dyDescent="0.2">
      <c r="A447" s="1">
        <v>21869</v>
      </c>
      <c r="B447" s="2" t="s">
        <v>63</v>
      </c>
      <c r="C447" s="3">
        <v>990</v>
      </c>
      <c r="D447" s="2" t="b">
        <v>0</v>
      </c>
      <c r="E447" s="19">
        <v>8.1999999999999993</v>
      </c>
      <c r="F447" s="19">
        <v>0</v>
      </c>
      <c r="G447" s="19">
        <v>5.3</v>
      </c>
      <c r="H447" s="21">
        <v>31316</v>
      </c>
      <c r="I447" s="20">
        <v>9.4</v>
      </c>
      <c r="J447" s="20">
        <v>0.3</v>
      </c>
      <c r="K447" s="20">
        <v>1.6</v>
      </c>
      <c r="L447" s="22">
        <v>40.5</v>
      </c>
      <c r="M447">
        <v>15.5</v>
      </c>
      <c r="N447">
        <v>14.6</v>
      </c>
      <c r="O447">
        <v>22.2</v>
      </c>
    </row>
    <row r="448" spans="1:15" ht="12.95" customHeight="1" x14ac:dyDescent="0.2">
      <c r="A448" s="1">
        <v>21871</v>
      </c>
      <c r="B448" s="2" t="s">
        <v>69</v>
      </c>
      <c r="C448" s="3">
        <v>1799</v>
      </c>
      <c r="D448" s="2" t="b">
        <v>0</v>
      </c>
      <c r="E448" s="19">
        <v>17.899999999999999</v>
      </c>
      <c r="F448" s="19">
        <v>4.4000000000000004</v>
      </c>
      <c r="G448" s="19">
        <v>11.6</v>
      </c>
      <c r="H448" s="21">
        <v>27119</v>
      </c>
      <c r="I448" s="20">
        <v>2.8</v>
      </c>
      <c r="J448" s="20">
        <v>0</v>
      </c>
      <c r="K448" s="20">
        <v>0.2</v>
      </c>
      <c r="L448" s="22">
        <v>30.200000000000003</v>
      </c>
      <c r="M448">
        <v>18.100000000000001</v>
      </c>
      <c r="N448">
        <v>10.5</v>
      </c>
      <c r="O448">
        <v>27.8</v>
      </c>
    </row>
    <row r="449" spans="1:15" ht="12.95" customHeight="1" x14ac:dyDescent="0.2">
      <c r="A449" s="1">
        <v>21872</v>
      </c>
      <c r="B449" s="2" t="s">
        <v>68</v>
      </c>
      <c r="C449" s="3">
        <v>573</v>
      </c>
      <c r="D449" s="2" t="b">
        <v>0</v>
      </c>
      <c r="E449" s="19">
        <v>3.2</v>
      </c>
      <c r="F449" s="19">
        <v>0</v>
      </c>
      <c r="G449" s="19">
        <v>5.8</v>
      </c>
      <c r="H449" s="21">
        <v>35357</v>
      </c>
      <c r="I449" s="20">
        <v>6.6</v>
      </c>
      <c r="J449" s="20">
        <v>6.1</v>
      </c>
      <c r="K449" s="20">
        <v>0</v>
      </c>
      <c r="L449" s="22">
        <v>0</v>
      </c>
      <c r="M449">
        <v>0</v>
      </c>
      <c r="N449">
        <v>30.2</v>
      </c>
      <c r="O449">
        <v>4.4000000000000004</v>
      </c>
    </row>
    <row r="450" spans="1:15" ht="12.95" customHeight="1" x14ac:dyDescent="0.2">
      <c r="A450" s="1">
        <v>21874</v>
      </c>
      <c r="B450" s="2" t="s">
        <v>67</v>
      </c>
      <c r="C450" s="3">
        <v>2239</v>
      </c>
      <c r="D450" s="2" t="b">
        <v>0</v>
      </c>
      <c r="E450" s="19">
        <v>20.7</v>
      </c>
      <c r="F450" s="19">
        <v>9.6</v>
      </c>
      <c r="G450" s="19">
        <v>18.899999999999999</v>
      </c>
      <c r="H450" s="21">
        <v>22204</v>
      </c>
      <c r="I450" s="20">
        <v>2.2999999999999998</v>
      </c>
      <c r="J450" s="20">
        <v>6.3</v>
      </c>
      <c r="K450" s="20">
        <v>6.1</v>
      </c>
      <c r="L450" s="22">
        <v>21.299999999999997</v>
      </c>
      <c r="M450">
        <v>9.3000000000000007</v>
      </c>
      <c r="N450">
        <v>33.1</v>
      </c>
      <c r="O450">
        <v>6.7</v>
      </c>
    </row>
    <row r="451" spans="1:15" ht="12.95" customHeight="1" x14ac:dyDescent="0.2">
      <c r="A451" s="1">
        <v>21875</v>
      </c>
      <c r="B451" s="2" t="s">
        <v>67</v>
      </c>
      <c r="C451" s="3">
        <v>7052</v>
      </c>
      <c r="D451" s="2" t="b">
        <v>1</v>
      </c>
      <c r="E451" s="19">
        <v>15.4</v>
      </c>
      <c r="F451" s="19">
        <v>10.3</v>
      </c>
      <c r="G451" s="19">
        <v>11.9</v>
      </c>
      <c r="H451" s="21">
        <v>31664</v>
      </c>
      <c r="I451" s="20">
        <v>5.5</v>
      </c>
      <c r="J451" s="20">
        <v>0.8</v>
      </c>
      <c r="K451" s="20">
        <v>4.0999999999999996</v>
      </c>
      <c r="L451" s="22">
        <v>36.9</v>
      </c>
      <c r="M451">
        <v>19.5</v>
      </c>
      <c r="N451">
        <v>22.1</v>
      </c>
      <c r="O451">
        <v>15.4</v>
      </c>
    </row>
    <row r="452" spans="1:15" ht="12.95" customHeight="1" x14ac:dyDescent="0.2">
      <c r="A452" s="1">
        <v>21890</v>
      </c>
      <c r="B452" s="2" t="s">
        <v>69</v>
      </c>
      <c r="C452" s="3">
        <v>3699</v>
      </c>
      <c r="D452" s="2" t="b">
        <v>0</v>
      </c>
      <c r="E452" s="19">
        <v>32.6</v>
      </c>
      <c r="F452" s="19">
        <v>0</v>
      </c>
      <c r="G452" s="19">
        <v>0</v>
      </c>
      <c r="H452" s="21">
        <v>1518</v>
      </c>
      <c r="I452" s="20">
        <v>0</v>
      </c>
      <c r="J452" s="20">
        <v>0</v>
      </c>
      <c r="K452" s="20">
        <v>1.9</v>
      </c>
      <c r="L452" s="22">
        <v>76.5</v>
      </c>
      <c r="M452" t="s">
        <v>50</v>
      </c>
      <c r="N452">
        <v>0</v>
      </c>
      <c r="O452">
        <v>4.5999999999999996</v>
      </c>
    </row>
    <row r="453" spans="1:15" ht="12.95" customHeight="1" x14ac:dyDescent="0.2">
      <c r="A453" s="1">
        <v>21901</v>
      </c>
      <c r="B453" s="2" t="s">
        <v>0</v>
      </c>
      <c r="C453" s="3">
        <v>18635</v>
      </c>
      <c r="D453" s="2" t="b">
        <v>1</v>
      </c>
      <c r="E453" s="19">
        <v>7.9</v>
      </c>
      <c r="F453" s="19">
        <v>6.2</v>
      </c>
      <c r="G453" s="19">
        <v>9.1</v>
      </c>
      <c r="H453" s="21">
        <v>41660</v>
      </c>
      <c r="I453" s="20">
        <v>6.6</v>
      </c>
      <c r="J453" s="20">
        <v>2</v>
      </c>
      <c r="K453" s="20">
        <v>1.2</v>
      </c>
      <c r="L453" s="22">
        <v>14.400000000000006</v>
      </c>
      <c r="M453">
        <v>11.5</v>
      </c>
      <c r="N453">
        <v>25.6</v>
      </c>
      <c r="O453">
        <v>11.6</v>
      </c>
    </row>
    <row r="454" spans="1:15" ht="12.95" customHeight="1" x14ac:dyDescent="0.2">
      <c r="A454" s="1">
        <v>21902</v>
      </c>
      <c r="B454" s="2" t="s">
        <v>0</v>
      </c>
      <c r="C454" s="3">
        <v>216</v>
      </c>
      <c r="D454" s="2" t="b">
        <v>0</v>
      </c>
      <c r="E454" s="19">
        <v>7.4</v>
      </c>
      <c r="F454" s="19">
        <v>0</v>
      </c>
      <c r="G454" s="19">
        <v>33.299999999999997</v>
      </c>
      <c r="H454" s="21">
        <v>26087</v>
      </c>
      <c r="I454" s="20">
        <v>0</v>
      </c>
      <c r="J454" s="20">
        <v>0</v>
      </c>
      <c r="K454" s="20">
        <v>0</v>
      </c>
      <c r="L454" s="22">
        <v>41.2</v>
      </c>
      <c r="M454">
        <v>17.7</v>
      </c>
      <c r="N454">
        <v>0</v>
      </c>
      <c r="O454">
        <v>36.6</v>
      </c>
    </row>
    <row r="455" spans="1:15" ht="12.95" customHeight="1" x14ac:dyDescent="0.2">
      <c r="A455" s="1">
        <v>21903</v>
      </c>
      <c r="B455" s="2" t="s">
        <v>0</v>
      </c>
      <c r="C455" s="3">
        <v>5658</v>
      </c>
      <c r="D455" s="2" t="b">
        <v>1</v>
      </c>
      <c r="E455" s="19">
        <v>7</v>
      </c>
      <c r="F455" s="19">
        <v>4</v>
      </c>
      <c r="G455" s="19">
        <v>7.9</v>
      </c>
      <c r="H455" s="21">
        <v>34306</v>
      </c>
      <c r="I455" s="20">
        <v>6.7</v>
      </c>
      <c r="J455" s="20">
        <v>3.1</v>
      </c>
      <c r="K455" s="20">
        <v>0</v>
      </c>
      <c r="L455" s="22">
        <v>14</v>
      </c>
      <c r="M455">
        <v>16.3</v>
      </c>
      <c r="N455">
        <v>21.4</v>
      </c>
      <c r="O455">
        <v>17.100000000000001</v>
      </c>
    </row>
    <row r="456" spans="1:15" ht="12.95" customHeight="1" x14ac:dyDescent="0.2">
      <c r="A456" s="1">
        <v>21904</v>
      </c>
      <c r="B456" s="2" t="s">
        <v>0</v>
      </c>
      <c r="C456" s="3">
        <v>6386</v>
      </c>
      <c r="D456" s="2" t="b">
        <v>1</v>
      </c>
      <c r="E456" s="19">
        <v>9.3000000000000007</v>
      </c>
      <c r="F456" s="19">
        <v>4</v>
      </c>
      <c r="G456" s="19">
        <v>7.9</v>
      </c>
      <c r="H456" s="21">
        <v>40840</v>
      </c>
      <c r="I456" s="20">
        <v>4.5999999999999996</v>
      </c>
      <c r="J456" s="20">
        <v>1.1000000000000001</v>
      </c>
      <c r="K456" s="20">
        <v>1.2</v>
      </c>
      <c r="L456" s="22">
        <v>16.5</v>
      </c>
      <c r="M456">
        <v>14.3</v>
      </c>
      <c r="N456">
        <v>21.3</v>
      </c>
      <c r="O456">
        <v>15.7</v>
      </c>
    </row>
    <row r="457" spans="1:15" ht="12.95" customHeight="1" x14ac:dyDescent="0.2">
      <c r="A457" s="1">
        <v>21911</v>
      </c>
      <c r="B457" s="2" t="s">
        <v>0</v>
      </c>
      <c r="C457" s="3">
        <v>11108</v>
      </c>
      <c r="D457" s="2" t="b">
        <v>1</v>
      </c>
      <c r="E457" s="19">
        <v>13.2</v>
      </c>
      <c r="F457" s="19">
        <v>5.7</v>
      </c>
      <c r="G457" s="19">
        <v>3.2</v>
      </c>
      <c r="H457" s="21">
        <v>36003</v>
      </c>
      <c r="I457" s="20">
        <v>1.9</v>
      </c>
      <c r="J457" s="20">
        <v>0.7</v>
      </c>
      <c r="K457" s="20">
        <v>3.4</v>
      </c>
      <c r="L457" s="22">
        <v>12.099999999999994</v>
      </c>
      <c r="M457">
        <v>11.1</v>
      </c>
      <c r="N457">
        <v>24.6</v>
      </c>
      <c r="O457">
        <v>14.8</v>
      </c>
    </row>
    <row r="458" spans="1:15" ht="12.95" customHeight="1" x14ac:dyDescent="0.2">
      <c r="A458" s="1">
        <v>21912</v>
      </c>
      <c r="B458" s="2" t="s">
        <v>0</v>
      </c>
      <c r="C458" s="3">
        <v>1393</v>
      </c>
      <c r="D458" s="2" t="b">
        <v>0</v>
      </c>
      <c r="E458" s="19">
        <v>5.7</v>
      </c>
      <c r="F458" s="19">
        <v>0</v>
      </c>
      <c r="G458" s="19">
        <v>5.6</v>
      </c>
      <c r="H458" s="21">
        <v>54061</v>
      </c>
      <c r="I458" s="20">
        <v>15.7</v>
      </c>
      <c r="J458" s="20">
        <v>0</v>
      </c>
      <c r="K458" s="20">
        <v>4.9000000000000004</v>
      </c>
      <c r="L458" s="22">
        <v>2.2999999999999972</v>
      </c>
      <c r="M458">
        <v>15.2</v>
      </c>
      <c r="N458">
        <v>18.7</v>
      </c>
      <c r="O458">
        <v>26.4</v>
      </c>
    </row>
    <row r="459" spans="1:15" ht="12.95" customHeight="1" x14ac:dyDescent="0.2">
      <c r="A459" s="1">
        <v>21913</v>
      </c>
      <c r="B459" s="2" t="s">
        <v>0</v>
      </c>
      <c r="C459" s="3">
        <v>935</v>
      </c>
      <c r="D459" s="2" t="b">
        <v>0</v>
      </c>
      <c r="E459" s="19">
        <v>15.3</v>
      </c>
      <c r="F459" s="19">
        <v>13.6</v>
      </c>
      <c r="G459" s="19">
        <v>18.100000000000001</v>
      </c>
      <c r="H459" s="21">
        <v>32691</v>
      </c>
      <c r="I459" s="20">
        <v>0.5</v>
      </c>
      <c r="J459" s="20">
        <v>0</v>
      </c>
      <c r="K459" s="20">
        <v>2.1</v>
      </c>
      <c r="L459" s="22">
        <v>15</v>
      </c>
      <c r="M459">
        <v>7</v>
      </c>
      <c r="N459">
        <v>19.100000000000001</v>
      </c>
      <c r="O459">
        <v>11.4</v>
      </c>
    </row>
    <row r="460" spans="1:15" ht="12.95" customHeight="1" x14ac:dyDescent="0.2">
      <c r="A460" s="1">
        <v>21914</v>
      </c>
      <c r="B460" s="2" t="s">
        <v>0</v>
      </c>
      <c r="C460" s="3">
        <v>725</v>
      </c>
      <c r="D460" s="2" t="b">
        <v>0</v>
      </c>
      <c r="E460" s="19">
        <v>6.7</v>
      </c>
      <c r="F460" s="19">
        <v>4.5</v>
      </c>
      <c r="G460" s="19">
        <v>17.399999999999999</v>
      </c>
      <c r="H460" s="21">
        <v>36407</v>
      </c>
      <c r="I460" s="20">
        <v>0</v>
      </c>
      <c r="J460" s="20">
        <v>0</v>
      </c>
      <c r="K460" s="20">
        <v>0</v>
      </c>
      <c r="L460" s="22">
        <v>7.5999999999999943</v>
      </c>
      <c r="M460">
        <v>20.3</v>
      </c>
      <c r="N460">
        <v>15.9</v>
      </c>
      <c r="O460">
        <v>31.7</v>
      </c>
    </row>
    <row r="461" spans="1:15" ht="12.95" customHeight="1" x14ac:dyDescent="0.2">
      <c r="A461" s="1">
        <v>21915</v>
      </c>
      <c r="B461" s="2" t="s">
        <v>0</v>
      </c>
      <c r="C461" s="3">
        <v>2776</v>
      </c>
      <c r="D461" s="2" t="b">
        <v>0</v>
      </c>
      <c r="E461" s="19">
        <v>9.6999999999999993</v>
      </c>
      <c r="F461" s="19">
        <v>4</v>
      </c>
      <c r="G461" s="19">
        <v>12.1</v>
      </c>
      <c r="H461" s="21">
        <v>50869</v>
      </c>
      <c r="I461" s="20">
        <v>1.8</v>
      </c>
      <c r="J461" s="20">
        <v>0.2</v>
      </c>
      <c r="K461" s="20">
        <v>2.1</v>
      </c>
      <c r="L461" s="22">
        <v>8.9000000000000057</v>
      </c>
      <c r="M461">
        <v>12.8</v>
      </c>
      <c r="N461">
        <v>17.2</v>
      </c>
      <c r="O461">
        <v>24.1</v>
      </c>
    </row>
    <row r="462" spans="1:15" ht="12.95" customHeight="1" x14ac:dyDescent="0.2">
      <c r="A462" s="1">
        <v>21917</v>
      </c>
      <c r="B462" s="2" t="s">
        <v>0</v>
      </c>
      <c r="C462" s="3">
        <v>1983</v>
      </c>
      <c r="D462" s="2" t="b">
        <v>0</v>
      </c>
      <c r="E462" s="19">
        <v>4.8</v>
      </c>
      <c r="F462" s="19">
        <v>7.9</v>
      </c>
      <c r="G462" s="19">
        <v>6.5</v>
      </c>
      <c r="H462" s="21">
        <v>35488</v>
      </c>
      <c r="I462" s="20">
        <v>5</v>
      </c>
      <c r="J462" s="20">
        <v>4.2</v>
      </c>
      <c r="K462" s="20">
        <v>0.4</v>
      </c>
      <c r="L462" s="22">
        <v>9.7000000000000028</v>
      </c>
      <c r="M462">
        <v>9.1</v>
      </c>
      <c r="N462">
        <v>25.2</v>
      </c>
      <c r="O462">
        <v>18.899999999999999</v>
      </c>
    </row>
    <row r="463" spans="1:15" ht="12.95" customHeight="1" x14ac:dyDescent="0.2">
      <c r="A463" s="1">
        <v>21918</v>
      </c>
      <c r="B463" s="2" t="s">
        <v>0</v>
      </c>
      <c r="C463" s="3">
        <v>4428</v>
      </c>
      <c r="D463" s="2" t="b">
        <v>0</v>
      </c>
      <c r="E463" s="19">
        <v>6.6</v>
      </c>
      <c r="F463" s="19">
        <v>2.7</v>
      </c>
      <c r="G463" s="19">
        <v>5.5</v>
      </c>
      <c r="H463" s="21">
        <v>36393</v>
      </c>
      <c r="I463" s="20">
        <v>1.8</v>
      </c>
      <c r="J463" s="20">
        <v>2.4</v>
      </c>
      <c r="K463" s="20">
        <v>0.9</v>
      </c>
      <c r="L463" s="22">
        <v>8.4000000000000057</v>
      </c>
      <c r="M463">
        <v>15.2</v>
      </c>
      <c r="N463">
        <v>22.4</v>
      </c>
      <c r="O463">
        <v>16.399999999999999</v>
      </c>
    </row>
    <row r="464" spans="1:15" ht="12.95" customHeight="1" x14ac:dyDescent="0.2">
      <c r="A464" s="1">
        <v>21919</v>
      </c>
      <c r="B464" s="2" t="s">
        <v>0</v>
      </c>
      <c r="C464" s="3">
        <v>3400</v>
      </c>
      <c r="D464" s="2" t="b">
        <v>0</v>
      </c>
      <c r="E464" s="19">
        <v>3.1</v>
      </c>
      <c r="F464" s="19">
        <v>4.7</v>
      </c>
      <c r="G464" s="19">
        <v>6.9</v>
      </c>
      <c r="H464" s="21">
        <v>44003</v>
      </c>
      <c r="I464" s="20">
        <v>2.4</v>
      </c>
      <c r="J464" s="20">
        <v>1.8</v>
      </c>
      <c r="K464" s="20">
        <v>0</v>
      </c>
      <c r="L464" s="22">
        <v>0.5</v>
      </c>
      <c r="M464">
        <v>12.3</v>
      </c>
      <c r="N464">
        <v>16.100000000000001</v>
      </c>
      <c r="O464">
        <v>31.2</v>
      </c>
    </row>
    <row r="465" spans="1:15" ht="12.95" customHeight="1" x14ac:dyDescent="0.2">
      <c r="A465" s="1">
        <v>21920</v>
      </c>
      <c r="B465" s="2" t="s">
        <v>0</v>
      </c>
      <c r="C465" s="3">
        <v>910</v>
      </c>
      <c r="D465" s="2" t="b">
        <v>0</v>
      </c>
      <c r="E465" s="19">
        <v>31.2</v>
      </c>
      <c r="F465" s="19">
        <v>0</v>
      </c>
      <c r="G465" s="19">
        <v>10.3</v>
      </c>
      <c r="H465" s="21">
        <v>24468</v>
      </c>
      <c r="I465" s="20">
        <v>2.5</v>
      </c>
      <c r="J465" s="20">
        <v>0</v>
      </c>
      <c r="K465" s="20">
        <v>5.8</v>
      </c>
      <c r="L465" s="22">
        <v>25.5</v>
      </c>
      <c r="M465">
        <v>8.9</v>
      </c>
      <c r="N465">
        <v>21.3</v>
      </c>
      <c r="O465">
        <v>21.9</v>
      </c>
    </row>
    <row r="466" spans="1:15" ht="12.95" customHeight="1" x14ac:dyDescent="0.2">
      <c r="A466" s="1">
        <v>21921</v>
      </c>
      <c r="B466" s="2" t="s">
        <v>0</v>
      </c>
      <c r="C466" s="3">
        <v>44793</v>
      </c>
      <c r="D466" s="2" t="b">
        <v>1</v>
      </c>
      <c r="E466" s="19">
        <v>9.5</v>
      </c>
      <c r="F466" s="19">
        <v>5.6</v>
      </c>
      <c r="G466" s="19">
        <v>13.1</v>
      </c>
      <c r="H466" s="21">
        <v>34745</v>
      </c>
      <c r="I466" s="20">
        <v>6.2</v>
      </c>
      <c r="J466" s="20">
        <v>3.2</v>
      </c>
      <c r="K466" s="20">
        <v>3.5</v>
      </c>
      <c r="L466" s="22">
        <v>21.200000000000003</v>
      </c>
      <c r="M466">
        <v>12</v>
      </c>
      <c r="N466">
        <v>22.6</v>
      </c>
      <c r="O466">
        <v>15</v>
      </c>
    </row>
    <row r="467" spans="1:15" ht="12.95" customHeight="1" x14ac:dyDescent="0.2">
      <c r="A467" s="1">
        <v>21930</v>
      </c>
      <c r="B467" s="2" t="s">
        <v>0</v>
      </c>
      <c r="C467" s="3">
        <v>24</v>
      </c>
      <c r="D467" s="2" t="b">
        <v>0</v>
      </c>
      <c r="E467" s="19">
        <v>0</v>
      </c>
      <c r="F467" s="19">
        <v>0</v>
      </c>
      <c r="G467" s="19">
        <v>0</v>
      </c>
      <c r="H467" s="21">
        <v>0</v>
      </c>
      <c r="I467" s="20">
        <v>0</v>
      </c>
      <c r="J467" s="20">
        <v>0</v>
      </c>
      <c r="K467" s="20">
        <v>0</v>
      </c>
      <c r="L467" s="22">
        <v>0</v>
      </c>
      <c r="M467">
        <v>50</v>
      </c>
      <c r="N467">
        <v>0</v>
      </c>
      <c r="O467">
        <v>100</v>
      </c>
    </row>
    <row r="468" spans="1:15" ht="12.75" customHeight="1" x14ac:dyDescent="0.2">
      <c r="G468" s="18"/>
    </row>
  </sheetData>
  <sheetProtection algorithmName="SHA-512" hashValue="mJkKEs78CzW4+D8q+H/VEWOMTWVVhObeNnDdQVI8+2XPc+LEfYyqYsrbt2lXWvCrfFsXelKgO1yKLfqCFUY0ag==" saltValue="dNIZ7s+R/W83HmPQCvw4AA==" spinCount="100000" sheet="1" objects="1" scenarios="1"/>
  <autoFilter ref="A1:O1" xr:uid="{00000000-0001-0000-0000-000000000000}">
    <sortState xmlns:xlrd2="http://schemas.microsoft.com/office/spreadsheetml/2017/richdata2" ref="A2:O466">
      <sortCondition ref="A1"/>
    </sortState>
  </autoFilter>
  <pageMargins left="0.75" right="0.75" top="1" bottom="1" header="0.5" footer="0.5"/>
  <pageSetup paperSize="9" scale="57" fitToHeight="0" orientation="portrait" r:id="rId1"/>
  <headerFooter>
    <oddFooter>&amp;L&amp;F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3C55BACFE3C44A420786DE287DB81" ma:contentTypeVersion="9" ma:contentTypeDescription="Create a new document." ma:contentTypeScope="" ma:versionID="61fa0c6939c8ffd9e1308ca1fa311afd">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935A2-6E8A-41CB-8E38-D378323DDE2E}"/>
</file>

<file path=customXml/itemProps2.xml><?xml version="1.0" encoding="utf-8"?>
<ds:datastoreItem xmlns:ds="http://schemas.openxmlformats.org/officeDocument/2006/customXml" ds:itemID="{45EE13E9-F2D3-4392-820E-2F528D199FD9}">
  <ds:schemaRefs>
    <ds:schemaRef ds:uri="http://schemas.microsoft.com/office/2006/documentManagement/types"/>
    <ds:schemaRef ds:uri="17f89e47-7d88-44b8-b02f-f9ffd650f5ad"/>
    <ds:schemaRef ds:uri="http://www.w3.org/XML/1998/namespace"/>
    <ds:schemaRef ds:uri="http://schemas.microsoft.com/office/infopath/2007/PartnerControls"/>
    <ds:schemaRef ds:uri="590118b5-ea22-46dd-8d6a-d7e95b39fd7c"/>
    <ds:schemaRef ds:uri="http://schemas.microsoft.com/office/2006/metadata/properties"/>
    <ds:schemaRef ds:uri="http://purl.org/dc/dcmitype/"/>
    <ds:schemaRef ds:uri="http://schemas.microsoft.com/sharepoint/v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F2CE0898-2641-4167-91F4-2135C223F2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README</vt:lpstr>
      <vt:lpstr>Data dictionary</vt:lpstr>
      <vt:lpstr>Percentages</vt:lpstr>
      <vt:lpstr>Zipcode Combo Workbook</vt:lpstr>
      <vt:lpstr>Combination calculation</vt:lpstr>
      <vt:lpstr>Calcdata</vt:lpstr>
      <vt:lpstr>'Data dictionary'!DP02_0115PE</vt:lpstr>
      <vt:lpstr>Calcdata!Print_Titles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CRISP Reports PROD</dc:creator>
  <cp:lastModifiedBy>Jen Clatterbuck</cp:lastModifiedBy>
  <dcterms:created xsi:type="dcterms:W3CDTF">2023-09-25T15:26:48Z</dcterms:created>
  <dcterms:modified xsi:type="dcterms:W3CDTF">2023-10-04T20:23:54Z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0x010100C1A3C55BACFE3C44A420786DE287DB81</vt:lpwstr>
  </property>
  <property fmtid="{D5CDD505-2E9C-101B-9397-08002B2CF9AE}" pid="3" name="MediaServiceImageTags">
    <vt:lpwstr/>
  </property>
</Properties>
</file>