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9795" windowHeight="11070" tabRatio="922" activeTab="3"/>
  </bookViews>
  <sheets>
    <sheet name="Garrett" sheetId="1" r:id="rId1"/>
    <sheet name="Harford" sheetId="2" r:id="rId2"/>
    <sheet name="Howard" sheetId="3" r:id="rId3"/>
    <sheet name="Kent" sheetId="4" r:id="rId4"/>
    <sheet name="Montgomery" sheetId="5" r:id="rId5"/>
    <sheet name="Prince_George's" sheetId="6" r:id="rId6"/>
    <sheet name="Queen_Annes" sheetId="7" r:id="rId7"/>
    <sheet name="Somerset" sheetId="8" r:id="rId8"/>
    <sheet name="St_Marys" sheetId="9" r:id="rId9"/>
    <sheet name="Talbot" sheetId="10" r:id="rId10"/>
    <sheet name="Washington" sheetId="11" r:id="rId11"/>
    <sheet name="Wicomico" sheetId="12" r:id="rId12"/>
    <sheet name="Worcester" sheetId="13" r:id="rId13"/>
  </sheets>
  <definedNames/>
  <calcPr fullCalcOnLoad="1"/>
</workbook>
</file>

<file path=xl/sharedStrings.xml><?xml version="1.0" encoding="utf-8"?>
<sst xmlns="http://schemas.openxmlformats.org/spreadsheetml/2006/main" count="1670" uniqueCount="69">
  <si>
    <t>FOBT</t>
  </si>
  <si>
    <t>Montgomery County CRF/CPEST Program</t>
  </si>
  <si>
    <t>Digital Rectal Exams</t>
  </si>
  <si>
    <t>Prince George's County CRF/CPEST Program</t>
  </si>
  <si>
    <t>No PM Stated - Optional</t>
  </si>
  <si>
    <t>Queen Anne's County CRF/CPEST Program</t>
  </si>
  <si>
    <t>St. Mary's County CRF/CPEST Program</t>
  </si>
  <si>
    <t>No PM  Stated-Optional</t>
  </si>
  <si>
    <t>Somerset County CRF/CPEST Program</t>
  </si>
  <si>
    <t>Talbot County CRF/CPEST Program</t>
  </si>
  <si>
    <t>Washington County CRF/CPEST Program</t>
  </si>
  <si>
    <t>Wicomico County CRF/CPEST Program</t>
  </si>
  <si>
    <t>Worcester County CRF/CPEST Program</t>
  </si>
  <si>
    <t>CRC</t>
  </si>
  <si>
    <t>Achieved</t>
  </si>
  <si>
    <t>PM</t>
  </si>
  <si>
    <t>Colonoscopies</t>
  </si>
  <si>
    <t>Prostate</t>
  </si>
  <si>
    <t>Breast</t>
  </si>
  <si>
    <t>Local Program Action Plan</t>
  </si>
  <si>
    <t>EDB Form 1: General Public Educated</t>
  </si>
  <si>
    <t>EDB Form 1: Health Care Professionals Educated</t>
  </si>
  <si>
    <t>EDB Form 2: General Public Targeted/Reached</t>
  </si>
  <si>
    <t>EDB Form 2: Health Care Professionals Targeted/Reached</t>
  </si>
  <si>
    <t>Cervical</t>
  </si>
  <si>
    <t>Skin</t>
  </si>
  <si>
    <t xml:space="preserve">
No PM Stated-Optional</t>
  </si>
  <si>
    <t xml:space="preserve">
No PM Stated-Optional</t>
  </si>
  <si>
    <t>Prostate Specific Antigen Tests</t>
  </si>
  <si>
    <t>Prostate Specific Antigen Tests (PSAs)</t>
  </si>
  <si>
    <t>Lung</t>
  </si>
  <si>
    <t>PM Projected</t>
  </si>
  <si>
    <t>Garrett County CRF/CPEST Program</t>
  </si>
  <si>
    <t>Oral</t>
  </si>
  <si>
    <t>Oral Exam</t>
  </si>
  <si>
    <t xml:space="preserve">Oral  </t>
  </si>
  <si>
    <t xml:space="preserve">Prostate  </t>
  </si>
  <si>
    <t>Digital Recal Exams (DREs)</t>
  </si>
  <si>
    <t>Skin Exam</t>
  </si>
  <si>
    <t xml:space="preserve">Skin  </t>
  </si>
  <si>
    <t>Harford County CRF/CPEST Program</t>
  </si>
  <si>
    <t>Howard County CRF/CPEST Program</t>
  </si>
  <si>
    <t>Kent County CRF/CPEST Program</t>
  </si>
  <si>
    <t>Source: Cancer Education Database (EDB), Form 1 - F1/S2 and Form 2 - F2/S2 Reports, 01/10/2011</t>
  </si>
  <si>
    <t>Cancers Declared in FY12 Grant for Education
CRC, Breast, Cervical, Lung, Oral, Prostate, Skin</t>
  </si>
  <si>
    <t>Cancers Declared in FY12 Grant for Screening
CRC, Prostate</t>
  </si>
  <si>
    <t>FY12</t>
  </si>
  <si>
    <t>FY12 Assessment*</t>
  </si>
  <si>
    <t>Cancers Declared in FY12 Grant for Education
CRC</t>
  </si>
  <si>
    <t>Cancers Declared in FY12 Grant for Screening
CRC</t>
  </si>
  <si>
    <t>Cancers Declared in FY12 Grant for Education
CRC,  Skin</t>
  </si>
  <si>
    <t>Cancers Declared in FY12 Grant for Education
CRC, Skin</t>
  </si>
  <si>
    <t>Cancers Declared in FY12 Grant for Education
CRC, Lung, Prostate</t>
  </si>
  <si>
    <t>Cancers Declared in FY12 Grant for Education
CRC, Breast, Cervical, Skin</t>
  </si>
  <si>
    <t>Cancers Declared in FY12 Grant for Education
CRC, Breast, Cervical, Prostate, Skin</t>
  </si>
  <si>
    <t>Cancers Declared in FY12 Grant for Education
CRC, Breast, Cervical</t>
  </si>
  <si>
    <t>Cancers Declared in FY12 Grant for Education
CRC, Oral, Prostate, Skin</t>
  </si>
  <si>
    <t>Cancers Declared in FY12 Grant for Screening
CRC, Oral, Prostate,  Skin</t>
  </si>
  <si>
    <t>Same as above.</t>
  </si>
  <si>
    <t>FY12 End-of-Year Performance Measures (PM) Report and Action Plan
Time Period Covered: July 1, 2011 - June 30, 2012</t>
  </si>
  <si>
    <t>Source:  Cancer Client Database (CDB) C-CoP, P-CoP, 07/10/2012</t>
  </si>
  <si>
    <t>Source: Cancer Education Database (EDB), Form 1 - F1/S2 and Form 2 - F2/S2 Reports, - 07/10/2012</t>
  </si>
  <si>
    <r>
      <t>Instructions for the Action Plan:</t>
    </r>
    <r>
      <rPr>
        <b/>
        <sz val="10"/>
        <rFont val="Times New Roman"/>
        <family val="1"/>
      </rPr>
      <t xml:space="preserve">
• Review your achieved data and each FY12 Performance 
   Measure in this FY12
• For each Assessment stating "</t>
    </r>
    <r>
      <rPr>
        <b/>
        <sz val="10"/>
        <color indexed="10"/>
        <rFont val="Times New Roman"/>
        <family val="1"/>
      </rPr>
      <t>PM NOT MET</t>
    </r>
    <r>
      <rPr>
        <b/>
        <sz val="10"/>
        <rFont val="Times New Roman"/>
        <family val="1"/>
      </rPr>
      <t xml:space="preserve">" (in bold
   and red):
            1) Provide the reason(s)/rationale as to why each 
             </t>
    </r>
    <r>
      <rPr>
        <b/>
        <sz val="10"/>
        <color indexed="22"/>
        <rFont val="Times New Roman"/>
        <family val="1"/>
      </rPr>
      <t xml:space="preserve">    </t>
    </r>
    <r>
      <rPr>
        <b/>
        <sz val="10"/>
        <rFont val="Times New Roman"/>
        <family val="1"/>
      </rPr>
      <t>Performance Measure was not met
            2) State the specific methods and steps planned to correct
                 this in the future
•Submit the Action plan with Progress Report by July 31, 2012</t>
    </r>
  </si>
  <si>
    <t>Source: Cancer Education Database (EDB), Form 1 - F1/S2 and Form 2 - F2/S2 Reports, 07/10/2012</t>
  </si>
  <si>
    <t>Source:  Cancer Client Database (CDB) C-CoP, 07/10/2012</t>
  </si>
  <si>
    <t>Source: Cancer Education Database (EDB), Form 1 - F1/S2 and Form 2 - F2/S2 Reports,07/10/2012</t>
  </si>
  <si>
    <t>Source:  Cancer Client Database (CDB), C-CoP, 07/10/2012</t>
  </si>
  <si>
    <t>Source:  Cancer Client Database (CDB), C-CoP, O-CoP, P-CoP, S-CoP,07/10/2012</t>
  </si>
  <si>
    <t>*FY12 Assessment indicates whether the PM was met, or not met within 10% of the projection for education and within 5% of the projection for the screening procedures, is not stated (optional), or is not declared as a cancer in the grant, as compared to the number achieved for FY12.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</si>
</sst>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9">
    <font>
      <sz val="10"/>
      <name val="Arial"/>
      <family val="0"/>
    </font>
    <font>
      <sz val="11"/>
      <color indexed="8"/>
      <name val="Calibri"/>
      <family val="2"/>
    </font>
    <font>
      <b/>
      <sz val="14"/>
      <name val="Arial"/>
      <family val="2"/>
    </font>
    <font>
      <b/>
      <sz val="12"/>
      <name val="Arial"/>
      <family val="2"/>
    </font>
    <font>
      <b/>
      <sz val="10"/>
      <name val="Arial"/>
      <family val="2"/>
    </font>
    <font>
      <sz val="9"/>
      <name val="Arial"/>
      <family val="2"/>
    </font>
    <font>
      <sz val="8"/>
      <name val="Arial"/>
      <family val="0"/>
    </font>
    <font>
      <b/>
      <sz val="10"/>
      <name val="Times New Roman"/>
      <family val="1"/>
    </font>
    <font>
      <b/>
      <sz val="10"/>
      <color indexed="10"/>
      <name val="Arial"/>
      <family val="2"/>
    </font>
    <font>
      <sz val="10"/>
      <color indexed="9"/>
      <name val="Arial"/>
      <family val="0"/>
    </font>
    <font>
      <b/>
      <sz val="10"/>
      <color indexed="22"/>
      <name val="Arial"/>
      <family val="2"/>
    </font>
    <font>
      <sz val="10"/>
      <color indexed="50"/>
      <name val="Arial"/>
      <family val="0"/>
    </font>
    <font>
      <b/>
      <i/>
      <sz val="10"/>
      <name val="Arial"/>
      <family val="2"/>
    </font>
    <font>
      <i/>
      <sz val="12"/>
      <name val="Times New Roman"/>
      <family val="1"/>
    </font>
    <font>
      <b/>
      <sz val="9"/>
      <name val="Arial"/>
      <family val="2"/>
    </font>
    <font>
      <b/>
      <i/>
      <sz val="10"/>
      <color indexed="8"/>
      <name val="Arial"/>
      <family val="2"/>
    </font>
    <font>
      <b/>
      <i/>
      <sz val="11"/>
      <color indexed="8"/>
      <name val="Arial"/>
      <family val="2"/>
    </font>
    <font>
      <b/>
      <i/>
      <sz val="11"/>
      <name val="Arial"/>
      <family val="2"/>
    </font>
    <font>
      <b/>
      <sz val="10"/>
      <color indexed="55"/>
      <name val="Arial"/>
      <family val="2"/>
    </font>
    <font>
      <b/>
      <u val="single"/>
      <sz val="10"/>
      <name val="Times New Roman"/>
      <family val="1"/>
    </font>
    <font>
      <b/>
      <sz val="10"/>
      <color indexed="22"/>
      <name val="Times New Roman"/>
      <family val="1"/>
    </font>
    <font>
      <b/>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b/>
      <sz val="10"/>
      <color theme="0" tint="-0.1499900072813034"/>
      <name val="Arial"/>
      <family val="2"/>
    </font>
    <font>
      <b/>
      <sz val="10"/>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top style="thin"/>
      <bottom/>
    </border>
    <border>
      <left style="thin"/>
      <right style="thin"/>
      <top style="thin"/>
      <bottom/>
    </border>
    <border>
      <left/>
      <right style="thin"/>
      <top style="thin"/>
      <bottom/>
    </border>
    <border>
      <left/>
      <right style="thin"/>
      <top/>
      <bottom/>
    </border>
    <border>
      <left style="thin"/>
      <right/>
      <top style="thin"/>
      <bottom/>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5">
    <xf numFmtId="0" fontId="0" fillId="0" borderId="0" xfId="0" applyAlignment="1">
      <alignment/>
    </xf>
    <xf numFmtId="0" fontId="0" fillId="0" borderId="0" xfId="0" applyAlignment="1">
      <alignment horizontal="center"/>
    </xf>
    <xf numFmtId="0" fontId="4" fillId="0" borderId="10" xfId="0" applyFont="1" applyBorder="1" applyAlignment="1">
      <alignment horizontal="left"/>
    </xf>
    <xf numFmtId="0" fontId="4"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Border="1" applyAlignment="1">
      <alignment horizontal="left"/>
    </xf>
    <xf numFmtId="3" fontId="0" fillId="0" borderId="10" xfId="0" applyNumberFormat="1" applyBorder="1" applyAlignment="1">
      <alignment horizontal="center"/>
    </xf>
    <xf numFmtId="0" fontId="5" fillId="0" borderId="0" xfId="0" applyFont="1" applyFill="1" applyBorder="1" applyAlignment="1">
      <alignment horizontal="center"/>
    </xf>
    <xf numFmtId="0" fontId="0" fillId="0" borderId="1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0" fillId="0" borderId="0" xfId="0" applyFont="1" applyAlignment="1">
      <alignment/>
    </xf>
    <xf numFmtId="0" fontId="0" fillId="0" borderId="10" xfId="0" applyBorder="1" applyAlignment="1">
      <alignment/>
    </xf>
    <xf numFmtId="0" fontId="0" fillId="0" borderId="0" xfId="0" applyAlignment="1">
      <alignment wrapText="1"/>
    </xf>
    <xf numFmtId="0" fontId="4" fillId="33" borderId="11" xfId="0" applyFont="1" applyFill="1" applyBorder="1" applyAlignment="1">
      <alignment horizontal="left"/>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4" xfId="0" applyFont="1" applyFill="1" applyBorder="1" applyAlignment="1">
      <alignment horizontal="left"/>
    </xf>
    <xf numFmtId="0" fontId="4" fillId="33" borderId="15" xfId="0" applyFont="1" applyFill="1" applyBorder="1" applyAlignment="1">
      <alignment horizontal="left"/>
    </xf>
    <xf numFmtId="0" fontId="4" fillId="33" borderId="16" xfId="0" applyFont="1" applyFill="1" applyBorder="1" applyAlignment="1">
      <alignment horizontal="lef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0" fillId="0" borderId="0" xfId="0" applyFont="1" applyFill="1" applyBorder="1" applyAlignment="1">
      <alignment horizontal="left"/>
    </xf>
    <xf numFmtId="0" fontId="4" fillId="0" borderId="10" xfId="0" applyFont="1" applyBorder="1" applyAlignment="1">
      <alignment horizontal="center"/>
    </xf>
    <xf numFmtId="0" fontId="0" fillId="0" borderId="10" xfId="0" applyFont="1" applyBorder="1" applyAlignment="1">
      <alignment horizontal="center" wrapText="1"/>
    </xf>
    <xf numFmtId="0" fontId="4" fillId="0" borderId="10" xfId="0" applyNumberFormat="1" applyFont="1" applyBorder="1" applyAlignment="1">
      <alignment horizontal="center"/>
    </xf>
    <xf numFmtId="0" fontId="0" fillId="0" borderId="10" xfId="0" applyFont="1" applyBorder="1" applyAlignment="1">
      <alignment horizontal="left" wrapText="1"/>
    </xf>
    <xf numFmtId="3" fontId="9" fillId="0" borderId="10" xfId="0" applyNumberFormat="1" applyFont="1" applyBorder="1" applyAlignment="1">
      <alignment horizontal="center"/>
    </xf>
    <xf numFmtId="3" fontId="0" fillId="0" borderId="10" xfId="0" applyNumberFormat="1" applyFont="1" applyBorder="1" applyAlignment="1">
      <alignment horizontal="center"/>
    </xf>
    <xf numFmtId="0" fontId="8" fillId="0" borderId="17" xfId="0" applyFont="1" applyBorder="1" applyAlignment="1">
      <alignment horizontal="center" vertical="center" wrapText="1"/>
    </xf>
    <xf numFmtId="0" fontId="8" fillId="0" borderId="18" xfId="0" applyFont="1" applyBorder="1" applyAlignment="1">
      <alignment vertical="center" wrapText="1"/>
    </xf>
    <xf numFmtId="0" fontId="10" fillId="0" borderId="18" xfId="0" applyFont="1" applyBorder="1" applyAlignment="1">
      <alignment horizontal="center" vertical="center" wrapText="1"/>
    </xf>
    <xf numFmtId="0" fontId="4" fillId="0" borderId="18" xfId="0" applyFont="1" applyBorder="1" applyAlignment="1">
      <alignment vertical="center" wrapText="1"/>
    </xf>
    <xf numFmtId="9" fontId="0" fillId="0" borderId="10" xfId="61" applyFont="1" applyBorder="1" applyAlignment="1">
      <alignment horizontal="center"/>
    </xf>
    <xf numFmtId="164" fontId="8" fillId="0" borderId="1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0" fillId="0" borderId="17" xfId="0" applyBorder="1" applyAlignment="1">
      <alignment horizontal="center" vertical="top" wrapText="1"/>
    </xf>
    <xf numFmtId="0" fontId="0" fillId="0" borderId="0" xfId="0" applyFont="1" applyFill="1" applyBorder="1" applyAlignment="1">
      <alignment horizontal="left" wrapText="1"/>
    </xf>
    <xf numFmtId="9" fontId="0" fillId="0" borderId="10" xfId="61" applyBorder="1" applyAlignment="1">
      <alignment horizontal="center"/>
    </xf>
    <xf numFmtId="9" fontId="0" fillId="0" borderId="10" xfId="61" applyFont="1" applyBorder="1" applyAlignment="1">
      <alignment horizontal="center"/>
    </xf>
    <xf numFmtId="0" fontId="0" fillId="0" borderId="0" xfId="0" applyFont="1" applyBorder="1" applyAlignment="1">
      <alignment horizontal="left"/>
    </xf>
    <xf numFmtId="0" fontId="0" fillId="0" borderId="19" xfId="0" applyFont="1" applyBorder="1" applyAlignment="1">
      <alignment horizontal="left"/>
    </xf>
    <xf numFmtId="3" fontId="0" fillId="0" borderId="19" xfId="0" applyNumberFormat="1" applyBorder="1" applyAlignment="1">
      <alignment horizontal="center"/>
    </xf>
    <xf numFmtId="0" fontId="0" fillId="0" borderId="19" xfId="0" applyBorder="1" applyAlignment="1">
      <alignment horizontal="center" vertical="center" wrapText="1"/>
    </xf>
    <xf numFmtId="0" fontId="0" fillId="0" borderId="19" xfId="0" applyBorder="1" applyAlignment="1">
      <alignment horizontal="left" vertical="top" wrapText="1"/>
    </xf>
    <xf numFmtId="0" fontId="11" fillId="0" borderId="0" xfId="0" applyFont="1" applyAlignment="1">
      <alignment/>
    </xf>
    <xf numFmtId="0" fontId="0" fillId="0" borderId="19" xfId="0" applyFont="1" applyBorder="1" applyAlignment="1">
      <alignment/>
    </xf>
    <xf numFmtId="3" fontId="4" fillId="0" borderId="10" xfId="0" applyNumberFormat="1" applyFont="1" applyBorder="1" applyAlignment="1">
      <alignment horizontal="center"/>
    </xf>
    <xf numFmtId="0" fontId="4" fillId="0" borderId="11" xfId="0" applyFont="1" applyFill="1" applyBorder="1" applyAlignment="1">
      <alignment horizontal="left"/>
    </xf>
    <xf numFmtId="0" fontId="0" fillId="0" borderId="0" xfId="0" applyFont="1" applyFill="1" applyAlignment="1">
      <alignment/>
    </xf>
    <xf numFmtId="3" fontId="9" fillId="34" borderId="10" xfId="0" applyNumberFormat="1" applyFont="1" applyFill="1" applyBorder="1" applyAlignment="1">
      <alignment horizontal="center"/>
    </xf>
    <xf numFmtId="3" fontId="0" fillId="0" borderId="10" xfId="0" applyNumberFormat="1" applyFont="1" applyFill="1" applyBorder="1" applyAlignment="1">
      <alignment horizontal="center"/>
    </xf>
    <xf numFmtId="0" fontId="0" fillId="0" borderId="0" xfId="0" applyAlignment="1">
      <alignment readingOrder="1"/>
    </xf>
    <xf numFmtId="0" fontId="14" fillId="0" borderId="1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Font="1" applyFill="1" applyBorder="1" applyAlignment="1">
      <alignment horizontal="center"/>
    </xf>
    <xf numFmtId="0" fontId="4" fillId="0" borderId="10" xfId="0" applyFont="1" applyFill="1" applyBorder="1" applyAlignment="1">
      <alignment horizontal="left"/>
    </xf>
    <xf numFmtId="0" fontId="5" fillId="0" borderId="0" xfId="0" applyFont="1" applyBorder="1" applyAlignment="1">
      <alignment horizontal="center"/>
    </xf>
    <xf numFmtId="0" fontId="0" fillId="0" borderId="0" xfId="0" applyNumberFormat="1" applyBorder="1" applyAlignment="1">
      <alignment horizontal="center"/>
    </xf>
    <xf numFmtId="0" fontId="0" fillId="0" borderId="0" xfId="0" applyBorder="1" applyAlignment="1">
      <alignment/>
    </xf>
    <xf numFmtId="0" fontId="4" fillId="0" borderId="10" xfId="0" applyFont="1" applyBorder="1" applyAlignment="1">
      <alignment/>
    </xf>
    <xf numFmtId="0" fontId="0" fillId="0" borderId="10"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17" xfId="0" applyBorder="1" applyAlignment="1">
      <alignment horizontal="left" vertical="top" wrapText="1"/>
    </xf>
    <xf numFmtId="0" fontId="0" fillId="0" borderId="18" xfId="0" applyBorder="1" applyAlignment="1">
      <alignment horizontal="left" vertical="top" wrapText="1"/>
    </xf>
    <xf numFmtId="0" fontId="4" fillId="0" borderId="17" xfId="0" applyFont="1" applyBorder="1" applyAlignment="1">
      <alignment vertical="center" wrapText="1"/>
    </xf>
    <xf numFmtId="0" fontId="0" fillId="0" borderId="17" xfId="0" applyBorder="1" applyAlignment="1">
      <alignment horizontal="center"/>
    </xf>
    <xf numFmtId="0" fontId="4" fillId="0" borderId="20" xfId="0" applyFont="1" applyBorder="1" applyAlignment="1">
      <alignment horizontal="center" vertical="center" wrapText="1"/>
    </xf>
    <xf numFmtId="0" fontId="0" fillId="0" borderId="20" xfId="0" applyBorder="1" applyAlignment="1">
      <alignment horizontal="center" vertical="top" wrapText="1"/>
    </xf>
    <xf numFmtId="0" fontId="8" fillId="0" borderId="17" xfId="0" applyFont="1" applyBorder="1" applyAlignment="1">
      <alignment vertical="center" wrapText="1"/>
    </xf>
    <xf numFmtId="3" fontId="55" fillId="0" borderId="10" xfId="0" applyNumberFormat="1" applyFont="1" applyBorder="1" applyAlignment="1">
      <alignment horizontal="center"/>
    </xf>
    <xf numFmtId="3" fontId="0" fillId="0" borderId="10" xfId="0" applyNumberFormat="1" applyFont="1" applyBorder="1" applyAlignment="1">
      <alignment horizontal="center"/>
    </xf>
    <xf numFmtId="0" fontId="0" fillId="0" borderId="17" xfId="0" applyFont="1" applyBorder="1" applyAlignment="1">
      <alignment vertical="center" wrapText="1"/>
    </xf>
    <xf numFmtId="0" fontId="56" fillId="0" borderId="17" xfId="0" applyFont="1" applyBorder="1" applyAlignment="1">
      <alignment vertical="center" wrapText="1"/>
    </xf>
    <xf numFmtId="0" fontId="56" fillId="0" borderId="18" xfId="0" applyFont="1" applyBorder="1" applyAlignment="1">
      <alignment vertical="center" wrapText="1"/>
    </xf>
    <xf numFmtId="9" fontId="0" fillId="0" borderId="10" xfId="61" applyFont="1" applyBorder="1" applyAlignment="1">
      <alignment horizontal="center"/>
    </xf>
    <xf numFmtId="3" fontId="0" fillId="0" borderId="0" xfId="0" applyNumberFormat="1" applyAlignment="1">
      <alignment/>
    </xf>
    <xf numFmtId="0" fontId="10"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57" fillId="0" borderId="0" xfId="0" applyFont="1" applyAlignment="1">
      <alignment horizontal="center" vertical="center"/>
    </xf>
    <xf numFmtId="0" fontId="58" fillId="0" borderId="18" xfId="0" applyFont="1" applyBorder="1" applyAlignment="1">
      <alignment vertical="center" wrapText="1"/>
    </xf>
    <xf numFmtId="14" fontId="58" fillId="0" borderId="18" xfId="0" applyNumberFormat="1" applyFont="1" applyBorder="1" applyAlignment="1">
      <alignment vertical="center" wrapText="1"/>
    </xf>
    <xf numFmtId="14" fontId="10" fillId="0" borderId="18" xfId="0" applyNumberFormat="1" applyFont="1" applyBorder="1" applyAlignment="1">
      <alignment vertical="center" wrapText="1"/>
    </xf>
    <xf numFmtId="14" fontId="10" fillId="0" borderId="18"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vertical="center" wrapText="1"/>
    </xf>
    <xf numFmtId="0" fontId="4" fillId="0" borderId="17" xfId="0" applyFont="1" applyBorder="1" applyAlignment="1">
      <alignment horizontal="center" vertical="center" wrapText="1"/>
    </xf>
    <xf numFmtId="3" fontId="0" fillId="0" borderId="14" xfId="0" applyNumberFormat="1" applyBorder="1" applyAlignment="1">
      <alignment horizontal="center"/>
    </xf>
    <xf numFmtId="9" fontId="0" fillId="0" borderId="14" xfId="61" applyFont="1" applyBorder="1" applyAlignment="1">
      <alignment horizontal="center"/>
    </xf>
    <xf numFmtId="0" fontId="4" fillId="33" borderId="14" xfId="0" applyFont="1" applyFill="1" applyBorder="1" applyAlignment="1">
      <alignment horizontal="left"/>
    </xf>
    <xf numFmtId="0" fontId="4" fillId="33" borderId="15" xfId="0" applyFont="1" applyFill="1" applyBorder="1" applyAlignment="1">
      <alignment horizontal="left"/>
    </xf>
    <xf numFmtId="0" fontId="4" fillId="33" borderId="16" xfId="0" applyFont="1" applyFill="1" applyBorder="1" applyAlignment="1">
      <alignment horizontal="left"/>
    </xf>
    <xf numFmtId="0" fontId="2" fillId="0" borderId="12"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7" fillId="33" borderId="14" xfId="0" applyFont="1" applyFill="1" applyBorder="1" applyAlignment="1">
      <alignment horizontal="center" vertical="top" wrapText="1"/>
    </xf>
    <xf numFmtId="0" fontId="7" fillId="33" borderId="15" xfId="0" applyFont="1" applyFill="1" applyBorder="1" applyAlignment="1">
      <alignment horizontal="center" vertical="top"/>
    </xf>
    <xf numFmtId="0" fontId="7" fillId="33" borderId="16" xfId="0" applyFont="1" applyFill="1" applyBorder="1" applyAlignment="1">
      <alignment horizontal="center" vertical="top"/>
    </xf>
    <xf numFmtId="0" fontId="19" fillId="33" borderId="20" xfId="0" applyFont="1" applyFill="1" applyBorder="1" applyAlignment="1">
      <alignment horizontal="left" vertical="distributed" wrapText="1"/>
    </xf>
    <xf numFmtId="0" fontId="4" fillId="0" borderId="18" xfId="0" applyFont="1" applyBorder="1" applyAlignment="1">
      <alignment horizontal="left" vertical="distributed" wrapText="1"/>
    </xf>
    <xf numFmtId="0" fontId="4" fillId="0" borderId="20"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7" xfId="0" applyFont="1" applyBorder="1" applyAlignment="1">
      <alignment horizontal="left" vertical="top"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20" xfId="0" applyBorder="1" applyAlignment="1">
      <alignment horizontal="center" vertical="top" wrapText="1"/>
    </xf>
    <xf numFmtId="0" fontId="0" fillId="0" borderId="17" xfId="0" applyBorder="1" applyAlignment="1">
      <alignment horizontal="center" vertical="top" wrapText="1"/>
    </xf>
    <xf numFmtId="0" fontId="0" fillId="0" borderId="2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0" xfId="0" applyFont="1" applyFill="1" applyBorder="1" applyAlignment="1">
      <alignment horizontal="left"/>
    </xf>
    <xf numFmtId="0" fontId="4" fillId="33" borderId="11" xfId="0" applyFont="1" applyFill="1" applyBorder="1" applyAlignment="1">
      <alignment horizontal="left"/>
    </xf>
    <xf numFmtId="0" fontId="4" fillId="33" borderId="12" xfId="0" applyFont="1" applyFill="1" applyBorder="1" applyAlignment="1">
      <alignment horizontal="left"/>
    </xf>
    <xf numFmtId="0" fontId="4" fillId="33" borderId="13" xfId="0" applyFont="1" applyFill="1" applyBorder="1" applyAlignment="1">
      <alignment horizontal="left"/>
    </xf>
    <xf numFmtId="0" fontId="0" fillId="0" borderId="0" xfId="0" applyFont="1" applyAlignment="1">
      <alignment horizontal="left" vertical="top" wrapText="1"/>
    </xf>
    <xf numFmtId="0" fontId="0" fillId="0" borderId="20" xfId="0" applyFont="1" applyBorder="1" applyAlignment="1">
      <alignment horizontal="left" vertical="top" wrapText="1"/>
    </xf>
    <xf numFmtId="0" fontId="0" fillId="0" borderId="18" xfId="0" applyFont="1" applyBorder="1" applyAlignment="1">
      <alignment horizontal="left" vertical="top" wrapText="1"/>
    </xf>
    <xf numFmtId="0" fontId="5" fillId="0" borderId="0" xfId="0" applyFont="1" applyFill="1" applyBorder="1" applyAlignment="1">
      <alignment horizontal="left"/>
    </xf>
    <xf numFmtId="0" fontId="0" fillId="0" borderId="20"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8" xfId="0" applyBorder="1" applyAlignment="1">
      <alignment horizontal="center" vertical="top" wrapText="1"/>
    </xf>
    <xf numFmtId="0" fontId="0" fillId="0" borderId="20" xfId="0" applyBorder="1" applyAlignment="1">
      <alignment horizontal="left" vertical="top" wrapText="1"/>
    </xf>
    <xf numFmtId="0" fontId="0" fillId="0" borderId="20"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0" xfId="0" applyFont="1" applyBorder="1" applyAlignment="1">
      <alignment horizontal="center" vertical="top" wrapText="1"/>
    </xf>
    <xf numFmtId="0" fontId="12" fillId="0" borderId="20" xfId="0" applyNumberFormat="1" applyFont="1" applyBorder="1" applyAlignment="1">
      <alignment horizontal="left" vertical="top" wrapText="1"/>
    </xf>
    <xf numFmtId="0" fontId="12" fillId="0" borderId="17" xfId="0" applyNumberFormat="1" applyFont="1" applyBorder="1" applyAlignment="1">
      <alignment horizontal="left" vertical="top" wrapText="1"/>
    </xf>
    <xf numFmtId="0" fontId="12" fillId="0" borderId="18" xfId="0" applyNumberFormat="1" applyFont="1" applyBorder="1" applyAlignment="1">
      <alignment horizontal="left" vertical="top"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2" fillId="0" borderId="20"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5" fillId="0" borderId="20"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6" fillId="0" borderId="20" xfId="0" applyFont="1" applyBorder="1" applyAlignment="1">
      <alignment horizontal="left" vertical="top" wrapText="1"/>
    </xf>
    <xf numFmtId="0" fontId="17" fillId="0" borderId="20" xfId="0" applyNumberFormat="1" applyFont="1" applyBorder="1" applyAlignment="1">
      <alignment horizontal="left" vertical="top" wrapText="1"/>
    </xf>
    <xf numFmtId="0" fontId="13" fillId="0" borderId="17" xfId="0" applyNumberFormat="1" applyFont="1" applyBorder="1" applyAlignment="1">
      <alignment horizontal="left" vertical="top" wrapText="1"/>
    </xf>
    <xf numFmtId="0" fontId="13" fillId="0" borderId="18" xfId="0" applyNumberFormat="1" applyFont="1" applyBorder="1" applyAlignment="1">
      <alignment horizontal="left" vertical="top" wrapText="1"/>
    </xf>
    <xf numFmtId="0" fontId="13" fillId="0" borderId="20"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0" fillId="0" borderId="20"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20" xfId="0" applyBorder="1" applyAlignment="1">
      <alignment vertical="top" wrapText="1"/>
    </xf>
    <xf numFmtId="0" fontId="0" fillId="0" borderId="17" xfId="0" applyBorder="1" applyAlignment="1">
      <alignment/>
    </xf>
    <xf numFmtId="0" fontId="0" fillId="0" borderId="18" xfId="0" applyBorder="1" applyAlignment="1">
      <alignment/>
    </xf>
    <xf numFmtId="0" fontId="0" fillId="0" borderId="0" xfId="0" applyFont="1" applyFill="1" applyBorder="1" applyAlignment="1">
      <alignment horizontal="left"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58" applyBorder="1" applyAlignment="1">
      <alignment horizontal="left" vertical="top" wrapText="1"/>
      <protection/>
    </xf>
    <xf numFmtId="0" fontId="0" fillId="0" borderId="17" xfId="58" applyBorder="1" applyAlignment="1">
      <alignment horizontal="left" vertical="top" wrapText="1"/>
      <protection/>
    </xf>
    <xf numFmtId="0" fontId="0" fillId="0" borderId="18" xfId="58" applyBorder="1" applyAlignment="1">
      <alignment horizontal="left" vertical="top" wrapText="1"/>
      <protection/>
    </xf>
    <xf numFmtId="49" fontId="4" fillId="0" borderId="20"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0" fontId="4" fillId="0" borderId="20" xfId="0" applyFont="1" applyBorder="1" applyAlignment="1">
      <alignment horizontal="center" vertical="top" wrapText="1"/>
    </xf>
    <xf numFmtId="0" fontId="0" fillId="0" borderId="20" xfId="55" applyBorder="1" applyAlignment="1">
      <alignment horizontal="left" vertical="top" wrapText="1"/>
      <protection/>
    </xf>
    <xf numFmtId="0" fontId="0" fillId="0" borderId="17" xfId="55" applyBorder="1" applyAlignment="1">
      <alignment horizontal="left" vertical="top" wrapText="1"/>
      <protection/>
    </xf>
    <xf numFmtId="0" fontId="0" fillId="0" borderId="18" xfId="55" applyBorder="1" applyAlignment="1">
      <alignment horizontal="left" vertical="top" wrapText="1"/>
      <protection/>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13" xfId="0" applyBorder="1" applyAlignment="1">
      <alignment horizontal="center" vertical="top" wrapText="1"/>
    </xf>
    <xf numFmtId="0" fontId="0" fillId="0" borderId="20" xfId="55" applyFont="1" applyBorder="1" applyAlignment="1">
      <alignment horizontal="left" vertical="top" wrapText="1"/>
      <protection/>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1" xfId="0" applyFont="1" applyBorder="1" applyAlignment="1">
      <alignment horizontal="left" vertical="top"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0" borderId="11" xfId="0" applyFont="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Percent 2" xfId="62"/>
    <cellStyle name="Title" xfId="63"/>
    <cellStyle name="Total" xfId="64"/>
    <cellStyle name="Warning Text" xfId="65"/>
  </cellStyles>
  <dxfs count="25">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27"/>
  <sheetViews>
    <sheetView view="pageBreakPreview" zoomScaleNormal="85" zoomScaleSheetLayoutView="100" zoomScalePageLayoutView="0" workbookViewId="0" topLeftCell="A1">
      <selection activeCell="D8" sqref="D8:D1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32</v>
      </c>
      <c r="B2" s="99"/>
      <c r="C2" s="99"/>
      <c r="D2" s="100"/>
    </row>
    <row r="3" spans="1:4" ht="60" customHeight="1">
      <c r="A3" s="101" t="s">
        <v>56</v>
      </c>
      <c r="B3" s="102"/>
      <c r="C3" s="103"/>
      <c r="D3" s="104" t="s">
        <v>62</v>
      </c>
    </row>
    <row r="4" spans="1:4" ht="84.75" customHeight="1">
      <c r="A4" s="101" t="s">
        <v>57</v>
      </c>
      <c r="B4" s="102"/>
      <c r="C4" s="103"/>
      <c r="D4" s="105"/>
    </row>
    <row r="5" ht="6.75" customHeight="1"/>
    <row r="6" spans="1:4" ht="12.75">
      <c r="A6" s="94" t="s">
        <v>20</v>
      </c>
      <c r="B6" s="95"/>
      <c r="C6" s="95"/>
      <c r="D6" s="96"/>
    </row>
    <row r="7" spans="1:4" ht="12.75">
      <c r="A7" s="2" t="s">
        <v>13</v>
      </c>
      <c r="B7" s="3" t="s">
        <v>46</v>
      </c>
      <c r="C7" s="3" t="s">
        <v>47</v>
      </c>
      <c r="D7" s="4" t="s">
        <v>19</v>
      </c>
    </row>
    <row r="8" spans="1:4" ht="53.25" customHeight="1">
      <c r="A8" s="5" t="s">
        <v>14</v>
      </c>
      <c r="B8" s="6">
        <v>1241</v>
      </c>
      <c r="C8" s="112" t="str">
        <f>IF(AND(B8+C10&gt;=B11),"MET PM",IF(AND(B8+C10&lt;B9),"PM NOT MET"))</f>
        <v>MET PM</v>
      </c>
      <c r="D8" s="109"/>
    </row>
    <row r="9" spans="1:4" ht="26.25" customHeight="1">
      <c r="A9" s="29" t="s">
        <v>31</v>
      </c>
      <c r="B9" s="6">
        <f>B11</f>
        <v>417</v>
      </c>
      <c r="C9" s="113"/>
      <c r="D9" s="109"/>
    </row>
    <row r="10" spans="1:4" ht="26.25" customHeight="1" hidden="1">
      <c r="A10" s="29"/>
      <c r="B10" s="42">
        <v>0.1</v>
      </c>
      <c r="C10" s="88">
        <f>B9*B10</f>
        <v>41.7</v>
      </c>
      <c r="D10" s="109"/>
    </row>
    <row r="11" spans="1:4" ht="26.25" customHeight="1">
      <c r="A11" s="5" t="s">
        <v>15</v>
      </c>
      <c r="B11" s="6">
        <v>417</v>
      </c>
      <c r="C11" s="82"/>
      <c r="D11" s="110"/>
    </row>
    <row r="12" spans="1:4" ht="12.75">
      <c r="A12" s="2" t="s">
        <v>33</v>
      </c>
      <c r="B12" s="3" t="s">
        <v>46</v>
      </c>
      <c r="C12" s="3" t="s">
        <v>47</v>
      </c>
      <c r="D12" s="4" t="s">
        <v>19</v>
      </c>
    </row>
    <row r="13" spans="1:4" ht="53.25" customHeight="1">
      <c r="A13" s="5" t="s">
        <v>14</v>
      </c>
      <c r="B13" s="6">
        <v>1014</v>
      </c>
      <c r="C13" s="112" t="str">
        <f>IF(AND(B13+C15&gt;=B16),"MET PM",IF(AND(B13+C15&lt;B14),"PM NOT MET"))</f>
        <v>MET PM</v>
      </c>
      <c r="D13" s="109"/>
    </row>
    <row r="14" spans="1:4" ht="26.25" customHeight="1">
      <c r="A14" s="29" t="s">
        <v>31</v>
      </c>
      <c r="B14" s="6">
        <f>B16</f>
        <v>348</v>
      </c>
      <c r="C14" s="113"/>
      <c r="D14" s="109"/>
    </row>
    <row r="15" spans="1:4" ht="26.25" customHeight="1" hidden="1">
      <c r="A15" s="29"/>
      <c r="B15" s="36">
        <v>0.1</v>
      </c>
      <c r="C15" s="32">
        <f>B14*B15</f>
        <v>34.800000000000004</v>
      </c>
      <c r="D15" s="109"/>
    </row>
    <row r="16" spans="1:4" ht="26.25" customHeight="1">
      <c r="A16" s="5" t="s">
        <v>15</v>
      </c>
      <c r="B16" s="6">
        <v>348</v>
      </c>
      <c r="C16" s="82"/>
      <c r="D16" s="110"/>
    </row>
    <row r="17" spans="1:4" ht="12.75">
      <c r="A17" s="2" t="s">
        <v>17</v>
      </c>
      <c r="B17" s="3" t="s">
        <v>46</v>
      </c>
      <c r="C17" s="3" t="s">
        <v>47</v>
      </c>
      <c r="D17" s="4" t="s">
        <v>19</v>
      </c>
    </row>
    <row r="18" spans="1:4" ht="53.25" customHeight="1">
      <c r="A18" s="5" t="s">
        <v>14</v>
      </c>
      <c r="B18" s="6">
        <v>1014</v>
      </c>
      <c r="C18" s="112" t="str">
        <f>IF(AND(B18+C20&gt;=B21),"MET PM",IF(AND(B18+C20&lt;B19),"PM NOT MET"))</f>
        <v>MET PM</v>
      </c>
      <c r="D18" s="109"/>
    </row>
    <row r="19" spans="1:4" ht="26.25" customHeight="1">
      <c r="A19" s="29" t="s">
        <v>31</v>
      </c>
      <c r="B19" s="6">
        <f>B21</f>
        <v>329</v>
      </c>
      <c r="C19" s="113"/>
      <c r="D19" s="109"/>
    </row>
    <row r="20" spans="1:4" ht="26.25" customHeight="1" hidden="1">
      <c r="A20" s="29"/>
      <c r="B20" s="42">
        <v>0.1</v>
      </c>
      <c r="C20" s="88">
        <f>B19*B20</f>
        <v>32.9</v>
      </c>
      <c r="D20" s="109"/>
    </row>
    <row r="21" spans="1:4" ht="26.25" customHeight="1">
      <c r="A21" s="5" t="s">
        <v>15</v>
      </c>
      <c r="B21" s="6">
        <v>329</v>
      </c>
      <c r="C21" s="82"/>
      <c r="D21" s="110"/>
    </row>
    <row r="22" spans="1:4" ht="12.75">
      <c r="A22" s="2" t="s">
        <v>25</v>
      </c>
      <c r="B22" s="3" t="s">
        <v>46</v>
      </c>
      <c r="C22" s="3" t="s">
        <v>47</v>
      </c>
      <c r="D22" s="4" t="s">
        <v>19</v>
      </c>
    </row>
    <row r="23" spans="1:4" ht="53.25" customHeight="1">
      <c r="A23" s="5" t="s">
        <v>14</v>
      </c>
      <c r="B23" s="6">
        <v>1144</v>
      </c>
      <c r="C23" s="112" t="str">
        <f>IF(AND(B23+C25&gt;=B26),"MET PM",IF(AND(B23+C25&lt;B24),"PM NOT MET"))</f>
        <v>MET PM</v>
      </c>
      <c r="D23" s="111"/>
    </row>
    <row r="24" spans="1:4" ht="26.25" customHeight="1">
      <c r="A24" s="29" t="s">
        <v>31</v>
      </c>
      <c r="B24" s="6">
        <f>B26</f>
        <v>796</v>
      </c>
      <c r="C24" s="113"/>
      <c r="D24" s="109"/>
    </row>
    <row r="25" spans="1:4" ht="26.25" customHeight="1" hidden="1">
      <c r="A25" s="29"/>
      <c r="B25" s="42">
        <v>0.1</v>
      </c>
      <c r="C25" s="88"/>
      <c r="D25" s="109"/>
    </row>
    <row r="26" spans="1:4" ht="26.25" customHeight="1">
      <c r="A26" s="5" t="s">
        <v>15</v>
      </c>
      <c r="B26" s="6">
        <v>796</v>
      </c>
      <c r="C26" s="82"/>
      <c r="D26" s="110"/>
    </row>
    <row r="27" spans="1:4" ht="7.5" customHeight="1">
      <c r="A27" s="43"/>
      <c r="B27" s="21"/>
      <c r="C27" s="22"/>
      <c r="D27" s="23"/>
    </row>
    <row r="28" spans="1:4" ht="12.75">
      <c r="A28" s="94" t="s">
        <v>21</v>
      </c>
      <c r="B28" s="95"/>
      <c r="C28" s="95"/>
      <c r="D28" s="96"/>
    </row>
    <row r="29" spans="1:4" ht="12.75">
      <c r="A29" s="2" t="s">
        <v>13</v>
      </c>
      <c r="B29" s="3" t="s">
        <v>46</v>
      </c>
      <c r="C29" s="3" t="s">
        <v>47</v>
      </c>
      <c r="D29" s="4" t="s">
        <v>19</v>
      </c>
    </row>
    <row r="30" spans="1:4" ht="53.25" customHeight="1">
      <c r="A30" s="5" t="s">
        <v>14</v>
      </c>
      <c r="B30" s="6">
        <v>48</v>
      </c>
      <c r="C30" s="112" t="str">
        <f>IF(AND(B30+C32&gt;=B33),"MET PM",IF(AND(B30+C32&lt;B31),"PM NOT MET"))</f>
        <v>MET PM</v>
      </c>
      <c r="D30" s="114"/>
    </row>
    <row r="31" spans="1:4" ht="26.25" customHeight="1">
      <c r="A31" s="29" t="s">
        <v>31</v>
      </c>
      <c r="B31" s="6">
        <f>B33</f>
        <v>41</v>
      </c>
      <c r="C31" s="113"/>
      <c r="D31" s="115"/>
    </row>
    <row r="32" spans="1:4" ht="26.25" customHeight="1" hidden="1">
      <c r="A32" s="29"/>
      <c r="B32" s="36">
        <v>0.1</v>
      </c>
      <c r="C32" s="70">
        <f>B32*B31</f>
        <v>4.1000000000000005</v>
      </c>
      <c r="D32" s="67"/>
    </row>
    <row r="33" spans="1:4" ht="26.25" customHeight="1">
      <c r="A33" s="8" t="s">
        <v>15</v>
      </c>
      <c r="B33" s="6">
        <v>41</v>
      </c>
      <c r="C33" s="82"/>
      <c r="D33" s="68"/>
    </row>
    <row r="34" spans="1:4" ht="12.75">
      <c r="A34" s="2" t="s">
        <v>33</v>
      </c>
      <c r="B34" s="3" t="s">
        <v>46</v>
      </c>
      <c r="C34" s="3" t="s">
        <v>47</v>
      </c>
      <c r="D34" s="4" t="s">
        <v>19</v>
      </c>
    </row>
    <row r="35" spans="1:4" ht="53.25" customHeight="1">
      <c r="A35" s="5" t="s">
        <v>14</v>
      </c>
      <c r="B35" s="6">
        <v>48</v>
      </c>
      <c r="C35" s="112" t="str">
        <f>IF(AND(B35+C37&gt;=B38),"MET PM",IF(AND(B35+C37&lt;B36),"PM NOT MET"))</f>
        <v>MET PM</v>
      </c>
      <c r="D35" s="109"/>
    </row>
    <row r="36" spans="1:4" ht="26.25" customHeight="1">
      <c r="A36" s="29" t="s">
        <v>31</v>
      </c>
      <c r="B36" s="6">
        <f>B38</f>
        <v>41</v>
      </c>
      <c r="C36" s="113"/>
      <c r="D36" s="109"/>
    </row>
    <row r="37" spans="1:4" ht="26.25" customHeight="1" hidden="1">
      <c r="A37" s="29"/>
      <c r="B37" s="36">
        <v>0.1</v>
      </c>
      <c r="C37" s="32">
        <f>B36*B37</f>
        <v>4.1000000000000005</v>
      </c>
      <c r="D37" s="109"/>
    </row>
    <row r="38" spans="1:4" ht="26.25" customHeight="1">
      <c r="A38" s="5" t="s">
        <v>15</v>
      </c>
      <c r="B38" s="6">
        <v>41</v>
      </c>
      <c r="C38" s="82"/>
      <c r="D38" s="110"/>
    </row>
    <row r="39" spans="1:4" ht="12.75">
      <c r="A39" s="2" t="s">
        <v>17</v>
      </c>
      <c r="B39" s="3" t="s">
        <v>46</v>
      </c>
      <c r="C39" s="3" t="s">
        <v>47</v>
      </c>
      <c r="D39" s="4" t="s">
        <v>19</v>
      </c>
    </row>
    <row r="40" spans="1:4" ht="53.25" customHeight="1">
      <c r="A40" s="5" t="s">
        <v>14</v>
      </c>
      <c r="B40" s="6">
        <v>48</v>
      </c>
      <c r="C40" s="112" t="str">
        <f>IF(AND(B40+C42&gt;=B43),"MET PM",IF(AND(B40+C42&lt;B41),"PM NOT MET"))</f>
        <v>MET PM</v>
      </c>
      <c r="D40" s="106"/>
    </row>
    <row r="41" spans="1:4" ht="26.25" customHeight="1">
      <c r="A41" s="29" t="s">
        <v>31</v>
      </c>
      <c r="B41" s="6">
        <f>B43</f>
        <v>41</v>
      </c>
      <c r="C41" s="113"/>
      <c r="D41" s="107"/>
    </row>
    <row r="42" spans="1:4" ht="26.25" customHeight="1" hidden="1">
      <c r="A42" s="29"/>
      <c r="B42" s="36">
        <v>0.1</v>
      </c>
      <c r="C42" s="32">
        <f>B41*B42</f>
        <v>4.1000000000000005</v>
      </c>
      <c r="D42" s="107"/>
    </row>
    <row r="43" spans="1:4" ht="26.25" customHeight="1">
      <c r="A43" s="5" t="s">
        <v>15</v>
      </c>
      <c r="B43" s="6">
        <v>41</v>
      </c>
      <c r="C43" s="82"/>
      <c r="D43" s="108"/>
    </row>
    <row r="44" spans="1:4" ht="12.75">
      <c r="A44" s="2" t="s">
        <v>25</v>
      </c>
      <c r="B44" s="3" t="s">
        <v>46</v>
      </c>
      <c r="C44" s="3" t="s">
        <v>47</v>
      </c>
      <c r="D44" s="4" t="s">
        <v>19</v>
      </c>
    </row>
    <row r="45" spans="1:4" ht="53.25" customHeight="1">
      <c r="A45" s="5" t="s">
        <v>14</v>
      </c>
      <c r="B45" s="6">
        <v>48</v>
      </c>
      <c r="C45" s="112" t="str">
        <f>IF(AND(B45+C47&gt;=B48),"MET PM",IF(AND(B45+C47&lt;B46),"PM NOT MET"))</f>
        <v>MET PM</v>
      </c>
      <c r="D45" s="106"/>
    </row>
    <row r="46" spans="1:4" ht="26.25" customHeight="1">
      <c r="A46" s="29" t="s">
        <v>31</v>
      </c>
      <c r="B46" s="6">
        <f>B48</f>
        <v>41</v>
      </c>
      <c r="C46" s="113"/>
      <c r="D46" s="107"/>
    </row>
    <row r="47" spans="1:4" ht="26.25" customHeight="1" hidden="1">
      <c r="A47" s="29"/>
      <c r="B47" s="36">
        <v>0.1</v>
      </c>
      <c r="C47" s="32">
        <f>B46*B47</f>
        <v>4.1000000000000005</v>
      </c>
      <c r="D47" s="107"/>
    </row>
    <row r="48" spans="1:4" ht="26.25" customHeight="1">
      <c r="A48" s="5" t="s">
        <v>15</v>
      </c>
      <c r="B48" s="6">
        <v>41</v>
      </c>
      <c r="C48" s="82"/>
      <c r="D48" s="108"/>
    </row>
    <row r="49" spans="1:4" ht="6.75" customHeight="1">
      <c r="A49" s="43"/>
      <c r="B49" s="21"/>
      <c r="C49" s="22"/>
      <c r="D49" s="23"/>
    </row>
    <row r="50" spans="1:4" ht="12.75">
      <c r="A50" s="94" t="s">
        <v>22</v>
      </c>
      <c r="B50" s="95"/>
      <c r="C50" s="95"/>
      <c r="D50" s="96"/>
    </row>
    <row r="51" spans="1:4" ht="12.75">
      <c r="A51" s="2" t="s">
        <v>13</v>
      </c>
      <c r="B51" s="3" t="s">
        <v>46</v>
      </c>
      <c r="C51" s="3" t="s">
        <v>47</v>
      </c>
      <c r="D51" s="4" t="s">
        <v>19</v>
      </c>
    </row>
    <row r="52" spans="1:4" ht="53.25" customHeight="1">
      <c r="A52" s="5" t="s">
        <v>14</v>
      </c>
      <c r="B52" s="6">
        <v>39400</v>
      </c>
      <c r="C52" s="112" t="str">
        <f>IF(AND(B52+C54&gt;=B55),"MET PM",IF(AND(B52+C54&lt;B53),"PM NOT MET"))</f>
        <v>MET PM</v>
      </c>
      <c r="D52" s="109"/>
    </row>
    <row r="53" spans="1:4" ht="26.25" customHeight="1">
      <c r="A53" s="29" t="s">
        <v>31</v>
      </c>
      <c r="B53" s="6">
        <f>B55</f>
        <v>38000</v>
      </c>
      <c r="C53" s="113"/>
      <c r="D53" s="109"/>
    </row>
    <row r="54" spans="1:4" ht="26.25" customHeight="1" hidden="1">
      <c r="A54" s="29"/>
      <c r="B54" s="42">
        <v>0.1</v>
      </c>
      <c r="C54" s="88">
        <f>B53*B54</f>
        <v>3800</v>
      </c>
      <c r="D54" s="109"/>
    </row>
    <row r="55" spans="1:4" ht="26.25" customHeight="1">
      <c r="A55" s="5" t="s">
        <v>15</v>
      </c>
      <c r="B55" s="6">
        <v>38000</v>
      </c>
      <c r="C55" s="82"/>
      <c r="D55" s="110"/>
    </row>
    <row r="56" spans="1:4" ht="12.75">
      <c r="A56" s="2" t="s">
        <v>33</v>
      </c>
      <c r="B56" s="3" t="s">
        <v>46</v>
      </c>
      <c r="C56" s="3" t="s">
        <v>47</v>
      </c>
      <c r="D56" s="4" t="s">
        <v>19</v>
      </c>
    </row>
    <row r="57" spans="1:4" ht="53.25" customHeight="1">
      <c r="A57" s="5" t="s">
        <v>14</v>
      </c>
      <c r="B57" s="6">
        <v>39000</v>
      </c>
      <c r="C57" s="112" t="str">
        <f>IF(AND(B57+C59&gt;=B60),"MET PM",IF(AND(B57+C59&lt;B58),"PM NOT MET"))</f>
        <v>MET PM</v>
      </c>
      <c r="D57" s="109"/>
    </row>
    <row r="58" spans="1:4" ht="26.25" customHeight="1">
      <c r="A58" s="29" t="s">
        <v>31</v>
      </c>
      <c r="B58" s="6">
        <f>B60</f>
        <v>38000</v>
      </c>
      <c r="C58" s="113"/>
      <c r="D58" s="109"/>
    </row>
    <row r="59" spans="1:4" ht="26.25" customHeight="1" hidden="1">
      <c r="A59" s="29"/>
      <c r="B59" s="42">
        <v>0.1</v>
      </c>
      <c r="C59" s="88">
        <f>B58*B59</f>
        <v>3800</v>
      </c>
      <c r="D59" s="109"/>
    </row>
    <row r="60" spans="1:4" ht="26.25" customHeight="1">
      <c r="A60" s="5" t="s">
        <v>15</v>
      </c>
      <c r="B60" s="6">
        <v>38000</v>
      </c>
      <c r="C60" s="82"/>
      <c r="D60" s="110"/>
    </row>
    <row r="61" spans="1:4" ht="12.75">
      <c r="A61" s="2" t="s">
        <v>17</v>
      </c>
      <c r="B61" s="3" t="s">
        <v>46</v>
      </c>
      <c r="C61" s="3" t="s">
        <v>47</v>
      </c>
      <c r="D61" s="4" t="s">
        <v>19</v>
      </c>
    </row>
    <row r="62" spans="1:4" ht="53.25" customHeight="1">
      <c r="A62" s="5" t="s">
        <v>14</v>
      </c>
      <c r="B62" s="6">
        <v>39000</v>
      </c>
      <c r="C62" s="112" t="str">
        <f>IF(AND(B62+C64&gt;=B65),"MET PM",IF(AND(B62+C64&lt;B63),"PM NOT MET"))</f>
        <v>MET PM</v>
      </c>
      <c r="D62" s="111"/>
    </row>
    <row r="63" spans="1:4" ht="26.25" customHeight="1">
      <c r="A63" s="29" t="s">
        <v>31</v>
      </c>
      <c r="B63" s="6">
        <f>B65</f>
        <v>38000</v>
      </c>
      <c r="C63" s="113"/>
      <c r="D63" s="109"/>
    </row>
    <row r="64" spans="1:4" ht="26.25" customHeight="1" hidden="1">
      <c r="A64" s="29"/>
      <c r="B64" s="42">
        <v>0.1</v>
      </c>
      <c r="C64" s="88"/>
      <c r="D64" s="109"/>
    </row>
    <row r="65" spans="1:4" ht="26.25" customHeight="1">
      <c r="A65" s="5" t="s">
        <v>15</v>
      </c>
      <c r="B65" s="6">
        <v>38000</v>
      </c>
      <c r="C65" s="82"/>
      <c r="D65" s="110"/>
    </row>
    <row r="66" spans="1:4" ht="12.75">
      <c r="A66" s="2" t="s">
        <v>25</v>
      </c>
      <c r="B66" s="3" t="s">
        <v>46</v>
      </c>
      <c r="C66" s="3" t="s">
        <v>47</v>
      </c>
      <c r="D66" s="4" t="s">
        <v>19</v>
      </c>
    </row>
    <row r="67" spans="1:4" ht="53.25" customHeight="1">
      <c r="A67" s="5" t="s">
        <v>14</v>
      </c>
      <c r="B67" s="6">
        <v>39000</v>
      </c>
      <c r="C67" s="112" t="str">
        <f>IF(AND(B67+C69&gt;=B70),"MET PM",IF(AND(B67+C69&lt;B68),"PM NOT MET"))</f>
        <v>MET PM</v>
      </c>
      <c r="D67" s="109"/>
    </row>
    <row r="68" spans="1:4" ht="26.25" customHeight="1">
      <c r="A68" s="29" t="s">
        <v>31</v>
      </c>
      <c r="B68" s="6">
        <f>B70</f>
        <v>38000</v>
      </c>
      <c r="C68" s="113"/>
      <c r="D68" s="109"/>
    </row>
    <row r="69" spans="1:4" ht="26.25" customHeight="1" hidden="1">
      <c r="A69" s="29"/>
      <c r="B69" s="42">
        <v>0.1</v>
      </c>
      <c r="C69" s="88">
        <f>B68*B69</f>
        <v>3800</v>
      </c>
      <c r="D69" s="109"/>
    </row>
    <row r="70" spans="1:4" ht="26.25" customHeight="1">
      <c r="A70" s="5" t="s">
        <v>15</v>
      </c>
      <c r="B70" s="6">
        <v>38000</v>
      </c>
      <c r="C70" s="35"/>
      <c r="D70" s="110"/>
    </row>
    <row r="71" spans="1:4" ht="7.5" customHeight="1">
      <c r="A71" s="44"/>
      <c r="B71" s="45"/>
      <c r="C71" s="46"/>
      <c r="D71" s="47"/>
    </row>
    <row r="72" spans="1:4" ht="12.75">
      <c r="A72" s="94" t="s">
        <v>23</v>
      </c>
      <c r="B72" s="95"/>
      <c r="C72" s="95"/>
      <c r="D72" s="96"/>
    </row>
    <row r="73" spans="1:4" ht="12.75">
      <c r="A73" s="11" t="s">
        <v>13</v>
      </c>
      <c r="B73" s="3" t="s">
        <v>46</v>
      </c>
      <c r="C73" s="3" t="s">
        <v>47</v>
      </c>
      <c r="D73" s="4" t="s">
        <v>19</v>
      </c>
    </row>
    <row r="74" spans="1:4" ht="53.25" customHeight="1">
      <c r="A74" s="8" t="s">
        <v>14</v>
      </c>
      <c r="B74" s="6"/>
      <c r="C74" s="116" t="s">
        <v>27</v>
      </c>
      <c r="D74" s="109"/>
    </row>
    <row r="75" spans="1:4" ht="26.25" customHeight="1">
      <c r="A75" s="29" t="s">
        <v>31</v>
      </c>
      <c r="B75" s="74">
        <f>B77/12*6</f>
        <v>0</v>
      </c>
      <c r="C75" s="117"/>
      <c r="D75" s="109"/>
    </row>
    <row r="76" spans="1:4" ht="26.25" customHeight="1">
      <c r="A76" s="29"/>
      <c r="B76" s="74"/>
      <c r="C76" s="117"/>
      <c r="D76" s="109"/>
    </row>
    <row r="77" spans="1:4" ht="26.25" customHeight="1">
      <c r="A77" s="8" t="s">
        <v>15</v>
      </c>
      <c r="B77" s="74">
        <v>0</v>
      </c>
      <c r="C77" s="118"/>
      <c r="D77" s="110"/>
    </row>
    <row r="78" spans="1:4" ht="12.75">
      <c r="A78" s="2" t="s">
        <v>33</v>
      </c>
      <c r="B78" s="3" t="s">
        <v>46</v>
      </c>
      <c r="C78" s="3" t="s">
        <v>47</v>
      </c>
      <c r="D78" s="4" t="s">
        <v>19</v>
      </c>
    </row>
    <row r="79" spans="1:4" ht="53.25" customHeight="1">
      <c r="A79" s="5" t="s">
        <v>14</v>
      </c>
      <c r="B79" s="6"/>
      <c r="C79" s="116" t="s">
        <v>27</v>
      </c>
      <c r="D79" s="109"/>
    </row>
    <row r="80" spans="1:4" ht="26.25" customHeight="1">
      <c r="A80" s="29" t="s">
        <v>31</v>
      </c>
      <c r="B80" s="74">
        <f>B82/12*6</f>
        <v>0</v>
      </c>
      <c r="C80" s="117"/>
      <c r="D80" s="109"/>
    </row>
    <row r="81" spans="1:4" ht="26.25" customHeight="1">
      <c r="A81" s="29"/>
      <c r="B81" s="74"/>
      <c r="C81" s="117"/>
      <c r="D81" s="109"/>
    </row>
    <row r="82" spans="1:4" ht="26.25" customHeight="1">
      <c r="A82" s="5" t="s">
        <v>15</v>
      </c>
      <c r="B82" s="74">
        <v>0</v>
      </c>
      <c r="C82" s="118"/>
      <c r="D82" s="110"/>
    </row>
    <row r="83" spans="1:4" ht="12.75">
      <c r="A83" s="2" t="s">
        <v>17</v>
      </c>
      <c r="B83" s="3" t="s">
        <v>46</v>
      </c>
      <c r="C83" s="3" t="s">
        <v>47</v>
      </c>
      <c r="D83" s="4" t="s">
        <v>19</v>
      </c>
    </row>
    <row r="84" spans="1:4" ht="53.25" customHeight="1">
      <c r="A84" s="5" t="s">
        <v>14</v>
      </c>
      <c r="B84" s="6"/>
      <c r="C84" s="116" t="s">
        <v>27</v>
      </c>
      <c r="D84" s="109"/>
    </row>
    <row r="85" spans="1:4" ht="26.25" customHeight="1">
      <c r="A85" s="29" t="s">
        <v>31</v>
      </c>
      <c r="B85" s="74">
        <f>B86/12*6</f>
        <v>0</v>
      </c>
      <c r="C85" s="117"/>
      <c r="D85" s="109"/>
    </row>
    <row r="86" spans="1:4" ht="26.25" customHeight="1">
      <c r="A86" s="5" t="s">
        <v>15</v>
      </c>
      <c r="B86" s="74">
        <v>0</v>
      </c>
      <c r="C86" s="118"/>
      <c r="D86" s="110"/>
    </row>
    <row r="87" spans="1:4" ht="12.75">
      <c r="A87" s="2" t="s">
        <v>25</v>
      </c>
      <c r="B87" s="3" t="s">
        <v>46</v>
      </c>
      <c r="C87" s="3" t="s">
        <v>47</v>
      </c>
      <c r="D87" s="4" t="s">
        <v>19</v>
      </c>
    </row>
    <row r="88" spans="1:4" ht="53.25" customHeight="1">
      <c r="A88" s="5" t="s">
        <v>14</v>
      </c>
      <c r="B88" s="6"/>
      <c r="C88" s="116" t="s">
        <v>27</v>
      </c>
      <c r="D88" s="109"/>
    </row>
    <row r="89" spans="1:4" ht="26.25" customHeight="1">
      <c r="A89" s="29" t="s">
        <v>31</v>
      </c>
      <c r="B89" s="74">
        <f>B90/12*6</f>
        <v>0</v>
      </c>
      <c r="C89" s="117"/>
      <c r="D89" s="109"/>
    </row>
    <row r="90" spans="1:4" ht="26.25" customHeight="1">
      <c r="A90" s="5" t="s">
        <v>15</v>
      </c>
      <c r="B90" s="74">
        <v>0</v>
      </c>
      <c r="C90" s="118"/>
      <c r="D90" s="110"/>
    </row>
    <row r="91" spans="1:4" ht="5.25" customHeight="1">
      <c r="A91" s="9"/>
      <c r="B91" s="21"/>
      <c r="C91" s="22"/>
      <c r="D91" s="23"/>
    </row>
    <row r="92" spans="1:4" ht="12.75">
      <c r="A92" s="119" t="s">
        <v>63</v>
      </c>
      <c r="B92" s="119"/>
      <c r="C92" s="119"/>
      <c r="D92" s="119"/>
    </row>
    <row r="93" ht="6" customHeight="1">
      <c r="A93" s="12"/>
    </row>
    <row r="94" spans="1:4" ht="12.75">
      <c r="A94" s="120" t="s">
        <v>16</v>
      </c>
      <c r="B94" s="121"/>
      <c r="C94" s="121"/>
      <c r="D94" s="122"/>
    </row>
    <row r="95" spans="1:4" ht="12.75">
      <c r="A95" s="11" t="s">
        <v>13</v>
      </c>
      <c r="B95" s="3" t="s">
        <v>46</v>
      </c>
      <c r="C95" s="3" t="s">
        <v>47</v>
      </c>
      <c r="D95" s="4" t="s">
        <v>19</v>
      </c>
    </row>
    <row r="96" spans="1:4" ht="53.25" customHeight="1">
      <c r="A96" s="13" t="s">
        <v>14</v>
      </c>
      <c r="B96" s="6">
        <v>51</v>
      </c>
      <c r="C96" s="112" t="str">
        <f>IF(AND(B96+C98&gt;=B99),"MET PM",IF(AND(B96+C98&lt;B97),"PM NOT MET"))</f>
        <v>MET PM</v>
      </c>
      <c r="D96" s="109"/>
    </row>
    <row r="97" spans="1:4" ht="26.25" customHeight="1">
      <c r="A97" s="29" t="s">
        <v>31</v>
      </c>
      <c r="B97" s="6">
        <f>B99</f>
        <v>43</v>
      </c>
      <c r="C97" s="113"/>
      <c r="D97" s="109"/>
    </row>
    <row r="98" spans="1:4" ht="26.25" customHeight="1" hidden="1">
      <c r="A98" s="29"/>
      <c r="B98" s="36">
        <v>0.05</v>
      </c>
      <c r="C98" s="69">
        <f>B97*B98</f>
        <v>2.15</v>
      </c>
      <c r="D98" s="109"/>
    </row>
    <row r="99" spans="1:4" ht="26.25" customHeight="1">
      <c r="A99" s="13" t="s">
        <v>15</v>
      </c>
      <c r="B99" s="6">
        <v>43</v>
      </c>
      <c r="C99" s="35"/>
      <c r="D99" s="110"/>
    </row>
    <row r="100" spans="1:4" ht="12.75">
      <c r="A100" s="120" t="s">
        <v>34</v>
      </c>
      <c r="B100" s="121"/>
      <c r="C100" s="121"/>
      <c r="D100" s="122"/>
    </row>
    <row r="101" spans="1:4" ht="12.75">
      <c r="A101" s="11" t="s">
        <v>35</v>
      </c>
      <c r="B101" s="3" t="s">
        <v>46</v>
      </c>
      <c r="C101" s="3" t="s">
        <v>47</v>
      </c>
      <c r="D101" s="4" t="s">
        <v>19</v>
      </c>
    </row>
    <row r="102" spans="1:4" ht="53.25" customHeight="1">
      <c r="A102" s="13" t="s">
        <v>14</v>
      </c>
      <c r="B102" s="6">
        <v>23</v>
      </c>
      <c r="C102" s="112" t="str">
        <f>IF(AND(B102+C104&gt;=B105),"MET PM",IF(AND(B102+C104&lt;B103),"PM NOT MET"))</f>
        <v>MET PM</v>
      </c>
      <c r="D102" s="109"/>
    </row>
    <row r="103" spans="1:4" ht="26.25" customHeight="1">
      <c r="A103" s="29" t="s">
        <v>31</v>
      </c>
      <c r="B103" s="6">
        <f>B105</f>
        <v>20</v>
      </c>
      <c r="C103" s="113"/>
      <c r="D103" s="109"/>
    </row>
    <row r="104" spans="1:4" ht="26.25" customHeight="1" hidden="1">
      <c r="A104" s="29"/>
      <c r="B104" s="36">
        <v>0.05</v>
      </c>
      <c r="C104" s="32">
        <f>B104*B103</f>
        <v>1</v>
      </c>
      <c r="D104" s="109"/>
    </row>
    <row r="105" spans="1:4" ht="26.25" customHeight="1">
      <c r="A105" s="13" t="s">
        <v>15</v>
      </c>
      <c r="B105" s="6">
        <v>20</v>
      </c>
      <c r="C105" s="33"/>
      <c r="D105" s="110"/>
    </row>
    <row r="106" spans="1:4" ht="12.75">
      <c r="A106" s="120" t="s">
        <v>29</v>
      </c>
      <c r="B106" s="121"/>
      <c r="C106" s="121"/>
      <c r="D106" s="122"/>
    </row>
    <row r="107" spans="1:4" ht="12.75">
      <c r="A107" s="11" t="s">
        <v>36</v>
      </c>
      <c r="B107" s="3" t="s">
        <v>46</v>
      </c>
      <c r="C107" s="3" t="s">
        <v>47</v>
      </c>
      <c r="D107" s="4" t="s">
        <v>19</v>
      </c>
    </row>
    <row r="108" spans="1:4" ht="53.25" customHeight="1">
      <c r="A108" s="13" t="s">
        <v>14</v>
      </c>
      <c r="B108" s="6">
        <v>7</v>
      </c>
      <c r="C108" s="112" t="str">
        <f>IF(AND(B108+C110&gt;=B111),"MET PM",IF(AND(B108+C110&lt;B109),"PM NOT MET"))</f>
        <v>PM NOT MET</v>
      </c>
      <c r="D108" s="109"/>
    </row>
    <row r="109" spans="1:4" ht="26.25" customHeight="1">
      <c r="A109" s="29" t="s">
        <v>31</v>
      </c>
      <c r="B109" s="6">
        <f>B111</f>
        <v>10</v>
      </c>
      <c r="C109" s="113"/>
      <c r="D109" s="109"/>
    </row>
    <row r="110" spans="1:4" ht="26.25" customHeight="1" hidden="1">
      <c r="A110" s="29"/>
      <c r="B110" s="36">
        <v>0.05</v>
      </c>
      <c r="C110" s="88">
        <f>B109*B110</f>
        <v>0.5</v>
      </c>
      <c r="D110" s="109"/>
    </row>
    <row r="111" spans="1:4" ht="26.25" customHeight="1">
      <c r="A111" s="13" t="s">
        <v>15</v>
      </c>
      <c r="B111" s="6">
        <v>10</v>
      </c>
      <c r="C111" s="35"/>
      <c r="D111" s="110"/>
    </row>
    <row r="112" spans="1:4" ht="12.75">
      <c r="A112" s="120" t="s">
        <v>37</v>
      </c>
      <c r="B112" s="121"/>
      <c r="C112" s="121"/>
      <c r="D112" s="122"/>
    </row>
    <row r="113" spans="1:4" ht="12.75">
      <c r="A113" s="11" t="s">
        <v>17</v>
      </c>
      <c r="B113" s="3" t="s">
        <v>46</v>
      </c>
      <c r="C113" s="3" t="s">
        <v>47</v>
      </c>
      <c r="D113" s="4" t="s">
        <v>19</v>
      </c>
    </row>
    <row r="114" spans="1:4" ht="53.25" customHeight="1">
      <c r="A114" s="13" t="s">
        <v>14</v>
      </c>
      <c r="B114" s="6">
        <v>7</v>
      </c>
      <c r="C114" s="112" t="str">
        <f>IF(AND(B114+C116&gt;=B117),"MET PM",IF(AND(B114+C116&lt;B115),"PM NOT MET"))</f>
        <v>PM NOT MET</v>
      </c>
      <c r="D114" s="106"/>
    </row>
    <row r="115" spans="1:4" ht="26.25" customHeight="1">
      <c r="A115" s="29" t="s">
        <v>31</v>
      </c>
      <c r="B115" s="6">
        <f>B117</f>
        <v>10</v>
      </c>
      <c r="C115" s="113"/>
      <c r="D115" s="107"/>
    </row>
    <row r="116" spans="1:4" ht="26.25" customHeight="1" hidden="1">
      <c r="A116" s="29"/>
      <c r="B116" s="36">
        <v>0.05</v>
      </c>
      <c r="C116" s="32">
        <f>B115*B116</f>
        <v>0.5</v>
      </c>
      <c r="D116" s="107"/>
    </row>
    <row r="117" spans="1:4" ht="26.25" customHeight="1">
      <c r="A117" s="13" t="s">
        <v>15</v>
      </c>
      <c r="B117" s="6">
        <v>10</v>
      </c>
      <c r="C117" s="34"/>
      <c r="D117" s="108"/>
    </row>
    <row r="118" spans="1:4" ht="12.75">
      <c r="A118" s="120" t="s">
        <v>38</v>
      </c>
      <c r="B118" s="121"/>
      <c r="C118" s="121"/>
      <c r="D118" s="122"/>
    </row>
    <row r="119" spans="1:4" ht="12.75">
      <c r="A119" s="11" t="s">
        <v>39</v>
      </c>
      <c r="B119" s="3" t="s">
        <v>46</v>
      </c>
      <c r="C119" s="3" t="s">
        <v>47</v>
      </c>
      <c r="D119" s="4" t="s">
        <v>19</v>
      </c>
    </row>
    <row r="120" spans="1:4" ht="53.25" customHeight="1">
      <c r="A120" s="13" t="s">
        <v>14</v>
      </c>
      <c r="B120" s="6">
        <v>35</v>
      </c>
      <c r="C120" s="112" t="str">
        <f>IF(AND(B120+C122&gt;=B123),"MET PM",IF(AND(B120+C122&lt;B121),"PM NOT MET"))</f>
        <v>MET PM</v>
      </c>
      <c r="D120" s="106"/>
    </row>
    <row r="121" spans="1:4" ht="26.25" customHeight="1">
      <c r="A121" s="29" t="s">
        <v>31</v>
      </c>
      <c r="B121" s="6">
        <f>B123</f>
        <v>20</v>
      </c>
      <c r="C121" s="113"/>
      <c r="D121" s="107"/>
    </row>
    <row r="122" spans="1:4" ht="26.25" customHeight="1" hidden="1">
      <c r="A122" s="29"/>
      <c r="B122" s="36">
        <v>0.05</v>
      </c>
      <c r="C122" s="32">
        <f>B121*B122</f>
        <v>1</v>
      </c>
      <c r="D122" s="107"/>
    </row>
    <row r="123" spans="1:4" ht="26.25" customHeight="1">
      <c r="A123" s="13" t="s">
        <v>15</v>
      </c>
      <c r="B123" s="6">
        <v>20</v>
      </c>
      <c r="C123" s="34"/>
      <c r="D123" s="108"/>
    </row>
    <row r="124" ht="10.5" customHeight="1">
      <c r="A124" s="12"/>
    </row>
    <row r="125" spans="1:4" ht="12.75">
      <c r="A125" s="119" t="s">
        <v>67</v>
      </c>
      <c r="B125" s="119"/>
      <c r="C125" s="119"/>
      <c r="D125" s="119"/>
    </row>
    <row r="126" ht="8.25" customHeight="1">
      <c r="A126" s="12"/>
    </row>
    <row r="127" spans="1:4" ht="40.5" customHeight="1">
      <c r="A127" s="123" t="s">
        <v>68</v>
      </c>
      <c r="B127" s="123"/>
      <c r="C127" s="123"/>
      <c r="D127" s="123"/>
    </row>
  </sheetData>
  <sheetProtection password="CD52" sheet="1" objects="1" scenarios="1"/>
  <protectedRanges>
    <protectedRange sqref="D8 D13 D18 D23 D30 D35 D40 D45 D52 D57 D62 D67 D74 D79 D84 D88 D96 D102 D108 D114 D120" name="Range1"/>
  </protectedRanges>
  <mergeCells count="59">
    <mergeCell ref="A125:D125"/>
    <mergeCell ref="A127:D127"/>
    <mergeCell ref="C114:C115"/>
    <mergeCell ref="D114:D117"/>
    <mergeCell ref="A118:D118"/>
    <mergeCell ref="C120:C121"/>
    <mergeCell ref="D120:D123"/>
    <mergeCell ref="D108:D111"/>
    <mergeCell ref="A112:D112"/>
    <mergeCell ref="D96:D99"/>
    <mergeCell ref="A100:D100"/>
    <mergeCell ref="D102:D105"/>
    <mergeCell ref="C102:C103"/>
    <mergeCell ref="A106:D106"/>
    <mergeCell ref="C96:C97"/>
    <mergeCell ref="C108:C109"/>
    <mergeCell ref="D84:D86"/>
    <mergeCell ref="D88:D90"/>
    <mergeCell ref="A92:D92"/>
    <mergeCell ref="A94:D94"/>
    <mergeCell ref="C88:C90"/>
    <mergeCell ref="C84:C86"/>
    <mergeCell ref="D67:D70"/>
    <mergeCell ref="A72:D72"/>
    <mergeCell ref="D74:D77"/>
    <mergeCell ref="D79:D82"/>
    <mergeCell ref="C74:C77"/>
    <mergeCell ref="C79:C82"/>
    <mergeCell ref="C67:C68"/>
    <mergeCell ref="D45:D48"/>
    <mergeCell ref="A50:D50"/>
    <mergeCell ref="D52:D55"/>
    <mergeCell ref="D57:D60"/>
    <mergeCell ref="D62:D65"/>
    <mergeCell ref="C45:C46"/>
    <mergeCell ref="C52:C53"/>
    <mergeCell ref="C57:C58"/>
    <mergeCell ref="C62:C63"/>
    <mergeCell ref="D40:D43"/>
    <mergeCell ref="D8:D11"/>
    <mergeCell ref="D13:D16"/>
    <mergeCell ref="D18:D21"/>
    <mergeCell ref="D35:D38"/>
    <mergeCell ref="A28:D28"/>
    <mergeCell ref="D23:D26"/>
    <mergeCell ref="C30:C31"/>
    <mergeCell ref="D30:D31"/>
    <mergeCell ref="C13:C14"/>
    <mergeCell ref="C40:C41"/>
    <mergeCell ref="C35:C36"/>
    <mergeCell ref="C8:C9"/>
    <mergeCell ref="C18:C19"/>
    <mergeCell ref="C23:C24"/>
    <mergeCell ref="A6:D6"/>
    <mergeCell ref="A1:D1"/>
    <mergeCell ref="A2:D2"/>
    <mergeCell ref="A3:C3"/>
    <mergeCell ref="A4:C4"/>
    <mergeCell ref="D3:D4"/>
  </mergeCells>
  <conditionalFormatting sqref="C120 C114 C102 C96 C67 C62 C57 C52 C45 C40 C35 C30 C23 C18 C13 C8">
    <cfRule type="cellIs" priority="2" dxfId="0" operator="equal">
      <formula>"PM NOT MET"</formula>
    </cfRule>
  </conditionalFormatting>
  <conditionalFormatting sqref="C108">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3" manualBreakCount="3">
    <brk id="27" max="255" man="1"/>
    <brk id="86" max="255" man="1"/>
    <brk id="117" max="255" man="1"/>
  </rowBreaks>
</worksheet>
</file>

<file path=xl/worksheets/sheet10.xml><?xml version="1.0" encoding="utf-8"?>
<worksheet xmlns="http://schemas.openxmlformats.org/spreadsheetml/2006/main" xmlns:r="http://schemas.openxmlformats.org/officeDocument/2006/relationships">
  <dimension ref="A1:E101"/>
  <sheetViews>
    <sheetView view="pageBreakPreview" zoomScaleNormal="115" zoomScaleSheetLayoutView="100" zoomScalePageLayoutView="0" workbookViewId="0" topLeftCell="A1">
      <selection activeCell="B95" sqref="B9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9</v>
      </c>
      <c r="B2" s="99"/>
      <c r="C2" s="99"/>
      <c r="D2" s="100"/>
    </row>
    <row r="3" spans="1:4" ht="60" customHeight="1">
      <c r="A3" s="101" t="s">
        <v>53</v>
      </c>
      <c r="B3" s="102"/>
      <c r="C3" s="103"/>
      <c r="D3" s="104" t="s">
        <v>62</v>
      </c>
    </row>
    <row r="4" spans="1:4" ht="84.75" customHeight="1">
      <c r="A4" s="101" t="s">
        <v>49</v>
      </c>
      <c r="B4" s="102"/>
      <c r="C4" s="103"/>
      <c r="D4" s="105"/>
    </row>
    <row r="5" ht="6.75" customHeight="1"/>
    <row r="6" spans="1:4" ht="12.75">
      <c r="A6" s="94" t="s">
        <v>20</v>
      </c>
      <c r="B6" s="95"/>
      <c r="C6" s="95"/>
      <c r="D6" s="96"/>
    </row>
    <row r="7" spans="1:4" ht="12.75">
      <c r="A7" s="2" t="s">
        <v>13</v>
      </c>
      <c r="B7" s="3" t="s">
        <v>46</v>
      </c>
      <c r="C7" s="3" t="s">
        <v>47</v>
      </c>
      <c r="D7" s="4" t="s">
        <v>19</v>
      </c>
    </row>
    <row r="8" spans="1:4" ht="53.25" customHeight="1">
      <c r="A8" s="5" t="s">
        <v>14</v>
      </c>
      <c r="B8" s="6">
        <v>282</v>
      </c>
      <c r="C8" s="112" t="str">
        <f>IF(AND(B8+C10&gt;=B11),"MET PM",IF(AND(B8+C10&lt;B9),"PM NOT MET"))</f>
        <v>MET PM</v>
      </c>
      <c r="D8" s="109"/>
    </row>
    <row r="9" spans="1:4" ht="26.25" customHeight="1">
      <c r="A9" s="29" t="s">
        <v>31</v>
      </c>
      <c r="B9" s="6">
        <f>B11</f>
        <v>200</v>
      </c>
      <c r="C9" s="113"/>
      <c r="D9" s="109"/>
    </row>
    <row r="10" spans="1:4" ht="26.25" customHeight="1" hidden="1">
      <c r="A10" s="29"/>
      <c r="B10" s="36">
        <v>0.1</v>
      </c>
      <c r="C10" s="69">
        <f>B9*B10</f>
        <v>20</v>
      </c>
      <c r="D10" s="109"/>
    </row>
    <row r="11" spans="1:4" ht="26.25" customHeight="1">
      <c r="A11" s="5" t="s">
        <v>15</v>
      </c>
      <c r="B11" s="6">
        <v>200</v>
      </c>
      <c r="C11" s="35"/>
      <c r="D11" s="110"/>
    </row>
    <row r="12" spans="1:4" ht="12.75">
      <c r="A12" s="56" t="s">
        <v>18</v>
      </c>
      <c r="B12" s="26" t="s">
        <v>46</v>
      </c>
      <c r="C12" s="26" t="s">
        <v>47</v>
      </c>
      <c r="D12" s="27" t="s">
        <v>19</v>
      </c>
    </row>
    <row r="13" spans="1:4" ht="53.25" customHeight="1">
      <c r="A13" s="57" t="s">
        <v>14</v>
      </c>
      <c r="B13" s="58">
        <v>244</v>
      </c>
      <c r="C13" s="112" t="str">
        <f>IF(AND(B13+C15&gt;=B16),"MET PM",IF(AND(B13+C15&lt;B14),"PM NOT MET"))</f>
        <v>MET PM</v>
      </c>
      <c r="D13" s="114"/>
    </row>
    <row r="14" spans="1:4" ht="26.25" customHeight="1">
      <c r="A14" s="29" t="s">
        <v>31</v>
      </c>
      <c r="B14" s="6">
        <f>B16</f>
        <v>60</v>
      </c>
      <c r="C14" s="113"/>
      <c r="D14" s="115"/>
    </row>
    <row r="15" spans="1:4" ht="26.25" customHeight="1" hidden="1">
      <c r="A15" s="29"/>
      <c r="B15" s="36">
        <v>0.1</v>
      </c>
      <c r="C15" s="69">
        <f>B14*B15</f>
        <v>6</v>
      </c>
      <c r="D15" s="115"/>
    </row>
    <row r="16" spans="1:4" ht="26.25" customHeight="1">
      <c r="A16" s="5" t="s">
        <v>15</v>
      </c>
      <c r="B16" s="58">
        <v>60</v>
      </c>
      <c r="C16" s="35"/>
      <c r="D16" s="130"/>
    </row>
    <row r="17" spans="1:4" ht="12.75">
      <c r="A17" s="2" t="s">
        <v>24</v>
      </c>
      <c r="B17" s="28" t="s">
        <v>46</v>
      </c>
      <c r="C17" s="26" t="s">
        <v>47</v>
      </c>
      <c r="D17" s="27" t="s">
        <v>19</v>
      </c>
    </row>
    <row r="18" spans="1:4" ht="53.25" customHeight="1">
      <c r="A18" s="5" t="s">
        <v>14</v>
      </c>
      <c r="B18" s="6">
        <v>191</v>
      </c>
      <c r="C18" s="112" t="str">
        <f>IF(AND(B18+C20&gt;=B21),"MET PM",IF(AND(B18+C20&lt;B19),"PM NOT MET"))</f>
        <v>MET PM</v>
      </c>
      <c r="D18" s="114"/>
    </row>
    <row r="19" spans="1:4" ht="26.25" customHeight="1">
      <c r="A19" s="29" t="s">
        <v>31</v>
      </c>
      <c r="B19" s="6">
        <f>B21</f>
        <v>60</v>
      </c>
      <c r="C19" s="113"/>
      <c r="D19" s="115"/>
    </row>
    <row r="20" spans="1:4" ht="26.25" customHeight="1" hidden="1">
      <c r="A20" s="29"/>
      <c r="B20" s="36">
        <v>0.1</v>
      </c>
      <c r="C20" s="69">
        <f>B19*B20</f>
        <v>6</v>
      </c>
      <c r="D20" s="115"/>
    </row>
    <row r="21" spans="1:4" ht="26.25" customHeight="1">
      <c r="A21" s="5" t="s">
        <v>15</v>
      </c>
      <c r="B21" s="6">
        <v>60</v>
      </c>
      <c r="C21" s="35"/>
      <c r="D21" s="130"/>
    </row>
    <row r="22" spans="1:4" ht="12.75">
      <c r="A22" s="59" t="s">
        <v>25</v>
      </c>
      <c r="B22" s="26" t="s">
        <v>46</v>
      </c>
      <c r="C22" s="26" t="s">
        <v>47</v>
      </c>
      <c r="D22" s="27" t="s">
        <v>19</v>
      </c>
    </row>
    <row r="23" spans="1:4" ht="53.25" customHeight="1">
      <c r="A23" s="57" t="s">
        <v>14</v>
      </c>
      <c r="B23" s="58">
        <v>529</v>
      </c>
      <c r="C23" s="112" t="str">
        <f>IF(AND(B23+C25&gt;=B26),"MET PM",IF(AND(B23+C25&lt;B24),"PM NOT MET"))</f>
        <v>MET PM</v>
      </c>
      <c r="D23" s="131"/>
    </row>
    <row r="24" spans="1:4" ht="26.25" customHeight="1">
      <c r="A24" s="29" t="s">
        <v>31</v>
      </c>
      <c r="B24" s="6">
        <f>B26</f>
        <v>100</v>
      </c>
      <c r="C24" s="113"/>
      <c r="D24" s="109"/>
    </row>
    <row r="25" spans="1:4" ht="26.25" customHeight="1" hidden="1">
      <c r="A25" s="29"/>
      <c r="B25" s="36">
        <v>0.1</v>
      </c>
      <c r="C25" s="32">
        <f>B25*B24</f>
        <v>10</v>
      </c>
      <c r="D25" s="109"/>
    </row>
    <row r="26" spans="1:4" ht="26.25" customHeight="1">
      <c r="A26" s="5" t="s">
        <v>15</v>
      </c>
      <c r="B26" s="58">
        <v>100</v>
      </c>
      <c r="C26" s="34"/>
      <c r="D26" s="110"/>
    </row>
    <row r="27" spans="1:4" ht="12.75">
      <c r="A27" s="60"/>
      <c r="B27" s="61"/>
      <c r="C27" s="62"/>
      <c r="D27" s="62"/>
    </row>
    <row r="28" spans="1:4" ht="12.75">
      <c r="A28" s="18" t="s">
        <v>21</v>
      </c>
      <c r="B28" s="19"/>
      <c r="C28" s="19"/>
      <c r="D28" s="20"/>
    </row>
    <row r="29" spans="1:4" ht="12.75">
      <c r="A29" s="2" t="s">
        <v>13</v>
      </c>
      <c r="B29" s="26" t="s">
        <v>46</v>
      </c>
      <c r="C29" s="26" t="s">
        <v>47</v>
      </c>
      <c r="D29" s="27" t="s">
        <v>19</v>
      </c>
    </row>
    <row r="30" spans="1:4" ht="53.25" customHeight="1">
      <c r="A30" s="57" t="s">
        <v>14</v>
      </c>
      <c r="B30" s="58">
        <v>86</v>
      </c>
      <c r="C30" s="112" t="str">
        <f>IF(AND(B30+C32&gt;=B33),"MET PM",IF(AND(B30+C32&lt;B31),"PM NOT MET"))</f>
        <v>MET PM</v>
      </c>
      <c r="D30" s="168"/>
    </row>
    <row r="31" spans="1:4" ht="26.25" customHeight="1">
      <c r="A31" s="29" t="s">
        <v>31</v>
      </c>
      <c r="B31" s="6">
        <f>B33</f>
        <v>40</v>
      </c>
      <c r="C31" s="113"/>
      <c r="D31" s="169"/>
    </row>
    <row r="32" spans="1:4" ht="26.25" customHeight="1" hidden="1">
      <c r="A32" s="29"/>
      <c r="B32" s="36">
        <v>0.1</v>
      </c>
      <c r="C32" s="69">
        <f>B31*B32</f>
        <v>4</v>
      </c>
      <c r="D32" s="169"/>
    </row>
    <row r="33" spans="1:4" ht="26.25" customHeight="1">
      <c r="A33" s="8" t="s">
        <v>15</v>
      </c>
      <c r="B33" s="58">
        <v>40</v>
      </c>
      <c r="C33" s="83"/>
      <c r="D33" s="170"/>
    </row>
    <row r="34" spans="1:4" ht="12.75">
      <c r="A34" s="2" t="s">
        <v>18</v>
      </c>
      <c r="B34" s="28" t="s">
        <v>46</v>
      </c>
      <c r="C34" s="26" t="s">
        <v>47</v>
      </c>
      <c r="D34" s="27" t="s">
        <v>19</v>
      </c>
    </row>
    <row r="35" spans="1:4" ht="53.25" customHeight="1">
      <c r="A35" s="5" t="s">
        <v>14</v>
      </c>
      <c r="B35" s="6">
        <v>123</v>
      </c>
      <c r="C35" s="162" t="s">
        <v>7</v>
      </c>
      <c r="D35" s="131"/>
    </row>
    <row r="36" spans="1:4" ht="26.25" customHeight="1">
      <c r="A36" s="29" t="s">
        <v>31</v>
      </c>
      <c r="B36" s="74">
        <f>B38/12*6</f>
        <v>0</v>
      </c>
      <c r="C36" s="163"/>
      <c r="D36" s="109"/>
    </row>
    <row r="37" spans="1:4" ht="26.25" customHeight="1" hidden="1">
      <c r="A37" s="29"/>
      <c r="B37" s="36">
        <v>0.1</v>
      </c>
      <c r="C37" s="163"/>
      <c r="D37" s="109"/>
    </row>
    <row r="38" spans="1:4" ht="26.25" customHeight="1">
      <c r="A38" s="5" t="s">
        <v>15</v>
      </c>
      <c r="B38" s="6"/>
      <c r="C38" s="164"/>
      <c r="D38" s="110"/>
    </row>
    <row r="39" spans="1:4" ht="12.75">
      <c r="A39" s="59" t="s">
        <v>24</v>
      </c>
      <c r="B39" s="3" t="s">
        <v>46</v>
      </c>
      <c r="C39" s="3" t="s">
        <v>47</v>
      </c>
      <c r="D39" s="4" t="s">
        <v>19</v>
      </c>
    </row>
    <row r="40" spans="1:4" ht="43.5" customHeight="1">
      <c r="A40" s="5" t="s">
        <v>14</v>
      </c>
      <c r="B40" s="6">
        <v>71</v>
      </c>
      <c r="C40" s="162" t="s">
        <v>7</v>
      </c>
      <c r="D40" s="131"/>
    </row>
    <row r="41" spans="1:4" ht="26.25" customHeight="1">
      <c r="A41" s="29" t="s">
        <v>31</v>
      </c>
      <c r="B41" s="74">
        <f>B43/12*6</f>
        <v>0</v>
      </c>
      <c r="C41" s="163"/>
      <c r="D41" s="109"/>
    </row>
    <row r="42" spans="1:4" ht="26.25" customHeight="1" hidden="1">
      <c r="A42" s="29"/>
      <c r="B42" s="36">
        <v>0.1</v>
      </c>
      <c r="C42" s="163"/>
      <c r="D42" s="109"/>
    </row>
    <row r="43" spans="1:4" ht="25.5" customHeight="1">
      <c r="A43" s="57" t="s">
        <v>15</v>
      </c>
      <c r="B43" s="58"/>
      <c r="C43" s="164"/>
      <c r="D43" s="110"/>
    </row>
    <row r="44" spans="1:4" ht="12.75">
      <c r="A44" s="2" t="s">
        <v>25</v>
      </c>
      <c r="B44" s="3" t="s">
        <v>46</v>
      </c>
      <c r="C44" s="3" t="s">
        <v>47</v>
      </c>
      <c r="D44" s="4" t="s">
        <v>19</v>
      </c>
    </row>
    <row r="45" spans="1:4" ht="53.25" customHeight="1">
      <c r="A45" s="5" t="s">
        <v>14</v>
      </c>
      <c r="B45" s="6">
        <v>71</v>
      </c>
      <c r="C45" s="162" t="s">
        <v>7</v>
      </c>
      <c r="D45" s="131"/>
    </row>
    <row r="46" spans="1:4" ht="26.25" customHeight="1">
      <c r="A46" s="29" t="s">
        <v>31</v>
      </c>
      <c r="B46" s="74">
        <f>B48/12*6</f>
        <v>0</v>
      </c>
      <c r="C46" s="163"/>
      <c r="D46" s="109"/>
    </row>
    <row r="47" spans="1:4" ht="26.25" customHeight="1" hidden="1">
      <c r="A47" s="29"/>
      <c r="B47" s="36">
        <v>0.1</v>
      </c>
      <c r="C47" s="163"/>
      <c r="D47" s="109"/>
    </row>
    <row r="48" spans="1:4" ht="26.25" customHeight="1">
      <c r="A48" s="5" t="s">
        <v>15</v>
      </c>
      <c r="B48" s="6"/>
      <c r="C48" s="164"/>
      <c r="D48" s="110"/>
    </row>
    <row r="49" ht="12.75">
      <c r="A49" s="9"/>
    </row>
    <row r="50" spans="1:4" ht="12.75">
      <c r="A50" s="18" t="s">
        <v>22</v>
      </c>
      <c r="B50" s="19"/>
      <c r="C50" s="19"/>
      <c r="D50" s="20"/>
    </row>
    <row r="51" spans="1:4" ht="12.75">
      <c r="A51" s="63" t="s">
        <v>13</v>
      </c>
      <c r="B51" s="26" t="s">
        <v>46</v>
      </c>
      <c r="C51" s="26" t="s">
        <v>47</v>
      </c>
      <c r="D51" s="27" t="s">
        <v>19</v>
      </c>
    </row>
    <row r="52" spans="1:4" ht="53.25" customHeight="1">
      <c r="A52" s="8" t="s">
        <v>14</v>
      </c>
      <c r="B52" s="6">
        <v>51109</v>
      </c>
      <c r="C52" s="162" t="s">
        <v>7</v>
      </c>
      <c r="D52" s="114"/>
    </row>
    <row r="53" spans="1:4" ht="26.25" customHeight="1">
      <c r="A53" s="29" t="s">
        <v>31</v>
      </c>
      <c r="B53" s="6">
        <f>B55/12*6</f>
        <v>0</v>
      </c>
      <c r="C53" s="163"/>
      <c r="D53" s="115"/>
    </row>
    <row r="54" spans="1:4" ht="26.25" customHeight="1" hidden="1">
      <c r="A54" s="29"/>
      <c r="B54" s="36">
        <v>0.1</v>
      </c>
      <c r="C54" s="163"/>
      <c r="D54" s="115"/>
    </row>
    <row r="55" spans="1:4" ht="26.25" customHeight="1">
      <c r="A55" s="8" t="s">
        <v>15</v>
      </c>
      <c r="B55" s="6">
        <v>0</v>
      </c>
      <c r="C55" s="164"/>
      <c r="D55" s="130"/>
    </row>
    <row r="56" spans="1:4" ht="12.75">
      <c r="A56" s="2" t="s">
        <v>18</v>
      </c>
      <c r="B56" s="26" t="s">
        <v>46</v>
      </c>
      <c r="C56" s="26" t="s">
        <v>47</v>
      </c>
      <c r="D56" s="27" t="s">
        <v>19</v>
      </c>
    </row>
    <row r="57" spans="1:4" ht="53.25" customHeight="1">
      <c r="A57" s="5" t="s">
        <v>14</v>
      </c>
      <c r="B57" s="6">
        <v>113508</v>
      </c>
      <c r="C57" s="112" t="str">
        <f>IF(AND(B57+C59&gt;=B60),"MET PM",IF(AND(B57+C59&lt;B58),"PM NOT MET"))</f>
        <v>MET PM</v>
      </c>
      <c r="D57" s="114"/>
    </row>
    <row r="58" spans="1:4" ht="26.25" customHeight="1">
      <c r="A58" s="29" t="s">
        <v>31</v>
      </c>
      <c r="B58" s="6">
        <f>B60</f>
        <v>100000</v>
      </c>
      <c r="C58" s="113"/>
      <c r="D58" s="115"/>
    </row>
    <row r="59" spans="1:4" ht="26.25" customHeight="1" hidden="1">
      <c r="A59" s="29"/>
      <c r="B59" s="36">
        <v>0.1</v>
      </c>
      <c r="C59" s="69">
        <f>B58*B59</f>
        <v>10000</v>
      </c>
      <c r="D59" s="115"/>
    </row>
    <row r="60" spans="1:4" ht="26.25" customHeight="1">
      <c r="A60" s="5" t="s">
        <v>15</v>
      </c>
      <c r="B60" s="6">
        <v>100000</v>
      </c>
      <c r="C60" s="35"/>
      <c r="D60" s="130"/>
    </row>
    <row r="61" spans="1:4" ht="12.75">
      <c r="A61" s="2" t="s">
        <v>24</v>
      </c>
      <c r="B61" s="26" t="s">
        <v>46</v>
      </c>
      <c r="C61" s="26" t="s">
        <v>47</v>
      </c>
      <c r="D61" s="27" t="s">
        <v>19</v>
      </c>
    </row>
    <row r="62" spans="1:4" ht="53.25" customHeight="1">
      <c r="A62" s="5" t="s">
        <v>14</v>
      </c>
      <c r="B62" s="6">
        <v>137303</v>
      </c>
      <c r="C62" s="112" t="str">
        <f>IF(AND(B62+C64&gt;=B65),"MET PM",IF(AND(B62+C64&lt;B63),"PM NOT MET"))</f>
        <v>MET PM</v>
      </c>
      <c r="D62" s="171"/>
    </row>
    <row r="63" spans="1:4" ht="26.25" customHeight="1">
      <c r="A63" s="29" t="s">
        <v>31</v>
      </c>
      <c r="B63" s="6">
        <f>B65</f>
        <v>75000</v>
      </c>
      <c r="C63" s="113"/>
      <c r="D63" s="115"/>
    </row>
    <row r="64" spans="1:4" ht="26.25" customHeight="1" hidden="1">
      <c r="A64" s="29"/>
      <c r="B64" s="36">
        <v>0.1</v>
      </c>
      <c r="C64" s="69">
        <f>B63*B64</f>
        <v>7500</v>
      </c>
      <c r="D64" s="115"/>
    </row>
    <row r="65" spans="1:4" ht="26.25" customHeight="1">
      <c r="A65" s="5" t="s">
        <v>15</v>
      </c>
      <c r="B65" s="6">
        <v>75000</v>
      </c>
      <c r="C65" s="83"/>
      <c r="D65" s="130"/>
    </row>
    <row r="66" spans="1:4" ht="12.75">
      <c r="A66" s="2" t="s">
        <v>25</v>
      </c>
      <c r="B66" s="26" t="s">
        <v>46</v>
      </c>
      <c r="C66" s="26" t="s">
        <v>47</v>
      </c>
      <c r="D66" s="27" t="s">
        <v>19</v>
      </c>
    </row>
    <row r="67" spans="1:4" ht="53.25" customHeight="1">
      <c r="A67" s="5" t="s">
        <v>14</v>
      </c>
      <c r="B67" s="6">
        <v>38518</v>
      </c>
      <c r="C67" s="112" t="str">
        <f>IF(AND(B67+C69&gt;=B70),"MET PM",IF(AND(B67+C69&lt;B68),"PM NOT MET"))</f>
        <v>MET PM</v>
      </c>
      <c r="D67" s="114"/>
    </row>
    <row r="68" spans="1:4" ht="26.25" customHeight="1">
      <c r="A68" s="29" t="s">
        <v>31</v>
      </c>
      <c r="B68" s="6">
        <f>B70</f>
        <v>30254</v>
      </c>
      <c r="C68" s="113"/>
      <c r="D68" s="115"/>
    </row>
    <row r="69" spans="1:4" ht="26.25" customHeight="1" hidden="1">
      <c r="A69" s="29"/>
      <c r="B69" s="36">
        <v>0.1</v>
      </c>
      <c r="C69" s="69">
        <f>B68*B69</f>
        <v>3025.4</v>
      </c>
      <c r="D69" s="115"/>
    </row>
    <row r="70" spans="1:4" ht="26.25" customHeight="1">
      <c r="A70" s="5" t="s">
        <v>15</v>
      </c>
      <c r="B70" s="6">
        <v>30254</v>
      </c>
      <c r="C70" s="35"/>
      <c r="D70" s="130"/>
    </row>
    <row r="71" ht="12.75">
      <c r="A71" s="12"/>
    </row>
    <row r="72" spans="1:4" ht="12.75">
      <c r="A72" s="18" t="s">
        <v>23</v>
      </c>
      <c r="B72" s="19"/>
      <c r="C72" s="19"/>
      <c r="D72" s="20"/>
    </row>
    <row r="73" spans="1:4" ht="12.75">
      <c r="A73" s="11" t="s">
        <v>13</v>
      </c>
      <c r="B73" s="26" t="s">
        <v>46</v>
      </c>
      <c r="C73" s="26" t="s">
        <v>47</v>
      </c>
      <c r="D73" s="27" t="s">
        <v>19</v>
      </c>
    </row>
    <row r="74" spans="1:4" ht="53.25" customHeight="1">
      <c r="A74" s="8" t="s">
        <v>14</v>
      </c>
      <c r="B74" s="6">
        <v>403</v>
      </c>
      <c r="C74" s="139" t="s">
        <v>7</v>
      </c>
      <c r="D74" s="114"/>
    </row>
    <row r="75" spans="1:4" ht="26.25" customHeight="1">
      <c r="A75" s="29" t="s">
        <v>31</v>
      </c>
      <c r="B75" s="74">
        <f>B76/12*6</f>
        <v>0</v>
      </c>
      <c r="C75" s="140"/>
      <c r="D75" s="115"/>
    </row>
    <row r="76" spans="1:4" ht="26.25" customHeight="1">
      <c r="A76" s="8" t="s">
        <v>15</v>
      </c>
      <c r="B76" s="6"/>
      <c r="C76" s="141"/>
      <c r="D76" s="130"/>
    </row>
    <row r="77" spans="1:4" ht="12.75">
      <c r="A77" s="2" t="s">
        <v>18</v>
      </c>
      <c r="B77" s="26" t="s">
        <v>46</v>
      </c>
      <c r="C77" s="26" t="s">
        <v>47</v>
      </c>
      <c r="D77" s="27" t="s">
        <v>19</v>
      </c>
    </row>
    <row r="78" spans="1:4" ht="53.25" customHeight="1">
      <c r="A78" s="5" t="s">
        <v>14</v>
      </c>
      <c r="B78" s="6">
        <v>264</v>
      </c>
      <c r="C78" s="139" t="s">
        <v>7</v>
      </c>
      <c r="D78" s="114"/>
    </row>
    <row r="79" spans="1:4" ht="26.25" customHeight="1">
      <c r="A79" s="29" t="s">
        <v>31</v>
      </c>
      <c r="B79" s="74">
        <f>B80/12*6</f>
        <v>0</v>
      </c>
      <c r="C79" s="140"/>
      <c r="D79" s="115"/>
    </row>
    <row r="80" spans="1:4" ht="26.25" customHeight="1">
      <c r="A80" s="5" t="s">
        <v>15</v>
      </c>
      <c r="B80" s="6"/>
      <c r="C80" s="141"/>
      <c r="D80" s="130"/>
    </row>
    <row r="81" spans="1:4" ht="12.75">
      <c r="A81" s="2" t="s">
        <v>24</v>
      </c>
      <c r="B81" s="26" t="s">
        <v>46</v>
      </c>
      <c r="C81" s="26" t="s">
        <v>47</v>
      </c>
      <c r="D81" s="27" t="s">
        <v>19</v>
      </c>
    </row>
    <row r="82" spans="1:4" ht="53.25" customHeight="1">
      <c r="A82" s="5" t="s">
        <v>14</v>
      </c>
      <c r="B82" s="6">
        <v>72</v>
      </c>
      <c r="C82" s="139" t="s">
        <v>7</v>
      </c>
      <c r="D82" s="114"/>
    </row>
    <row r="83" spans="1:4" ht="26.25" customHeight="1">
      <c r="A83" s="29" t="s">
        <v>31</v>
      </c>
      <c r="B83" s="74">
        <f>B84/12*6</f>
        <v>0</v>
      </c>
      <c r="C83" s="140"/>
      <c r="D83" s="115"/>
    </row>
    <row r="84" spans="1:4" ht="26.25" customHeight="1">
      <c r="A84" s="5" t="s">
        <v>15</v>
      </c>
      <c r="B84" s="6"/>
      <c r="C84" s="141"/>
      <c r="D84" s="130"/>
    </row>
    <row r="85" spans="1:4" ht="12.75">
      <c r="A85" s="2" t="s">
        <v>25</v>
      </c>
      <c r="B85" s="26" t="s">
        <v>46</v>
      </c>
      <c r="C85" s="26" t="s">
        <v>47</v>
      </c>
      <c r="D85" s="27" t="s">
        <v>19</v>
      </c>
    </row>
    <row r="86" spans="1:4" ht="53.25" customHeight="1">
      <c r="A86" s="5" t="s">
        <v>14</v>
      </c>
      <c r="B86" s="6">
        <v>313</v>
      </c>
      <c r="C86" s="139" t="s">
        <v>7</v>
      </c>
      <c r="D86" s="114"/>
    </row>
    <row r="87" spans="1:4" ht="26.25" customHeight="1">
      <c r="A87" s="29" t="s">
        <v>31</v>
      </c>
      <c r="B87" s="74">
        <f>B88/12*6</f>
        <v>0</v>
      </c>
      <c r="C87" s="140"/>
      <c r="D87" s="115"/>
    </row>
    <row r="88" spans="1:4" ht="26.25" customHeight="1">
      <c r="A88" s="5" t="s">
        <v>15</v>
      </c>
      <c r="B88" s="6"/>
      <c r="C88" s="141"/>
      <c r="D88" s="130"/>
    </row>
    <row r="89" spans="1:4" ht="12.75">
      <c r="A89" s="9"/>
      <c r="B89" s="21"/>
      <c r="C89" s="22"/>
      <c r="D89" s="23"/>
    </row>
    <row r="90" spans="1:4" ht="12.75">
      <c r="A90" s="43" t="s">
        <v>43</v>
      </c>
      <c r="B90" s="43"/>
      <c r="C90" s="43"/>
      <c r="D90" s="43"/>
    </row>
    <row r="91" ht="12.75">
      <c r="A91" s="12"/>
    </row>
    <row r="92" spans="1:4" ht="12.75">
      <c r="A92" s="18" t="s">
        <v>16</v>
      </c>
      <c r="B92" s="19"/>
      <c r="C92" s="19"/>
      <c r="D92" s="20"/>
    </row>
    <row r="93" spans="1:4" ht="12.75">
      <c r="A93" s="11" t="s">
        <v>13</v>
      </c>
      <c r="B93" s="26" t="s">
        <v>46</v>
      </c>
      <c r="C93" s="26" t="s">
        <v>47</v>
      </c>
      <c r="D93" s="27" t="s">
        <v>19</v>
      </c>
    </row>
    <row r="94" spans="1:4" ht="53.25" customHeight="1">
      <c r="A94" s="13" t="s">
        <v>14</v>
      </c>
      <c r="B94" s="6">
        <v>55</v>
      </c>
      <c r="C94" s="112" t="str">
        <f>IF(AND(B94+C96&gt;=B97),"MET PM",IF(AND(B94+C96&lt;B95),"PM NOT MET"))</f>
        <v>MET PM</v>
      </c>
      <c r="D94" s="114"/>
    </row>
    <row r="95" spans="1:4" ht="26.25" customHeight="1">
      <c r="A95" s="29" t="s">
        <v>31</v>
      </c>
      <c r="B95" s="6">
        <f>B97</f>
        <v>41</v>
      </c>
      <c r="C95" s="113"/>
      <c r="D95" s="115"/>
    </row>
    <row r="96" spans="1:4" ht="26.25" customHeight="1" hidden="1">
      <c r="A96" s="29"/>
      <c r="B96" s="36">
        <v>0.1</v>
      </c>
      <c r="C96" s="69">
        <f>B95*B96</f>
        <v>4.1000000000000005</v>
      </c>
      <c r="D96" s="115"/>
    </row>
    <row r="97" spans="1:4" ht="26.25" customHeight="1">
      <c r="A97" s="13" t="s">
        <v>15</v>
      </c>
      <c r="B97" s="6">
        <v>41</v>
      </c>
      <c r="C97" s="35"/>
      <c r="D97" s="130"/>
    </row>
    <row r="99" spans="1:4" ht="12.75">
      <c r="A99" s="161" t="s">
        <v>64</v>
      </c>
      <c r="B99" s="161"/>
      <c r="C99" s="161"/>
      <c r="D99" s="161"/>
    </row>
    <row r="101" spans="1:4" ht="40.5" customHeight="1">
      <c r="A101" s="123" t="s">
        <v>68</v>
      </c>
      <c r="B101" s="123"/>
      <c r="C101" s="123"/>
      <c r="D101" s="123"/>
    </row>
  </sheetData>
  <sheetProtection password="CD52" sheet="1" objects="1" scenarios="1"/>
  <protectedRanges>
    <protectedRange sqref="D8 D13 D18 D23 D30 D35 D40 D45 D52 D57 D62 D67 D74 D78 D82 D86 D94" name="Range2"/>
  </protectedRanges>
  <mergeCells count="42">
    <mergeCell ref="D74:D76"/>
    <mergeCell ref="D78:D80"/>
    <mergeCell ref="C82:C84"/>
    <mergeCell ref="C86:C88"/>
    <mergeCell ref="A101:D101"/>
    <mergeCell ref="D86:D88"/>
    <mergeCell ref="D94:D97"/>
    <mergeCell ref="D82:D84"/>
    <mergeCell ref="A99:D99"/>
    <mergeCell ref="C74:C76"/>
    <mergeCell ref="C78:C80"/>
    <mergeCell ref="C94:C95"/>
    <mergeCell ref="D57:D60"/>
    <mergeCell ref="D62:D65"/>
    <mergeCell ref="D67:D70"/>
    <mergeCell ref="C62:C63"/>
    <mergeCell ref="C57:C58"/>
    <mergeCell ref="C67:C68"/>
    <mergeCell ref="A6:D6"/>
    <mergeCell ref="C35:C38"/>
    <mergeCell ref="C40:C43"/>
    <mergeCell ref="C45:C48"/>
    <mergeCell ref="D18:D21"/>
    <mergeCell ref="A1:D1"/>
    <mergeCell ref="A3:C3"/>
    <mergeCell ref="A4:C4"/>
    <mergeCell ref="D3:D4"/>
    <mergeCell ref="A2:D2"/>
    <mergeCell ref="C52:C55"/>
    <mergeCell ref="C23:C24"/>
    <mergeCell ref="D45:D48"/>
    <mergeCell ref="D40:D43"/>
    <mergeCell ref="C8:C9"/>
    <mergeCell ref="C13:C14"/>
    <mergeCell ref="C18:C19"/>
    <mergeCell ref="D30:D33"/>
    <mergeCell ref="C30:C31"/>
    <mergeCell ref="D52:D55"/>
    <mergeCell ref="D35:D38"/>
    <mergeCell ref="D8:D11"/>
    <mergeCell ref="D13:D16"/>
    <mergeCell ref="D23:D26"/>
  </mergeCells>
  <conditionalFormatting sqref="C35">
    <cfRule type="cellIs" priority="7" dxfId="5" operator="equal" stopIfTrue="1">
      <formula>"Not on target to meet PM"</formula>
    </cfRule>
  </conditionalFormatting>
  <conditionalFormatting sqref="C40">
    <cfRule type="cellIs" priority="6" dxfId="5" operator="equal" stopIfTrue="1">
      <formula>"Not on target to meet PM"</formula>
    </cfRule>
  </conditionalFormatting>
  <conditionalFormatting sqref="C45">
    <cfRule type="cellIs" priority="5" dxfId="5" operator="equal" stopIfTrue="1">
      <formula>"Not on target to meet PM"</formula>
    </cfRule>
  </conditionalFormatting>
  <conditionalFormatting sqref="C94 C67 C62 C57 C30 C23 C18 C13 C8">
    <cfRule type="cellIs" priority="2" dxfId="0" operator="equal">
      <formula>"PM NOT MET"</formula>
    </cfRule>
  </conditionalFormatting>
  <conditionalFormatting sqref="C52">
    <cfRule type="cellIs" priority="1" dxfId="5" operator="equal" stopIfTrue="1">
      <formula>"Not on target to meet PM"</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3" manualBreakCount="3">
    <brk id="27" max="255" man="1"/>
    <brk id="55" max="255" man="1"/>
    <brk id="84" max="255" man="1"/>
  </rowBreaks>
</worksheet>
</file>

<file path=xl/worksheets/sheet11.xml><?xml version="1.0" encoding="utf-8"?>
<worksheet xmlns="http://schemas.openxmlformats.org/spreadsheetml/2006/main" xmlns:r="http://schemas.openxmlformats.org/officeDocument/2006/relationships">
  <dimension ref="A1:F124"/>
  <sheetViews>
    <sheetView view="pageBreakPreview" zoomScaleNormal="115" zoomScaleSheetLayoutView="100" zoomScalePageLayoutView="0" workbookViewId="0" topLeftCell="A1">
      <selection activeCell="B56" sqref="B56"/>
    </sheetView>
  </sheetViews>
  <sheetFormatPr defaultColWidth="9.140625" defaultRowHeight="12.75"/>
  <cols>
    <col min="1" max="1" width="14.28125" style="0" customWidth="1"/>
    <col min="2" max="2" width="10.421875" style="0" bestFit="1" customWidth="1"/>
    <col min="3" max="3" width="17.28125" style="0" customWidth="1"/>
    <col min="4" max="4" width="58.00390625" style="0" customWidth="1"/>
  </cols>
  <sheetData>
    <row r="1" spans="1:5" ht="39.75" customHeight="1">
      <c r="A1" s="97" t="s">
        <v>59</v>
      </c>
      <c r="B1" s="97"/>
      <c r="C1" s="97"/>
      <c r="D1" s="97"/>
      <c r="E1" s="14"/>
    </row>
    <row r="2" spans="1:4" ht="15.75">
      <c r="A2" s="98" t="s">
        <v>10</v>
      </c>
      <c r="B2" s="99"/>
      <c r="C2" s="99"/>
      <c r="D2" s="100"/>
    </row>
    <row r="3" spans="1:4" ht="60" customHeight="1">
      <c r="A3" s="101" t="s">
        <v>54</v>
      </c>
      <c r="B3" s="102"/>
      <c r="C3" s="103"/>
      <c r="D3" s="104" t="s">
        <v>62</v>
      </c>
    </row>
    <row r="4" spans="1:4" ht="84.75" customHeight="1">
      <c r="A4" s="101" t="s">
        <v>49</v>
      </c>
      <c r="B4" s="102"/>
      <c r="C4" s="103"/>
      <c r="D4" s="105"/>
    </row>
    <row r="5" ht="6.75" customHeight="1"/>
    <row r="6" spans="1:4" ht="12.75">
      <c r="A6" s="94" t="s">
        <v>20</v>
      </c>
      <c r="B6" s="95"/>
      <c r="C6" s="95"/>
      <c r="D6" s="96"/>
    </row>
    <row r="7" spans="1:4" ht="12.75">
      <c r="A7" s="2" t="s">
        <v>13</v>
      </c>
      <c r="B7" s="3" t="s">
        <v>46</v>
      </c>
      <c r="C7" s="3" t="s">
        <v>47</v>
      </c>
      <c r="D7" s="4" t="s">
        <v>19</v>
      </c>
    </row>
    <row r="8" spans="1:4" ht="53.25" customHeight="1">
      <c r="A8" s="5" t="s">
        <v>14</v>
      </c>
      <c r="B8" s="6">
        <v>2910</v>
      </c>
      <c r="C8" s="112" t="str">
        <f>IF(AND(B8+C10&gt;=B11),"MET PM",IF(AND(B8+C10&lt;B9),"PM NOT MET"))</f>
        <v>MET PM</v>
      </c>
      <c r="D8" s="131"/>
    </row>
    <row r="9" spans="1:4" ht="26.25" customHeight="1">
      <c r="A9" s="29" t="s">
        <v>31</v>
      </c>
      <c r="B9" s="6">
        <f>B11</f>
        <v>1470</v>
      </c>
      <c r="C9" s="113"/>
      <c r="D9" s="109"/>
    </row>
    <row r="10" spans="1:4" ht="26.25" customHeight="1" hidden="1">
      <c r="A10" s="29"/>
      <c r="B10" s="36">
        <v>0.1</v>
      </c>
      <c r="C10" s="32">
        <f>B10*B9</f>
        <v>147</v>
      </c>
      <c r="D10" s="109"/>
    </row>
    <row r="11" spans="1:4" ht="26.25" customHeight="1">
      <c r="A11" s="5" t="s">
        <v>15</v>
      </c>
      <c r="B11" s="6">
        <v>1470</v>
      </c>
      <c r="C11" s="35"/>
      <c r="D11" s="110"/>
    </row>
    <row r="12" spans="1:4" ht="12.75">
      <c r="A12" s="56" t="s">
        <v>18</v>
      </c>
      <c r="B12" s="26" t="s">
        <v>46</v>
      </c>
      <c r="C12" s="26" t="s">
        <v>47</v>
      </c>
      <c r="D12" s="27" t="s">
        <v>19</v>
      </c>
    </row>
    <row r="13" spans="1:4" ht="53.25" customHeight="1">
      <c r="A13" s="57" t="s">
        <v>14</v>
      </c>
      <c r="B13" s="58">
        <v>3004</v>
      </c>
      <c r="C13" s="112" t="str">
        <f>IF(AND(B13+C15&gt;=B16),"MET PM",IF(AND(B13+C15&lt;B14),"PM NOT MET"))</f>
        <v>MET PM</v>
      </c>
      <c r="D13" s="114"/>
    </row>
    <row r="14" spans="1:4" ht="26.25" customHeight="1">
      <c r="A14" s="29" t="s">
        <v>31</v>
      </c>
      <c r="B14" s="6">
        <f>B16</f>
        <v>1905</v>
      </c>
      <c r="C14" s="113"/>
      <c r="D14" s="115"/>
    </row>
    <row r="15" spans="1:4" ht="26.25" customHeight="1" hidden="1">
      <c r="A15" s="29"/>
      <c r="B15" s="36">
        <v>0.1</v>
      </c>
      <c r="C15" s="32">
        <f>B15*B14</f>
        <v>190.5</v>
      </c>
      <c r="D15" s="115"/>
    </row>
    <row r="16" spans="1:4" ht="26.25" customHeight="1">
      <c r="A16" s="64" t="s">
        <v>15</v>
      </c>
      <c r="B16" s="58">
        <v>1905</v>
      </c>
      <c r="C16" s="35"/>
      <c r="D16" s="130"/>
    </row>
    <row r="17" spans="1:4" ht="12.75">
      <c r="A17" s="59" t="s">
        <v>24</v>
      </c>
      <c r="B17" s="26" t="s">
        <v>46</v>
      </c>
      <c r="C17" s="26" t="s">
        <v>47</v>
      </c>
      <c r="D17" s="27" t="s">
        <v>19</v>
      </c>
    </row>
    <row r="18" spans="1:4" ht="53.25" customHeight="1">
      <c r="A18" s="57" t="s">
        <v>14</v>
      </c>
      <c r="B18" s="58">
        <v>2937</v>
      </c>
      <c r="C18" s="112" t="str">
        <f>IF(AND(B18+C20&gt;=B21),"MET PM",IF(AND(B18+C20&lt;B19),"PM NOT MET"))</f>
        <v>MET PM</v>
      </c>
      <c r="D18" s="114"/>
    </row>
    <row r="19" spans="1:4" ht="26.25" customHeight="1">
      <c r="A19" s="29" t="s">
        <v>31</v>
      </c>
      <c r="B19" s="6">
        <f>B21</f>
        <v>1709</v>
      </c>
      <c r="C19" s="113"/>
      <c r="D19" s="115"/>
    </row>
    <row r="20" spans="1:4" ht="26.25" customHeight="1" hidden="1">
      <c r="A20" s="29"/>
      <c r="B20" s="36">
        <v>0.1</v>
      </c>
      <c r="C20" s="32">
        <f>B20*B19</f>
        <v>170.9</v>
      </c>
      <c r="D20" s="115"/>
    </row>
    <row r="21" spans="1:4" ht="26.25" customHeight="1">
      <c r="A21" s="8" t="s">
        <v>15</v>
      </c>
      <c r="B21" s="58">
        <v>1709</v>
      </c>
      <c r="C21" s="35"/>
      <c r="D21" s="130"/>
    </row>
    <row r="22" spans="1:4" ht="15.75" customHeight="1">
      <c r="A22" s="2" t="s">
        <v>17</v>
      </c>
      <c r="B22" s="26" t="s">
        <v>46</v>
      </c>
      <c r="C22" s="26" t="s">
        <v>47</v>
      </c>
      <c r="D22" s="27" t="s">
        <v>19</v>
      </c>
    </row>
    <row r="23" spans="1:4" ht="53.25" customHeight="1">
      <c r="A23" s="57" t="s">
        <v>14</v>
      </c>
      <c r="B23" s="58">
        <v>2759</v>
      </c>
      <c r="C23" s="112" t="str">
        <f>IF(AND(B23+C25&gt;=B26),"MET PM",IF(AND(B23+C25&lt;B24),"PM NOT MET"))</f>
        <v>MET PM</v>
      </c>
      <c r="D23" s="114"/>
    </row>
    <row r="24" spans="1:4" ht="26.25" customHeight="1">
      <c r="A24" s="29" t="s">
        <v>31</v>
      </c>
      <c r="B24" s="6">
        <f>B26</f>
        <v>1500</v>
      </c>
      <c r="C24" s="113"/>
      <c r="D24" s="115"/>
    </row>
    <row r="25" spans="1:4" ht="26.25" customHeight="1" hidden="1">
      <c r="A25" s="29"/>
      <c r="B25" s="36">
        <v>0.1</v>
      </c>
      <c r="C25" s="32">
        <f>B25*B24</f>
        <v>150</v>
      </c>
      <c r="D25" s="115"/>
    </row>
    <row r="26" spans="1:4" ht="26.25" customHeight="1">
      <c r="A26" s="8" t="s">
        <v>15</v>
      </c>
      <c r="B26" s="58">
        <v>1500</v>
      </c>
      <c r="C26" s="35"/>
      <c r="D26" s="130"/>
    </row>
    <row r="27" spans="1:4" ht="12.75">
      <c r="A27" s="2" t="s">
        <v>25</v>
      </c>
      <c r="B27" s="28" t="s">
        <v>46</v>
      </c>
      <c r="C27" s="26" t="s">
        <v>47</v>
      </c>
      <c r="D27" s="27" t="s">
        <v>19</v>
      </c>
    </row>
    <row r="28" spans="1:4" ht="53.25" customHeight="1">
      <c r="A28" s="5" t="s">
        <v>14</v>
      </c>
      <c r="B28" s="6">
        <v>3006</v>
      </c>
      <c r="C28" s="112" t="str">
        <f>IF(AND(B28+C30&gt;=B31),"MET PM",IF(AND(B28+C30&lt;B29),"PM NOT MET"))</f>
        <v>MET PM</v>
      </c>
      <c r="D28" s="114"/>
    </row>
    <row r="29" spans="1:4" ht="26.25" customHeight="1">
      <c r="A29" s="29" t="s">
        <v>31</v>
      </c>
      <c r="B29" s="6">
        <f>B31</f>
        <v>2414</v>
      </c>
      <c r="C29" s="113"/>
      <c r="D29" s="115"/>
    </row>
    <row r="30" spans="1:4" ht="26.25" customHeight="1" hidden="1">
      <c r="A30" s="29"/>
      <c r="B30" s="36">
        <v>0.1</v>
      </c>
      <c r="C30" s="32">
        <f>B30*B29</f>
        <v>241.4</v>
      </c>
      <c r="D30" s="115"/>
    </row>
    <row r="31" spans="1:4" ht="26.25" customHeight="1">
      <c r="A31" s="8" t="s">
        <v>15</v>
      </c>
      <c r="B31" s="6">
        <v>2414</v>
      </c>
      <c r="C31" s="35"/>
      <c r="D31" s="130"/>
    </row>
    <row r="32" spans="1:4" ht="12.75">
      <c r="A32" s="7"/>
      <c r="B32" s="65"/>
      <c r="C32" s="66"/>
      <c r="D32" s="66"/>
    </row>
    <row r="33" spans="1:4" ht="12.75">
      <c r="A33" s="18" t="s">
        <v>21</v>
      </c>
      <c r="B33" s="19"/>
      <c r="C33" s="19"/>
      <c r="D33" s="20"/>
    </row>
    <row r="34" spans="1:4" ht="12.75">
      <c r="A34" s="2" t="s">
        <v>13</v>
      </c>
      <c r="B34" s="3" t="s">
        <v>46</v>
      </c>
      <c r="C34" s="3" t="s">
        <v>47</v>
      </c>
      <c r="D34" s="4" t="s">
        <v>19</v>
      </c>
    </row>
    <row r="35" spans="1:4" ht="53.25" customHeight="1">
      <c r="A35" s="5" t="s">
        <v>14</v>
      </c>
      <c r="B35" s="6">
        <v>106</v>
      </c>
      <c r="C35" s="112" t="str">
        <f>IF(AND(B35+C37&gt;=B38),"MET PM",IF(AND(B35+C37&lt;B36),"PM NOT MET"))</f>
        <v>PM NOT MET</v>
      </c>
      <c r="D35" s="172"/>
    </row>
    <row r="36" spans="1:4" ht="26.25" customHeight="1">
      <c r="A36" s="29" t="s">
        <v>31</v>
      </c>
      <c r="B36" s="6">
        <f>B38</f>
        <v>148</v>
      </c>
      <c r="C36" s="113"/>
      <c r="D36" s="173"/>
    </row>
    <row r="37" spans="1:4" ht="26.25" customHeight="1" hidden="1">
      <c r="A37" s="29"/>
      <c r="B37" s="36">
        <v>0.1</v>
      </c>
      <c r="C37" s="32">
        <f>B37*B36</f>
        <v>14.8</v>
      </c>
      <c r="D37" s="173"/>
    </row>
    <row r="38" spans="1:4" ht="26.25" customHeight="1">
      <c r="A38" s="8" t="s">
        <v>15</v>
      </c>
      <c r="B38" s="6">
        <v>148</v>
      </c>
      <c r="C38" s="34"/>
      <c r="D38" s="174"/>
    </row>
    <row r="39" spans="1:4" ht="12.75">
      <c r="A39" s="2" t="s">
        <v>18</v>
      </c>
      <c r="B39" s="26" t="s">
        <v>46</v>
      </c>
      <c r="C39" s="26" t="s">
        <v>47</v>
      </c>
      <c r="D39" s="27" t="s">
        <v>19</v>
      </c>
    </row>
    <row r="40" spans="1:4" ht="53.25" customHeight="1">
      <c r="A40" s="57" t="s">
        <v>14</v>
      </c>
      <c r="B40" s="58">
        <v>106</v>
      </c>
      <c r="C40" s="112" t="str">
        <f>IF(AND(B40+C42&gt;=B43),"MET PM",IF(AND(B40+C42&lt;B41),"PM NOT MET"))</f>
        <v>PM NOT MET</v>
      </c>
      <c r="D40" s="172"/>
    </row>
    <row r="41" spans="1:4" ht="26.25" customHeight="1">
      <c r="A41" s="29" t="s">
        <v>31</v>
      </c>
      <c r="B41" s="6">
        <f>B43</f>
        <v>145</v>
      </c>
      <c r="C41" s="113"/>
      <c r="D41" s="173"/>
    </row>
    <row r="42" spans="1:4" ht="26.25" customHeight="1" hidden="1">
      <c r="A42" s="29"/>
      <c r="B42" s="36">
        <v>0.1</v>
      </c>
      <c r="C42" s="32">
        <f>B42*B41</f>
        <v>14.5</v>
      </c>
      <c r="D42" s="173"/>
    </row>
    <row r="43" spans="1:4" ht="26.25" customHeight="1">
      <c r="A43" s="8" t="s">
        <v>15</v>
      </c>
      <c r="B43" s="6">
        <v>145</v>
      </c>
      <c r="C43" s="34"/>
      <c r="D43" s="174"/>
    </row>
    <row r="44" spans="1:4" ht="12.75">
      <c r="A44" s="2" t="s">
        <v>24</v>
      </c>
      <c r="B44" s="26" t="s">
        <v>46</v>
      </c>
      <c r="C44" s="26" t="s">
        <v>47</v>
      </c>
      <c r="D44" s="27" t="s">
        <v>19</v>
      </c>
    </row>
    <row r="45" spans="1:4" ht="53.25" customHeight="1">
      <c r="A45" s="5" t="s">
        <v>14</v>
      </c>
      <c r="B45" s="6">
        <v>106</v>
      </c>
      <c r="C45" s="112" t="str">
        <f>IF(AND(B45+C47&gt;=B48),"MET PM",IF(AND(B45+C47&lt;B46),"PM NOT MET"))</f>
        <v>PM NOT MET</v>
      </c>
      <c r="D45" s="131"/>
    </row>
    <row r="46" spans="1:4" ht="26.25" customHeight="1">
      <c r="A46" s="29" t="s">
        <v>31</v>
      </c>
      <c r="B46" s="6">
        <f>B48</f>
        <v>146</v>
      </c>
      <c r="C46" s="113"/>
      <c r="D46" s="109"/>
    </row>
    <row r="47" spans="1:4" ht="26.25" customHeight="1" hidden="1">
      <c r="A47" s="29"/>
      <c r="B47" s="36">
        <v>0.1</v>
      </c>
      <c r="C47" s="77"/>
      <c r="D47" s="109"/>
    </row>
    <row r="48" spans="1:4" ht="26.25" customHeight="1">
      <c r="A48" s="8" t="s">
        <v>15</v>
      </c>
      <c r="B48" s="6">
        <v>146</v>
      </c>
      <c r="C48" s="78"/>
      <c r="D48" s="110"/>
    </row>
    <row r="49" spans="1:4" ht="12.75">
      <c r="A49" s="2" t="s">
        <v>17</v>
      </c>
      <c r="B49" s="26" t="s">
        <v>46</v>
      </c>
      <c r="C49" s="26" t="s">
        <v>47</v>
      </c>
      <c r="D49" s="27" t="s">
        <v>19</v>
      </c>
    </row>
    <row r="50" spans="1:4" ht="53.25" customHeight="1">
      <c r="A50" s="5" t="s">
        <v>14</v>
      </c>
      <c r="B50" s="6"/>
      <c r="C50" s="139" t="s">
        <v>7</v>
      </c>
      <c r="D50" s="114"/>
    </row>
    <row r="51" spans="1:4" ht="26.25" customHeight="1">
      <c r="A51" s="29" t="s">
        <v>31</v>
      </c>
      <c r="B51" s="30">
        <f>B53/12*6</f>
        <v>0</v>
      </c>
      <c r="C51" s="140"/>
      <c r="D51" s="115"/>
    </row>
    <row r="52" spans="1:4" ht="26.25" customHeight="1" hidden="1">
      <c r="A52" s="29"/>
      <c r="B52" s="30"/>
      <c r="C52" s="140"/>
      <c r="D52" s="115"/>
    </row>
    <row r="53" spans="1:4" ht="26.25" customHeight="1">
      <c r="A53" s="8" t="s">
        <v>15</v>
      </c>
      <c r="B53" s="6"/>
      <c r="C53" s="141"/>
      <c r="D53" s="130"/>
    </row>
    <row r="54" spans="1:4" ht="12.75">
      <c r="A54" s="2" t="s">
        <v>25</v>
      </c>
      <c r="B54" s="26" t="s">
        <v>46</v>
      </c>
      <c r="C54" s="26" t="s">
        <v>47</v>
      </c>
      <c r="D54" s="27" t="s">
        <v>19</v>
      </c>
    </row>
    <row r="55" spans="1:4" ht="53.25" customHeight="1">
      <c r="A55" s="5" t="s">
        <v>14</v>
      </c>
      <c r="B55" s="92">
        <v>0</v>
      </c>
      <c r="C55" s="112" t="str">
        <f>IF(AND(B55+C57&gt;=B58),"MET PM",IF(AND(B55+C57&lt;B56),"PM NOT MET"))</f>
        <v>PM NOT MET</v>
      </c>
      <c r="D55" s="175"/>
    </row>
    <row r="56" spans="1:4" ht="26.25" customHeight="1">
      <c r="A56" s="29" t="s">
        <v>31</v>
      </c>
      <c r="B56" s="92">
        <f>B58</f>
        <v>54</v>
      </c>
      <c r="C56" s="113"/>
      <c r="D56" s="176"/>
    </row>
    <row r="57" spans="1:4" ht="26.25" customHeight="1" hidden="1">
      <c r="A57" s="29"/>
      <c r="B57" s="93">
        <v>0.1</v>
      </c>
      <c r="C57" s="90">
        <f>B57*B56</f>
        <v>5.4</v>
      </c>
      <c r="D57" s="176"/>
    </row>
    <row r="58" spans="1:4" ht="26.25" customHeight="1">
      <c r="A58" s="8" t="s">
        <v>15</v>
      </c>
      <c r="B58" s="92">
        <v>54</v>
      </c>
      <c r="C58" s="35"/>
      <c r="D58" s="177"/>
    </row>
    <row r="59" ht="12.75">
      <c r="A59" s="9"/>
    </row>
    <row r="60" spans="1:4" ht="12.75">
      <c r="A60" s="18" t="s">
        <v>22</v>
      </c>
      <c r="B60" s="19"/>
      <c r="C60" s="19"/>
      <c r="D60" s="20"/>
    </row>
    <row r="61" spans="1:4" ht="12.75">
      <c r="A61" s="11" t="s">
        <v>13</v>
      </c>
      <c r="B61" s="26" t="s">
        <v>46</v>
      </c>
      <c r="C61" s="26" t="s">
        <v>47</v>
      </c>
      <c r="D61" s="27" t="s">
        <v>19</v>
      </c>
    </row>
    <row r="62" spans="1:4" ht="53.25" customHeight="1">
      <c r="A62" s="8" t="s">
        <v>14</v>
      </c>
      <c r="B62" s="6">
        <v>442829</v>
      </c>
      <c r="C62" s="112" t="str">
        <f>IF(AND(B62+C64&gt;=B65),"MET PM",IF(AND(B62+C64&lt;B63),"PM NOT MET"))</f>
        <v>MET PM</v>
      </c>
      <c r="D62" s="178"/>
    </row>
    <row r="63" spans="1:4" ht="26.25" customHeight="1">
      <c r="A63" s="29" t="s">
        <v>31</v>
      </c>
      <c r="B63" s="6">
        <f>B65</f>
        <v>472940</v>
      </c>
      <c r="C63" s="113"/>
      <c r="D63" s="173"/>
    </row>
    <row r="64" spans="1:4" ht="26.25" customHeight="1" hidden="1">
      <c r="A64" s="29"/>
      <c r="B64" s="36">
        <v>0.1</v>
      </c>
      <c r="C64" s="69">
        <f>B64*B63</f>
        <v>47294</v>
      </c>
      <c r="D64" s="173"/>
    </row>
    <row r="65" spans="1:4" ht="26.25" customHeight="1">
      <c r="A65" s="8" t="s">
        <v>15</v>
      </c>
      <c r="B65" s="6">
        <v>472940</v>
      </c>
      <c r="C65" s="81"/>
      <c r="D65" s="174"/>
    </row>
    <row r="66" spans="1:4" ht="12.75">
      <c r="A66" s="2" t="s">
        <v>18</v>
      </c>
      <c r="B66" s="26" t="s">
        <v>46</v>
      </c>
      <c r="C66" s="26" t="s">
        <v>47</v>
      </c>
      <c r="D66" s="27" t="s">
        <v>19</v>
      </c>
    </row>
    <row r="67" spans="1:4" ht="53.25" customHeight="1">
      <c r="A67" s="5" t="s">
        <v>14</v>
      </c>
      <c r="B67" s="6">
        <v>1109353</v>
      </c>
      <c r="C67" s="112" t="str">
        <f>IF(AND(B67+C69&gt;=B70),"MET PM",IF(AND(B67+C69&lt;B68),"PM NOT MET"))</f>
        <v>MET PM</v>
      </c>
      <c r="D67" s="114"/>
    </row>
    <row r="68" spans="1:4" ht="26.25" customHeight="1">
      <c r="A68" s="29" t="s">
        <v>31</v>
      </c>
      <c r="B68" s="6">
        <f>B70</f>
        <v>528886</v>
      </c>
      <c r="C68" s="113"/>
      <c r="D68" s="115"/>
    </row>
    <row r="69" spans="1:4" ht="26.25" customHeight="1" hidden="1">
      <c r="A69" s="29"/>
      <c r="B69" s="36">
        <v>0.1</v>
      </c>
      <c r="C69" s="69">
        <f>B68*B69</f>
        <v>52888.600000000006</v>
      </c>
      <c r="D69" s="115"/>
    </row>
    <row r="70" spans="1:4" ht="26.25" customHeight="1">
      <c r="A70" s="8" t="s">
        <v>15</v>
      </c>
      <c r="B70" s="6">
        <v>528886</v>
      </c>
      <c r="C70" s="35"/>
      <c r="D70" s="130"/>
    </row>
    <row r="71" spans="1:4" ht="12.75">
      <c r="A71" s="2" t="s">
        <v>24</v>
      </c>
      <c r="B71" s="26" t="s">
        <v>46</v>
      </c>
      <c r="C71" s="26" t="s">
        <v>47</v>
      </c>
      <c r="D71" s="27" t="s">
        <v>19</v>
      </c>
    </row>
    <row r="72" spans="1:4" ht="53.25" customHeight="1">
      <c r="A72" s="5" t="s">
        <v>14</v>
      </c>
      <c r="B72" s="6">
        <v>1052951</v>
      </c>
      <c r="C72" s="112" t="str">
        <f>IF(AND(B72+C74&gt;=B75),"MET PM",IF(AND(B72+C74&lt;B73),"PM NOT MET"))</f>
        <v>MET PM</v>
      </c>
      <c r="D72" s="178"/>
    </row>
    <row r="73" spans="1:4" ht="26.25" customHeight="1">
      <c r="A73" s="29" t="s">
        <v>31</v>
      </c>
      <c r="B73" s="6">
        <f>B75</f>
        <v>789229</v>
      </c>
      <c r="C73" s="113"/>
      <c r="D73" s="173"/>
    </row>
    <row r="74" spans="1:4" ht="26.25" customHeight="1" hidden="1">
      <c r="A74" s="29"/>
      <c r="B74" s="36">
        <v>0.1</v>
      </c>
      <c r="C74" s="69">
        <f>B74*B73</f>
        <v>78922.90000000001</v>
      </c>
      <c r="D74" s="173"/>
    </row>
    <row r="75" spans="1:4" ht="26.25" customHeight="1">
      <c r="A75" s="8" t="s">
        <v>15</v>
      </c>
      <c r="B75" s="6">
        <v>789229</v>
      </c>
      <c r="C75" s="81"/>
      <c r="D75" s="174"/>
    </row>
    <row r="76" spans="1:4" ht="12.75">
      <c r="A76" s="2" t="s">
        <v>17</v>
      </c>
      <c r="B76" s="26" t="s">
        <v>46</v>
      </c>
      <c r="C76" s="26" t="s">
        <v>47</v>
      </c>
      <c r="D76" s="27" t="s">
        <v>19</v>
      </c>
    </row>
    <row r="77" spans="1:6" ht="53.25" customHeight="1">
      <c r="A77" s="5" t="s">
        <v>14</v>
      </c>
      <c r="B77" s="6">
        <v>118829</v>
      </c>
      <c r="C77" s="112" t="str">
        <f>IF(AND(B77+C79&gt;=B80),"MET PM",IF(AND(B77+C79&lt;B78),"PM NOT MET"))</f>
        <v>PM NOT MET</v>
      </c>
      <c r="D77" s="172"/>
      <c r="F77" s="80"/>
    </row>
    <row r="78" spans="1:4" ht="26.25" customHeight="1">
      <c r="A78" s="29" t="s">
        <v>31</v>
      </c>
      <c r="B78" s="6">
        <f>B80</f>
        <v>257807</v>
      </c>
      <c r="C78" s="113"/>
      <c r="D78" s="173"/>
    </row>
    <row r="79" spans="1:4" ht="26.25" customHeight="1" hidden="1">
      <c r="A79" s="29"/>
      <c r="B79" s="36">
        <v>0.1</v>
      </c>
      <c r="C79" s="38">
        <f>B78*B79</f>
        <v>25780.7</v>
      </c>
      <c r="D79" s="173"/>
    </row>
    <row r="80" spans="1:4" ht="26.25" customHeight="1">
      <c r="A80" s="8" t="s">
        <v>15</v>
      </c>
      <c r="B80" s="6">
        <v>257807</v>
      </c>
      <c r="C80" s="35"/>
      <c r="D80" s="174"/>
    </row>
    <row r="81" spans="1:4" ht="12.75">
      <c r="A81" s="2" t="s">
        <v>25</v>
      </c>
      <c r="B81" s="26" t="s">
        <v>46</v>
      </c>
      <c r="C81" s="26" t="s">
        <v>47</v>
      </c>
      <c r="D81" s="27" t="s">
        <v>19</v>
      </c>
    </row>
    <row r="82" spans="1:4" ht="53.25" customHeight="1">
      <c r="A82" s="5" t="s">
        <v>14</v>
      </c>
      <c r="B82" s="6">
        <v>486879</v>
      </c>
      <c r="C82" s="112" t="str">
        <f>IF(AND(B82+C84&gt;=B85),"MET PM",IF(AND(B82+C84&lt;B83),"PM NOT MET"))</f>
        <v>MET PM</v>
      </c>
      <c r="D82" s="172"/>
    </row>
    <row r="83" spans="1:4" ht="26.25" customHeight="1">
      <c r="A83" s="29" t="s">
        <v>31</v>
      </c>
      <c r="B83" s="6">
        <f>B85</f>
        <v>484410</v>
      </c>
      <c r="C83" s="113"/>
      <c r="D83" s="173"/>
    </row>
    <row r="84" spans="1:4" ht="26.25" customHeight="1" hidden="1">
      <c r="A84" s="29"/>
      <c r="B84" s="36">
        <v>0.1</v>
      </c>
      <c r="C84" s="69">
        <f>B83*B84</f>
        <v>48441</v>
      </c>
      <c r="D84" s="173"/>
    </row>
    <row r="85" spans="1:4" ht="26.25" customHeight="1">
      <c r="A85" s="8" t="s">
        <v>15</v>
      </c>
      <c r="B85" s="6">
        <v>484410</v>
      </c>
      <c r="C85" s="35"/>
      <c r="D85" s="174"/>
    </row>
    <row r="86" spans="1:4" ht="12.75">
      <c r="A86" s="49"/>
      <c r="B86" s="45"/>
      <c r="C86" s="46"/>
      <c r="D86" s="47"/>
    </row>
    <row r="87" spans="1:4" ht="12.75">
      <c r="A87" s="18" t="s">
        <v>23</v>
      </c>
      <c r="B87" s="19"/>
      <c r="C87" s="19"/>
      <c r="D87" s="20"/>
    </row>
    <row r="88" spans="1:4" ht="12.75">
      <c r="A88" s="11" t="s">
        <v>13</v>
      </c>
      <c r="B88" s="26" t="s">
        <v>46</v>
      </c>
      <c r="C88" s="26" t="s">
        <v>47</v>
      </c>
      <c r="D88" s="27" t="s">
        <v>19</v>
      </c>
    </row>
    <row r="89" spans="1:4" ht="53.25" customHeight="1">
      <c r="A89" s="8" t="s">
        <v>14</v>
      </c>
      <c r="B89" s="6">
        <v>104</v>
      </c>
      <c r="C89" s="112" t="str">
        <f>IF(AND(B89+C91&gt;=B92),"MET PM",IF(AND(B89+C91&lt;B90),"PM NOT MET"))</f>
        <v>MET PM</v>
      </c>
      <c r="D89" s="178"/>
    </row>
    <row r="90" spans="1:4" ht="26.25" customHeight="1">
      <c r="A90" s="29" t="s">
        <v>31</v>
      </c>
      <c r="B90" s="6">
        <f>B92</f>
        <v>60</v>
      </c>
      <c r="C90" s="113"/>
      <c r="D90" s="173"/>
    </row>
    <row r="91" spans="1:4" ht="26.25" customHeight="1" hidden="1">
      <c r="A91" s="29"/>
      <c r="B91" s="36">
        <v>0.1</v>
      </c>
      <c r="C91" s="32">
        <f>B91*B90</f>
        <v>6</v>
      </c>
      <c r="D91" s="173"/>
    </row>
    <row r="92" spans="1:4" ht="26.25" customHeight="1">
      <c r="A92" s="8" t="s">
        <v>15</v>
      </c>
      <c r="B92" s="6">
        <v>60</v>
      </c>
      <c r="C92" s="34"/>
      <c r="D92" s="174"/>
    </row>
    <row r="93" spans="1:4" ht="12.75">
      <c r="A93" s="2" t="s">
        <v>18</v>
      </c>
      <c r="B93" s="26" t="s">
        <v>46</v>
      </c>
      <c r="C93" s="26" t="s">
        <v>47</v>
      </c>
      <c r="D93" s="27" t="s">
        <v>19</v>
      </c>
    </row>
    <row r="94" spans="1:4" ht="53.25" customHeight="1">
      <c r="A94" s="5" t="s">
        <v>14</v>
      </c>
      <c r="B94" s="6">
        <v>104</v>
      </c>
      <c r="C94" s="112" t="str">
        <f>IF(AND(B94+C96&gt;=B97),"MET PM",IF(AND(B94+C96&lt;B95),"PM NOT MET"))</f>
        <v>MET PM</v>
      </c>
      <c r="D94" s="178" t="s">
        <v>58</v>
      </c>
    </row>
    <row r="95" spans="1:4" ht="26.25" customHeight="1">
      <c r="A95" s="29" t="s">
        <v>31</v>
      </c>
      <c r="B95" s="6">
        <f>B97</f>
        <v>94</v>
      </c>
      <c r="C95" s="113"/>
      <c r="D95" s="173"/>
    </row>
    <row r="96" spans="1:4" ht="26.25" customHeight="1" hidden="1">
      <c r="A96" s="29"/>
      <c r="B96" s="42">
        <v>0.1</v>
      </c>
      <c r="C96" s="69">
        <f>B95*B96</f>
        <v>9.4</v>
      </c>
      <c r="D96" s="173"/>
    </row>
    <row r="97" spans="1:4" ht="26.25" customHeight="1">
      <c r="A97" s="8" t="s">
        <v>15</v>
      </c>
      <c r="B97" s="6">
        <v>94</v>
      </c>
      <c r="C97" s="35"/>
      <c r="D97" s="174"/>
    </row>
    <row r="98" spans="1:4" ht="12.75">
      <c r="A98" s="2" t="s">
        <v>24</v>
      </c>
      <c r="B98" s="26" t="s">
        <v>46</v>
      </c>
      <c r="C98" s="26" t="s">
        <v>47</v>
      </c>
      <c r="D98" s="27" t="s">
        <v>19</v>
      </c>
    </row>
    <row r="99" spans="1:4" ht="53.25" customHeight="1">
      <c r="A99" s="5" t="s">
        <v>14</v>
      </c>
      <c r="B99" s="6">
        <v>104</v>
      </c>
      <c r="C99" s="112" t="str">
        <f>IF(AND(B99+C101&gt;=B102),"MET PM",IF(AND(B99+C101&lt;B100),"PM NOT MET"))</f>
        <v>PM NOT MET</v>
      </c>
      <c r="D99" s="178" t="s">
        <v>58</v>
      </c>
    </row>
    <row r="100" spans="1:4" ht="26.25" customHeight="1">
      <c r="A100" s="29" t="s">
        <v>31</v>
      </c>
      <c r="B100" s="6">
        <f>B102</f>
        <v>125</v>
      </c>
      <c r="C100" s="113"/>
      <c r="D100" s="173"/>
    </row>
    <row r="101" spans="1:4" ht="26.25" customHeight="1" hidden="1">
      <c r="A101" s="29"/>
      <c r="B101" s="42">
        <v>0.1</v>
      </c>
      <c r="C101" s="69">
        <f>B100*B101</f>
        <v>12.5</v>
      </c>
      <c r="D101" s="173"/>
    </row>
    <row r="102" spans="1:4" ht="26.25" customHeight="1">
      <c r="A102" s="8" t="s">
        <v>15</v>
      </c>
      <c r="B102" s="6">
        <v>125</v>
      </c>
      <c r="C102" s="35"/>
      <c r="D102" s="174"/>
    </row>
    <row r="103" spans="1:4" ht="12.75">
      <c r="A103" s="2" t="s">
        <v>17</v>
      </c>
      <c r="B103" s="26" t="s">
        <v>46</v>
      </c>
      <c r="C103" s="26" t="s">
        <v>47</v>
      </c>
      <c r="D103" s="27" t="s">
        <v>19</v>
      </c>
    </row>
    <row r="104" spans="1:4" ht="53.25" customHeight="1">
      <c r="A104" s="5" t="s">
        <v>14</v>
      </c>
      <c r="B104" s="6"/>
      <c r="C104" s="139" t="s">
        <v>7</v>
      </c>
      <c r="D104" s="114"/>
    </row>
    <row r="105" spans="1:4" ht="26.25" customHeight="1">
      <c r="A105" s="29" t="s">
        <v>31</v>
      </c>
      <c r="B105" s="30">
        <f>B106/12*6</f>
        <v>0</v>
      </c>
      <c r="C105" s="140"/>
      <c r="D105" s="115"/>
    </row>
    <row r="106" spans="1:4" ht="26.25" customHeight="1">
      <c r="A106" s="8" t="s">
        <v>15</v>
      </c>
      <c r="B106" s="6"/>
      <c r="C106" s="141"/>
      <c r="D106" s="130"/>
    </row>
    <row r="107" spans="1:4" ht="12.75">
      <c r="A107" s="2" t="s">
        <v>25</v>
      </c>
      <c r="B107" s="26" t="s">
        <v>46</v>
      </c>
      <c r="C107" s="26" t="s">
        <v>47</v>
      </c>
      <c r="D107" s="27" t="s">
        <v>19</v>
      </c>
    </row>
    <row r="108" spans="1:4" ht="53.25" customHeight="1">
      <c r="A108" s="5" t="s">
        <v>14</v>
      </c>
      <c r="B108" s="6">
        <v>104</v>
      </c>
      <c r="C108" s="112" t="str">
        <f>IF(AND(B108+C110&gt;=B111),"MET PM",IF(AND(B108+C110&lt;B109),"PM NOT MET"))</f>
        <v>MET PM</v>
      </c>
      <c r="D108" s="178"/>
    </row>
    <row r="109" spans="1:4" ht="26.25" customHeight="1">
      <c r="A109" s="29" t="s">
        <v>31</v>
      </c>
      <c r="B109" s="6">
        <f>B111</f>
        <v>114</v>
      </c>
      <c r="C109" s="113"/>
      <c r="D109" s="173"/>
    </row>
    <row r="110" spans="1:4" ht="26.25" customHeight="1" hidden="1">
      <c r="A110" s="29"/>
      <c r="B110" s="42">
        <v>0.1</v>
      </c>
      <c r="C110" s="38">
        <f>B109*B110</f>
        <v>11.4</v>
      </c>
      <c r="D110" s="173"/>
    </row>
    <row r="111" spans="1:4" ht="26.25" customHeight="1">
      <c r="A111" s="8" t="s">
        <v>15</v>
      </c>
      <c r="B111" s="6">
        <v>114</v>
      </c>
      <c r="C111" s="34"/>
      <c r="D111" s="174"/>
    </row>
    <row r="112" ht="5.25" customHeight="1">
      <c r="A112" s="12"/>
    </row>
    <row r="113" spans="1:4" ht="12.75">
      <c r="A113" s="43" t="s">
        <v>63</v>
      </c>
      <c r="B113" s="43"/>
      <c r="C113" s="43"/>
      <c r="D113" s="43"/>
    </row>
    <row r="114" ht="8.25" customHeight="1">
      <c r="A114" s="12"/>
    </row>
    <row r="115" spans="1:4" ht="12.75">
      <c r="A115" s="18" t="s">
        <v>16</v>
      </c>
      <c r="B115" s="19"/>
      <c r="C115" s="19"/>
      <c r="D115" s="20"/>
    </row>
    <row r="116" spans="1:4" ht="12.75">
      <c r="A116" s="11" t="s">
        <v>13</v>
      </c>
      <c r="B116" s="26" t="s">
        <v>46</v>
      </c>
      <c r="C116" s="26" t="s">
        <v>47</v>
      </c>
      <c r="D116" s="27" t="s">
        <v>19</v>
      </c>
    </row>
    <row r="117" spans="1:4" ht="53.25" customHeight="1">
      <c r="A117" s="13" t="s">
        <v>14</v>
      </c>
      <c r="B117" s="6">
        <v>90</v>
      </c>
      <c r="C117" s="112" t="str">
        <f>IF(AND(B117+C119&gt;=B120),"MET PM",IF(AND(B117+C119&lt;B118),"PM NOT MET"))</f>
        <v>MET PM</v>
      </c>
      <c r="D117" s="178"/>
    </row>
    <row r="118" spans="1:4" ht="26.25" customHeight="1">
      <c r="A118" s="29" t="s">
        <v>31</v>
      </c>
      <c r="B118" s="6">
        <f>B120</f>
        <v>88</v>
      </c>
      <c r="C118" s="113"/>
      <c r="D118" s="173"/>
    </row>
    <row r="119" spans="1:4" ht="26.25" customHeight="1" hidden="1">
      <c r="A119" s="29"/>
      <c r="B119" s="36">
        <v>0.05</v>
      </c>
      <c r="C119" s="38">
        <f>B119*B118</f>
        <v>4.4</v>
      </c>
      <c r="D119" s="173"/>
    </row>
    <row r="120" spans="1:4" ht="26.25" customHeight="1">
      <c r="A120" s="13" t="s">
        <v>15</v>
      </c>
      <c r="B120" s="6">
        <v>88</v>
      </c>
      <c r="C120" s="34"/>
      <c r="D120" s="174"/>
    </row>
    <row r="121" ht="8.25" customHeight="1"/>
    <row r="122" spans="1:4" ht="12.75">
      <c r="A122" s="161" t="s">
        <v>64</v>
      </c>
      <c r="B122" s="161"/>
      <c r="C122" s="161"/>
      <c r="D122" s="161"/>
    </row>
    <row r="123" ht="6.75" customHeight="1"/>
    <row r="124" spans="1:4" ht="43.5" customHeight="1">
      <c r="A124" s="123" t="s">
        <v>68</v>
      </c>
      <c r="B124" s="123"/>
      <c r="C124" s="123"/>
      <c r="D124" s="123"/>
    </row>
  </sheetData>
  <sheetProtection password="CD52" sheet="1" objects="1" scenarios="1"/>
  <protectedRanges>
    <protectedRange sqref="D8 D13 D18 D23 D28 D35 D40 D45 D50 D55 D62 D67 D72 D77 D82 D94 D99 D89 D104 D108 D117" name="Range1"/>
  </protectedRanges>
  <mergeCells count="50">
    <mergeCell ref="D45:D48"/>
    <mergeCell ref="C50:C53"/>
    <mergeCell ref="D50:D53"/>
    <mergeCell ref="A124:D124"/>
    <mergeCell ref="C117:C118"/>
    <mergeCell ref="C108:C109"/>
    <mergeCell ref="D117:D120"/>
    <mergeCell ref="D94:D97"/>
    <mergeCell ref="C104:C106"/>
    <mergeCell ref="D99:D102"/>
    <mergeCell ref="D108:D111"/>
    <mergeCell ref="D104:D106"/>
    <mergeCell ref="C94:C95"/>
    <mergeCell ref="C99:C100"/>
    <mergeCell ref="C77:C78"/>
    <mergeCell ref="C62:C63"/>
    <mergeCell ref="D67:D70"/>
    <mergeCell ref="A122:D122"/>
    <mergeCell ref="D72:D75"/>
    <mergeCell ref="D77:D80"/>
    <mergeCell ref="D82:D85"/>
    <mergeCell ref="C67:C68"/>
    <mergeCell ref="C72:C73"/>
    <mergeCell ref="C82:C83"/>
    <mergeCell ref="C89:C90"/>
    <mergeCell ref="D89:D92"/>
    <mergeCell ref="D55:D58"/>
    <mergeCell ref="D62:D65"/>
    <mergeCell ref="C45:C46"/>
    <mergeCell ref="C8:C9"/>
    <mergeCell ref="A6:D6"/>
    <mergeCell ref="C35:C36"/>
    <mergeCell ref="D35:D38"/>
    <mergeCell ref="D8:D11"/>
    <mergeCell ref="D23:D26"/>
    <mergeCell ref="D28:D31"/>
    <mergeCell ref="D13:D16"/>
    <mergeCell ref="D18:D21"/>
    <mergeCell ref="C55:C56"/>
    <mergeCell ref="C28:C29"/>
    <mergeCell ref="C23:C24"/>
    <mergeCell ref="C18:C19"/>
    <mergeCell ref="C13:C14"/>
    <mergeCell ref="C40:C41"/>
    <mergeCell ref="A1:D1"/>
    <mergeCell ref="A3:C3"/>
    <mergeCell ref="A4:C4"/>
    <mergeCell ref="D3:D4"/>
    <mergeCell ref="A2:D2"/>
    <mergeCell ref="D40:D43"/>
  </mergeCells>
  <conditionalFormatting sqref="C47:C48">
    <cfRule type="cellIs" priority="20" dxfId="5" operator="equal" stopIfTrue="1">
      <formula>"Not on target to meet PM"</formula>
    </cfRule>
  </conditionalFormatting>
  <conditionalFormatting sqref="C99">
    <cfRule type="cellIs" priority="3" dxfId="0" operator="equal">
      <formula>"PM NOT MET"</formula>
    </cfRule>
  </conditionalFormatting>
  <conditionalFormatting sqref="C8 C13 C18 C23 C28 C35 C40 C45 C57 C62 C67 C72 C77 C82 C89 C94 C117 C108">
    <cfRule type="cellIs" priority="2" dxfId="0" operator="equal">
      <formula>"PM NOT MET"</formula>
    </cfRule>
  </conditionalFormatting>
  <conditionalFormatting sqref="C55">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07/13/2012  &amp;A&amp;R&amp;9CCSC HOM 12-24 Page &amp;P of  &amp;N</oddFooter>
  </headerFooter>
  <rowBreaks count="4" manualBreakCount="4">
    <brk id="26" max="255" man="1"/>
    <brk id="53" max="255" man="1"/>
    <brk id="80" max="255" man="1"/>
    <brk id="106" max="255" man="1"/>
  </rowBreaks>
</worksheet>
</file>

<file path=xl/worksheets/sheet12.xml><?xml version="1.0" encoding="utf-8"?>
<worksheet xmlns="http://schemas.openxmlformats.org/spreadsheetml/2006/main" xmlns:r="http://schemas.openxmlformats.org/officeDocument/2006/relationships">
  <dimension ref="A1:E64"/>
  <sheetViews>
    <sheetView view="pageBreakPreview" zoomScaleNormal="115" zoomScaleSheetLayoutView="100" zoomScalePageLayoutView="0" workbookViewId="0" topLeftCell="A1">
      <selection activeCell="D13" sqref="D13:D1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11</v>
      </c>
      <c r="B2" s="99"/>
      <c r="C2" s="99"/>
      <c r="D2" s="100"/>
    </row>
    <row r="3" spans="1:4" ht="60" customHeight="1">
      <c r="A3" s="101" t="s">
        <v>51</v>
      </c>
      <c r="B3" s="102"/>
      <c r="C3" s="103"/>
      <c r="D3" s="104" t="s">
        <v>62</v>
      </c>
    </row>
    <row r="4" spans="1:4" ht="88.5" customHeight="1">
      <c r="A4" s="101" t="s">
        <v>49</v>
      </c>
      <c r="B4" s="102"/>
      <c r="C4" s="103"/>
      <c r="D4" s="105"/>
    </row>
    <row r="5" ht="6.75" customHeight="1"/>
    <row r="6" spans="1:4" ht="12.75">
      <c r="A6" s="18" t="s">
        <v>20</v>
      </c>
      <c r="B6" s="19"/>
      <c r="C6" s="19"/>
      <c r="D6" s="20"/>
    </row>
    <row r="7" spans="1:4" ht="12.75">
      <c r="A7" s="2" t="s">
        <v>13</v>
      </c>
      <c r="B7" s="3" t="s">
        <v>46</v>
      </c>
      <c r="C7" s="3" t="s">
        <v>47</v>
      </c>
      <c r="D7" s="4" t="s">
        <v>19</v>
      </c>
    </row>
    <row r="8" spans="1:4" ht="53.25" customHeight="1">
      <c r="A8" s="5" t="s">
        <v>14</v>
      </c>
      <c r="B8" s="6">
        <v>492</v>
      </c>
      <c r="C8" s="112" t="str">
        <f>IF(AND(B8+C10&gt;=B11),"MET PM",IF(AND(B8+C10&lt;B9),"PM NOT MET"))</f>
        <v>MET PM</v>
      </c>
      <c r="D8" s="131"/>
    </row>
    <row r="9" spans="1:4" ht="26.25" customHeight="1">
      <c r="A9" s="29" t="s">
        <v>31</v>
      </c>
      <c r="B9" s="6">
        <f>B11</f>
        <v>269</v>
      </c>
      <c r="C9" s="113"/>
      <c r="D9" s="109"/>
    </row>
    <row r="10" spans="1:4" ht="26.25" customHeight="1" hidden="1">
      <c r="A10" s="29"/>
      <c r="B10" s="36">
        <v>0.1</v>
      </c>
      <c r="C10" s="32">
        <f>B10*B9</f>
        <v>26.900000000000002</v>
      </c>
      <c r="D10" s="109"/>
    </row>
    <row r="11" spans="1:4" ht="26.25" customHeight="1">
      <c r="A11" s="5" t="s">
        <v>15</v>
      </c>
      <c r="B11" s="6">
        <v>269</v>
      </c>
      <c r="C11" s="34"/>
      <c r="D11" s="110"/>
    </row>
    <row r="12" spans="1:4" ht="12.75">
      <c r="A12" s="2" t="s">
        <v>25</v>
      </c>
      <c r="B12" s="3" t="s">
        <v>46</v>
      </c>
      <c r="C12" s="3" t="s">
        <v>47</v>
      </c>
      <c r="D12" s="4" t="s">
        <v>19</v>
      </c>
    </row>
    <row r="13" spans="1:4" ht="53.25" customHeight="1">
      <c r="A13" s="5" t="s">
        <v>14</v>
      </c>
      <c r="B13" s="6">
        <v>1427</v>
      </c>
      <c r="C13" s="112" t="str">
        <f>IF(AND(B13+C15&gt;=B16),"MET PM",IF(AND(B13+C15&lt;B14),"PM NOT MET"))</f>
        <v>MET PM</v>
      </c>
      <c r="D13" s="114"/>
    </row>
    <row r="14" spans="1:4" ht="26.25" customHeight="1">
      <c r="A14" s="29" t="s">
        <v>31</v>
      </c>
      <c r="B14" s="6">
        <f>B16</f>
        <v>1000</v>
      </c>
      <c r="C14" s="113"/>
      <c r="D14" s="115"/>
    </row>
    <row r="15" spans="1:4" ht="26.25" customHeight="1" hidden="1">
      <c r="A15" s="29"/>
      <c r="B15" s="36">
        <v>0.1</v>
      </c>
      <c r="C15" s="69">
        <f>B14*B15</f>
        <v>100</v>
      </c>
      <c r="D15" s="115"/>
    </row>
    <row r="16" spans="1:4" ht="26.25" customHeight="1">
      <c r="A16" s="5" t="s">
        <v>15</v>
      </c>
      <c r="B16" s="6">
        <v>1000</v>
      </c>
      <c r="C16" s="81"/>
      <c r="D16" s="130"/>
    </row>
    <row r="17" spans="1:2" ht="7.5" customHeight="1">
      <c r="A17" s="7"/>
      <c r="B17" s="1"/>
    </row>
    <row r="18" spans="1:4" ht="12.75">
      <c r="A18" s="18" t="s">
        <v>21</v>
      </c>
      <c r="B18" s="19"/>
      <c r="C18" s="19"/>
      <c r="D18" s="20"/>
    </row>
    <row r="19" spans="1:4" ht="12.75">
      <c r="A19" s="2" t="s">
        <v>13</v>
      </c>
      <c r="B19" s="3" t="s">
        <v>46</v>
      </c>
      <c r="C19" s="3" t="s">
        <v>47</v>
      </c>
      <c r="D19" s="4" t="s">
        <v>19</v>
      </c>
    </row>
    <row r="20" spans="1:4" ht="53.25" customHeight="1">
      <c r="A20" s="5" t="s">
        <v>14</v>
      </c>
      <c r="B20" s="6">
        <v>104</v>
      </c>
      <c r="C20" s="112" t="str">
        <f>IF(AND(B20+C22&gt;=B23),"MET PM",IF(AND(B20+C22&lt;B21),"PM NOT MET"))</f>
        <v>MET PM</v>
      </c>
      <c r="D20" s="114"/>
    </row>
    <row r="21" spans="1:4" ht="26.25" customHeight="1">
      <c r="A21" s="29" t="s">
        <v>31</v>
      </c>
      <c r="B21" s="6">
        <f>B23</f>
        <v>29</v>
      </c>
      <c r="C21" s="113"/>
      <c r="D21" s="115"/>
    </row>
    <row r="22" spans="1:4" ht="26.25" customHeight="1" hidden="1">
      <c r="A22" s="29"/>
      <c r="B22" s="36">
        <v>0.1</v>
      </c>
      <c r="C22" s="32">
        <f>B22*B21</f>
        <v>2.9000000000000004</v>
      </c>
      <c r="D22" s="115"/>
    </row>
    <row r="23" spans="1:4" ht="26.25" customHeight="1">
      <c r="A23" s="8" t="s">
        <v>15</v>
      </c>
      <c r="B23" s="6">
        <v>29</v>
      </c>
      <c r="C23" s="35"/>
      <c r="D23" s="130"/>
    </row>
    <row r="24" spans="1:4" ht="12.75">
      <c r="A24" s="2" t="s">
        <v>25</v>
      </c>
      <c r="B24" s="3" t="s">
        <v>46</v>
      </c>
      <c r="C24" s="3" t="s">
        <v>47</v>
      </c>
      <c r="D24" s="4" t="s">
        <v>19</v>
      </c>
    </row>
    <row r="25" spans="1:4" ht="53.25" customHeight="1">
      <c r="A25" s="5" t="s">
        <v>14</v>
      </c>
      <c r="B25" s="6">
        <v>12</v>
      </c>
      <c r="C25" s="162" t="s">
        <v>4</v>
      </c>
      <c r="D25" s="114"/>
    </row>
    <row r="26" spans="1:4" ht="26.25" customHeight="1">
      <c r="A26" s="29" t="s">
        <v>31</v>
      </c>
      <c r="B26" s="30">
        <f>B27/12*6</f>
        <v>0</v>
      </c>
      <c r="C26" s="163"/>
      <c r="D26" s="115"/>
    </row>
    <row r="27" spans="1:4" ht="26.25" customHeight="1">
      <c r="A27" s="8" t="s">
        <v>15</v>
      </c>
      <c r="B27" s="6"/>
      <c r="C27" s="164"/>
      <c r="D27" s="130"/>
    </row>
    <row r="28" ht="12.75">
      <c r="A28" s="9"/>
    </row>
    <row r="29" spans="1:4" ht="12.75">
      <c r="A29" s="18" t="s">
        <v>22</v>
      </c>
      <c r="B29" s="19"/>
      <c r="C29" s="19"/>
      <c r="D29" s="20"/>
    </row>
    <row r="30" spans="1:4" ht="12.75">
      <c r="A30" s="11" t="s">
        <v>13</v>
      </c>
      <c r="B30" s="3" t="s">
        <v>46</v>
      </c>
      <c r="C30" s="3">
        <v>265</v>
      </c>
      <c r="D30" s="4" t="s">
        <v>19</v>
      </c>
    </row>
    <row r="31" spans="1:4" ht="53.25" customHeight="1">
      <c r="A31" s="8" t="s">
        <v>14</v>
      </c>
      <c r="B31" s="6">
        <v>229212</v>
      </c>
      <c r="C31" s="112" t="str">
        <f>IF(AND(B31+C33&gt;=B34),"MET PM",IF(AND(B31+C33&lt;B32),"PM NOT MET"))</f>
        <v>MET PM</v>
      </c>
      <c r="D31" s="179"/>
    </row>
    <row r="32" spans="1:4" ht="26.25" customHeight="1">
      <c r="A32" s="29" t="s">
        <v>31</v>
      </c>
      <c r="B32" s="6">
        <f>B34</f>
        <v>182560</v>
      </c>
      <c r="C32" s="113"/>
      <c r="D32" s="180"/>
    </row>
    <row r="33" spans="1:4" ht="26.25" customHeight="1" hidden="1">
      <c r="A33" s="29"/>
      <c r="B33" s="36">
        <v>0.1</v>
      </c>
      <c r="C33" s="32">
        <f>B33*B32</f>
        <v>18256</v>
      </c>
      <c r="D33" s="180"/>
    </row>
    <row r="34" spans="1:4" ht="26.25" customHeight="1">
      <c r="A34" s="8" t="s">
        <v>15</v>
      </c>
      <c r="B34" s="6">
        <v>182560</v>
      </c>
      <c r="C34" s="81"/>
      <c r="D34" s="181"/>
    </row>
    <row r="35" spans="1:4" ht="12.75">
      <c r="A35" s="11" t="s">
        <v>25</v>
      </c>
      <c r="B35" s="3" t="s">
        <v>46</v>
      </c>
      <c r="C35" s="3" t="s">
        <v>47</v>
      </c>
      <c r="D35" s="4" t="s">
        <v>19</v>
      </c>
    </row>
    <row r="36" spans="1:4" ht="53.25" customHeight="1">
      <c r="A36" s="8" t="s">
        <v>14</v>
      </c>
      <c r="B36" s="6">
        <v>256912</v>
      </c>
      <c r="C36" s="112" t="str">
        <f>IF(AND(B36+C38&gt;=B39),"MET PM",IF(AND(B36+C38&lt;B37),"PM NOT MET"))</f>
        <v>MET PM</v>
      </c>
      <c r="D36" s="182"/>
    </row>
    <row r="37" spans="1:4" ht="26.25" customHeight="1">
      <c r="A37" s="29" t="s">
        <v>31</v>
      </c>
      <c r="B37" s="6">
        <f>B39</f>
        <v>245000</v>
      </c>
      <c r="C37" s="113"/>
      <c r="D37" s="183"/>
    </row>
    <row r="38" spans="1:4" ht="26.25" customHeight="1" hidden="1">
      <c r="A38" s="29"/>
      <c r="B38" s="36">
        <v>0.1</v>
      </c>
      <c r="C38" s="32">
        <f>B37*B38</f>
        <v>24500</v>
      </c>
      <c r="D38" s="183"/>
    </row>
    <row r="39" spans="1:4" ht="26.25" customHeight="1">
      <c r="A39" s="8" t="s">
        <v>15</v>
      </c>
      <c r="B39" s="6">
        <v>245000</v>
      </c>
      <c r="C39" s="81"/>
      <c r="D39" s="184"/>
    </row>
    <row r="40" ht="9.75" customHeight="1">
      <c r="A40" s="12"/>
    </row>
    <row r="41" spans="1:4" ht="12.75">
      <c r="A41" s="18" t="s">
        <v>23</v>
      </c>
      <c r="B41" s="19"/>
      <c r="C41" s="19"/>
      <c r="D41" s="20"/>
    </row>
    <row r="42" spans="1:4" ht="12.75">
      <c r="A42" s="11" t="s">
        <v>13</v>
      </c>
      <c r="B42" s="3" t="s">
        <v>46</v>
      </c>
      <c r="C42" s="3" t="s">
        <v>47</v>
      </c>
      <c r="D42" s="4" t="s">
        <v>19</v>
      </c>
    </row>
    <row r="43" spans="1:4" ht="53.25" customHeight="1">
      <c r="A43" s="8" t="s">
        <v>14</v>
      </c>
      <c r="B43" s="6">
        <v>4881</v>
      </c>
      <c r="C43" s="112" t="str">
        <f>IF(AND(B43+C45&gt;=B46),"MET PM",IF(AND(B43+C45&lt;B44),"PM NOT MET"))</f>
        <v>MET PM</v>
      </c>
      <c r="D43" s="131"/>
    </row>
    <row r="44" spans="1:4" ht="26.25" customHeight="1">
      <c r="A44" s="29" t="s">
        <v>31</v>
      </c>
      <c r="B44" s="6">
        <f>B46</f>
        <v>3212</v>
      </c>
      <c r="C44" s="113"/>
      <c r="D44" s="109"/>
    </row>
    <row r="45" spans="1:4" ht="26.25" customHeight="1" hidden="1">
      <c r="A45" s="29"/>
      <c r="B45" s="36">
        <v>0.1</v>
      </c>
      <c r="C45" s="32">
        <f>B45*B44</f>
        <v>321.20000000000005</v>
      </c>
      <c r="D45" s="109"/>
    </row>
    <row r="46" spans="1:4" ht="26.25" customHeight="1">
      <c r="A46" s="8" t="s">
        <v>15</v>
      </c>
      <c r="B46" s="6">
        <v>3212</v>
      </c>
      <c r="C46" s="81"/>
      <c r="D46" s="110"/>
    </row>
    <row r="47" spans="1:4" ht="12.75">
      <c r="A47" s="11" t="s">
        <v>25</v>
      </c>
      <c r="B47" s="3" t="s">
        <v>46</v>
      </c>
      <c r="C47" s="3" t="s">
        <v>47</v>
      </c>
      <c r="D47" s="4" t="s">
        <v>19</v>
      </c>
    </row>
    <row r="48" spans="1:4" ht="53.25" customHeight="1">
      <c r="A48" s="8" t="s">
        <v>14</v>
      </c>
      <c r="B48" s="6">
        <v>5289</v>
      </c>
      <c r="C48" s="112" t="str">
        <f>IF(AND(B48+C50&gt;=B51),"MET PM",IF(AND(B48+C50&lt;B49),"PM NOT MET"))</f>
        <v>MET PM</v>
      </c>
      <c r="D48" s="131"/>
    </row>
    <row r="49" spans="1:4" ht="26.25" customHeight="1">
      <c r="A49" s="29" t="s">
        <v>31</v>
      </c>
      <c r="B49" s="6">
        <f>B51</f>
        <v>3200</v>
      </c>
      <c r="C49" s="113"/>
      <c r="D49" s="109"/>
    </row>
    <row r="50" spans="1:4" ht="26.25" customHeight="1" hidden="1">
      <c r="A50" s="29"/>
      <c r="B50" s="42">
        <v>0.1</v>
      </c>
      <c r="C50" s="32">
        <f>B50*B49</f>
        <v>320</v>
      </c>
      <c r="D50" s="109"/>
    </row>
    <row r="51" spans="1:4" ht="26.25" customHeight="1">
      <c r="A51" s="8" t="s">
        <v>15</v>
      </c>
      <c r="B51" s="6">
        <v>3200</v>
      </c>
      <c r="C51" s="34"/>
      <c r="D51" s="110"/>
    </row>
    <row r="52" ht="9.75" customHeight="1">
      <c r="A52" s="12"/>
    </row>
    <row r="53" spans="1:4" ht="12.75">
      <c r="A53" s="25" t="s">
        <v>63</v>
      </c>
      <c r="B53" s="25"/>
      <c r="C53" s="25"/>
      <c r="D53" s="25"/>
    </row>
    <row r="54" ht="9.75" customHeight="1">
      <c r="A54" s="12"/>
    </row>
    <row r="55" spans="1:4" ht="12.75">
      <c r="A55" s="18" t="s">
        <v>16</v>
      </c>
      <c r="B55" s="19"/>
      <c r="C55" s="19"/>
      <c r="D55" s="20"/>
    </row>
    <row r="56" spans="1:4" ht="12.75">
      <c r="A56" s="11" t="s">
        <v>13</v>
      </c>
      <c r="B56" s="3" t="s">
        <v>46</v>
      </c>
      <c r="C56" s="3" t="s">
        <v>47</v>
      </c>
      <c r="D56" s="4" t="s">
        <v>19</v>
      </c>
    </row>
    <row r="57" spans="1:4" ht="53.25" customHeight="1">
      <c r="A57" s="13" t="s">
        <v>14</v>
      </c>
      <c r="B57" s="6">
        <v>75</v>
      </c>
      <c r="C57" s="112" t="str">
        <f>IF(AND(B57+C59&gt;=B60),"MET PM",IF(AND(B57+C59&lt;B58),"PM NOT MET"))</f>
        <v>MET PM</v>
      </c>
      <c r="D57" s="114"/>
    </row>
    <row r="58" spans="1:4" ht="26.25" customHeight="1">
      <c r="A58" s="29" t="s">
        <v>31</v>
      </c>
      <c r="B58" s="6">
        <f>B60</f>
        <v>72</v>
      </c>
      <c r="C58" s="113"/>
      <c r="D58" s="115"/>
    </row>
    <row r="59" spans="1:4" ht="26.25" customHeight="1" hidden="1">
      <c r="A59" s="29"/>
      <c r="B59" s="36">
        <v>0.05</v>
      </c>
      <c r="C59" s="69">
        <f>B59*B57</f>
        <v>3.75</v>
      </c>
      <c r="D59" s="115"/>
    </row>
    <row r="60" spans="1:4" ht="26.25" customHeight="1">
      <c r="A60" s="13" t="s">
        <v>15</v>
      </c>
      <c r="B60" s="6">
        <v>72</v>
      </c>
      <c r="C60" s="35"/>
      <c r="D60" s="130"/>
    </row>
    <row r="61" ht="9.75" customHeight="1"/>
    <row r="62" spans="1:4" ht="12.75">
      <c r="A62" s="161" t="s">
        <v>64</v>
      </c>
      <c r="B62" s="161"/>
      <c r="C62" s="161"/>
      <c r="D62" s="161"/>
    </row>
    <row r="63" ht="9.75" customHeight="1"/>
    <row r="64" spans="1:4" ht="41.25" customHeight="1">
      <c r="A64" s="123" t="s">
        <v>68</v>
      </c>
      <c r="B64" s="123"/>
      <c r="C64" s="123"/>
      <c r="D64" s="123"/>
    </row>
  </sheetData>
  <sheetProtection password="CD52" sheet="1" objects="1" scenarios="1"/>
  <protectedRanges>
    <protectedRange sqref="D8 D13 D20 D25 D31 D36 D43 D48 D57" name="Range1"/>
  </protectedRanges>
  <mergeCells count="25">
    <mergeCell ref="C43:C44"/>
    <mergeCell ref="D43:D46"/>
    <mergeCell ref="A62:D62"/>
    <mergeCell ref="A64:D64"/>
    <mergeCell ref="C48:C49"/>
    <mergeCell ref="D48:D51"/>
    <mergeCell ref="D57:D60"/>
    <mergeCell ref="C57:C58"/>
    <mergeCell ref="C13:C14"/>
    <mergeCell ref="D20:D23"/>
    <mergeCell ref="C8:C9"/>
    <mergeCell ref="D13:D16"/>
    <mergeCell ref="D8:D11"/>
    <mergeCell ref="C20:C21"/>
    <mergeCell ref="A1:D1"/>
    <mergeCell ref="A3:C3"/>
    <mergeCell ref="A4:C4"/>
    <mergeCell ref="D3:D4"/>
    <mergeCell ref="A2:D2"/>
    <mergeCell ref="C25:C27"/>
    <mergeCell ref="C31:C32"/>
    <mergeCell ref="D31:D34"/>
    <mergeCell ref="C36:C37"/>
    <mergeCell ref="D36:D39"/>
    <mergeCell ref="D25:D27"/>
  </mergeCells>
  <conditionalFormatting sqref="C8 C13 C20 C31 C36 C43 C48 C57">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E63"/>
  <sheetViews>
    <sheetView view="pageBreakPreview" zoomScaleNormal="115" zoomScaleSheetLayoutView="100" zoomScalePageLayoutView="0" workbookViewId="0" topLeftCell="A1">
      <selection activeCell="B8" sqref="B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12</v>
      </c>
      <c r="B2" s="99"/>
      <c r="C2" s="99"/>
      <c r="D2" s="100"/>
    </row>
    <row r="3" spans="1:4" ht="60" customHeight="1">
      <c r="A3" s="101" t="s">
        <v>51</v>
      </c>
      <c r="B3" s="102"/>
      <c r="C3" s="103"/>
      <c r="D3" s="104" t="s">
        <v>62</v>
      </c>
    </row>
    <row r="4" spans="1:4" ht="84.75" customHeight="1">
      <c r="A4" s="101" t="s">
        <v>49</v>
      </c>
      <c r="B4" s="102"/>
      <c r="C4" s="103"/>
      <c r="D4" s="105"/>
    </row>
    <row r="5" ht="6.75" customHeight="1"/>
    <row r="6" spans="1:4" ht="12.75">
      <c r="A6" s="18" t="s">
        <v>20</v>
      </c>
      <c r="B6" s="19"/>
      <c r="C6" s="19"/>
      <c r="D6" s="20"/>
    </row>
    <row r="7" spans="1:4" ht="12.75">
      <c r="A7" s="2" t="s">
        <v>13</v>
      </c>
      <c r="B7" s="3" t="s">
        <v>46</v>
      </c>
      <c r="C7" s="3" t="s">
        <v>47</v>
      </c>
      <c r="D7" s="4" t="s">
        <v>19</v>
      </c>
    </row>
    <row r="8" spans="1:4" ht="51.75" customHeight="1">
      <c r="A8" s="5" t="s">
        <v>14</v>
      </c>
      <c r="B8" s="6">
        <v>230</v>
      </c>
      <c r="C8" s="112" t="str">
        <f>IF(AND(B8+C10&gt;=B11),"MET PM",IF(AND(B8+C10&lt;B9),"PM NOT MET"))</f>
        <v>PM NOT MET</v>
      </c>
      <c r="D8" s="131"/>
    </row>
    <row r="9" spans="1:4" ht="26.25" customHeight="1">
      <c r="A9" s="29" t="s">
        <v>31</v>
      </c>
      <c r="B9" s="6">
        <f>B11</f>
        <v>500</v>
      </c>
      <c r="C9" s="113"/>
      <c r="D9" s="109"/>
    </row>
    <row r="10" spans="1:4" ht="26.25" customHeight="1" hidden="1">
      <c r="A10" s="29"/>
      <c r="B10" s="36">
        <v>0.1</v>
      </c>
      <c r="C10" s="32">
        <f>B9*B10</f>
        <v>50</v>
      </c>
      <c r="D10" s="109"/>
    </row>
    <row r="11" spans="1:4" ht="26.25" customHeight="1">
      <c r="A11" s="5" t="s">
        <v>15</v>
      </c>
      <c r="B11" s="6">
        <v>500</v>
      </c>
      <c r="C11" s="34"/>
      <c r="D11" s="110"/>
    </row>
    <row r="12" spans="1:4" ht="12.75">
      <c r="A12" s="2" t="s">
        <v>25</v>
      </c>
      <c r="B12" s="3" t="s">
        <v>46</v>
      </c>
      <c r="C12" s="3" t="s">
        <v>47</v>
      </c>
      <c r="D12" s="4" t="s">
        <v>19</v>
      </c>
    </row>
    <row r="13" spans="1:4" ht="51.75" customHeight="1">
      <c r="A13" s="5" t="s">
        <v>14</v>
      </c>
      <c r="B13" s="6">
        <v>842</v>
      </c>
      <c r="C13" s="112" t="str">
        <f>IF(AND(B13+C15&gt;=B16),"MET PM",IF(AND(B13+C15&lt;B14),"PM NOT MET"))</f>
        <v>MET PM</v>
      </c>
      <c r="D13" s="131"/>
    </row>
    <row r="14" spans="1:4" ht="26.25" customHeight="1">
      <c r="A14" s="29" t="s">
        <v>31</v>
      </c>
      <c r="B14" s="6">
        <f>B16</f>
        <v>100</v>
      </c>
      <c r="C14" s="113"/>
      <c r="D14" s="109"/>
    </row>
    <row r="15" spans="1:4" ht="26.25" customHeight="1" hidden="1">
      <c r="A15" s="29"/>
      <c r="B15" s="36">
        <v>0.1</v>
      </c>
      <c r="C15" s="32">
        <f>B14*B15</f>
        <v>10</v>
      </c>
      <c r="D15" s="109"/>
    </row>
    <row r="16" spans="1:4" ht="26.25" customHeight="1">
      <c r="A16" s="5" t="s">
        <v>15</v>
      </c>
      <c r="B16" s="6">
        <v>100</v>
      </c>
      <c r="C16" s="34"/>
      <c r="D16" s="110"/>
    </row>
    <row r="17" spans="1:2" ht="8.25" customHeight="1">
      <c r="A17" s="7"/>
      <c r="B17" s="1"/>
    </row>
    <row r="18" spans="1:4" ht="12.75">
      <c r="A18" s="18" t="s">
        <v>21</v>
      </c>
      <c r="B18" s="19"/>
      <c r="C18" s="19"/>
      <c r="D18" s="20"/>
    </row>
    <row r="19" spans="1:4" ht="12.75">
      <c r="A19" s="2" t="s">
        <v>13</v>
      </c>
      <c r="B19" s="3" t="s">
        <v>46</v>
      </c>
      <c r="C19" s="3" t="s">
        <v>47</v>
      </c>
      <c r="D19" s="4" t="s">
        <v>19</v>
      </c>
    </row>
    <row r="20" spans="1:4" ht="51.75" customHeight="1">
      <c r="A20" s="5" t="s">
        <v>14</v>
      </c>
      <c r="B20" s="6">
        <v>235</v>
      </c>
      <c r="C20" s="112" t="str">
        <f>IF(AND(B20+C22&gt;=B23),"MET PM",IF(AND(B20+C22&lt;B21),"PM NOT MET"))</f>
        <v>MET PM</v>
      </c>
      <c r="D20" s="131"/>
    </row>
    <row r="21" spans="1:4" ht="26.25" customHeight="1">
      <c r="A21" s="29" t="s">
        <v>31</v>
      </c>
      <c r="B21" s="6">
        <f>B23</f>
        <v>50</v>
      </c>
      <c r="C21" s="113"/>
      <c r="D21" s="109"/>
    </row>
    <row r="22" spans="1:4" ht="26.25" customHeight="1" hidden="1">
      <c r="A22" s="29"/>
      <c r="B22" s="36">
        <v>0.1</v>
      </c>
      <c r="C22" s="32">
        <f>B21*B22</f>
        <v>5</v>
      </c>
      <c r="D22" s="109"/>
    </row>
    <row r="23" spans="1:4" ht="26.25" customHeight="1">
      <c r="A23" s="8" t="s">
        <v>15</v>
      </c>
      <c r="B23" s="6">
        <v>50</v>
      </c>
      <c r="C23" s="34"/>
      <c r="D23" s="110"/>
    </row>
    <row r="24" spans="1:4" ht="12.75">
      <c r="A24" s="2" t="s">
        <v>25</v>
      </c>
      <c r="B24" s="3" t="s">
        <v>46</v>
      </c>
      <c r="C24" s="3" t="s">
        <v>47</v>
      </c>
      <c r="D24" s="4" t="s">
        <v>19</v>
      </c>
    </row>
    <row r="25" spans="1:4" ht="51.75" customHeight="1">
      <c r="A25" s="5" t="s">
        <v>14</v>
      </c>
      <c r="B25" s="6">
        <v>75</v>
      </c>
      <c r="C25" s="162" t="s">
        <v>4</v>
      </c>
      <c r="D25" s="131"/>
    </row>
    <row r="26" spans="1:4" ht="26.25" customHeight="1">
      <c r="A26" s="29" t="s">
        <v>31</v>
      </c>
      <c r="B26" s="30">
        <f>B28/12*6</f>
        <v>0</v>
      </c>
      <c r="C26" s="163"/>
      <c r="D26" s="109"/>
    </row>
    <row r="27" spans="1:4" ht="26.25" customHeight="1" hidden="1">
      <c r="A27" s="29"/>
      <c r="B27" s="36">
        <v>0.1</v>
      </c>
      <c r="C27" s="163"/>
      <c r="D27" s="109"/>
    </row>
    <row r="28" spans="1:4" ht="26.25" customHeight="1">
      <c r="A28" s="8" t="s">
        <v>15</v>
      </c>
      <c r="B28" s="6"/>
      <c r="C28" s="164"/>
      <c r="D28" s="110"/>
    </row>
    <row r="29" ht="12.75">
      <c r="A29" s="9"/>
    </row>
    <row r="30" spans="1:4" ht="12.75">
      <c r="A30" s="18" t="s">
        <v>22</v>
      </c>
      <c r="B30" s="19"/>
      <c r="C30" s="19"/>
      <c r="D30" s="20"/>
    </row>
    <row r="31" spans="1:4" ht="12.75">
      <c r="A31" s="11" t="s">
        <v>13</v>
      </c>
      <c r="B31" s="3" t="s">
        <v>46</v>
      </c>
      <c r="C31" s="3" t="s">
        <v>47</v>
      </c>
      <c r="D31" s="4" t="s">
        <v>19</v>
      </c>
    </row>
    <row r="32" spans="1:4" ht="51.75" customHeight="1">
      <c r="A32" s="8" t="s">
        <v>14</v>
      </c>
      <c r="B32" s="31">
        <v>1340</v>
      </c>
      <c r="C32" s="112" t="str">
        <f>IF(AND(B32+C34&gt;=B35),"MET PM",IF(AND(B32+C34&lt;B33),"PM NOT MET"))</f>
        <v>MET PM</v>
      </c>
      <c r="D32" s="114"/>
    </row>
    <row r="33" spans="1:4" ht="26.25" customHeight="1">
      <c r="A33" s="29" t="s">
        <v>31</v>
      </c>
      <c r="B33" s="6">
        <f>B35</f>
        <v>1000</v>
      </c>
      <c r="C33" s="113"/>
      <c r="D33" s="115"/>
    </row>
    <row r="34" spans="1:4" ht="26.25" customHeight="1" hidden="1">
      <c r="A34" s="29"/>
      <c r="B34" s="42">
        <v>0.1</v>
      </c>
      <c r="C34" s="69">
        <f>B33*B34</f>
        <v>100</v>
      </c>
      <c r="D34" s="115"/>
    </row>
    <row r="35" spans="1:4" ht="26.25" customHeight="1">
      <c r="A35" s="8" t="s">
        <v>15</v>
      </c>
      <c r="B35" s="31">
        <v>1000</v>
      </c>
      <c r="C35" s="35"/>
      <c r="D35" s="130"/>
    </row>
    <row r="36" spans="1:4" ht="14.25" customHeight="1">
      <c r="A36" s="11" t="s">
        <v>25</v>
      </c>
      <c r="B36" s="3" t="s">
        <v>46</v>
      </c>
      <c r="C36" s="3" t="s">
        <v>47</v>
      </c>
      <c r="D36" s="4" t="s">
        <v>19</v>
      </c>
    </row>
    <row r="37" spans="1:4" ht="51.75" customHeight="1">
      <c r="A37" s="8" t="s">
        <v>14</v>
      </c>
      <c r="B37" s="6">
        <v>1280</v>
      </c>
      <c r="C37" s="112" t="str">
        <f>IF(AND(B37+C39&gt;=B40),"MET PM",IF(AND(B37+C39&lt;B38),"PM NOT MET"))</f>
        <v>MET PM</v>
      </c>
      <c r="D37" s="114"/>
    </row>
    <row r="38" spans="1:4" ht="26.25" customHeight="1">
      <c r="A38" s="29" t="s">
        <v>31</v>
      </c>
      <c r="B38" s="6">
        <f>B40</f>
        <v>1000</v>
      </c>
      <c r="C38" s="113"/>
      <c r="D38" s="115"/>
    </row>
    <row r="39" spans="1:4" ht="26.25" customHeight="1" hidden="1">
      <c r="A39" s="29"/>
      <c r="B39" s="79">
        <v>0.1</v>
      </c>
      <c r="C39" s="69">
        <f>B38*B39</f>
        <v>100</v>
      </c>
      <c r="D39" s="115"/>
    </row>
    <row r="40" spans="1:4" ht="26.25" customHeight="1">
      <c r="A40" s="8" t="s">
        <v>15</v>
      </c>
      <c r="B40" s="6">
        <v>1000</v>
      </c>
      <c r="C40" s="35"/>
      <c r="D40" s="130"/>
    </row>
    <row r="41" ht="9" customHeight="1">
      <c r="A41" s="12"/>
    </row>
    <row r="42" spans="1:4" ht="12.75">
      <c r="A42" s="18" t="s">
        <v>23</v>
      </c>
      <c r="B42" s="19"/>
      <c r="C42" s="19"/>
      <c r="D42" s="20"/>
    </row>
    <row r="43" spans="1:4" ht="12.75">
      <c r="A43" s="11" t="s">
        <v>13</v>
      </c>
      <c r="B43" s="3" t="s">
        <v>46</v>
      </c>
      <c r="C43" s="3" t="s">
        <v>47</v>
      </c>
      <c r="D43" s="4" t="s">
        <v>19</v>
      </c>
    </row>
    <row r="44" spans="1:4" ht="51.75" customHeight="1">
      <c r="A44" s="8" t="s">
        <v>14</v>
      </c>
      <c r="B44" s="6">
        <v>75</v>
      </c>
      <c r="C44" s="162" t="s">
        <v>4</v>
      </c>
      <c r="D44" s="114"/>
    </row>
    <row r="45" spans="1:4" ht="26.25" customHeight="1">
      <c r="A45" s="29" t="s">
        <v>31</v>
      </c>
      <c r="B45" s="30">
        <f>B46/12*6</f>
        <v>0</v>
      </c>
      <c r="C45" s="163"/>
      <c r="D45" s="115"/>
    </row>
    <row r="46" spans="1:4" ht="26.25" customHeight="1">
      <c r="A46" s="8" t="s">
        <v>15</v>
      </c>
      <c r="B46" s="6"/>
      <c r="C46" s="164"/>
      <c r="D46" s="130"/>
    </row>
    <row r="47" spans="1:4" ht="12.75">
      <c r="A47" s="11" t="s">
        <v>25</v>
      </c>
      <c r="B47" s="3" t="s">
        <v>46</v>
      </c>
      <c r="C47" s="3" t="s">
        <v>47</v>
      </c>
      <c r="D47" s="4" t="s">
        <v>19</v>
      </c>
    </row>
    <row r="48" spans="1:4" ht="51.75" customHeight="1">
      <c r="A48" s="8" t="s">
        <v>14</v>
      </c>
      <c r="B48" s="6">
        <v>75</v>
      </c>
      <c r="C48" s="162" t="s">
        <v>4</v>
      </c>
      <c r="D48" s="114"/>
    </row>
    <row r="49" spans="1:4" ht="26.25" customHeight="1">
      <c r="A49" s="29" t="s">
        <v>31</v>
      </c>
      <c r="B49" s="30">
        <f>B50/12*6</f>
        <v>0</v>
      </c>
      <c r="C49" s="163"/>
      <c r="D49" s="115"/>
    </row>
    <row r="50" spans="1:4" ht="26.25" customHeight="1">
      <c r="A50" s="8" t="s">
        <v>15</v>
      </c>
      <c r="B50" s="6"/>
      <c r="C50" s="164"/>
      <c r="D50" s="130"/>
    </row>
    <row r="51" spans="1:4" ht="10.5" customHeight="1">
      <c r="A51" s="9"/>
      <c r="B51" s="21"/>
      <c r="C51" s="22"/>
      <c r="D51" s="23"/>
    </row>
    <row r="52" spans="1:4" ht="12.75">
      <c r="A52" s="25" t="s">
        <v>63</v>
      </c>
      <c r="B52" s="25"/>
      <c r="C52" s="25"/>
      <c r="D52" s="25"/>
    </row>
    <row r="53" ht="8.25" customHeight="1">
      <c r="A53" s="12"/>
    </row>
    <row r="54" spans="1:4" ht="12.75">
      <c r="A54" s="18" t="s">
        <v>16</v>
      </c>
      <c r="B54" s="19"/>
      <c r="C54" s="19"/>
      <c r="D54" s="20"/>
    </row>
    <row r="55" spans="1:4" ht="12.75">
      <c r="A55" s="11" t="s">
        <v>13</v>
      </c>
      <c r="B55" s="3" t="s">
        <v>46</v>
      </c>
      <c r="C55" s="3" t="s">
        <v>47</v>
      </c>
      <c r="D55" s="4" t="s">
        <v>19</v>
      </c>
    </row>
    <row r="56" spans="1:4" ht="51.75" customHeight="1">
      <c r="A56" s="13" t="s">
        <v>14</v>
      </c>
      <c r="B56" s="6">
        <v>28</v>
      </c>
      <c r="C56" s="112" t="str">
        <f>IF(AND(B56+C58&gt;=B59),"MET PM",IF(AND(B56+C58&lt;B57),"PM NOT MET"))</f>
        <v>MET PM</v>
      </c>
      <c r="D56" s="131"/>
    </row>
    <row r="57" spans="1:4" ht="26.25" customHeight="1">
      <c r="A57" s="29" t="s">
        <v>31</v>
      </c>
      <c r="B57" s="6">
        <f>B59</f>
        <v>27</v>
      </c>
      <c r="C57" s="113"/>
      <c r="D57" s="109"/>
    </row>
    <row r="58" spans="1:4" ht="26.25" customHeight="1" hidden="1">
      <c r="A58" s="29"/>
      <c r="B58" s="36">
        <v>0.05</v>
      </c>
      <c r="C58" s="32">
        <f>B57*B58</f>
        <v>1.35</v>
      </c>
      <c r="D58" s="109"/>
    </row>
    <row r="59" spans="1:4" ht="26.25" customHeight="1">
      <c r="A59" s="13" t="s">
        <v>15</v>
      </c>
      <c r="B59" s="6">
        <v>27</v>
      </c>
      <c r="C59" s="34"/>
      <c r="D59" s="110"/>
    </row>
    <row r="60" ht="8.25" customHeight="1"/>
    <row r="61" spans="1:4" ht="12.75">
      <c r="A61" s="161" t="s">
        <v>64</v>
      </c>
      <c r="B61" s="161"/>
      <c r="C61" s="161"/>
      <c r="D61" s="161"/>
    </row>
    <row r="62" spans="1:4" ht="6.75" customHeight="1">
      <c r="A62" s="40"/>
      <c r="B62" s="40"/>
      <c r="C62" s="40"/>
      <c r="D62" s="40"/>
    </row>
    <row r="63" spans="1:4" ht="44.25" customHeight="1">
      <c r="A63" s="123" t="s">
        <v>68</v>
      </c>
      <c r="B63" s="123"/>
      <c r="C63" s="123"/>
      <c r="D63" s="123"/>
    </row>
  </sheetData>
  <sheetProtection password="CD52" sheet="1" objects="1" scenarios="1"/>
  <protectedRanges>
    <protectedRange sqref="D8 D13 D20 D25 D32 D37 D44 D48 D56" name="Range1"/>
  </protectedRanges>
  <mergeCells count="25">
    <mergeCell ref="C20:C21"/>
    <mergeCell ref="D44:D46"/>
    <mergeCell ref="D20:D23"/>
    <mergeCell ref="C13:C14"/>
    <mergeCell ref="D13:D16"/>
    <mergeCell ref="C25:C28"/>
    <mergeCell ref="D25:D28"/>
    <mergeCell ref="C32:C33"/>
    <mergeCell ref="C37:C38"/>
    <mergeCell ref="A61:D61"/>
    <mergeCell ref="D32:D35"/>
    <mergeCell ref="D37:D40"/>
    <mergeCell ref="C48:C50"/>
    <mergeCell ref="A63:D63"/>
    <mergeCell ref="C56:C57"/>
    <mergeCell ref="D56:D59"/>
    <mergeCell ref="D48:D50"/>
    <mergeCell ref="C44:C46"/>
    <mergeCell ref="C8:C9"/>
    <mergeCell ref="D8:D11"/>
    <mergeCell ref="A1:D1"/>
    <mergeCell ref="A3:C3"/>
    <mergeCell ref="A4:C4"/>
    <mergeCell ref="D3:D4"/>
    <mergeCell ref="A2:D2"/>
  </mergeCells>
  <conditionalFormatting sqref="C56 C37 C32 C20 C13 C8">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E85"/>
  <sheetViews>
    <sheetView view="pageBreakPreview" zoomScaleSheetLayoutView="100" zoomScalePageLayoutView="0" workbookViewId="0" topLeftCell="A1">
      <selection activeCell="D78" sqref="D78:D8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40</v>
      </c>
      <c r="B2" s="99"/>
      <c r="C2" s="99"/>
      <c r="D2" s="100"/>
    </row>
    <row r="3" spans="1:4" ht="60" customHeight="1">
      <c r="A3" s="101" t="s">
        <v>55</v>
      </c>
      <c r="B3" s="102"/>
      <c r="C3" s="103"/>
      <c r="D3" s="104" t="s">
        <v>62</v>
      </c>
    </row>
    <row r="4" spans="1:4" ht="89.25" customHeight="1">
      <c r="A4" s="101" t="s">
        <v>49</v>
      </c>
      <c r="B4" s="102"/>
      <c r="C4" s="103"/>
      <c r="D4" s="105"/>
    </row>
    <row r="5" ht="6.75" customHeight="1"/>
    <row r="6" spans="1:4" ht="12.75">
      <c r="A6" s="94" t="s">
        <v>20</v>
      </c>
      <c r="B6" s="95"/>
      <c r="C6" s="95"/>
      <c r="D6" s="96"/>
    </row>
    <row r="7" spans="1:4" ht="12.75">
      <c r="A7" s="2" t="s">
        <v>13</v>
      </c>
      <c r="B7" s="3" t="s">
        <v>46</v>
      </c>
      <c r="C7" s="3" t="s">
        <v>47</v>
      </c>
      <c r="D7" s="4" t="s">
        <v>19</v>
      </c>
    </row>
    <row r="8" spans="1:4" ht="53.25" customHeight="1">
      <c r="A8" s="5" t="s">
        <v>14</v>
      </c>
      <c r="B8" s="6">
        <v>2333</v>
      </c>
      <c r="C8" s="112" t="str">
        <f>IF(AND(B8+C10&gt;=B11),"MET PM",IF(AND(B8+C10&lt;B9),"PM NOT MET"))</f>
        <v>MET PM</v>
      </c>
      <c r="D8" s="124"/>
    </row>
    <row r="9" spans="1:4" ht="26.25" customHeight="1">
      <c r="A9" s="29" t="s">
        <v>31</v>
      </c>
      <c r="B9" s="6">
        <f>B11</f>
        <v>2083</v>
      </c>
      <c r="C9" s="113"/>
      <c r="D9" s="111"/>
    </row>
    <row r="10" spans="1:4" ht="26.25" customHeight="1" hidden="1">
      <c r="A10" s="29"/>
      <c r="B10" s="36">
        <v>0.1</v>
      </c>
      <c r="C10" s="69"/>
      <c r="D10" s="111"/>
    </row>
    <row r="11" spans="1:4" ht="26.25" customHeight="1">
      <c r="A11" s="5" t="s">
        <v>15</v>
      </c>
      <c r="B11" s="6">
        <v>2083</v>
      </c>
      <c r="C11" s="35"/>
      <c r="D11" s="125"/>
    </row>
    <row r="12" spans="1:4" ht="12.75">
      <c r="A12" s="2" t="s">
        <v>18</v>
      </c>
      <c r="B12" s="3" t="s">
        <v>46</v>
      </c>
      <c r="C12" s="3" t="s">
        <v>47</v>
      </c>
      <c r="D12" s="4" t="s">
        <v>19</v>
      </c>
    </row>
    <row r="13" spans="1:4" ht="53.25" customHeight="1">
      <c r="A13" s="5" t="s">
        <v>14</v>
      </c>
      <c r="B13" s="6">
        <v>2086</v>
      </c>
      <c r="C13" s="112" t="str">
        <f>IF(AND(B13+C15&gt;=B16),"MET PM",IF(AND(B13+C15&lt;B14),"PM NOT MET"))</f>
        <v>MET PM</v>
      </c>
      <c r="D13" s="109"/>
    </row>
    <row r="14" spans="1:4" ht="26.25" customHeight="1">
      <c r="A14" s="29" t="s">
        <v>31</v>
      </c>
      <c r="B14" s="6">
        <f>B16</f>
        <v>1173</v>
      </c>
      <c r="C14" s="113"/>
      <c r="D14" s="109"/>
    </row>
    <row r="15" spans="1:4" ht="26.25" customHeight="1" hidden="1">
      <c r="A15" s="29"/>
      <c r="B15" s="36">
        <v>0.1</v>
      </c>
      <c r="C15" s="69">
        <f>B14*B15</f>
        <v>117.30000000000001</v>
      </c>
      <c r="D15" s="109"/>
    </row>
    <row r="16" spans="1:4" ht="26.25" customHeight="1">
      <c r="A16" s="5" t="s">
        <v>15</v>
      </c>
      <c r="B16" s="6">
        <v>1173</v>
      </c>
      <c r="C16" s="35"/>
      <c r="D16" s="110"/>
    </row>
    <row r="17" spans="1:4" ht="12.75">
      <c r="A17" s="2" t="s">
        <v>24</v>
      </c>
      <c r="B17" s="3" t="s">
        <v>46</v>
      </c>
      <c r="C17" s="3" t="s">
        <v>47</v>
      </c>
      <c r="D17" s="4" t="s">
        <v>19</v>
      </c>
    </row>
    <row r="18" spans="1:4" ht="53.25" customHeight="1">
      <c r="A18" s="5" t="s">
        <v>14</v>
      </c>
      <c r="B18" s="6">
        <v>2086</v>
      </c>
      <c r="C18" s="112" t="str">
        <f>IF(AND(B18+C20&gt;=B21),"MET PM",IF(AND(B18+C20&lt;B19),"PM NOT MET"))</f>
        <v>MET PM</v>
      </c>
      <c r="D18" s="109"/>
    </row>
    <row r="19" spans="1:4" ht="26.25" customHeight="1">
      <c r="A19" s="29" t="s">
        <v>31</v>
      </c>
      <c r="B19" s="6">
        <f>B21</f>
        <v>1164</v>
      </c>
      <c r="C19" s="113"/>
      <c r="D19" s="109"/>
    </row>
    <row r="20" spans="1:4" ht="26.25" customHeight="1" hidden="1">
      <c r="A20" s="29"/>
      <c r="B20" s="36">
        <v>0.1</v>
      </c>
      <c r="C20" s="69">
        <f>B19*B20</f>
        <v>116.4</v>
      </c>
      <c r="D20" s="109"/>
    </row>
    <row r="21" spans="1:4" ht="26.25" customHeight="1">
      <c r="A21" s="5" t="s">
        <v>15</v>
      </c>
      <c r="B21" s="6">
        <v>1164</v>
      </c>
      <c r="C21" s="35"/>
      <c r="D21" s="110"/>
    </row>
    <row r="22" spans="1:2" ht="7.5" customHeight="1">
      <c r="A22" s="7"/>
      <c r="B22" s="1"/>
    </row>
    <row r="23" spans="1:4" ht="12.75">
      <c r="A23" s="94" t="s">
        <v>21</v>
      </c>
      <c r="B23" s="95"/>
      <c r="C23" s="95"/>
      <c r="D23" s="96"/>
    </row>
    <row r="24" spans="1:4" ht="12.75">
      <c r="A24" s="2" t="s">
        <v>13</v>
      </c>
      <c r="B24" s="3" t="s">
        <v>46</v>
      </c>
      <c r="C24" s="3" t="s">
        <v>47</v>
      </c>
      <c r="D24" s="4" t="s">
        <v>19</v>
      </c>
    </row>
    <row r="25" spans="1:4" ht="53.25" customHeight="1">
      <c r="A25" s="5" t="s">
        <v>14</v>
      </c>
      <c r="B25" s="6">
        <v>176</v>
      </c>
      <c r="C25" s="112" t="str">
        <f>IF(AND(B25+C27&gt;=B28),"MET PM",IF(AND(B25+C27&lt;B26),"PM NOT MET"))</f>
        <v>MET PM</v>
      </c>
      <c r="D25" s="109"/>
    </row>
    <row r="26" spans="1:4" ht="26.25" customHeight="1">
      <c r="A26" s="29" t="s">
        <v>31</v>
      </c>
      <c r="B26" s="6">
        <f>B28</f>
        <v>137</v>
      </c>
      <c r="C26" s="113"/>
      <c r="D26" s="109"/>
    </row>
    <row r="27" spans="1:4" ht="26.25" customHeight="1" hidden="1">
      <c r="A27" s="29"/>
      <c r="B27" s="36">
        <v>0.1</v>
      </c>
      <c r="C27" s="38">
        <f>B27*B26</f>
        <v>13.700000000000001</v>
      </c>
      <c r="D27" s="109"/>
    </row>
    <row r="28" spans="1:4" ht="26.25" customHeight="1">
      <c r="A28" s="8" t="s">
        <v>15</v>
      </c>
      <c r="B28" s="6">
        <v>137</v>
      </c>
      <c r="C28" s="34"/>
      <c r="D28" s="110"/>
    </row>
    <row r="29" spans="1:4" ht="12.75">
      <c r="A29" s="2" t="s">
        <v>18</v>
      </c>
      <c r="B29" s="3" t="s">
        <v>46</v>
      </c>
      <c r="C29" s="3" t="s">
        <v>47</v>
      </c>
      <c r="D29" s="4" t="s">
        <v>19</v>
      </c>
    </row>
    <row r="30" spans="1:4" ht="53.25" customHeight="1">
      <c r="A30" s="5" t="s">
        <v>14</v>
      </c>
      <c r="B30" s="6">
        <v>176</v>
      </c>
      <c r="C30" s="112" t="str">
        <f>IF(AND(B30+C32&gt;=B33),"MET PM",IF(AND(B30+C32&lt;B31),"PM NOT MET"))</f>
        <v>MET PM</v>
      </c>
      <c r="D30" s="109"/>
    </row>
    <row r="31" spans="1:4" ht="26.25" customHeight="1">
      <c r="A31" s="29" t="s">
        <v>31</v>
      </c>
      <c r="B31" s="6">
        <f>B33</f>
        <v>107</v>
      </c>
      <c r="C31" s="113"/>
      <c r="D31" s="109"/>
    </row>
    <row r="32" spans="1:4" ht="26.25" customHeight="1" hidden="1">
      <c r="A32" s="29"/>
      <c r="B32" s="36">
        <v>0.1</v>
      </c>
      <c r="C32" s="69">
        <f>B31*B32</f>
        <v>10.700000000000001</v>
      </c>
      <c r="D32" s="109"/>
    </row>
    <row r="33" spans="1:4" ht="26.25" customHeight="1">
      <c r="A33" s="5" t="s">
        <v>15</v>
      </c>
      <c r="B33" s="6">
        <v>107</v>
      </c>
      <c r="C33" s="35"/>
      <c r="D33" s="110"/>
    </row>
    <row r="34" spans="1:4" ht="12.75">
      <c r="A34" s="2" t="s">
        <v>24</v>
      </c>
      <c r="B34" s="3" t="s">
        <v>46</v>
      </c>
      <c r="C34" s="3" t="s">
        <v>47</v>
      </c>
      <c r="D34" s="4" t="s">
        <v>19</v>
      </c>
    </row>
    <row r="35" spans="1:4" ht="53.25" customHeight="1">
      <c r="A35" s="5" t="s">
        <v>14</v>
      </c>
      <c r="B35" s="6">
        <v>176</v>
      </c>
      <c r="C35" s="112" t="str">
        <f>IF(AND(B35+C37&gt;=B38),"MET PM",IF(AND(B35+C37&lt;B36),"PM NOT MET"))</f>
        <v>MET PM</v>
      </c>
      <c r="D35" s="109"/>
    </row>
    <row r="36" spans="1:4" ht="26.25" customHeight="1">
      <c r="A36" s="29" t="s">
        <v>31</v>
      </c>
      <c r="B36" s="6">
        <f>B38</f>
        <v>107</v>
      </c>
      <c r="C36" s="113"/>
      <c r="D36" s="109"/>
    </row>
    <row r="37" spans="1:4" ht="26.25" customHeight="1" hidden="1">
      <c r="A37" s="29"/>
      <c r="B37" s="36">
        <v>0.1</v>
      </c>
      <c r="C37" s="69">
        <f>B36*B37</f>
        <v>10.700000000000001</v>
      </c>
      <c r="D37" s="109"/>
    </row>
    <row r="38" spans="1:4" ht="26.25" customHeight="1">
      <c r="A38" s="5" t="s">
        <v>15</v>
      </c>
      <c r="B38" s="6">
        <v>107</v>
      </c>
      <c r="C38" s="35"/>
      <c r="D38" s="110"/>
    </row>
    <row r="39" ht="7.5" customHeight="1">
      <c r="A39" s="9"/>
    </row>
    <row r="40" spans="1:4" ht="12.75">
      <c r="A40" s="94" t="s">
        <v>22</v>
      </c>
      <c r="B40" s="95"/>
      <c r="C40" s="95"/>
      <c r="D40" s="96"/>
    </row>
    <row r="41" spans="1:4" ht="12.75">
      <c r="A41" s="11" t="s">
        <v>13</v>
      </c>
      <c r="B41" s="3" t="s">
        <v>46</v>
      </c>
      <c r="C41" s="3" t="s">
        <v>47</v>
      </c>
      <c r="D41" s="4" t="s">
        <v>19</v>
      </c>
    </row>
    <row r="42" spans="1:4" ht="53.25" customHeight="1">
      <c r="A42" s="8" t="s">
        <v>14</v>
      </c>
      <c r="B42" s="6">
        <v>1839475</v>
      </c>
      <c r="C42" s="112" t="str">
        <f>IF(AND(B42+C44&gt;=B45),"MET PM",IF(AND(B42+C44&lt;B43),"PM NOT MET"))</f>
        <v>MET PM</v>
      </c>
      <c r="D42" s="109"/>
    </row>
    <row r="43" spans="1:4" ht="26.25" customHeight="1">
      <c r="A43" s="29" t="s">
        <v>31</v>
      </c>
      <c r="B43" s="6">
        <f>B45</f>
        <v>1256995</v>
      </c>
      <c r="C43" s="113"/>
      <c r="D43" s="109"/>
    </row>
    <row r="44" spans="1:4" ht="26.25" customHeight="1" hidden="1">
      <c r="A44" s="29"/>
      <c r="B44" s="36">
        <v>0.1</v>
      </c>
      <c r="C44" s="69">
        <f>B43*B44</f>
        <v>125699.5</v>
      </c>
      <c r="D44" s="109"/>
    </row>
    <row r="45" spans="1:4" ht="26.25" customHeight="1">
      <c r="A45" s="8" t="s">
        <v>15</v>
      </c>
      <c r="B45" s="6">
        <v>1256995</v>
      </c>
      <c r="C45" s="35"/>
      <c r="D45" s="110"/>
    </row>
    <row r="46" spans="1:4" ht="12.75">
      <c r="A46" s="2" t="s">
        <v>18</v>
      </c>
      <c r="B46" s="3" t="s">
        <v>46</v>
      </c>
      <c r="C46" s="3" t="s">
        <v>47</v>
      </c>
      <c r="D46" s="4" t="s">
        <v>19</v>
      </c>
    </row>
    <row r="47" spans="1:4" ht="53.25" customHeight="1">
      <c r="A47" s="5" t="s">
        <v>14</v>
      </c>
      <c r="B47" s="6">
        <v>1725929</v>
      </c>
      <c r="C47" s="112" t="str">
        <f>IF(AND(B47+C49&gt;=B50),"MET PM",IF(AND(B47+C49&lt;B48),"PM NOT MET"))</f>
        <v>MET PM</v>
      </c>
      <c r="D47" s="109"/>
    </row>
    <row r="48" spans="1:4" ht="26.25" customHeight="1">
      <c r="A48" s="29" t="s">
        <v>31</v>
      </c>
      <c r="B48" s="6">
        <f>B50</f>
        <v>1049639</v>
      </c>
      <c r="C48" s="113"/>
      <c r="D48" s="109"/>
    </row>
    <row r="49" spans="1:4" ht="26.25" customHeight="1" hidden="1">
      <c r="A49" s="29"/>
      <c r="B49" s="36">
        <v>0.1</v>
      </c>
      <c r="C49" s="69">
        <f>B48*B49</f>
        <v>104963.90000000001</v>
      </c>
      <c r="D49" s="109"/>
    </row>
    <row r="50" spans="1:4" ht="26.25" customHeight="1">
      <c r="A50" s="5" t="s">
        <v>15</v>
      </c>
      <c r="B50" s="6">
        <v>1049639</v>
      </c>
      <c r="C50" s="35"/>
      <c r="D50" s="110"/>
    </row>
    <row r="51" spans="1:4" ht="12.75">
      <c r="A51" s="2" t="s">
        <v>24</v>
      </c>
      <c r="B51" s="3" t="s">
        <v>46</v>
      </c>
      <c r="C51" s="3" t="s">
        <v>47</v>
      </c>
      <c r="D51" s="4" t="s">
        <v>19</v>
      </c>
    </row>
    <row r="52" spans="1:4" ht="53.25" customHeight="1">
      <c r="A52" s="5" t="s">
        <v>14</v>
      </c>
      <c r="B52" s="6">
        <v>1725929</v>
      </c>
      <c r="C52" s="112" t="str">
        <f>IF(AND(B52+C54&gt;=B55),"MET PM",IF(AND(B52+C54&lt;B53),"PM NOT MET"))</f>
        <v>MET PM</v>
      </c>
      <c r="D52" s="109"/>
    </row>
    <row r="53" spans="1:4" ht="26.25" customHeight="1">
      <c r="A53" s="29" t="s">
        <v>31</v>
      </c>
      <c r="B53" s="6">
        <f>B55</f>
        <v>1056094</v>
      </c>
      <c r="C53" s="113"/>
      <c r="D53" s="109"/>
    </row>
    <row r="54" spans="1:4" ht="26.25" customHeight="1" hidden="1">
      <c r="A54" s="29"/>
      <c r="B54" s="36">
        <v>0.1</v>
      </c>
      <c r="C54" s="69">
        <f>B53*B54</f>
        <v>105609.40000000001</v>
      </c>
      <c r="D54" s="109"/>
    </row>
    <row r="55" spans="1:4" ht="26.25" customHeight="1">
      <c r="A55" s="5" t="s">
        <v>15</v>
      </c>
      <c r="B55" s="6">
        <v>1056094</v>
      </c>
      <c r="C55" s="35"/>
      <c r="D55" s="110"/>
    </row>
    <row r="56" ht="6.75" customHeight="1">
      <c r="A56" s="12"/>
    </row>
    <row r="57" spans="1:4" ht="12.75">
      <c r="A57" s="94" t="s">
        <v>23</v>
      </c>
      <c r="B57" s="95"/>
      <c r="C57" s="95"/>
      <c r="D57" s="96"/>
    </row>
    <row r="58" spans="1:4" ht="12.75">
      <c r="A58" s="11" t="s">
        <v>13</v>
      </c>
      <c r="B58" s="3" t="s">
        <v>46</v>
      </c>
      <c r="C58" s="3" t="s">
        <v>47</v>
      </c>
      <c r="D58" s="4" t="s">
        <v>19</v>
      </c>
    </row>
    <row r="59" spans="1:4" ht="53.25" customHeight="1">
      <c r="A59" s="8" t="s">
        <v>14</v>
      </c>
      <c r="B59" s="6">
        <v>222</v>
      </c>
      <c r="C59" s="112" t="str">
        <f>IF(AND(B59+C61&gt;=B62),"MET PM",IF(AND(B59+C61&lt;B60),"PM NOT MET"))</f>
        <v>MET PM</v>
      </c>
      <c r="D59" s="109"/>
    </row>
    <row r="60" spans="1:4" ht="26.25" customHeight="1">
      <c r="A60" s="29" t="s">
        <v>31</v>
      </c>
      <c r="B60" s="6">
        <f>B62</f>
        <v>161</v>
      </c>
      <c r="C60" s="113"/>
      <c r="D60" s="109"/>
    </row>
    <row r="61" spans="1:4" ht="26.25" customHeight="1" hidden="1">
      <c r="A61" s="29"/>
      <c r="B61" s="36">
        <v>0.1</v>
      </c>
      <c r="C61" s="69">
        <f>B60*B61</f>
        <v>16.1</v>
      </c>
      <c r="D61" s="109"/>
    </row>
    <row r="62" spans="1:4" ht="26.25" customHeight="1">
      <c r="A62" s="8" t="s">
        <v>15</v>
      </c>
      <c r="B62" s="6">
        <v>161</v>
      </c>
      <c r="C62" s="35"/>
      <c r="D62" s="110"/>
    </row>
    <row r="63" spans="1:4" ht="12.75">
      <c r="A63" s="2" t="s">
        <v>18</v>
      </c>
      <c r="B63" s="3" t="s">
        <v>46</v>
      </c>
      <c r="C63" s="3" t="s">
        <v>47</v>
      </c>
      <c r="D63" s="4" t="s">
        <v>19</v>
      </c>
    </row>
    <row r="64" spans="1:4" ht="53.25" customHeight="1">
      <c r="A64" s="5" t="s">
        <v>14</v>
      </c>
      <c r="B64" s="6">
        <v>222</v>
      </c>
      <c r="C64" s="112" t="str">
        <f>IF(AND(B64+C66&gt;=B67),"MET PM",IF(AND(B64+C66&lt;B65),"PM NOT MET"))</f>
        <v>MET PM</v>
      </c>
      <c r="D64" s="109"/>
    </row>
    <row r="65" spans="1:4" ht="26.25" customHeight="1">
      <c r="A65" s="29" t="s">
        <v>31</v>
      </c>
      <c r="B65" s="6">
        <f>B67</f>
        <v>71</v>
      </c>
      <c r="C65" s="113"/>
      <c r="D65" s="109"/>
    </row>
    <row r="66" spans="1:4" ht="26.25" customHeight="1" hidden="1">
      <c r="A66" s="29"/>
      <c r="B66" s="36">
        <v>0.1</v>
      </c>
      <c r="C66" s="69">
        <f>B65*B66</f>
        <v>7.1000000000000005</v>
      </c>
      <c r="D66" s="109"/>
    </row>
    <row r="67" spans="1:4" ht="26.25" customHeight="1">
      <c r="A67" s="5" t="s">
        <v>15</v>
      </c>
      <c r="B67" s="6">
        <v>71</v>
      </c>
      <c r="C67" s="35"/>
      <c r="D67" s="110"/>
    </row>
    <row r="68" spans="1:4" ht="12.75">
      <c r="A68" s="2" t="s">
        <v>24</v>
      </c>
      <c r="B68" s="3" t="s">
        <v>46</v>
      </c>
      <c r="C68" s="3" t="s">
        <v>47</v>
      </c>
      <c r="D68" s="4" t="s">
        <v>19</v>
      </c>
    </row>
    <row r="69" spans="1:4" ht="53.25" customHeight="1">
      <c r="A69" s="5" t="s">
        <v>14</v>
      </c>
      <c r="B69" s="6">
        <v>222</v>
      </c>
      <c r="C69" s="112" t="str">
        <f>IF(AND(B69+C71&gt;=B72),"MET PM",IF(AND(B69+C71&lt;B70),"PM NOT MET"))</f>
        <v>MET PM</v>
      </c>
      <c r="D69" s="109"/>
    </row>
    <row r="70" spans="1:4" ht="26.25" customHeight="1">
      <c r="A70" s="29" t="s">
        <v>31</v>
      </c>
      <c r="B70" s="6">
        <f>B72</f>
        <v>71</v>
      </c>
      <c r="C70" s="113"/>
      <c r="D70" s="109"/>
    </row>
    <row r="71" spans="1:4" ht="26.25" customHeight="1" hidden="1">
      <c r="A71" s="29"/>
      <c r="B71" s="36">
        <v>0.1</v>
      </c>
      <c r="C71" s="69">
        <f>B70*B71</f>
        <v>7.1000000000000005</v>
      </c>
      <c r="D71" s="109"/>
    </row>
    <row r="72" spans="1:4" ht="26.25" customHeight="1">
      <c r="A72" s="5" t="s">
        <v>15</v>
      </c>
      <c r="B72" s="6">
        <v>71</v>
      </c>
      <c r="C72" s="35"/>
      <c r="D72" s="110"/>
    </row>
    <row r="73" spans="1:4" ht="9" customHeight="1">
      <c r="A73" s="9"/>
      <c r="B73" s="21"/>
      <c r="C73" s="22"/>
      <c r="D73" s="23"/>
    </row>
    <row r="74" spans="1:4" ht="12.75">
      <c r="A74" s="126" t="s">
        <v>63</v>
      </c>
      <c r="B74" s="126"/>
      <c r="C74" s="126"/>
      <c r="D74" s="126"/>
    </row>
    <row r="75" ht="7.5" customHeight="1">
      <c r="A75" s="12"/>
    </row>
    <row r="76" spans="1:4" ht="12.75">
      <c r="A76" s="94" t="s">
        <v>16</v>
      </c>
      <c r="B76" s="95"/>
      <c r="C76" s="95"/>
      <c r="D76" s="96"/>
    </row>
    <row r="77" spans="1:4" ht="12.75">
      <c r="A77" s="11" t="s">
        <v>13</v>
      </c>
      <c r="B77" s="3" t="s">
        <v>46</v>
      </c>
      <c r="C77" s="3" t="s">
        <v>47</v>
      </c>
      <c r="D77" s="4" t="s">
        <v>19</v>
      </c>
    </row>
    <row r="78" spans="1:4" ht="53.25" customHeight="1">
      <c r="A78" s="13" t="s">
        <v>14</v>
      </c>
      <c r="B78" s="6">
        <v>65</v>
      </c>
      <c r="C78" s="112" t="str">
        <f>IF(AND(B78+C80&gt;=B81),"MET PM",IF(AND(B78+C80&lt;B79),"PM NOT MET"))</f>
        <v>MET PM</v>
      </c>
      <c r="D78" s="109"/>
    </row>
    <row r="79" spans="1:4" ht="26.25" customHeight="1">
      <c r="A79" s="29" t="s">
        <v>31</v>
      </c>
      <c r="B79" s="6">
        <f>B81</f>
        <v>58</v>
      </c>
      <c r="C79" s="113"/>
      <c r="D79" s="109"/>
    </row>
    <row r="80" spans="1:4" ht="26.25" customHeight="1" hidden="1">
      <c r="A80" s="29"/>
      <c r="B80" s="36">
        <v>0.05</v>
      </c>
      <c r="C80" s="38">
        <f>B80*B79</f>
        <v>2.9000000000000004</v>
      </c>
      <c r="D80" s="109"/>
    </row>
    <row r="81" spans="1:4" ht="26.25" customHeight="1">
      <c r="A81" s="13" t="s">
        <v>15</v>
      </c>
      <c r="B81" s="6">
        <v>58</v>
      </c>
      <c r="C81" s="35"/>
      <c r="D81" s="110"/>
    </row>
    <row r="82" ht="10.5" customHeight="1">
      <c r="A82" s="12"/>
    </row>
    <row r="83" spans="1:4" ht="12.75">
      <c r="A83" s="126" t="s">
        <v>66</v>
      </c>
      <c r="B83" s="126"/>
      <c r="C83" s="126"/>
      <c r="D83" s="126"/>
    </row>
    <row r="84" ht="6.75" customHeight="1">
      <c r="A84" s="12"/>
    </row>
    <row r="85" spans="1:4" ht="43.5" customHeight="1">
      <c r="A85" s="123" t="s">
        <v>68</v>
      </c>
      <c r="B85" s="123"/>
      <c r="C85" s="123"/>
      <c r="D85" s="123"/>
    </row>
  </sheetData>
  <sheetProtection password="CD52" sheet="1" objects="1" scenarios="1"/>
  <protectedRanges>
    <protectedRange sqref="D8 D13 D18 D25 D30 D35 D42 D47 D52 D59 D64 D69 D78" name="Range1"/>
  </protectedRanges>
  <mergeCells count="39">
    <mergeCell ref="A85:D85"/>
    <mergeCell ref="C78:C79"/>
    <mergeCell ref="A74:D74"/>
    <mergeCell ref="A76:D76"/>
    <mergeCell ref="D69:D72"/>
    <mergeCell ref="D78:D81"/>
    <mergeCell ref="A83:D83"/>
    <mergeCell ref="C69:C70"/>
    <mergeCell ref="D59:D62"/>
    <mergeCell ref="A57:D57"/>
    <mergeCell ref="D64:D67"/>
    <mergeCell ref="C59:C60"/>
    <mergeCell ref="C64:C65"/>
    <mergeCell ref="D30:D33"/>
    <mergeCell ref="D35:D38"/>
    <mergeCell ref="D52:D55"/>
    <mergeCell ref="A40:D40"/>
    <mergeCell ref="D42:D45"/>
    <mergeCell ref="D47:D50"/>
    <mergeCell ref="C30:C31"/>
    <mergeCell ref="C35:C36"/>
    <mergeCell ref="C42:C43"/>
    <mergeCell ref="C47:C48"/>
    <mergeCell ref="C52:C53"/>
    <mergeCell ref="D18:D21"/>
    <mergeCell ref="A23:D23"/>
    <mergeCell ref="D25:D28"/>
    <mergeCell ref="C25:C26"/>
    <mergeCell ref="C18:C19"/>
    <mergeCell ref="D8:D11"/>
    <mergeCell ref="D13:D16"/>
    <mergeCell ref="C8:C9"/>
    <mergeCell ref="A6:D6"/>
    <mergeCell ref="C13:C14"/>
    <mergeCell ref="A1:D1"/>
    <mergeCell ref="A2:D2"/>
    <mergeCell ref="A3:C3"/>
    <mergeCell ref="A4:C4"/>
    <mergeCell ref="D3:D4"/>
  </mergeCells>
  <conditionalFormatting sqref="C78 C69 C64 C59 C52 C47 C42 C35 C30 C25 C18 C13 C8">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2" manualBreakCount="2">
    <brk id="28" max="255" man="1"/>
    <brk id="56" max="3" man="1"/>
  </rowBreaks>
</worksheet>
</file>

<file path=xl/worksheets/sheet3.xml><?xml version="1.0" encoding="utf-8"?>
<worksheet xmlns="http://schemas.openxmlformats.org/spreadsheetml/2006/main" xmlns:r="http://schemas.openxmlformats.org/officeDocument/2006/relationships">
  <dimension ref="A1:F165"/>
  <sheetViews>
    <sheetView view="pageBreakPreview" zoomScale="85" zoomScaleNormal="115" zoomScaleSheetLayoutView="85" zoomScalePageLayoutView="0" workbookViewId="0" topLeftCell="A142">
      <selection activeCell="D158" sqref="D158:D16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41</v>
      </c>
      <c r="B2" s="99"/>
      <c r="C2" s="99"/>
      <c r="D2" s="100"/>
    </row>
    <row r="3" spans="1:4" ht="60" customHeight="1">
      <c r="A3" s="101" t="s">
        <v>44</v>
      </c>
      <c r="B3" s="102"/>
      <c r="C3" s="103"/>
      <c r="D3" s="104" t="s">
        <v>62</v>
      </c>
    </row>
    <row r="4" spans="1:4" ht="84.75" customHeight="1">
      <c r="A4" s="101" t="s">
        <v>49</v>
      </c>
      <c r="B4" s="102"/>
      <c r="C4" s="103"/>
      <c r="D4" s="105"/>
    </row>
    <row r="5" ht="6.75" customHeight="1"/>
    <row r="6" spans="1:4" ht="12.75">
      <c r="A6" s="94" t="s">
        <v>20</v>
      </c>
      <c r="B6" s="95"/>
      <c r="C6" s="95"/>
      <c r="D6" s="96"/>
    </row>
    <row r="7" spans="1:4" ht="12.75">
      <c r="A7" s="2" t="s">
        <v>13</v>
      </c>
      <c r="B7" s="3" t="s">
        <v>46</v>
      </c>
      <c r="C7" s="3" t="s">
        <v>47</v>
      </c>
      <c r="D7" s="4" t="s">
        <v>19</v>
      </c>
    </row>
    <row r="8" spans="1:4" ht="53.25" customHeight="1">
      <c r="A8" s="5" t="s">
        <v>14</v>
      </c>
      <c r="B8" s="6">
        <v>3307</v>
      </c>
      <c r="C8" s="112" t="str">
        <f>IF(AND(B8+C10&gt;=B11),"MET PM",IF(AND(B8+C10&lt;B9),"PM NOT MET"))</f>
        <v>MET PM</v>
      </c>
      <c r="D8" s="131"/>
    </row>
    <row r="9" spans="1:4" ht="26.25" customHeight="1">
      <c r="A9" s="29" t="s">
        <v>31</v>
      </c>
      <c r="B9" s="6">
        <f>B11</f>
        <v>1425</v>
      </c>
      <c r="C9" s="113"/>
      <c r="D9" s="109"/>
    </row>
    <row r="10" spans="1:4" ht="26.25" customHeight="1" hidden="1">
      <c r="A10" s="29"/>
      <c r="B10" s="36">
        <v>0.1</v>
      </c>
      <c r="C10" s="32">
        <f>B9*B10</f>
        <v>142.5</v>
      </c>
      <c r="D10" s="109"/>
    </row>
    <row r="11" spans="1:4" ht="26.25" customHeight="1">
      <c r="A11" s="5" t="s">
        <v>15</v>
      </c>
      <c r="B11" s="6">
        <v>1425</v>
      </c>
      <c r="C11" s="35"/>
      <c r="D11" s="110"/>
    </row>
    <row r="12" spans="1:4" ht="12.75">
      <c r="A12" s="2" t="s">
        <v>18</v>
      </c>
      <c r="B12" s="3" t="s">
        <v>46</v>
      </c>
      <c r="C12" s="3" t="s">
        <v>47</v>
      </c>
      <c r="D12" s="4" t="s">
        <v>19</v>
      </c>
    </row>
    <row r="13" spans="1:6" ht="63.75" customHeight="1">
      <c r="A13" s="5" t="s">
        <v>14</v>
      </c>
      <c r="B13" s="6">
        <v>3643</v>
      </c>
      <c r="C13" s="112" t="str">
        <f>IF(AND(B13+C15&gt;=B16),"MET PM",IF(AND(B13+C15&lt;B14),"PM NOT MET"))</f>
        <v>MET PM</v>
      </c>
      <c r="D13" s="132"/>
      <c r="F13" s="48"/>
    </row>
    <row r="14" spans="1:6" ht="26.25" customHeight="1">
      <c r="A14" s="29" t="s">
        <v>31</v>
      </c>
      <c r="B14" s="6">
        <f>B16</f>
        <v>1465</v>
      </c>
      <c r="C14" s="113"/>
      <c r="D14" s="133"/>
      <c r="F14" s="48"/>
    </row>
    <row r="15" spans="1:6" ht="26.25" customHeight="1" hidden="1">
      <c r="A15" s="29"/>
      <c r="B15" s="36">
        <v>0.1</v>
      </c>
      <c r="C15" s="32">
        <f>B14*B15</f>
        <v>146.5</v>
      </c>
      <c r="D15" s="133"/>
      <c r="F15" s="48"/>
    </row>
    <row r="16" spans="1:4" ht="26.25" customHeight="1">
      <c r="A16" s="8" t="s">
        <v>15</v>
      </c>
      <c r="B16" s="6">
        <v>1465</v>
      </c>
      <c r="C16" s="35"/>
      <c r="D16" s="134"/>
    </row>
    <row r="17" spans="1:4" ht="12.75">
      <c r="A17" s="2" t="s">
        <v>24</v>
      </c>
      <c r="B17" s="3" t="s">
        <v>46</v>
      </c>
      <c r="C17" s="3" t="s">
        <v>47</v>
      </c>
      <c r="D17" s="4" t="s">
        <v>19</v>
      </c>
    </row>
    <row r="18" spans="1:4" ht="63.75" customHeight="1">
      <c r="A18" s="5" t="s">
        <v>14</v>
      </c>
      <c r="B18" s="6">
        <v>2571</v>
      </c>
      <c r="C18" s="112" t="str">
        <f>IF(AND(B18+C20&gt;=B21),"MET PM",IF(AND(B18+C20&lt;B19),"PM NOT MET"))</f>
        <v>MET PM</v>
      </c>
      <c r="D18" s="127"/>
    </row>
    <row r="19" spans="1:4" ht="26.25" customHeight="1">
      <c r="A19" s="29" t="s">
        <v>31</v>
      </c>
      <c r="B19" s="6">
        <f>B21</f>
        <v>1040</v>
      </c>
      <c r="C19" s="113"/>
      <c r="D19" s="128"/>
    </row>
    <row r="20" spans="1:4" ht="26.25" customHeight="1" hidden="1">
      <c r="A20" s="29"/>
      <c r="B20" s="36">
        <v>0.1</v>
      </c>
      <c r="C20" s="32">
        <f>B19*B20</f>
        <v>104</v>
      </c>
      <c r="D20" s="128"/>
    </row>
    <row r="21" spans="1:4" ht="26.25" customHeight="1">
      <c r="A21" s="8" t="s">
        <v>15</v>
      </c>
      <c r="B21" s="6">
        <v>1040</v>
      </c>
      <c r="C21" s="35"/>
      <c r="D21" s="129"/>
    </row>
    <row r="22" spans="1:4" ht="12.75">
      <c r="A22" s="2" t="s">
        <v>30</v>
      </c>
      <c r="B22" s="3" t="s">
        <v>46</v>
      </c>
      <c r="C22" s="3" t="s">
        <v>47</v>
      </c>
      <c r="D22" s="4" t="s">
        <v>19</v>
      </c>
    </row>
    <row r="23" spans="1:4" ht="53.25" customHeight="1">
      <c r="A23" s="5" t="s">
        <v>14</v>
      </c>
      <c r="B23" s="6">
        <v>2682</v>
      </c>
      <c r="C23" s="112" t="str">
        <f>IF(AND(B23+C25&gt;=B26),"MET PM",IF(AND(B23+C25&lt;B24),"PM NOT MET"))</f>
        <v>PM NOT MET</v>
      </c>
      <c r="D23" s="114"/>
    </row>
    <row r="24" spans="1:4" ht="26.25" customHeight="1">
      <c r="A24" s="29" t="s">
        <v>31</v>
      </c>
      <c r="B24" s="6">
        <f>B26</f>
        <v>3235</v>
      </c>
      <c r="C24" s="113"/>
      <c r="D24" s="115"/>
    </row>
    <row r="25" spans="1:4" ht="26.25" customHeight="1" hidden="1">
      <c r="A25" s="29"/>
      <c r="B25" s="36">
        <v>0.1</v>
      </c>
      <c r="C25" s="32">
        <f>B24*B25</f>
        <v>323.5</v>
      </c>
      <c r="D25" s="115"/>
    </row>
    <row r="26" spans="1:4" ht="26.25" customHeight="1">
      <c r="A26" s="8" t="s">
        <v>15</v>
      </c>
      <c r="B26" s="6">
        <v>3235</v>
      </c>
      <c r="C26" s="35"/>
      <c r="D26" s="130"/>
    </row>
    <row r="27" spans="1:4" ht="12.75">
      <c r="A27" s="2" t="s">
        <v>33</v>
      </c>
      <c r="B27" s="3" t="s">
        <v>46</v>
      </c>
      <c r="C27" s="3" t="s">
        <v>47</v>
      </c>
      <c r="D27" s="4" t="s">
        <v>19</v>
      </c>
    </row>
    <row r="28" spans="1:4" ht="53.25" customHeight="1">
      <c r="A28" s="5" t="s">
        <v>14</v>
      </c>
      <c r="B28" s="6">
        <v>2479</v>
      </c>
      <c r="C28" s="112" t="str">
        <f>IF(AND(B28+C30&gt;=B31),"MET PM",IF(AND(B28+C30&lt;B29),"PM NOT MET"))</f>
        <v>MET PM</v>
      </c>
      <c r="D28" s="114"/>
    </row>
    <row r="29" spans="1:4" ht="26.25" customHeight="1">
      <c r="A29" s="29" t="s">
        <v>31</v>
      </c>
      <c r="B29" s="6">
        <f>B31</f>
        <v>1095</v>
      </c>
      <c r="C29" s="113"/>
      <c r="D29" s="115"/>
    </row>
    <row r="30" spans="1:4" ht="26.25" customHeight="1" hidden="1">
      <c r="A30" s="29"/>
      <c r="B30" s="36">
        <v>0.1</v>
      </c>
      <c r="C30" s="32">
        <f>B29*B30</f>
        <v>109.5</v>
      </c>
      <c r="D30" s="115"/>
    </row>
    <row r="31" spans="1:4" ht="26.25" customHeight="1">
      <c r="A31" s="8" t="s">
        <v>15</v>
      </c>
      <c r="B31" s="6">
        <v>1095</v>
      </c>
      <c r="C31" s="35"/>
      <c r="D31" s="130"/>
    </row>
    <row r="32" spans="1:4" ht="12.75">
      <c r="A32" s="2" t="s">
        <v>17</v>
      </c>
      <c r="B32" s="3" t="s">
        <v>46</v>
      </c>
      <c r="C32" s="3" t="s">
        <v>47</v>
      </c>
      <c r="D32" s="4" t="s">
        <v>19</v>
      </c>
    </row>
    <row r="33" spans="1:4" ht="63.75" customHeight="1">
      <c r="A33" s="5" t="s">
        <v>14</v>
      </c>
      <c r="B33" s="6">
        <v>1317</v>
      </c>
      <c r="C33" s="112" t="str">
        <f>IF(AND(B33+C35&gt;=B36),"MET PM",IF(AND(B33+C35&lt;B34),"PM NOT MET"))</f>
        <v>MET PM</v>
      </c>
      <c r="D33" s="114"/>
    </row>
    <row r="34" spans="1:4" ht="26.25" customHeight="1">
      <c r="A34" s="29" t="s">
        <v>31</v>
      </c>
      <c r="B34" s="6">
        <f>B36</f>
        <v>800</v>
      </c>
      <c r="C34" s="113"/>
      <c r="D34" s="115"/>
    </row>
    <row r="35" spans="1:4" ht="26.25" customHeight="1" hidden="1">
      <c r="A35" s="29"/>
      <c r="B35" s="42">
        <v>0.1</v>
      </c>
      <c r="C35" s="32">
        <f>B35*B34</f>
        <v>80</v>
      </c>
      <c r="D35" s="115"/>
    </row>
    <row r="36" spans="1:4" ht="26.25" customHeight="1">
      <c r="A36" s="8" t="s">
        <v>15</v>
      </c>
      <c r="B36" s="6">
        <v>800</v>
      </c>
      <c r="C36" s="33"/>
      <c r="D36" s="130"/>
    </row>
    <row r="37" spans="1:4" ht="12.75">
      <c r="A37" s="2" t="s">
        <v>25</v>
      </c>
      <c r="B37" s="3" t="s">
        <v>46</v>
      </c>
      <c r="C37" s="3" t="s">
        <v>47</v>
      </c>
      <c r="D37" s="4" t="s">
        <v>19</v>
      </c>
    </row>
    <row r="38" spans="1:4" ht="53.25" customHeight="1">
      <c r="A38" s="5" t="s">
        <v>14</v>
      </c>
      <c r="B38" s="6">
        <v>1376</v>
      </c>
      <c r="C38" s="112" t="str">
        <f>IF(AND(B38+C40&gt;=B41),"MET PM",IF(AND(B38+C40&lt;B39),"PM NOT MET"))</f>
        <v>PM NOT MET</v>
      </c>
      <c r="D38" s="127"/>
    </row>
    <row r="39" spans="1:4" ht="26.25" customHeight="1">
      <c r="A39" s="29" t="s">
        <v>31</v>
      </c>
      <c r="B39" s="6">
        <f>B41</f>
        <v>1585</v>
      </c>
      <c r="C39" s="113"/>
      <c r="D39" s="128"/>
    </row>
    <row r="40" spans="1:4" ht="26.25" customHeight="1" hidden="1">
      <c r="A40" s="29"/>
      <c r="B40" s="36">
        <v>0.1</v>
      </c>
      <c r="C40" s="32">
        <f>B39*B40</f>
        <v>158.5</v>
      </c>
      <c r="D40" s="128"/>
    </row>
    <row r="41" spans="1:4" ht="26.25" customHeight="1">
      <c r="A41" s="8" t="s">
        <v>15</v>
      </c>
      <c r="B41" s="6">
        <v>1585</v>
      </c>
      <c r="C41" s="35"/>
      <c r="D41" s="129"/>
    </row>
    <row r="42" spans="1:2" ht="12.75">
      <c r="A42" s="7"/>
      <c r="B42" s="1"/>
    </row>
    <row r="43" spans="1:4" ht="12.75">
      <c r="A43" s="94" t="s">
        <v>21</v>
      </c>
      <c r="B43" s="95"/>
      <c r="C43" s="95"/>
      <c r="D43" s="96"/>
    </row>
    <row r="44" spans="1:4" ht="12.75">
      <c r="A44" s="2" t="s">
        <v>13</v>
      </c>
      <c r="B44" s="3" t="s">
        <v>46</v>
      </c>
      <c r="C44" s="3" t="s">
        <v>47</v>
      </c>
      <c r="D44" s="4" t="s">
        <v>19</v>
      </c>
    </row>
    <row r="45" spans="1:4" ht="53.25" customHeight="1">
      <c r="A45" s="5" t="s">
        <v>14</v>
      </c>
      <c r="B45" s="6">
        <v>115</v>
      </c>
      <c r="C45" s="112" t="str">
        <f>IF(AND(B45+C47&gt;=B48),"MET PM",IF(AND(B45+C47&lt;B46),"PM NOT MET"))</f>
        <v>MET PM</v>
      </c>
      <c r="D45" s="127"/>
    </row>
    <row r="46" spans="1:4" ht="26.25" customHeight="1">
      <c r="A46" s="29" t="s">
        <v>31</v>
      </c>
      <c r="B46" s="6">
        <f>B48</f>
        <v>100</v>
      </c>
      <c r="C46" s="113"/>
      <c r="D46" s="128"/>
    </row>
    <row r="47" spans="1:4" ht="26.25" customHeight="1" hidden="1">
      <c r="A47" s="29"/>
      <c r="B47" s="36">
        <v>0.1</v>
      </c>
      <c r="C47" s="32">
        <f>B46*B47</f>
        <v>10</v>
      </c>
      <c r="D47" s="128"/>
    </row>
    <row r="48" spans="1:4" ht="26.25" customHeight="1">
      <c r="A48" s="8" t="s">
        <v>15</v>
      </c>
      <c r="B48" s="6">
        <v>100</v>
      </c>
      <c r="C48" s="81"/>
      <c r="D48" s="129"/>
    </row>
    <row r="49" spans="1:4" ht="12.75">
      <c r="A49" s="2" t="s">
        <v>18</v>
      </c>
      <c r="B49" s="3" t="s">
        <v>46</v>
      </c>
      <c r="C49" s="3" t="s">
        <v>47</v>
      </c>
      <c r="D49" s="4" t="s">
        <v>19</v>
      </c>
    </row>
    <row r="50" spans="1:4" ht="53.25" customHeight="1">
      <c r="A50" s="5" t="s">
        <v>14</v>
      </c>
      <c r="B50" s="6">
        <v>83</v>
      </c>
      <c r="C50" s="112" t="str">
        <f>IF(AND(B50+C52&gt;=B53),"MET PM",IF(AND(B50+C52&lt;B51),"PM NOT MET"))</f>
        <v>MET PM</v>
      </c>
      <c r="D50" s="124"/>
    </row>
    <row r="51" spans="1:4" ht="26.25" customHeight="1">
      <c r="A51" s="29" t="s">
        <v>31</v>
      </c>
      <c r="B51" s="6">
        <f>B53</f>
        <v>35</v>
      </c>
      <c r="C51" s="113"/>
      <c r="D51" s="109"/>
    </row>
    <row r="52" spans="1:4" ht="26.25" customHeight="1" hidden="1">
      <c r="A52" s="29"/>
      <c r="B52" s="36">
        <v>0.1</v>
      </c>
      <c r="C52" s="32">
        <f>B51*B52</f>
        <v>3.5</v>
      </c>
      <c r="D52" s="109"/>
    </row>
    <row r="53" spans="1:4" ht="40.5" customHeight="1">
      <c r="A53" s="8" t="s">
        <v>15</v>
      </c>
      <c r="B53" s="6">
        <v>35</v>
      </c>
      <c r="C53" s="81"/>
      <c r="D53" s="110"/>
    </row>
    <row r="54" spans="1:4" ht="12.75">
      <c r="A54" s="2" t="s">
        <v>24</v>
      </c>
      <c r="B54" s="3" t="s">
        <v>46</v>
      </c>
      <c r="C54" s="3" t="s">
        <v>47</v>
      </c>
      <c r="D54" s="4" t="s">
        <v>19</v>
      </c>
    </row>
    <row r="55" spans="1:4" ht="53.25" customHeight="1">
      <c r="A55" s="5" t="s">
        <v>14</v>
      </c>
      <c r="B55" s="6">
        <v>83</v>
      </c>
      <c r="C55" s="112" t="str">
        <f>IF(AND(B55+C57&gt;=B58),"MET PM",IF(AND(B55+C57&lt;B56),"PM NOT MET"))</f>
        <v>MET PM</v>
      </c>
      <c r="D55" s="124"/>
    </row>
    <row r="56" spans="1:4" ht="26.25" customHeight="1">
      <c r="A56" s="29" t="s">
        <v>31</v>
      </c>
      <c r="B56" s="6">
        <f>B58</f>
        <v>10</v>
      </c>
      <c r="C56" s="113"/>
      <c r="D56" s="109"/>
    </row>
    <row r="57" spans="1:4" ht="26.25" customHeight="1" hidden="1">
      <c r="A57" s="29"/>
      <c r="B57" s="36">
        <v>0.1</v>
      </c>
      <c r="C57" s="32">
        <f>B56*B57</f>
        <v>1</v>
      </c>
      <c r="D57" s="109"/>
    </row>
    <row r="58" spans="1:4" ht="26.25" customHeight="1">
      <c r="A58" s="8" t="s">
        <v>15</v>
      </c>
      <c r="B58" s="6">
        <v>10</v>
      </c>
      <c r="C58" s="35"/>
      <c r="D58" s="110"/>
    </row>
    <row r="59" spans="1:4" ht="12.75">
      <c r="A59" s="2" t="s">
        <v>30</v>
      </c>
      <c r="B59" s="3" t="s">
        <v>46</v>
      </c>
      <c r="C59" s="3" t="s">
        <v>47</v>
      </c>
      <c r="D59" s="4" t="s">
        <v>19</v>
      </c>
    </row>
    <row r="60" spans="1:4" ht="53.25" customHeight="1">
      <c r="A60" s="5" t="s">
        <v>14</v>
      </c>
      <c r="B60" s="6">
        <v>93</v>
      </c>
      <c r="C60" s="112" t="str">
        <f>IF(AND(B60+C62&gt;=B63),"MET PM",IF(AND(B60+C62&lt;B61),"PM NOT MET"))</f>
        <v>MET PM</v>
      </c>
      <c r="D60" s="124"/>
    </row>
    <row r="61" spans="1:4" ht="26.25" customHeight="1">
      <c r="A61" s="29" t="s">
        <v>31</v>
      </c>
      <c r="B61" s="6">
        <f>B63</f>
        <v>76</v>
      </c>
      <c r="C61" s="113"/>
      <c r="D61" s="109"/>
    </row>
    <row r="62" spans="1:4" ht="26.25" customHeight="1" hidden="1">
      <c r="A62" s="29"/>
      <c r="B62" s="79">
        <v>0.1</v>
      </c>
      <c r="C62" s="32">
        <f>B61*B62</f>
        <v>7.6000000000000005</v>
      </c>
      <c r="D62" s="109"/>
    </row>
    <row r="63" spans="1:4" ht="26.25" customHeight="1">
      <c r="A63" s="8" t="s">
        <v>15</v>
      </c>
      <c r="B63" s="6">
        <v>76</v>
      </c>
      <c r="C63" s="81"/>
      <c r="D63" s="110"/>
    </row>
    <row r="64" spans="1:4" ht="12.75">
      <c r="A64" s="2" t="s">
        <v>33</v>
      </c>
      <c r="B64" s="3" t="s">
        <v>46</v>
      </c>
      <c r="C64" s="3" t="s">
        <v>47</v>
      </c>
      <c r="D64" s="4" t="s">
        <v>19</v>
      </c>
    </row>
    <row r="65" spans="1:4" ht="53.25" customHeight="1">
      <c r="A65" s="5" t="s">
        <v>14</v>
      </c>
      <c r="B65" s="6">
        <v>92</v>
      </c>
      <c r="C65" s="112" t="str">
        <f>IF(AND(B65+C67&gt;=B68),"MET PM",IF(AND(B65+C67&lt;B66),"PM NOT MET"))</f>
        <v>MET PM</v>
      </c>
      <c r="D65" s="124"/>
    </row>
    <row r="66" spans="1:4" ht="26.25" customHeight="1">
      <c r="A66" s="29" t="s">
        <v>31</v>
      </c>
      <c r="B66" s="6">
        <f>B68</f>
        <v>30</v>
      </c>
      <c r="C66" s="113"/>
      <c r="D66" s="109"/>
    </row>
    <row r="67" spans="1:4" ht="26.25" customHeight="1" hidden="1">
      <c r="A67" s="29"/>
      <c r="B67" s="36">
        <v>0.1</v>
      </c>
      <c r="C67" s="32">
        <f>B66*B67</f>
        <v>3</v>
      </c>
      <c r="D67" s="109"/>
    </row>
    <row r="68" spans="1:4" ht="26.25" customHeight="1">
      <c r="A68" s="8" t="s">
        <v>15</v>
      </c>
      <c r="B68" s="6">
        <v>30</v>
      </c>
      <c r="C68" s="35"/>
      <c r="D68" s="110"/>
    </row>
    <row r="69" spans="1:4" ht="12.75">
      <c r="A69" s="2" t="s">
        <v>17</v>
      </c>
      <c r="B69" s="3" t="s">
        <v>46</v>
      </c>
      <c r="C69" s="3" t="s">
        <v>47</v>
      </c>
      <c r="D69" s="4" t="s">
        <v>19</v>
      </c>
    </row>
    <row r="70" spans="1:4" ht="53.25" customHeight="1">
      <c r="A70" s="5" t="s">
        <v>14</v>
      </c>
      <c r="B70" s="6">
        <v>80</v>
      </c>
      <c r="C70" s="112" t="str">
        <f>IF(AND(B70+C72&gt;=B73),"MET PM",IF(AND(B70+C72&lt;B71),"PM NOT MET"))</f>
        <v>MET PM</v>
      </c>
      <c r="D70" s="124"/>
    </row>
    <row r="71" spans="1:4" ht="26.25" customHeight="1">
      <c r="A71" s="29" t="s">
        <v>31</v>
      </c>
      <c r="B71" s="6">
        <f>B73</f>
        <v>18</v>
      </c>
      <c r="C71" s="113"/>
      <c r="D71" s="109"/>
    </row>
    <row r="72" spans="1:4" ht="26.25" customHeight="1" hidden="1">
      <c r="A72" s="29"/>
      <c r="B72" s="36">
        <v>0.1</v>
      </c>
      <c r="C72" s="32">
        <f>B71*B72</f>
        <v>1.8</v>
      </c>
      <c r="D72" s="109"/>
    </row>
    <row r="73" spans="1:4" ht="26.25" customHeight="1">
      <c r="A73" s="8" t="s">
        <v>15</v>
      </c>
      <c r="B73" s="6">
        <v>18</v>
      </c>
      <c r="C73" s="81"/>
      <c r="D73" s="110"/>
    </row>
    <row r="74" spans="1:4" ht="12.75">
      <c r="A74" s="2" t="s">
        <v>25</v>
      </c>
      <c r="B74" s="3" t="s">
        <v>46</v>
      </c>
      <c r="C74" s="3" t="s">
        <v>47</v>
      </c>
      <c r="D74" s="4" t="s">
        <v>19</v>
      </c>
    </row>
    <row r="75" spans="1:4" ht="53.25" customHeight="1">
      <c r="A75" s="5" t="s">
        <v>14</v>
      </c>
      <c r="B75" s="6">
        <v>67</v>
      </c>
      <c r="C75" s="112" t="str">
        <f>IF(AND(B75+C77&gt;=B78),"MET PM",IF(AND(B75+C77&lt;B76),"PM NOT MET"))</f>
        <v>MET PM</v>
      </c>
      <c r="D75" s="124"/>
    </row>
    <row r="76" spans="1:4" ht="26.25" customHeight="1">
      <c r="A76" s="29" t="s">
        <v>31</v>
      </c>
      <c r="B76" s="6">
        <f>B78</f>
        <v>11</v>
      </c>
      <c r="C76" s="113"/>
      <c r="D76" s="109"/>
    </row>
    <row r="77" spans="1:4" ht="26.25" customHeight="1" hidden="1">
      <c r="A77" s="29"/>
      <c r="B77" s="36">
        <v>0.1</v>
      </c>
      <c r="C77" s="32">
        <f>B76*B77</f>
        <v>1.1</v>
      </c>
      <c r="D77" s="109"/>
    </row>
    <row r="78" spans="1:4" ht="26.25" customHeight="1">
      <c r="A78" s="8" t="s">
        <v>15</v>
      </c>
      <c r="B78" s="6">
        <v>11</v>
      </c>
      <c r="C78" s="81"/>
      <c r="D78" s="110"/>
    </row>
    <row r="79" ht="12.75">
      <c r="A79" s="10"/>
    </row>
    <row r="80" spans="1:4" ht="12.75">
      <c r="A80" s="94" t="s">
        <v>22</v>
      </c>
      <c r="B80" s="95"/>
      <c r="C80" s="95"/>
      <c r="D80" s="96"/>
    </row>
    <row r="81" spans="1:4" ht="12.75">
      <c r="A81" s="11" t="s">
        <v>13</v>
      </c>
      <c r="B81" s="3" t="s">
        <v>46</v>
      </c>
      <c r="C81" s="3" t="s">
        <v>47</v>
      </c>
      <c r="D81" s="4" t="s">
        <v>19</v>
      </c>
    </row>
    <row r="82" spans="1:4" ht="53.25" customHeight="1">
      <c r="A82" s="8" t="s">
        <v>14</v>
      </c>
      <c r="B82" s="6">
        <v>1630</v>
      </c>
      <c r="C82" s="112" t="str">
        <f>IF(AND(B82+C84&gt;=B85),"MET PM",IF(AND(B82+C84&lt;B83),"PM NOT MET"))</f>
        <v>PM NOT MET</v>
      </c>
      <c r="D82" s="124"/>
    </row>
    <row r="83" spans="1:4" ht="26.25" customHeight="1">
      <c r="A83" s="29" t="s">
        <v>31</v>
      </c>
      <c r="B83" s="6">
        <f>B85</f>
        <v>4385</v>
      </c>
      <c r="C83" s="113"/>
      <c r="D83" s="109"/>
    </row>
    <row r="84" spans="1:4" ht="26.25" customHeight="1" hidden="1">
      <c r="A84" s="29"/>
      <c r="B84" s="36">
        <v>0.1</v>
      </c>
      <c r="C84" s="32">
        <f>B83*B84</f>
        <v>438.5</v>
      </c>
      <c r="D84" s="109"/>
    </row>
    <row r="85" spans="1:4" ht="26.25" customHeight="1">
      <c r="A85" s="8" t="s">
        <v>15</v>
      </c>
      <c r="B85" s="6">
        <v>4385</v>
      </c>
      <c r="C85" s="81"/>
      <c r="D85" s="110"/>
    </row>
    <row r="86" spans="1:4" ht="12.75">
      <c r="A86" s="2" t="s">
        <v>18</v>
      </c>
      <c r="B86" s="3" t="s">
        <v>46</v>
      </c>
      <c r="C86" s="3" t="s">
        <v>47</v>
      </c>
      <c r="D86" s="4" t="s">
        <v>19</v>
      </c>
    </row>
    <row r="87" spans="1:4" ht="47.25" customHeight="1">
      <c r="A87" s="5" t="s">
        <v>14</v>
      </c>
      <c r="B87" s="6">
        <v>2249</v>
      </c>
      <c r="C87" s="112" t="str">
        <f>IF(AND(B87+C89&gt;=B90),"MET PM",IF(AND(B87+C89&lt;B88),"PM NOT MET"))</f>
        <v>PM NOT MET</v>
      </c>
      <c r="D87" s="124"/>
    </row>
    <row r="88" spans="1:4" ht="47.25" customHeight="1">
      <c r="A88" s="29" t="s">
        <v>31</v>
      </c>
      <c r="B88" s="6">
        <f>B90</f>
        <v>4345</v>
      </c>
      <c r="C88" s="113"/>
      <c r="D88" s="109"/>
    </row>
    <row r="89" spans="1:4" ht="26.25" customHeight="1" hidden="1">
      <c r="A89" s="29"/>
      <c r="B89" s="36">
        <v>0.1</v>
      </c>
      <c r="C89" s="32">
        <f>B89*B88</f>
        <v>434.5</v>
      </c>
      <c r="D89" s="109"/>
    </row>
    <row r="90" spans="1:4" ht="26.25" customHeight="1">
      <c r="A90" s="8" t="s">
        <v>15</v>
      </c>
      <c r="B90" s="6">
        <v>4345</v>
      </c>
      <c r="C90" s="81"/>
      <c r="D90" s="110"/>
    </row>
    <row r="91" spans="1:4" ht="12.75">
      <c r="A91" s="2" t="s">
        <v>24</v>
      </c>
      <c r="B91" s="3" t="s">
        <v>46</v>
      </c>
      <c r="C91" s="3" t="s">
        <v>47</v>
      </c>
      <c r="D91" s="4" t="s">
        <v>19</v>
      </c>
    </row>
    <row r="92" spans="1:4" ht="44.25" customHeight="1">
      <c r="A92" s="5" t="s">
        <v>14</v>
      </c>
      <c r="B92" s="6">
        <v>1609</v>
      </c>
      <c r="C92" s="112" t="str">
        <f>IF(AND(B92+C94&gt;=B95),"MET PM",IF(AND(B92+C94&lt;B93),"PM NOT MET"))</f>
        <v>PM NOT MET</v>
      </c>
      <c r="D92" s="124"/>
    </row>
    <row r="93" spans="1:4" ht="44.25" customHeight="1">
      <c r="A93" s="29" t="s">
        <v>31</v>
      </c>
      <c r="B93" s="6">
        <f>B95</f>
        <v>2705</v>
      </c>
      <c r="C93" s="113"/>
      <c r="D93" s="109"/>
    </row>
    <row r="94" spans="1:4" ht="26.25" customHeight="1" hidden="1">
      <c r="A94" s="29"/>
      <c r="B94" s="36">
        <v>0.1</v>
      </c>
      <c r="C94" s="32">
        <f>B93*B94</f>
        <v>270.5</v>
      </c>
      <c r="D94" s="109"/>
    </row>
    <row r="95" spans="1:4" ht="26.25" customHeight="1">
      <c r="A95" s="8" t="s">
        <v>15</v>
      </c>
      <c r="B95" s="6">
        <v>2705</v>
      </c>
      <c r="C95" s="81"/>
      <c r="D95" s="110"/>
    </row>
    <row r="96" spans="1:4" ht="12.75">
      <c r="A96" s="2" t="s">
        <v>30</v>
      </c>
      <c r="B96" s="3" t="s">
        <v>46</v>
      </c>
      <c r="C96" s="3" t="s">
        <v>47</v>
      </c>
      <c r="D96" s="4" t="s">
        <v>19</v>
      </c>
    </row>
    <row r="97" spans="1:4" ht="53.25" customHeight="1">
      <c r="A97" s="5" t="s">
        <v>14</v>
      </c>
      <c r="B97" s="6">
        <v>1321</v>
      </c>
      <c r="C97" s="112" t="str">
        <f>IF(AND(B97+C99&gt;=B100),"MET PM",IF(AND(B97+C99&lt;B98),"PM NOT MET"))</f>
        <v>PM NOT MET</v>
      </c>
      <c r="D97" s="124"/>
    </row>
    <row r="98" spans="1:4" ht="39" customHeight="1">
      <c r="A98" s="29" t="s">
        <v>31</v>
      </c>
      <c r="B98" s="6">
        <f>B100</f>
        <v>1820</v>
      </c>
      <c r="C98" s="113"/>
      <c r="D98" s="109"/>
    </row>
    <row r="99" spans="1:4" ht="39" customHeight="1" hidden="1">
      <c r="A99" s="29"/>
      <c r="B99" s="36">
        <v>0.1</v>
      </c>
      <c r="C99" s="32">
        <f>B98*B99</f>
        <v>182</v>
      </c>
      <c r="D99" s="109"/>
    </row>
    <row r="100" spans="1:4" ht="26.25" customHeight="1">
      <c r="A100" s="8" t="s">
        <v>15</v>
      </c>
      <c r="B100" s="6">
        <v>1820</v>
      </c>
      <c r="C100" s="81"/>
      <c r="D100" s="110"/>
    </row>
    <row r="101" spans="1:4" ht="12.75">
      <c r="A101" s="2" t="s">
        <v>33</v>
      </c>
      <c r="B101" s="3" t="s">
        <v>46</v>
      </c>
      <c r="C101" s="3" t="s">
        <v>47</v>
      </c>
      <c r="D101" s="4" t="s">
        <v>19</v>
      </c>
    </row>
    <row r="102" spans="1:4" ht="60.75" customHeight="1">
      <c r="A102" s="5" t="s">
        <v>14</v>
      </c>
      <c r="B102" s="6">
        <v>819</v>
      </c>
      <c r="C102" s="112" t="str">
        <f>IF(AND(B102+C104&gt;=B105),"MET PM",IF(AND(B102+C104&lt;B103),"PM NOT MET"))</f>
        <v>MET PM</v>
      </c>
      <c r="D102" s="135"/>
    </row>
    <row r="103" spans="1:4" ht="26.25" customHeight="1">
      <c r="A103" s="29" t="s">
        <v>31</v>
      </c>
      <c r="B103" s="6">
        <f>B105</f>
        <v>850</v>
      </c>
      <c r="C103" s="113"/>
      <c r="D103" s="115"/>
    </row>
    <row r="104" spans="1:4" ht="53.25" customHeight="1" hidden="1">
      <c r="A104" s="29"/>
      <c r="B104" s="36">
        <v>0.1</v>
      </c>
      <c r="C104" s="32">
        <f>B103*B104</f>
        <v>85</v>
      </c>
      <c r="D104" s="115"/>
    </row>
    <row r="105" spans="1:4" ht="26.25" customHeight="1">
      <c r="A105" s="8" t="s">
        <v>15</v>
      </c>
      <c r="B105" s="6">
        <v>850</v>
      </c>
      <c r="C105" s="81"/>
      <c r="D105" s="130"/>
    </row>
    <row r="106" spans="1:4" ht="12.75">
      <c r="A106" s="2" t="s">
        <v>17</v>
      </c>
      <c r="B106" s="3" t="s">
        <v>46</v>
      </c>
      <c r="C106" s="3" t="s">
        <v>47</v>
      </c>
      <c r="D106" s="4" t="s">
        <v>19</v>
      </c>
    </row>
    <row r="107" spans="1:4" ht="53.25" customHeight="1">
      <c r="A107" s="5" t="s">
        <v>14</v>
      </c>
      <c r="B107" s="6">
        <v>919</v>
      </c>
      <c r="C107" s="112" t="str">
        <f>IF(AND(B107+C110&gt;=B111),"MET PM",IF(AND(B107+C110&lt;B108),"PM NOT MET"))</f>
        <v>PM NOT MET</v>
      </c>
      <c r="D107" s="124"/>
    </row>
    <row r="108" spans="1:4" ht="26.25" customHeight="1">
      <c r="A108" s="29" t="s">
        <v>31</v>
      </c>
      <c r="B108" s="6">
        <f>B110</f>
        <v>1460</v>
      </c>
      <c r="C108" s="113"/>
      <c r="D108" s="109"/>
    </row>
    <row r="109" spans="1:4" ht="26.25" customHeight="1" hidden="1">
      <c r="A109" s="29"/>
      <c r="B109" s="36">
        <v>0.1</v>
      </c>
      <c r="C109" s="88">
        <f>B108*B109</f>
        <v>146</v>
      </c>
      <c r="D109" s="109"/>
    </row>
    <row r="110" spans="1:4" ht="26.25" customHeight="1">
      <c r="A110" s="8" t="s">
        <v>15</v>
      </c>
      <c r="B110" s="6">
        <v>1460</v>
      </c>
      <c r="C110" s="35"/>
      <c r="D110" s="110"/>
    </row>
    <row r="111" spans="1:4" ht="12.75">
      <c r="A111" s="2" t="s">
        <v>25</v>
      </c>
      <c r="B111" s="3" t="s">
        <v>46</v>
      </c>
      <c r="C111" s="3" t="s">
        <v>47</v>
      </c>
      <c r="D111" s="4" t="s">
        <v>19</v>
      </c>
    </row>
    <row r="112" spans="1:4" ht="53.25" customHeight="1">
      <c r="A112" s="5" t="s">
        <v>14</v>
      </c>
      <c r="B112" s="6">
        <v>1350</v>
      </c>
      <c r="C112" s="112" t="str">
        <f>IF(AND(B112+C114&gt;=B115),"MET PM",IF(AND(B112+C114&lt;B113),"PM NOT MET"))</f>
        <v>MET PM</v>
      </c>
      <c r="D112" s="124"/>
    </row>
    <row r="113" spans="1:4" ht="26.25" customHeight="1">
      <c r="A113" s="29" t="s">
        <v>31</v>
      </c>
      <c r="B113" s="6">
        <f>B115</f>
        <v>1000</v>
      </c>
      <c r="C113" s="113"/>
      <c r="D113" s="109"/>
    </row>
    <row r="114" spans="1:4" ht="26.25" customHeight="1" hidden="1">
      <c r="A114" s="29"/>
      <c r="B114" s="36">
        <v>0.1</v>
      </c>
      <c r="C114" s="32">
        <f>B113*B114</f>
        <v>100</v>
      </c>
      <c r="D114" s="109"/>
    </row>
    <row r="115" spans="1:4" ht="26.25" customHeight="1">
      <c r="A115" s="8" t="s">
        <v>15</v>
      </c>
      <c r="B115" s="6">
        <v>1000</v>
      </c>
      <c r="C115" s="34"/>
      <c r="D115" s="110"/>
    </row>
    <row r="116" spans="1:4" ht="12.75">
      <c r="A116" s="49"/>
      <c r="B116" s="45"/>
      <c r="C116" s="46"/>
      <c r="D116" s="47"/>
    </row>
    <row r="117" spans="1:4" ht="12.75">
      <c r="A117" s="94" t="s">
        <v>23</v>
      </c>
      <c r="B117" s="95"/>
      <c r="C117" s="95"/>
      <c r="D117" s="96"/>
    </row>
    <row r="118" spans="1:4" ht="12.75">
      <c r="A118" s="11" t="s">
        <v>13</v>
      </c>
      <c r="B118" s="3" t="s">
        <v>46</v>
      </c>
      <c r="C118" s="3" t="s">
        <v>47</v>
      </c>
      <c r="D118" s="4" t="s">
        <v>19</v>
      </c>
    </row>
    <row r="119" spans="1:4" ht="53.25" customHeight="1">
      <c r="A119" s="8" t="s">
        <v>14</v>
      </c>
      <c r="B119" s="6">
        <v>2148</v>
      </c>
      <c r="C119" s="112" t="str">
        <f>IF(AND(B119+C121&gt;=B122),"MET PM",IF(AND(B119+C121&lt;B120),"PM NOT MET"))</f>
        <v>MET PM</v>
      </c>
      <c r="D119" s="124"/>
    </row>
    <row r="120" spans="1:4" ht="26.25" customHeight="1">
      <c r="A120" s="29" t="s">
        <v>31</v>
      </c>
      <c r="B120" s="6">
        <f>B122</f>
        <v>106</v>
      </c>
      <c r="C120" s="113"/>
      <c r="D120" s="109"/>
    </row>
    <row r="121" spans="1:4" ht="26.25" customHeight="1" hidden="1">
      <c r="A121" s="29"/>
      <c r="B121" s="36">
        <v>0.1</v>
      </c>
      <c r="C121" s="32">
        <f>B120*B121</f>
        <v>10.600000000000001</v>
      </c>
      <c r="D121" s="109"/>
    </row>
    <row r="122" spans="1:4" ht="26.25" customHeight="1">
      <c r="A122" s="8" t="s">
        <v>15</v>
      </c>
      <c r="B122" s="6">
        <v>106</v>
      </c>
      <c r="C122" s="81"/>
      <c r="D122" s="110"/>
    </row>
    <row r="123" spans="1:4" ht="12.75">
      <c r="A123" s="2" t="s">
        <v>18</v>
      </c>
      <c r="B123" s="3" t="s">
        <v>46</v>
      </c>
      <c r="C123" s="3" t="s">
        <v>47</v>
      </c>
      <c r="D123" s="4" t="s">
        <v>19</v>
      </c>
    </row>
    <row r="124" spans="1:4" ht="53.25" customHeight="1">
      <c r="A124" s="5" t="s">
        <v>14</v>
      </c>
      <c r="B124" s="6">
        <v>1925</v>
      </c>
      <c r="C124" s="112" t="str">
        <f>IF(AND(B124+C126&gt;=B127),"MET PM",IF(AND(B124+C126&lt;B125),"PM NOT MET"))</f>
        <v>MET PM</v>
      </c>
      <c r="D124" s="131"/>
    </row>
    <row r="125" spans="1:4" ht="26.25" customHeight="1">
      <c r="A125" s="29" t="s">
        <v>31</v>
      </c>
      <c r="B125" s="6">
        <f>B127</f>
        <v>55</v>
      </c>
      <c r="C125" s="113"/>
      <c r="D125" s="109"/>
    </row>
    <row r="126" spans="1:4" ht="26.25" customHeight="1" hidden="1">
      <c r="A126" s="29"/>
      <c r="B126" s="36">
        <v>0.1</v>
      </c>
      <c r="C126" s="32">
        <f>B125*B126</f>
        <v>5.5</v>
      </c>
      <c r="D126" s="109"/>
    </row>
    <row r="127" spans="1:4" ht="26.25" customHeight="1">
      <c r="A127" s="8" t="s">
        <v>15</v>
      </c>
      <c r="B127" s="6">
        <v>55</v>
      </c>
      <c r="C127" s="35"/>
      <c r="D127" s="110"/>
    </row>
    <row r="128" spans="1:4" ht="12.75">
      <c r="A128" s="2" t="s">
        <v>24</v>
      </c>
      <c r="B128" s="3" t="s">
        <v>46</v>
      </c>
      <c r="C128" s="3" t="s">
        <v>47</v>
      </c>
      <c r="D128" s="4" t="s">
        <v>19</v>
      </c>
    </row>
    <row r="129" spans="1:4" ht="53.25" customHeight="1">
      <c r="A129" s="5" t="s">
        <v>14</v>
      </c>
      <c r="B129" s="6">
        <v>1925</v>
      </c>
      <c r="C129" s="112" t="str">
        <f>IF(AND(B129+C131&gt;=B132),"MET PM",IF(AND(B129+C131&lt;B130),"PM NOT MET"))</f>
        <v>MET PM</v>
      </c>
      <c r="D129" s="131"/>
    </row>
    <row r="130" spans="1:4" ht="26.25" customHeight="1">
      <c r="A130" s="29" t="s">
        <v>31</v>
      </c>
      <c r="B130" s="6">
        <f>B132</f>
        <v>10</v>
      </c>
      <c r="C130" s="113"/>
      <c r="D130" s="109"/>
    </row>
    <row r="131" spans="1:4" ht="26.25" customHeight="1" hidden="1">
      <c r="A131" s="29"/>
      <c r="B131" s="36">
        <v>0.1</v>
      </c>
      <c r="C131" s="32">
        <f>B130*B131</f>
        <v>1</v>
      </c>
      <c r="D131" s="109"/>
    </row>
    <row r="132" spans="1:4" ht="26.25" customHeight="1">
      <c r="A132" s="8" t="s">
        <v>15</v>
      </c>
      <c r="B132" s="6">
        <v>10</v>
      </c>
      <c r="C132" s="35"/>
      <c r="D132" s="110"/>
    </row>
    <row r="133" spans="1:4" ht="12.75">
      <c r="A133" s="2" t="s">
        <v>30</v>
      </c>
      <c r="B133" s="3" t="s">
        <v>46</v>
      </c>
      <c r="C133" s="3" t="s">
        <v>47</v>
      </c>
      <c r="D133" s="4" t="s">
        <v>19</v>
      </c>
    </row>
    <row r="134" spans="1:4" ht="53.25" customHeight="1">
      <c r="A134" s="5" t="s">
        <v>14</v>
      </c>
      <c r="B134" s="6">
        <v>2755</v>
      </c>
      <c r="C134" s="112" t="str">
        <f>IF(AND(B134+C136&gt;=B137),"MET PM",IF(AND(B134+C136&lt;B135),"PM NOT MET"))</f>
        <v>MET PM</v>
      </c>
      <c r="D134" s="131"/>
    </row>
    <row r="135" spans="1:4" ht="26.25" customHeight="1">
      <c r="A135" s="29" t="s">
        <v>31</v>
      </c>
      <c r="B135" s="6">
        <f>B137</f>
        <v>10</v>
      </c>
      <c r="C135" s="113"/>
      <c r="D135" s="109"/>
    </row>
    <row r="136" spans="1:4" ht="26.25" customHeight="1" hidden="1">
      <c r="A136" s="29"/>
      <c r="B136" s="36">
        <v>0.1</v>
      </c>
      <c r="C136" s="91">
        <f>B135*B136</f>
        <v>1</v>
      </c>
      <c r="D136" s="109"/>
    </row>
    <row r="137" spans="1:4" ht="26.25" customHeight="1">
      <c r="A137" s="8" t="s">
        <v>15</v>
      </c>
      <c r="B137" s="6">
        <v>10</v>
      </c>
      <c r="C137" s="35"/>
      <c r="D137" s="110"/>
    </row>
    <row r="138" spans="1:4" ht="12.75">
      <c r="A138" s="2" t="s">
        <v>33</v>
      </c>
      <c r="B138" s="3" t="s">
        <v>46</v>
      </c>
      <c r="C138" s="3" t="s">
        <v>47</v>
      </c>
      <c r="D138" s="4" t="s">
        <v>19</v>
      </c>
    </row>
    <row r="139" spans="1:4" ht="53.25" customHeight="1">
      <c r="A139" s="5" t="s">
        <v>14</v>
      </c>
      <c r="B139" s="6">
        <v>2776</v>
      </c>
      <c r="C139" s="112" t="str">
        <f>IF(AND(B139&gt;=B142),"Met PM",IF(AND(B139&gt;=B140,B139&lt;B142),"On target to meet PM","Not on target to meet PM"))</f>
        <v>Met PM</v>
      </c>
      <c r="D139" s="131"/>
    </row>
    <row r="140" spans="1:4" ht="26.25" customHeight="1">
      <c r="A140" s="29" t="s">
        <v>31</v>
      </c>
      <c r="B140" s="6">
        <f>B142</f>
        <v>85</v>
      </c>
      <c r="C140" s="113"/>
      <c r="D140" s="109"/>
    </row>
    <row r="141" spans="1:4" ht="26.25" customHeight="1" hidden="1">
      <c r="A141" s="29"/>
      <c r="B141" s="36">
        <v>0.1</v>
      </c>
      <c r="C141" s="32">
        <f>B140*B141</f>
        <v>8.5</v>
      </c>
      <c r="D141" s="109"/>
    </row>
    <row r="142" spans="1:4" ht="26.25" customHeight="1">
      <c r="A142" s="8" t="s">
        <v>15</v>
      </c>
      <c r="B142" s="6">
        <v>85</v>
      </c>
      <c r="C142" s="35"/>
      <c r="D142" s="110"/>
    </row>
    <row r="143" spans="1:4" ht="12.75">
      <c r="A143" s="2" t="s">
        <v>17</v>
      </c>
      <c r="B143" s="3" t="s">
        <v>46</v>
      </c>
      <c r="C143" s="3" t="s">
        <v>47</v>
      </c>
      <c r="D143" s="4" t="s">
        <v>19</v>
      </c>
    </row>
    <row r="144" spans="1:4" ht="53.25" customHeight="1">
      <c r="A144" s="5" t="s">
        <v>14</v>
      </c>
      <c r="B144" s="6">
        <v>119</v>
      </c>
      <c r="C144" s="112" t="str">
        <f>IF(AND(B144+C146&gt;=B147),"MET PM",IF(AND(B144+C146&lt;B145),"PM NOT MET"))</f>
        <v>MET PM</v>
      </c>
      <c r="D144" s="131"/>
    </row>
    <row r="145" spans="1:4" ht="26.25" customHeight="1">
      <c r="A145" s="29" t="s">
        <v>31</v>
      </c>
      <c r="B145" s="6">
        <f>B147</f>
        <v>18</v>
      </c>
      <c r="C145" s="113"/>
      <c r="D145" s="109"/>
    </row>
    <row r="146" spans="1:4" ht="26.25" customHeight="1" hidden="1">
      <c r="A146" s="29"/>
      <c r="B146" s="36">
        <v>0.1</v>
      </c>
      <c r="C146" s="32">
        <f>B145*B146</f>
        <v>1.8</v>
      </c>
      <c r="D146" s="109"/>
    </row>
    <row r="147" spans="1:4" ht="26.25" customHeight="1">
      <c r="A147" s="8" t="s">
        <v>15</v>
      </c>
      <c r="B147" s="6">
        <v>18</v>
      </c>
      <c r="C147" s="35"/>
      <c r="D147" s="110"/>
    </row>
    <row r="148" spans="1:4" ht="12.75">
      <c r="A148" s="2" t="s">
        <v>25</v>
      </c>
      <c r="B148" s="3" t="s">
        <v>46</v>
      </c>
      <c r="C148" s="3" t="s">
        <v>47</v>
      </c>
      <c r="D148" s="4" t="s">
        <v>19</v>
      </c>
    </row>
    <row r="149" spans="1:4" ht="53.25" customHeight="1">
      <c r="A149" s="5" t="s">
        <v>14</v>
      </c>
      <c r="B149" s="6">
        <v>1814</v>
      </c>
      <c r="C149" s="112" t="str">
        <f>IF(AND(B149+C151&gt;=B152),"MET PM",IF(AND(B149+C151&lt;B150),"PM NOT MET"))</f>
        <v>MET PM</v>
      </c>
      <c r="D149" s="131"/>
    </row>
    <row r="150" spans="1:4" ht="26.25" customHeight="1">
      <c r="A150" s="29" t="s">
        <v>31</v>
      </c>
      <c r="B150" s="6">
        <f>B152</f>
        <v>25</v>
      </c>
      <c r="C150" s="113"/>
      <c r="D150" s="109"/>
    </row>
    <row r="151" spans="1:4" ht="26.25" customHeight="1" hidden="1">
      <c r="A151" s="29"/>
      <c r="B151" s="36">
        <v>0.1</v>
      </c>
      <c r="C151" s="32">
        <f>B150*B151</f>
        <v>2.5</v>
      </c>
      <c r="D151" s="109"/>
    </row>
    <row r="152" spans="1:4" ht="26.25" customHeight="1">
      <c r="A152" s="8" t="s">
        <v>15</v>
      </c>
      <c r="B152" s="6">
        <v>25</v>
      </c>
      <c r="C152" s="35"/>
      <c r="D152" s="110"/>
    </row>
    <row r="153" ht="12.75">
      <c r="A153" s="12"/>
    </row>
    <row r="154" spans="1:4" ht="12.75">
      <c r="A154" s="119" t="s">
        <v>63</v>
      </c>
      <c r="B154" s="119"/>
      <c r="C154" s="119"/>
      <c r="D154" s="119"/>
    </row>
    <row r="155" ht="12.75">
      <c r="A155" s="12"/>
    </row>
    <row r="156" spans="1:4" ht="12.75">
      <c r="A156" s="94" t="s">
        <v>16</v>
      </c>
      <c r="B156" s="95"/>
      <c r="C156" s="95"/>
      <c r="D156" s="96"/>
    </row>
    <row r="157" spans="1:4" ht="12.75">
      <c r="A157" s="11" t="s">
        <v>13</v>
      </c>
      <c r="B157" s="3" t="s">
        <v>46</v>
      </c>
      <c r="C157" s="3" t="s">
        <v>47</v>
      </c>
      <c r="D157" s="4" t="s">
        <v>19</v>
      </c>
    </row>
    <row r="158" spans="1:4" ht="53.25" customHeight="1">
      <c r="A158" s="13" t="s">
        <v>14</v>
      </c>
      <c r="B158" s="6">
        <v>80</v>
      </c>
      <c r="C158" s="112" t="str">
        <f>IF(AND(B158+C160&gt;=B161),"MET PM",IF(AND(B158+C160&lt;B159),"PM NOT MET"))</f>
        <v>PM NOT MET</v>
      </c>
      <c r="D158" s="131"/>
    </row>
    <row r="159" spans="1:4" ht="26.25" customHeight="1">
      <c r="A159" s="29" t="s">
        <v>31</v>
      </c>
      <c r="B159" s="6">
        <f>B161</f>
        <v>85</v>
      </c>
      <c r="C159" s="113"/>
      <c r="D159" s="109"/>
    </row>
    <row r="160" spans="1:4" ht="26.25" customHeight="1" hidden="1">
      <c r="A160" s="29"/>
      <c r="B160" s="36">
        <v>0.05</v>
      </c>
      <c r="C160" s="32">
        <f>B159*B160</f>
        <v>4.25</v>
      </c>
      <c r="D160" s="109"/>
    </row>
    <row r="161" spans="1:4" ht="26.25" customHeight="1">
      <c r="A161" s="13" t="s">
        <v>15</v>
      </c>
      <c r="B161" s="6">
        <v>85</v>
      </c>
      <c r="C161" s="34"/>
      <c r="D161" s="110"/>
    </row>
    <row r="162" ht="12.75">
      <c r="A162" s="12"/>
    </row>
    <row r="163" spans="1:4" ht="12.75">
      <c r="A163" s="119" t="s">
        <v>66</v>
      </c>
      <c r="B163" s="119"/>
      <c r="C163" s="119"/>
      <c r="D163" s="119"/>
    </row>
    <row r="164" ht="12.75">
      <c r="A164" s="12"/>
    </row>
    <row r="165" spans="1:4" ht="48" customHeight="1">
      <c r="A165" s="123" t="s">
        <v>68</v>
      </c>
      <c r="B165" s="123"/>
      <c r="C165" s="123"/>
      <c r="D165" s="123"/>
    </row>
  </sheetData>
  <sheetProtection password="CD52" sheet="1" objects="1" scenarios="1"/>
  <protectedRanges>
    <protectedRange sqref="D8 D13 D18 D23 D28 D33 D38 D45 D50 D55 D60 D65 D70 D75 D82 D87 D92 D97 D102 D107 D112 D119 D124 D129 D134 D139 D144 D149 D158" name="Range1"/>
  </protectedRanges>
  <mergeCells count="71">
    <mergeCell ref="D75:D78"/>
    <mergeCell ref="A80:D80"/>
    <mergeCell ref="D82:D85"/>
    <mergeCell ref="D60:D63"/>
    <mergeCell ref="D70:D73"/>
    <mergeCell ref="D65:D68"/>
    <mergeCell ref="C82:C83"/>
    <mergeCell ref="A117:D117"/>
    <mergeCell ref="D87:D90"/>
    <mergeCell ref="C92:C93"/>
    <mergeCell ref="D92:D95"/>
    <mergeCell ref="C87:C88"/>
    <mergeCell ref="D97:D100"/>
    <mergeCell ref="D107:D110"/>
    <mergeCell ref="C107:C108"/>
    <mergeCell ref="C112:C113"/>
    <mergeCell ref="D112:D115"/>
    <mergeCell ref="C102:C103"/>
    <mergeCell ref="C97:C98"/>
    <mergeCell ref="D102:D105"/>
    <mergeCell ref="A163:D163"/>
    <mergeCell ref="A165:D165"/>
    <mergeCell ref="A154:D154"/>
    <mergeCell ref="A156:D156"/>
    <mergeCell ref="C158:C159"/>
    <mergeCell ref="D158:D161"/>
    <mergeCell ref="D144:D147"/>
    <mergeCell ref="D149:D152"/>
    <mergeCell ref="D139:D142"/>
    <mergeCell ref="C144:C145"/>
    <mergeCell ref="C149:C150"/>
    <mergeCell ref="C139:C140"/>
    <mergeCell ref="D124:D127"/>
    <mergeCell ref="D129:D132"/>
    <mergeCell ref="D134:D137"/>
    <mergeCell ref="C119:C120"/>
    <mergeCell ref="D119:D122"/>
    <mergeCell ref="C124:C125"/>
    <mergeCell ref="C129:C130"/>
    <mergeCell ref="C134:C135"/>
    <mergeCell ref="C50:C51"/>
    <mergeCell ref="C55:C56"/>
    <mergeCell ref="C60:C61"/>
    <mergeCell ref="C65:C66"/>
    <mergeCell ref="C75:C76"/>
    <mergeCell ref="C70:C71"/>
    <mergeCell ref="D50:D53"/>
    <mergeCell ref="D55:D58"/>
    <mergeCell ref="C33:C34"/>
    <mergeCell ref="A1:D1"/>
    <mergeCell ref="A3:C3"/>
    <mergeCell ref="A4:C4"/>
    <mergeCell ref="D3:D4"/>
    <mergeCell ref="A2:D2"/>
    <mergeCell ref="C8:C9"/>
    <mergeCell ref="C13:C14"/>
    <mergeCell ref="C18:C19"/>
    <mergeCell ref="C23:C24"/>
    <mergeCell ref="C28:C29"/>
    <mergeCell ref="D38:D41"/>
    <mergeCell ref="D18:D21"/>
    <mergeCell ref="A6:D6"/>
    <mergeCell ref="A43:D43"/>
    <mergeCell ref="C45:C46"/>
    <mergeCell ref="D45:D48"/>
    <mergeCell ref="D23:D26"/>
    <mergeCell ref="D8:D11"/>
    <mergeCell ref="D13:D16"/>
    <mergeCell ref="D28:D31"/>
    <mergeCell ref="D33:D36"/>
    <mergeCell ref="C38:C39"/>
  </mergeCells>
  <conditionalFormatting sqref="C139">
    <cfRule type="cellIs" priority="6" dxfId="0" operator="equal">
      <formula>"Not on target to meet PM"</formula>
    </cfRule>
  </conditionalFormatting>
  <conditionalFormatting sqref="C158 C149 C144 C129 C124 C119 C112 C107 C102 C97 C92 C82 C75 C65 C70 C55 C50 C45 C38 C33 C28 C23 C18 C13 C8">
    <cfRule type="cellIs" priority="5" dxfId="0" operator="equal">
      <formula>"PM NOT MET"</formula>
    </cfRule>
  </conditionalFormatting>
  <conditionalFormatting sqref="C60">
    <cfRule type="cellIs" priority="3" dxfId="0" operator="equal">
      <formula>"PM NOT MET"</formula>
    </cfRule>
  </conditionalFormatting>
  <conditionalFormatting sqref="C87">
    <cfRule type="cellIs" priority="2" dxfId="0" operator="equal">
      <formula>"PM NOT MET"</formula>
    </cfRule>
  </conditionalFormatting>
  <conditionalFormatting sqref="C134">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5" manualBreakCount="5">
    <brk id="26" max="255" man="1"/>
    <brk id="53" max="255" man="1"/>
    <brk id="85" max="255" man="1"/>
    <brk id="110" max="255" man="1"/>
    <brk id="142" max="255" man="1"/>
  </rowBreaks>
</worksheet>
</file>

<file path=xl/worksheets/sheet4.xml><?xml version="1.0" encoding="utf-8"?>
<worksheet xmlns="http://schemas.openxmlformats.org/spreadsheetml/2006/main" xmlns:r="http://schemas.openxmlformats.org/officeDocument/2006/relationships">
  <dimension ref="A1:E130"/>
  <sheetViews>
    <sheetView tabSelected="1" view="pageBreakPreview" zoomScaleSheetLayoutView="100" zoomScalePageLayoutView="0" workbookViewId="0" topLeftCell="A24">
      <selection activeCell="D28" sqref="D28:D3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42</v>
      </c>
      <c r="B2" s="99"/>
      <c r="C2" s="99"/>
      <c r="D2" s="100"/>
    </row>
    <row r="3" spans="1:4" ht="60" customHeight="1">
      <c r="A3" s="101" t="s">
        <v>54</v>
      </c>
      <c r="B3" s="102"/>
      <c r="C3" s="103"/>
      <c r="D3" s="104" t="s">
        <v>62</v>
      </c>
    </row>
    <row r="4" spans="1:4" ht="84.75" customHeight="1">
      <c r="A4" s="101" t="s">
        <v>49</v>
      </c>
      <c r="B4" s="102"/>
      <c r="C4" s="103"/>
      <c r="D4" s="105"/>
    </row>
    <row r="5" ht="6.75" customHeight="1"/>
    <row r="6" spans="1:4" ht="12.75">
      <c r="A6" s="18" t="s">
        <v>20</v>
      </c>
      <c r="B6" s="19"/>
      <c r="C6" s="19"/>
      <c r="D6" s="20"/>
    </row>
    <row r="7" spans="1:4" ht="12.75">
      <c r="A7" s="2" t="s">
        <v>13</v>
      </c>
      <c r="B7" s="3" t="s">
        <v>46</v>
      </c>
      <c r="C7" s="3" t="s">
        <v>47</v>
      </c>
      <c r="D7" s="4" t="s">
        <v>19</v>
      </c>
    </row>
    <row r="8" spans="1:4" ht="53.25" customHeight="1">
      <c r="A8" s="5" t="s">
        <v>14</v>
      </c>
      <c r="B8" s="6">
        <v>811</v>
      </c>
      <c r="C8" s="112" t="str">
        <f>IF(AND(B8+C10&gt;=B11),"MET PM",IF(AND(B8+C10&lt;B9),"PM NOT MET"))</f>
        <v>MET PM</v>
      </c>
      <c r="D8" s="136"/>
    </row>
    <row r="9" spans="1:4" ht="26.25" customHeight="1">
      <c r="A9" s="29" t="s">
        <v>31</v>
      </c>
      <c r="B9" s="6">
        <f>B11</f>
        <v>540</v>
      </c>
      <c r="C9" s="113"/>
      <c r="D9" s="137"/>
    </row>
    <row r="10" spans="1:4" ht="26.25" customHeight="1" hidden="1">
      <c r="A10" s="29"/>
      <c r="B10" s="36">
        <v>0.1</v>
      </c>
      <c r="C10" s="32">
        <f>B9*B10</f>
        <v>54</v>
      </c>
      <c r="D10" s="137"/>
    </row>
    <row r="11" spans="1:4" ht="26.25" customHeight="1">
      <c r="A11" s="5" t="s">
        <v>15</v>
      </c>
      <c r="B11" s="6">
        <v>540</v>
      </c>
      <c r="C11" s="34"/>
      <c r="D11" s="138"/>
    </row>
    <row r="12" spans="1:4" ht="12.75">
      <c r="A12" s="2" t="s">
        <v>18</v>
      </c>
      <c r="B12" s="3" t="s">
        <v>46</v>
      </c>
      <c r="C12" s="3" t="s">
        <v>47</v>
      </c>
      <c r="D12" s="4" t="s">
        <v>19</v>
      </c>
    </row>
    <row r="13" spans="1:4" ht="53.25" customHeight="1">
      <c r="A13" s="5" t="s">
        <v>14</v>
      </c>
      <c r="B13" s="6">
        <v>597</v>
      </c>
      <c r="C13" s="112" t="str">
        <f>IF(AND(B13+C15&gt;=B16),"MET PM",IF(AND(B13+C15&lt;B14),"PM NOT MET"))</f>
        <v>MET PM</v>
      </c>
      <c r="D13" s="142"/>
    </row>
    <row r="14" spans="1:4" ht="26.25" customHeight="1">
      <c r="A14" s="29" t="s">
        <v>31</v>
      </c>
      <c r="B14" s="31">
        <f>B16</f>
        <v>40</v>
      </c>
      <c r="C14" s="113"/>
      <c r="D14" s="143"/>
    </row>
    <row r="15" spans="1:4" ht="26.25" customHeight="1" hidden="1">
      <c r="A15" s="29"/>
      <c r="B15" s="42">
        <v>0.1</v>
      </c>
      <c r="C15" s="69">
        <f>B14*B15</f>
        <v>4</v>
      </c>
      <c r="D15" s="143"/>
    </row>
    <row r="16" spans="1:4" ht="26.25" customHeight="1">
      <c r="A16" s="5" t="s">
        <v>15</v>
      </c>
      <c r="B16" s="6">
        <v>40</v>
      </c>
      <c r="C16" s="35"/>
      <c r="D16" s="144"/>
    </row>
    <row r="17" spans="1:4" ht="12.75">
      <c r="A17" s="2" t="s">
        <v>24</v>
      </c>
      <c r="B17" s="3" t="s">
        <v>46</v>
      </c>
      <c r="C17" s="3" t="s">
        <v>47</v>
      </c>
      <c r="D17" s="4" t="s">
        <v>19</v>
      </c>
    </row>
    <row r="18" spans="1:4" ht="53.25" customHeight="1">
      <c r="A18" s="5" t="s">
        <v>14</v>
      </c>
      <c r="B18" s="6">
        <v>561</v>
      </c>
      <c r="C18" s="112" t="str">
        <f>IF(AND(B18+C20&gt;=B21),"MET PM",IF(AND(B18+C20&lt;B19),"PM NOT MET"))</f>
        <v>MET PM</v>
      </c>
      <c r="D18" s="142"/>
    </row>
    <row r="19" spans="1:4" ht="26.25" customHeight="1">
      <c r="A19" s="29" t="s">
        <v>31</v>
      </c>
      <c r="B19" s="31">
        <f>B21</f>
        <v>18</v>
      </c>
      <c r="C19" s="113"/>
      <c r="D19" s="143"/>
    </row>
    <row r="20" spans="1:4" ht="26.25" customHeight="1" hidden="1">
      <c r="A20" s="29"/>
      <c r="B20" s="36">
        <v>0.1</v>
      </c>
      <c r="C20" s="32">
        <f>B19*B20</f>
        <v>1.8</v>
      </c>
      <c r="D20" s="143"/>
    </row>
    <row r="21" spans="1:4" ht="26.25" customHeight="1">
      <c r="A21" s="5" t="s">
        <v>15</v>
      </c>
      <c r="B21" s="75">
        <v>18</v>
      </c>
      <c r="C21" s="34"/>
      <c r="D21" s="144"/>
    </row>
    <row r="22" spans="1:4" ht="12.75">
      <c r="A22" s="2" t="s">
        <v>17</v>
      </c>
      <c r="B22" s="50" t="s">
        <v>46</v>
      </c>
      <c r="C22" s="38" t="s">
        <v>47</v>
      </c>
      <c r="D22" s="39" t="s">
        <v>19</v>
      </c>
    </row>
    <row r="23" spans="1:4" ht="53.25" customHeight="1">
      <c r="A23" s="5" t="s">
        <v>14</v>
      </c>
      <c r="B23" s="6">
        <v>667</v>
      </c>
      <c r="C23" s="112" t="str">
        <f>IF(AND(B23+C25&gt;=B26),"MET PM",IF(AND(B23+C25&lt;B24),"PM NOT MET"))</f>
        <v>MET PM</v>
      </c>
      <c r="D23" s="142"/>
    </row>
    <row r="24" spans="1:4" ht="26.25" customHeight="1">
      <c r="A24" s="29" t="s">
        <v>31</v>
      </c>
      <c r="B24" s="31">
        <f>B26</f>
        <v>225</v>
      </c>
      <c r="C24" s="113"/>
      <c r="D24" s="143"/>
    </row>
    <row r="25" spans="1:4" ht="26.25" customHeight="1" hidden="1">
      <c r="A25" s="29"/>
      <c r="B25" s="36">
        <v>0.1</v>
      </c>
      <c r="C25" s="32">
        <f>B24*B25</f>
        <v>22.5</v>
      </c>
      <c r="D25" s="143"/>
    </row>
    <row r="26" spans="1:4" ht="26.25" customHeight="1">
      <c r="A26" s="5" t="s">
        <v>15</v>
      </c>
      <c r="B26" s="6">
        <v>225</v>
      </c>
      <c r="C26" s="34"/>
      <c r="D26" s="144"/>
    </row>
    <row r="27" spans="1:4" ht="12.75">
      <c r="A27" s="2" t="s">
        <v>25</v>
      </c>
      <c r="B27" s="50" t="s">
        <v>46</v>
      </c>
      <c r="C27" s="71" t="s">
        <v>47</v>
      </c>
      <c r="D27" s="72" t="s">
        <v>19</v>
      </c>
    </row>
    <row r="28" spans="1:4" ht="53.25" customHeight="1">
      <c r="A28" s="5" t="s">
        <v>14</v>
      </c>
      <c r="B28" s="6">
        <v>558</v>
      </c>
      <c r="C28" s="112" t="str">
        <f>IF(AND(B28+C30&gt;=B31),"MET PM",IF(AND(B28+C30&lt;B29),"PM NOT MET"))</f>
        <v>MET PM</v>
      </c>
      <c r="D28" s="142"/>
    </row>
    <row r="29" spans="1:4" ht="26.25" customHeight="1">
      <c r="A29" s="29" t="s">
        <v>31</v>
      </c>
      <c r="B29" s="31">
        <f>B31</f>
        <v>100</v>
      </c>
      <c r="C29" s="113"/>
      <c r="D29" s="143"/>
    </row>
    <row r="30" spans="1:4" ht="26.25" customHeight="1" hidden="1">
      <c r="A30" s="29"/>
      <c r="B30" s="36">
        <v>0.1</v>
      </c>
      <c r="C30" s="32">
        <f>B29*B30</f>
        <v>10</v>
      </c>
      <c r="D30" s="143"/>
    </row>
    <row r="31" spans="1:4" ht="26.25" customHeight="1">
      <c r="A31" s="5" t="s">
        <v>15</v>
      </c>
      <c r="B31" s="6">
        <v>100</v>
      </c>
      <c r="C31" s="34"/>
      <c r="D31" s="144"/>
    </row>
    <row r="32" spans="1:4" ht="12.75">
      <c r="A32" s="18" t="s">
        <v>21</v>
      </c>
      <c r="B32" s="19"/>
      <c r="C32" s="19"/>
      <c r="D32" s="20"/>
    </row>
    <row r="33" spans="1:4" ht="12.75">
      <c r="A33" s="2" t="s">
        <v>13</v>
      </c>
      <c r="B33" s="3" t="s">
        <v>46</v>
      </c>
      <c r="C33" s="3" t="s">
        <v>47</v>
      </c>
      <c r="D33" s="4" t="s">
        <v>19</v>
      </c>
    </row>
    <row r="34" spans="1:4" ht="53.25" customHeight="1">
      <c r="A34" s="5" t="s">
        <v>14</v>
      </c>
      <c r="B34" s="6">
        <v>35</v>
      </c>
      <c r="C34" s="112" t="str">
        <f>IF(AND(B34+C36&gt;=B37),"MET PM",IF(AND(B34+C36&lt;B35),"PM NOT MET"))</f>
        <v>PM NOT MET</v>
      </c>
      <c r="D34" s="145"/>
    </row>
    <row r="35" spans="1:4" ht="26.25" customHeight="1">
      <c r="A35" s="29" t="s">
        <v>31</v>
      </c>
      <c r="B35" s="31">
        <f>B37</f>
        <v>40</v>
      </c>
      <c r="C35" s="113"/>
      <c r="D35" s="146"/>
    </row>
    <row r="36" spans="1:4" ht="26.25" customHeight="1" hidden="1">
      <c r="A36" s="29"/>
      <c r="B36" s="42">
        <v>0.1</v>
      </c>
      <c r="C36" s="69">
        <f>B35*B36</f>
        <v>4</v>
      </c>
      <c r="D36" s="146"/>
    </row>
    <row r="37" spans="1:4" ht="26.25" customHeight="1">
      <c r="A37" s="8" t="s">
        <v>15</v>
      </c>
      <c r="B37" s="6">
        <v>40</v>
      </c>
      <c r="C37" s="35"/>
      <c r="D37" s="147"/>
    </row>
    <row r="38" spans="1:4" ht="12.75">
      <c r="A38" s="2" t="s">
        <v>18</v>
      </c>
      <c r="B38" s="3" t="s">
        <v>46</v>
      </c>
      <c r="C38" s="3" t="s">
        <v>47</v>
      </c>
      <c r="D38" s="4" t="s">
        <v>19</v>
      </c>
    </row>
    <row r="39" spans="1:4" ht="53.25" customHeight="1">
      <c r="A39" s="5" t="s">
        <v>14</v>
      </c>
      <c r="B39" s="6"/>
      <c r="C39" s="139" t="s">
        <v>26</v>
      </c>
      <c r="D39" s="131"/>
    </row>
    <row r="40" spans="1:4" ht="26.25" customHeight="1">
      <c r="A40" s="29" t="s">
        <v>31</v>
      </c>
      <c r="B40" s="30">
        <f>B42/12*6</f>
        <v>0</v>
      </c>
      <c r="C40" s="140"/>
      <c r="D40" s="109"/>
    </row>
    <row r="41" spans="1:4" ht="26.25" customHeight="1" hidden="1">
      <c r="A41" s="29"/>
      <c r="B41" s="30"/>
      <c r="C41" s="140"/>
      <c r="D41" s="109"/>
    </row>
    <row r="42" spans="1:4" ht="26.25" customHeight="1">
      <c r="A42" s="8" t="s">
        <v>15</v>
      </c>
      <c r="B42" s="6"/>
      <c r="C42" s="141"/>
      <c r="D42" s="110"/>
    </row>
    <row r="43" spans="1:4" ht="12.75">
      <c r="A43" s="2" t="s">
        <v>24</v>
      </c>
      <c r="B43" s="3" t="s">
        <v>46</v>
      </c>
      <c r="C43" s="3" t="s">
        <v>47</v>
      </c>
      <c r="D43" s="4" t="s">
        <v>19</v>
      </c>
    </row>
    <row r="44" spans="1:4" ht="53.25" customHeight="1">
      <c r="A44" s="5" t="s">
        <v>14</v>
      </c>
      <c r="B44" s="6"/>
      <c r="C44" s="139" t="s">
        <v>26</v>
      </c>
      <c r="D44" s="131"/>
    </row>
    <row r="45" spans="1:4" ht="26.25" customHeight="1">
      <c r="A45" s="29" t="s">
        <v>31</v>
      </c>
      <c r="B45" s="30">
        <f>B47/12*6</f>
        <v>0</v>
      </c>
      <c r="C45" s="140"/>
      <c r="D45" s="109"/>
    </row>
    <row r="46" spans="1:4" ht="26.25" customHeight="1" hidden="1">
      <c r="A46" s="29"/>
      <c r="B46" s="30"/>
      <c r="C46" s="140"/>
      <c r="D46" s="109"/>
    </row>
    <row r="47" spans="1:4" ht="26.25" customHeight="1">
      <c r="A47" s="8" t="s">
        <v>15</v>
      </c>
      <c r="B47" s="6"/>
      <c r="C47" s="141"/>
      <c r="D47" s="110"/>
    </row>
    <row r="48" spans="1:4" ht="12.75">
      <c r="A48" s="2" t="s">
        <v>17</v>
      </c>
      <c r="B48" s="3" t="s">
        <v>46</v>
      </c>
      <c r="C48" s="3" t="s">
        <v>47</v>
      </c>
      <c r="D48" s="4" t="s">
        <v>19</v>
      </c>
    </row>
    <row r="49" spans="1:4" ht="53.25" customHeight="1">
      <c r="A49" s="5" t="s">
        <v>14</v>
      </c>
      <c r="B49" s="6"/>
      <c r="C49" s="139" t="s">
        <v>26</v>
      </c>
      <c r="D49" s="131"/>
    </row>
    <row r="50" spans="1:4" ht="26.25" customHeight="1">
      <c r="A50" s="29" t="s">
        <v>31</v>
      </c>
      <c r="B50" s="30">
        <f>B52/12*6</f>
        <v>0</v>
      </c>
      <c r="C50" s="140"/>
      <c r="D50" s="109"/>
    </row>
    <row r="51" spans="1:4" ht="26.25" customHeight="1" hidden="1">
      <c r="A51" s="29"/>
      <c r="B51" s="30"/>
      <c r="C51" s="140"/>
      <c r="D51" s="109"/>
    </row>
    <row r="52" spans="1:4" ht="26.25" customHeight="1">
      <c r="A52" s="8" t="s">
        <v>15</v>
      </c>
      <c r="B52" s="6"/>
      <c r="C52" s="141"/>
      <c r="D52" s="110"/>
    </row>
    <row r="53" spans="1:4" ht="12.75">
      <c r="A53" s="2" t="s">
        <v>25</v>
      </c>
      <c r="B53" s="3" t="s">
        <v>46</v>
      </c>
      <c r="C53" s="3" t="s">
        <v>47</v>
      </c>
      <c r="D53" s="4" t="s">
        <v>19</v>
      </c>
    </row>
    <row r="54" spans="1:4" ht="53.25" customHeight="1">
      <c r="A54" s="5" t="s">
        <v>14</v>
      </c>
      <c r="B54" s="6"/>
      <c r="C54" s="139" t="s">
        <v>26</v>
      </c>
      <c r="D54" s="131"/>
    </row>
    <row r="55" spans="1:4" ht="26.25" customHeight="1">
      <c r="A55" s="29" t="s">
        <v>31</v>
      </c>
      <c r="B55" s="30">
        <f>B57/12*6</f>
        <v>0</v>
      </c>
      <c r="C55" s="140"/>
      <c r="D55" s="109"/>
    </row>
    <row r="56" spans="1:4" ht="26.25" customHeight="1" hidden="1">
      <c r="A56" s="29"/>
      <c r="B56" s="30"/>
      <c r="C56" s="140"/>
      <c r="D56" s="109"/>
    </row>
    <row r="57" spans="1:4" ht="26.25" customHeight="1">
      <c r="A57" s="8" t="s">
        <v>15</v>
      </c>
      <c r="B57" s="6"/>
      <c r="C57" s="141"/>
      <c r="D57" s="110"/>
    </row>
    <row r="58" ht="9" customHeight="1">
      <c r="A58" s="9"/>
    </row>
    <row r="59" spans="1:4" ht="12.75">
      <c r="A59" s="18" t="s">
        <v>22</v>
      </c>
      <c r="B59" s="19"/>
      <c r="C59" s="19"/>
      <c r="D59" s="20"/>
    </row>
    <row r="60" spans="1:4" ht="12.75">
      <c r="A60" s="11" t="s">
        <v>13</v>
      </c>
      <c r="B60" s="3" t="s">
        <v>46</v>
      </c>
      <c r="C60" s="3" t="s">
        <v>47</v>
      </c>
      <c r="D60" s="4" t="s">
        <v>19</v>
      </c>
    </row>
    <row r="61" spans="1:4" ht="53.25" customHeight="1">
      <c r="A61" s="8" t="s">
        <v>14</v>
      </c>
      <c r="B61" s="6">
        <v>1370024</v>
      </c>
      <c r="C61" s="112" t="str">
        <f>IF(AND(B61+C63&gt;=B64),"MET PM",IF(AND(B61+C63&lt;B62),"PM NOT MET"))</f>
        <v>MET PM</v>
      </c>
      <c r="D61" s="136"/>
    </row>
    <row r="62" spans="1:4" ht="26.25" customHeight="1">
      <c r="A62" s="29" t="s">
        <v>31</v>
      </c>
      <c r="B62" s="31">
        <f>B64</f>
        <v>102000</v>
      </c>
      <c r="C62" s="113"/>
      <c r="D62" s="137"/>
    </row>
    <row r="63" spans="1:4" ht="26.25" customHeight="1" hidden="1">
      <c r="A63" s="29"/>
      <c r="B63" s="36">
        <v>0.1</v>
      </c>
      <c r="C63" s="32">
        <f>B62*B63</f>
        <v>10200</v>
      </c>
      <c r="D63" s="137"/>
    </row>
    <row r="64" spans="1:4" ht="26.25" customHeight="1">
      <c r="A64" s="8" t="s">
        <v>15</v>
      </c>
      <c r="B64" s="6">
        <v>102000</v>
      </c>
      <c r="C64" s="34"/>
      <c r="D64" s="138"/>
    </row>
    <row r="65" spans="1:4" ht="12.75">
      <c r="A65" s="2" t="s">
        <v>18</v>
      </c>
      <c r="B65" s="3" t="s">
        <v>46</v>
      </c>
      <c r="C65" s="3" t="s">
        <v>47</v>
      </c>
      <c r="D65" s="4" t="s">
        <v>19</v>
      </c>
    </row>
    <row r="66" spans="1:4" ht="53.25" customHeight="1">
      <c r="A66" s="5" t="s">
        <v>14</v>
      </c>
      <c r="B66" s="6">
        <v>514912</v>
      </c>
      <c r="C66" s="112" t="str">
        <f>IF(AND(B66+C68&gt;=B69),"MET PM",IF(AND(B66+C68&lt;B67),"PM NOT MET"))</f>
        <v>MET PM</v>
      </c>
      <c r="D66" s="131"/>
    </row>
    <row r="67" spans="1:4" ht="26.25" customHeight="1">
      <c r="A67" s="29" t="s">
        <v>31</v>
      </c>
      <c r="B67" s="31">
        <f>B69</f>
        <v>200</v>
      </c>
      <c r="C67" s="113"/>
      <c r="D67" s="109"/>
    </row>
    <row r="68" spans="1:4" ht="26.25" customHeight="1" hidden="1">
      <c r="A68" s="29"/>
      <c r="B68" s="42">
        <v>0.1</v>
      </c>
      <c r="C68" s="69">
        <f>B67*B68</f>
        <v>20</v>
      </c>
      <c r="D68" s="109"/>
    </row>
    <row r="69" spans="1:4" ht="26.25" customHeight="1">
      <c r="A69" s="8" t="s">
        <v>15</v>
      </c>
      <c r="B69" s="6">
        <v>200</v>
      </c>
      <c r="C69" s="35"/>
      <c r="D69" s="110"/>
    </row>
    <row r="70" spans="1:4" ht="12.75">
      <c r="A70" s="2" t="s">
        <v>24</v>
      </c>
      <c r="B70" s="3" t="s">
        <v>46</v>
      </c>
      <c r="C70" s="3" t="s">
        <v>47</v>
      </c>
      <c r="D70" s="4" t="s">
        <v>19</v>
      </c>
    </row>
    <row r="71" spans="1:4" ht="53.25" customHeight="1">
      <c r="A71" s="5" t="s">
        <v>14</v>
      </c>
      <c r="B71" s="6">
        <v>362238</v>
      </c>
      <c r="C71" s="112" t="str">
        <f>IF(AND(B71+C73&gt;=B74),"MET PM",IF(AND(B71+C73&lt;B72),"PM NOT MET"))</f>
        <v>MET PM</v>
      </c>
      <c r="D71" s="131"/>
    </row>
    <row r="72" spans="1:4" ht="26.25" customHeight="1">
      <c r="A72" s="29" t="s">
        <v>31</v>
      </c>
      <c r="B72" s="31">
        <f>B74</f>
        <v>85</v>
      </c>
      <c r="C72" s="113"/>
      <c r="D72" s="109"/>
    </row>
    <row r="73" spans="1:4" ht="26.25" customHeight="1" hidden="1">
      <c r="A73" s="29"/>
      <c r="B73" s="42">
        <v>0.1</v>
      </c>
      <c r="C73" s="69">
        <f>B72*B73</f>
        <v>8.5</v>
      </c>
      <c r="D73" s="109"/>
    </row>
    <row r="74" spans="1:4" ht="26.25" customHeight="1">
      <c r="A74" s="8" t="s">
        <v>15</v>
      </c>
      <c r="B74" s="6">
        <v>85</v>
      </c>
      <c r="C74" s="35"/>
      <c r="D74" s="110"/>
    </row>
    <row r="75" spans="1:4" ht="12.75">
      <c r="A75" s="2" t="s">
        <v>17</v>
      </c>
      <c r="B75" s="3" t="s">
        <v>46</v>
      </c>
      <c r="C75" s="3" t="s">
        <v>47</v>
      </c>
      <c r="D75" s="4" t="s">
        <v>19</v>
      </c>
    </row>
    <row r="76" spans="1:4" ht="53.25" customHeight="1">
      <c r="A76" s="5" t="s">
        <v>14</v>
      </c>
      <c r="B76" s="6">
        <v>620032</v>
      </c>
      <c r="C76" s="112" t="str">
        <f>IF(AND(B76+C78&gt;=B79),"MET PM",IF(AND(B76+C78&lt;B77),"PM NOT MET"))</f>
        <v>MET PM</v>
      </c>
      <c r="D76" s="131"/>
    </row>
    <row r="77" spans="1:4" ht="26.25" customHeight="1">
      <c r="A77" s="29" t="s">
        <v>31</v>
      </c>
      <c r="B77" s="31">
        <f>B79</f>
        <v>65000</v>
      </c>
      <c r="C77" s="113"/>
      <c r="D77" s="109"/>
    </row>
    <row r="78" spans="1:4" ht="26.25" customHeight="1" hidden="1">
      <c r="A78" s="29"/>
      <c r="B78" s="42">
        <v>0.1</v>
      </c>
      <c r="C78" s="69">
        <f>B77*B78</f>
        <v>6500</v>
      </c>
      <c r="D78" s="109"/>
    </row>
    <row r="79" spans="1:4" ht="26.25" customHeight="1">
      <c r="A79" s="8" t="s">
        <v>15</v>
      </c>
      <c r="B79" s="6">
        <v>65000</v>
      </c>
      <c r="C79" s="35"/>
      <c r="D79" s="110"/>
    </row>
    <row r="80" spans="1:4" ht="12.75">
      <c r="A80" s="11" t="s">
        <v>25</v>
      </c>
      <c r="B80" s="3" t="s">
        <v>46</v>
      </c>
      <c r="C80" s="3" t="s">
        <v>47</v>
      </c>
      <c r="D80" s="4" t="s">
        <v>19</v>
      </c>
    </row>
    <row r="81" spans="1:4" ht="53.25" customHeight="1">
      <c r="A81" s="8" t="s">
        <v>14</v>
      </c>
      <c r="B81" s="6">
        <v>324992</v>
      </c>
      <c r="C81" s="112" t="str">
        <f>IF(AND(B81+C83&gt;=B84),"MET PM",IF(AND(B81+C83&lt;B82),"PM NOT MET"))</f>
        <v>MET PM</v>
      </c>
      <c r="D81" s="142"/>
    </row>
    <row r="82" spans="1:4" ht="26.25" customHeight="1">
      <c r="A82" s="29" t="s">
        <v>31</v>
      </c>
      <c r="B82" s="31">
        <f>B84</f>
        <v>45000</v>
      </c>
      <c r="C82" s="113"/>
      <c r="D82" s="143"/>
    </row>
    <row r="83" spans="1:4" ht="26.25" customHeight="1" hidden="1">
      <c r="A83" s="29"/>
      <c r="B83" s="36">
        <v>0.1</v>
      </c>
      <c r="C83" s="32">
        <f>B82*B83</f>
        <v>4500</v>
      </c>
      <c r="D83" s="143"/>
    </row>
    <row r="84" spans="1:4" ht="26.25" customHeight="1">
      <c r="A84" s="8" t="s">
        <v>15</v>
      </c>
      <c r="B84" s="6">
        <v>45000</v>
      </c>
      <c r="C84" s="34"/>
      <c r="D84" s="144"/>
    </row>
    <row r="85" ht="6.75" customHeight="1">
      <c r="A85" s="12"/>
    </row>
    <row r="86" spans="1:4" ht="12.75">
      <c r="A86" s="18" t="s">
        <v>23</v>
      </c>
      <c r="B86" s="19"/>
      <c r="C86" s="19"/>
      <c r="D86" s="20"/>
    </row>
    <row r="87" spans="1:4" ht="12.75">
      <c r="A87" s="11" t="s">
        <v>13</v>
      </c>
      <c r="B87" s="3" t="s">
        <v>46</v>
      </c>
      <c r="C87" s="3" t="s">
        <v>47</v>
      </c>
      <c r="D87" s="4" t="s">
        <v>19</v>
      </c>
    </row>
    <row r="88" spans="1:4" ht="53.25" customHeight="1">
      <c r="A88" s="8" t="s">
        <v>14</v>
      </c>
      <c r="B88" s="6">
        <v>35</v>
      </c>
      <c r="C88" s="112" t="str">
        <f>IF(AND(B88+C90&gt;=B91),"MET PM",IF(AND(B88+C90&lt;B89),"PM NOT MET"))</f>
        <v>MET PM</v>
      </c>
      <c r="D88" s="148"/>
    </row>
    <row r="89" spans="1:4" ht="26.25" customHeight="1">
      <c r="A89" s="29" t="s">
        <v>31</v>
      </c>
      <c r="B89" s="31">
        <f>B91</f>
        <v>35</v>
      </c>
      <c r="C89" s="113"/>
      <c r="D89" s="109"/>
    </row>
    <row r="90" spans="1:4" ht="26.25" customHeight="1" hidden="1">
      <c r="A90" s="29"/>
      <c r="B90" s="42">
        <v>0.1</v>
      </c>
      <c r="C90" s="69">
        <f>B89*B90</f>
        <v>3.5</v>
      </c>
      <c r="D90" s="109"/>
    </row>
    <row r="91" spans="1:4" ht="26.25" customHeight="1">
      <c r="A91" s="8" t="s">
        <v>15</v>
      </c>
      <c r="B91" s="6">
        <v>35</v>
      </c>
      <c r="C91" s="35"/>
      <c r="D91" s="110"/>
    </row>
    <row r="92" spans="1:4" ht="12.75">
      <c r="A92" s="11" t="s">
        <v>18</v>
      </c>
      <c r="B92" s="3" t="s">
        <v>46</v>
      </c>
      <c r="C92" s="3" t="s">
        <v>47</v>
      </c>
      <c r="D92" s="4" t="s">
        <v>19</v>
      </c>
    </row>
    <row r="93" spans="1:4" ht="53.25" customHeight="1">
      <c r="A93" s="8" t="s">
        <v>14</v>
      </c>
      <c r="B93" s="6">
        <v>35</v>
      </c>
      <c r="C93" s="139" t="s">
        <v>26</v>
      </c>
      <c r="D93" s="152"/>
    </row>
    <row r="94" spans="1:4" ht="26.25" customHeight="1">
      <c r="A94" s="29" t="s">
        <v>31</v>
      </c>
      <c r="B94" s="30">
        <f>B96/12*6</f>
        <v>0</v>
      </c>
      <c r="C94" s="140"/>
      <c r="D94" s="153"/>
    </row>
    <row r="95" spans="1:4" ht="26.25" customHeight="1" hidden="1">
      <c r="A95" s="29"/>
      <c r="B95" s="36">
        <v>0.1</v>
      </c>
      <c r="C95" s="140"/>
      <c r="D95" s="153"/>
    </row>
    <row r="96" spans="1:4" ht="26.25" customHeight="1">
      <c r="A96" s="8" t="s">
        <v>15</v>
      </c>
      <c r="B96" s="6"/>
      <c r="C96" s="141"/>
      <c r="D96" s="154"/>
    </row>
    <row r="97" spans="1:4" ht="12.75">
      <c r="A97" s="11" t="s">
        <v>24</v>
      </c>
      <c r="B97" s="3" t="s">
        <v>46</v>
      </c>
      <c r="C97" s="3" t="s">
        <v>47</v>
      </c>
      <c r="D97" s="4" t="s">
        <v>19</v>
      </c>
    </row>
    <row r="98" spans="1:4" ht="53.25" customHeight="1">
      <c r="A98" s="8" t="s">
        <v>14</v>
      </c>
      <c r="B98" s="6"/>
      <c r="C98" s="139" t="s">
        <v>26</v>
      </c>
      <c r="D98" s="131"/>
    </row>
    <row r="99" spans="1:4" ht="26.25" customHeight="1">
      <c r="A99" s="29" t="s">
        <v>31</v>
      </c>
      <c r="B99" s="30">
        <f>B101/12*6</f>
        <v>0</v>
      </c>
      <c r="C99" s="140"/>
      <c r="D99" s="109"/>
    </row>
    <row r="100" spans="1:4" ht="26.25" customHeight="1" hidden="1">
      <c r="A100" s="29"/>
      <c r="B100" s="30"/>
      <c r="C100" s="140"/>
      <c r="D100" s="109"/>
    </row>
    <row r="101" spans="1:4" ht="26.25" customHeight="1">
      <c r="A101" s="8" t="s">
        <v>15</v>
      </c>
      <c r="B101" s="6"/>
      <c r="C101" s="141"/>
      <c r="D101" s="110"/>
    </row>
    <row r="102" spans="1:4" ht="12.75">
      <c r="A102" s="11" t="s">
        <v>17</v>
      </c>
      <c r="B102" s="3" t="s">
        <v>46</v>
      </c>
      <c r="C102" s="3" t="s">
        <v>47</v>
      </c>
      <c r="D102" s="4" t="s">
        <v>19</v>
      </c>
    </row>
    <row r="103" spans="1:4" ht="53.25" customHeight="1">
      <c r="A103" s="8" t="s">
        <v>14</v>
      </c>
      <c r="B103" s="6">
        <v>35</v>
      </c>
      <c r="C103" s="112" t="str">
        <f>IF(AND(B103+C105&gt;=B106),"MET PM",IF(AND(B103+C105&lt;B104),"PM NOT MET"))</f>
        <v>MET PM</v>
      </c>
      <c r="D103" s="148"/>
    </row>
    <row r="104" spans="1:4" ht="26.25" customHeight="1">
      <c r="A104" s="29" t="s">
        <v>31</v>
      </c>
      <c r="B104" s="31">
        <f>B106</f>
        <v>35</v>
      </c>
      <c r="C104" s="113"/>
      <c r="D104" s="109"/>
    </row>
    <row r="105" spans="1:4" ht="26.25" customHeight="1" hidden="1">
      <c r="A105" s="29"/>
      <c r="B105" s="42">
        <v>0.1</v>
      </c>
      <c r="C105" s="69">
        <f>B104*B105</f>
        <v>3.5</v>
      </c>
      <c r="D105" s="109"/>
    </row>
    <row r="106" spans="1:4" ht="26.25" customHeight="1">
      <c r="A106" s="8" t="s">
        <v>15</v>
      </c>
      <c r="B106" s="6">
        <v>35</v>
      </c>
      <c r="C106" s="35"/>
      <c r="D106" s="110"/>
    </row>
    <row r="107" spans="1:4" ht="12.75">
      <c r="A107" s="11" t="s">
        <v>25</v>
      </c>
      <c r="B107" s="3" t="s">
        <v>46</v>
      </c>
      <c r="C107" s="3" t="s">
        <v>47</v>
      </c>
      <c r="D107" s="4" t="s">
        <v>19</v>
      </c>
    </row>
    <row r="108" spans="1:4" ht="53.25" customHeight="1">
      <c r="A108" s="8" t="s">
        <v>14</v>
      </c>
      <c r="B108" s="6">
        <v>25</v>
      </c>
      <c r="C108" s="139" t="s">
        <v>26</v>
      </c>
      <c r="D108" s="131"/>
    </row>
    <row r="109" spans="1:4" ht="26.25" customHeight="1">
      <c r="A109" s="29" t="s">
        <v>31</v>
      </c>
      <c r="B109" s="30">
        <f>B111/12*6</f>
        <v>0</v>
      </c>
      <c r="C109" s="140"/>
      <c r="D109" s="109"/>
    </row>
    <row r="110" spans="1:4" ht="26.25" customHeight="1" hidden="1">
      <c r="A110" s="29"/>
      <c r="B110" s="30"/>
      <c r="C110" s="140"/>
      <c r="D110" s="109"/>
    </row>
    <row r="111" spans="1:4" ht="26.25" customHeight="1">
      <c r="A111" s="8" t="s">
        <v>15</v>
      </c>
      <c r="B111" s="6"/>
      <c r="C111" s="141"/>
      <c r="D111" s="110"/>
    </row>
    <row r="112" ht="8.25" customHeight="1">
      <c r="A112" s="12"/>
    </row>
    <row r="113" spans="1:4" ht="12.75">
      <c r="A113" s="25" t="s">
        <v>65</v>
      </c>
      <c r="B113" s="25"/>
      <c r="C113" s="25"/>
      <c r="D113" s="25"/>
    </row>
    <row r="114" ht="7.5" customHeight="1">
      <c r="A114" s="12"/>
    </row>
    <row r="115" spans="1:4" ht="12.75">
      <c r="A115" s="15" t="s">
        <v>16</v>
      </c>
      <c r="B115" s="16"/>
      <c r="C115" s="16"/>
      <c r="D115" s="17"/>
    </row>
    <row r="116" spans="1:4" ht="12.75">
      <c r="A116" s="11" t="s">
        <v>13</v>
      </c>
      <c r="B116" s="3" t="s">
        <v>46</v>
      </c>
      <c r="C116" s="3" t="s">
        <v>47</v>
      </c>
      <c r="D116" s="4" t="s">
        <v>19</v>
      </c>
    </row>
    <row r="117" spans="1:4" ht="53.25" customHeight="1">
      <c r="A117" s="13" t="s">
        <v>14</v>
      </c>
      <c r="B117" s="6">
        <v>32</v>
      </c>
      <c r="C117" s="112" t="str">
        <f>IF(AND(B117+C119&gt;=B120),"MET PM",IF(AND(B117+C119&lt;B118),"PM NOT MET"))</f>
        <v>MET PM</v>
      </c>
      <c r="D117" s="148"/>
    </row>
    <row r="118" spans="1:4" ht="26.25" customHeight="1">
      <c r="A118" s="29" t="s">
        <v>31</v>
      </c>
      <c r="B118" s="31">
        <f>B120</f>
        <v>32</v>
      </c>
      <c r="C118" s="113"/>
      <c r="D118" s="109"/>
    </row>
    <row r="119" spans="1:4" ht="26.25" customHeight="1" hidden="1">
      <c r="A119" s="29"/>
      <c r="B119" s="36">
        <v>0.05</v>
      </c>
      <c r="C119" s="32">
        <f>B119*B118</f>
        <v>1.6</v>
      </c>
      <c r="D119" s="109"/>
    </row>
    <row r="120" spans="1:4" ht="26.25" customHeight="1">
      <c r="A120" s="13" t="s">
        <v>15</v>
      </c>
      <c r="B120" s="6">
        <v>32</v>
      </c>
      <c r="C120" s="86"/>
      <c r="D120" s="110"/>
    </row>
    <row r="121" spans="1:4" ht="12.75">
      <c r="A121" s="94" t="s">
        <v>0</v>
      </c>
      <c r="B121" s="95"/>
      <c r="C121" s="95"/>
      <c r="D121" s="96"/>
    </row>
    <row r="122" spans="1:4" ht="12.75">
      <c r="A122" s="11" t="s">
        <v>13</v>
      </c>
      <c r="B122" s="3" t="s">
        <v>46</v>
      </c>
      <c r="C122" s="3" t="s">
        <v>47</v>
      </c>
      <c r="D122" s="4" t="s">
        <v>19</v>
      </c>
    </row>
    <row r="123" spans="1:4" ht="53.25" customHeight="1">
      <c r="A123" s="13" t="s">
        <v>14</v>
      </c>
      <c r="B123" s="6">
        <v>3</v>
      </c>
      <c r="C123" s="112" t="str">
        <f>IF(AND(B123+C125&gt;=B126),"MET PM",IF(AND(B123+C125&lt;B124),"PM NOT MET"))</f>
        <v>PM NOT MET</v>
      </c>
      <c r="D123" s="149"/>
    </row>
    <row r="124" spans="1:4" ht="33" customHeight="1">
      <c r="A124" s="29" t="s">
        <v>31</v>
      </c>
      <c r="B124" s="31">
        <f>B126</f>
        <v>15</v>
      </c>
      <c r="C124" s="113"/>
      <c r="D124" s="150"/>
    </row>
    <row r="125" spans="1:4" ht="26.25" customHeight="1" hidden="1">
      <c r="A125" s="29"/>
      <c r="B125" s="36">
        <v>0.05</v>
      </c>
      <c r="C125" s="32">
        <f>B124*B125</f>
        <v>0.75</v>
      </c>
      <c r="D125" s="150"/>
    </row>
    <row r="126" spans="1:4" ht="26.25" customHeight="1">
      <c r="A126" s="13" t="s">
        <v>15</v>
      </c>
      <c r="B126" s="6">
        <v>15</v>
      </c>
      <c r="C126" s="87"/>
      <c r="D126" s="151"/>
    </row>
    <row r="127" ht="11.25" customHeight="1"/>
    <row r="128" spans="1:4" ht="12.75">
      <c r="A128" s="25" t="s">
        <v>66</v>
      </c>
      <c r="B128" s="25"/>
      <c r="C128" s="25"/>
      <c r="D128" s="25"/>
    </row>
    <row r="129" ht="12.75" customHeight="1">
      <c r="A129" s="12"/>
    </row>
    <row r="130" spans="1:4" ht="41.25" customHeight="1">
      <c r="A130" s="123" t="s">
        <v>68</v>
      </c>
      <c r="B130" s="123"/>
      <c r="C130" s="123"/>
      <c r="D130" s="123"/>
    </row>
  </sheetData>
  <sheetProtection password="CD52" sheet="1" objects="1" scenarios="1"/>
  <protectedRanges>
    <protectedRange sqref="D8 D13 D18 D23 D28 D34 D39 D44 D49 D54 D61 D66 D71 D76 D81 D88 D98 D93 D103 D108 D117 D123" name="Range1"/>
  </protectedRanges>
  <mergeCells count="51">
    <mergeCell ref="D76:D79"/>
    <mergeCell ref="D71:D74"/>
    <mergeCell ref="C71:C72"/>
    <mergeCell ref="C76:C77"/>
    <mergeCell ref="C88:C89"/>
    <mergeCell ref="C93:C96"/>
    <mergeCell ref="D88:D91"/>
    <mergeCell ref="C81:C82"/>
    <mergeCell ref="C117:C118"/>
    <mergeCell ref="C108:C111"/>
    <mergeCell ref="D93:D96"/>
    <mergeCell ref="D81:D84"/>
    <mergeCell ref="C98:C101"/>
    <mergeCell ref="A130:D130"/>
    <mergeCell ref="D103:D106"/>
    <mergeCell ref="D98:D101"/>
    <mergeCell ref="C123:C124"/>
    <mergeCell ref="D123:D126"/>
    <mergeCell ref="A121:D121"/>
    <mergeCell ref="D108:D111"/>
    <mergeCell ref="D117:D120"/>
    <mergeCell ref="C103:C104"/>
    <mergeCell ref="A1:D1"/>
    <mergeCell ref="A2:D2"/>
    <mergeCell ref="A3:C3"/>
    <mergeCell ref="A4:C4"/>
    <mergeCell ref="D3:D4"/>
    <mergeCell ref="C8:C9"/>
    <mergeCell ref="D8:D11"/>
    <mergeCell ref="D13:D16"/>
    <mergeCell ref="D34:D37"/>
    <mergeCell ref="D23:D26"/>
    <mergeCell ref="C18:C19"/>
    <mergeCell ref="D18:D21"/>
    <mergeCell ref="C28:C29"/>
    <mergeCell ref="C23:C24"/>
    <mergeCell ref="C13:C14"/>
    <mergeCell ref="D28:D31"/>
    <mergeCell ref="D61:D64"/>
    <mergeCell ref="C61:C62"/>
    <mergeCell ref="D66:D69"/>
    <mergeCell ref="C34:C35"/>
    <mergeCell ref="C66:C67"/>
    <mergeCell ref="D39:D42"/>
    <mergeCell ref="C39:C42"/>
    <mergeCell ref="C49:C52"/>
    <mergeCell ref="C54:C57"/>
    <mergeCell ref="C44:C47"/>
    <mergeCell ref="D49:D52"/>
    <mergeCell ref="D44:D47"/>
    <mergeCell ref="D54:D57"/>
  </mergeCells>
  <conditionalFormatting sqref="C123 C117 C103 C88 C81 C76 C71 C66 C61 C34 C28 C23 C18 C13 C8">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4" manualBreakCount="4">
    <brk id="26" max="255" man="1"/>
    <brk id="58" max="255" man="1"/>
    <brk id="91" max="255" man="1"/>
    <brk id="120" max="255" man="1"/>
  </rowBreaks>
</worksheet>
</file>

<file path=xl/worksheets/sheet5.xml><?xml version="1.0" encoding="utf-8"?>
<worksheet xmlns="http://schemas.openxmlformats.org/spreadsheetml/2006/main" xmlns:r="http://schemas.openxmlformats.org/officeDocument/2006/relationships">
  <dimension ref="A1:E175"/>
  <sheetViews>
    <sheetView view="pageBreakPreview" zoomScaleNormal="115" zoomScaleSheetLayoutView="100" zoomScalePageLayoutView="0" workbookViewId="0" topLeftCell="A1">
      <selection activeCell="B159" sqref="B159"/>
    </sheetView>
  </sheetViews>
  <sheetFormatPr defaultColWidth="9.140625" defaultRowHeight="12.75"/>
  <cols>
    <col min="1" max="1" width="14.28125" style="0" customWidth="1"/>
    <col min="2" max="2" width="9.57421875" style="0" customWidth="1"/>
    <col min="3" max="3" width="17.28125" style="0" customWidth="1"/>
    <col min="4" max="4" width="59.28125" style="0" customWidth="1"/>
    <col min="11" max="13" width="9.140625" style="0" hidden="1" customWidth="1"/>
  </cols>
  <sheetData>
    <row r="1" spans="1:5" ht="39.75" customHeight="1">
      <c r="A1" s="97" t="s">
        <v>59</v>
      </c>
      <c r="B1" s="97"/>
      <c r="C1" s="97"/>
      <c r="D1" s="97"/>
      <c r="E1" s="14"/>
    </row>
    <row r="2" spans="1:4" ht="15.75">
      <c r="A2" s="98" t="s">
        <v>1</v>
      </c>
      <c r="B2" s="99"/>
      <c r="C2" s="99"/>
      <c r="D2" s="100"/>
    </row>
    <row r="3" spans="1:4" ht="60" customHeight="1">
      <c r="A3" s="101" t="s">
        <v>44</v>
      </c>
      <c r="B3" s="102"/>
      <c r="C3" s="103"/>
      <c r="D3" s="104" t="s">
        <v>62</v>
      </c>
    </row>
    <row r="4" spans="1:4" ht="90" customHeight="1">
      <c r="A4" s="101" t="s">
        <v>45</v>
      </c>
      <c r="B4" s="102"/>
      <c r="C4" s="103"/>
      <c r="D4" s="105"/>
    </row>
    <row r="5" ht="6.75" customHeight="1"/>
    <row r="6" spans="1:4" ht="12.75">
      <c r="A6" s="18" t="s">
        <v>20</v>
      </c>
      <c r="B6" s="19"/>
      <c r="C6" s="19"/>
      <c r="D6" s="20"/>
    </row>
    <row r="7" spans="1:4" ht="12.75">
      <c r="A7" s="2" t="s">
        <v>13</v>
      </c>
      <c r="B7" s="3" t="s">
        <v>46</v>
      </c>
      <c r="C7" s="3" t="s">
        <v>47</v>
      </c>
      <c r="D7" s="4" t="s">
        <v>19</v>
      </c>
    </row>
    <row r="8" spans="1:4" ht="53.25" customHeight="1">
      <c r="A8" s="5" t="s">
        <v>14</v>
      </c>
      <c r="B8" s="6">
        <v>5042</v>
      </c>
      <c r="C8" s="112" t="str">
        <f>IF(AND(B8+C10&gt;=B11),"MET PM",IF(AND(B8+C10&lt;B9),"PM NOT MET"))</f>
        <v>PM NOT MET</v>
      </c>
      <c r="D8" s="131"/>
    </row>
    <row r="9" spans="1:4" ht="26.25" customHeight="1">
      <c r="A9" s="29" t="s">
        <v>31</v>
      </c>
      <c r="B9" s="6">
        <f>B11</f>
        <v>9300</v>
      </c>
      <c r="C9" s="113"/>
      <c r="D9" s="109"/>
    </row>
    <row r="10" spans="1:4" ht="26.25" customHeight="1" hidden="1">
      <c r="A10" s="29"/>
      <c r="B10" s="36">
        <v>0.1</v>
      </c>
      <c r="C10" s="69"/>
      <c r="D10" s="109"/>
    </row>
    <row r="11" spans="1:4" ht="26.25" customHeight="1">
      <c r="A11" s="5" t="s">
        <v>15</v>
      </c>
      <c r="B11" s="6">
        <v>9300</v>
      </c>
      <c r="C11" s="84"/>
      <c r="D11" s="110"/>
    </row>
    <row r="12" spans="1:4" ht="12.75">
      <c r="A12" s="2" t="s">
        <v>18</v>
      </c>
      <c r="B12" s="3" t="s">
        <v>46</v>
      </c>
      <c r="C12" s="3" t="s">
        <v>47</v>
      </c>
      <c r="D12" s="4" t="s">
        <v>19</v>
      </c>
    </row>
    <row r="13" spans="1:4" ht="53.25" customHeight="1">
      <c r="A13" s="5" t="s">
        <v>14</v>
      </c>
      <c r="B13" s="6">
        <v>6760</v>
      </c>
      <c r="C13" s="112" t="str">
        <f>IF(AND(B13+C15&gt;=B16),"MET PM",IF(AND(B13+C15&lt;B14),"PM NOT MET"))</f>
        <v>PM NOT MET</v>
      </c>
      <c r="D13" s="131"/>
    </row>
    <row r="14" spans="1:4" ht="26.25" customHeight="1">
      <c r="A14" s="29" t="s">
        <v>31</v>
      </c>
      <c r="B14" s="6">
        <f>B16</f>
        <v>12300</v>
      </c>
      <c r="C14" s="113"/>
      <c r="D14" s="109"/>
    </row>
    <row r="15" spans="1:4" ht="26.25" customHeight="1" hidden="1">
      <c r="A15" s="29"/>
      <c r="B15" s="42">
        <v>0.1</v>
      </c>
      <c r="C15" s="32">
        <f>B15*B14</f>
        <v>1230</v>
      </c>
      <c r="D15" s="109"/>
    </row>
    <row r="16" spans="1:4" ht="26.25" customHeight="1">
      <c r="A16" s="8" t="s">
        <v>15</v>
      </c>
      <c r="B16" s="6">
        <v>12300</v>
      </c>
      <c r="C16" s="84"/>
      <c r="D16" s="110"/>
    </row>
    <row r="17" spans="1:4" ht="12.75">
      <c r="A17" s="2" t="s">
        <v>24</v>
      </c>
      <c r="B17" s="3" t="s">
        <v>46</v>
      </c>
      <c r="C17" s="3" t="s">
        <v>47</v>
      </c>
      <c r="D17" s="4" t="s">
        <v>19</v>
      </c>
    </row>
    <row r="18" spans="1:4" ht="53.25" customHeight="1">
      <c r="A18" s="5" t="s">
        <v>14</v>
      </c>
      <c r="B18" s="6">
        <v>1575</v>
      </c>
      <c r="C18" s="112" t="str">
        <f>IF(AND(B18+C20&gt;=B21),"MET PM",IF(AND(B18+C20&lt;B19),"PM NOT MET"))</f>
        <v>PM NOT MET</v>
      </c>
      <c r="D18" s="131"/>
    </row>
    <row r="19" spans="1:4" ht="26.25" customHeight="1">
      <c r="A19" s="29" t="s">
        <v>31</v>
      </c>
      <c r="B19" s="6">
        <f>B21</f>
        <v>3661</v>
      </c>
      <c r="C19" s="113"/>
      <c r="D19" s="109"/>
    </row>
    <row r="20" spans="1:4" ht="26.25" customHeight="1" hidden="1">
      <c r="A20" s="29"/>
      <c r="B20" s="42">
        <v>0.1</v>
      </c>
      <c r="C20" s="38">
        <f>B20*B19</f>
        <v>366.1</v>
      </c>
      <c r="D20" s="109"/>
    </row>
    <row r="21" spans="1:4" ht="26.25" customHeight="1">
      <c r="A21" s="8" t="s">
        <v>15</v>
      </c>
      <c r="B21" s="6">
        <v>3661</v>
      </c>
      <c r="C21" s="84"/>
      <c r="D21" s="110"/>
    </row>
    <row r="22" spans="1:4" ht="12.75">
      <c r="A22" s="2" t="s">
        <v>30</v>
      </c>
      <c r="B22" s="3" t="s">
        <v>46</v>
      </c>
      <c r="C22" s="3" t="s">
        <v>47</v>
      </c>
      <c r="D22" s="4" t="s">
        <v>19</v>
      </c>
    </row>
    <row r="23" spans="1:4" ht="53.25" customHeight="1">
      <c r="A23" s="5" t="s">
        <v>14</v>
      </c>
      <c r="B23" s="6">
        <v>6234</v>
      </c>
      <c r="C23" s="112" t="str">
        <f>IF(AND(B23+C25&gt;=B26),"MET PM",IF(AND(B23+C25&lt;B24),"PM NOT MET"))</f>
        <v>MET PM</v>
      </c>
      <c r="D23" s="124"/>
    </row>
    <row r="24" spans="1:4" ht="26.25" customHeight="1">
      <c r="A24" s="29" t="s">
        <v>31</v>
      </c>
      <c r="B24" s="6">
        <f>B26</f>
        <v>3500</v>
      </c>
      <c r="C24" s="113"/>
      <c r="D24" s="111"/>
    </row>
    <row r="25" spans="1:4" ht="26.25" customHeight="1" hidden="1">
      <c r="A25" s="29"/>
      <c r="B25" s="42">
        <v>0.1</v>
      </c>
      <c r="C25" s="38">
        <f>B25*B24</f>
        <v>350</v>
      </c>
      <c r="D25" s="111"/>
    </row>
    <row r="26" spans="1:4" ht="26.25" customHeight="1">
      <c r="A26" s="8" t="s">
        <v>15</v>
      </c>
      <c r="B26" s="6">
        <v>3500</v>
      </c>
      <c r="C26" s="84"/>
      <c r="D26" s="125"/>
    </row>
    <row r="27" spans="1:4" ht="12.75">
      <c r="A27" s="2" t="s">
        <v>33</v>
      </c>
      <c r="B27" s="3" t="s">
        <v>46</v>
      </c>
      <c r="C27" s="3" t="s">
        <v>47</v>
      </c>
      <c r="D27" s="4" t="s">
        <v>19</v>
      </c>
    </row>
    <row r="28" spans="1:4" ht="53.25" customHeight="1">
      <c r="A28" s="5" t="s">
        <v>14</v>
      </c>
      <c r="B28" s="6">
        <v>3322</v>
      </c>
      <c r="C28" s="112" t="str">
        <f>IF(AND(B28+C30&gt;=B31),"MET PM",IF(AND(B28+C30&lt;B29),"PM NOT MET"))</f>
        <v>MET PM</v>
      </c>
      <c r="D28" s="114"/>
    </row>
    <row r="29" spans="1:4" ht="26.25" customHeight="1">
      <c r="A29" s="29" t="s">
        <v>31</v>
      </c>
      <c r="B29" s="6">
        <f>B31</f>
        <v>2700</v>
      </c>
      <c r="C29" s="113"/>
      <c r="D29" s="115"/>
    </row>
    <row r="30" spans="1:4" ht="26.25" customHeight="1" hidden="1">
      <c r="A30" s="29"/>
      <c r="B30" s="42">
        <v>0.1</v>
      </c>
      <c r="C30" s="89">
        <f>B30*B29</f>
        <v>270</v>
      </c>
      <c r="D30" s="115"/>
    </row>
    <row r="31" spans="1:4" ht="26.25" customHeight="1">
      <c r="A31" s="8" t="s">
        <v>15</v>
      </c>
      <c r="B31" s="6">
        <v>2700</v>
      </c>
      <c r="C31" s="35"/>
      <c r="D31" s="130"/>
    </row>
    <row r="32" spans="1:4" ht="12.75">
      <c r="A32" s="2" t="s">
        <v>17</v>
      </c>
      <c r="B32" s="3" t="s">
        <v>46</v>
      </c>
      <c r="C32" s="3" t="s">
        <v>47</v>
      </c>
      <c r="D32" s="4" t="s">
        <v>19</v>
      </c>
    </row>
    <row r="33" spans="1:4" ht="53.25" customHeight="1">
      <c r="A33" s="5" t="s">
        <v>14</v>
      </c>
      <c r="B33" s="6">
        <v>4698</v>
      </c>
      <c r="C33" s="112" t="str">
        <f>IF(AND(B33+C35&gt;=B36),"MET PM",IF(AND(B33+C35&lt;B34),"PM NOT MET"))</f>
        <v>PM NOT MET</v>
      </c>
      <c r="D33" s="131"/>
    </row>
    <row r="34" spans="1:4" ht="26.25" customHeight="1">
      <c r="A34" s="29" t="s">
        <v>31</v>
      </c>
      <c r="B34" s="6">
        <f>B36</f>
        <v>6300</v>
      </c>
      <c r="C34" s="113"/>
      <c r="D34" s="109"/>
    </row>
    <row r="35" spans="1:4" ht="26.25" customHeight="1" hidden="1">
      <c r="A35" s="29"/>
      <c r="B35" s="36">
        <v>0.1</v>
      </c>
      <c r="C35" s="32">
        <f>B35*B34</f>
        <v>630</v>
      </c>
      <c r="D35" s="109"/>
    </row>
    <row r="36" spans="1:4" ht="26.25" customHeight="1">
      <c r="A36" s="8" t="s">
        <v>15</v>
      </c>
      <c r="B36" s="6">
        <v>6300</v>
      </c>
      <c r="C36" s="84"/>
      <c r="D36" s="110"/>
    </row>
    <row r="37" spans="1:4" ht="12.75">
      <c r="A37" s="2" t="s">
        <v>25</v>
      </c>
      <c r="B37" s="3" t="s">
        <v>46</v>
      </c>
      <c r="C37" s="3" t="s">
        <v>47</v>
      </c>
      <c r="D37" s="4" t="s">
        <v>19</v>
      </c>
    </row>
    <row r="38" spans="1:4" ht="53.25" customHeight="1">
      <c r="A38" s="5" t="s">
        <v>14</v>
      </c>
      <c r="B38" s="6">
        <v>1875</v>
      </c>
      <c r="C38" s="112" t="str">
        <f>IF(AND(B38+C40&gt;=B41),"MET PM",IF(AND(B38+C40&lt;B39),"PM NOT MET"))</f>
        <v>PM NOT MET</v>
      </c>
      <c r="D38" s="114"/>
    </row>
    <row r="39" spans="1:4" ht="26.25" customHeight="1">
      <c r="A39" s="29" t="s">
        <v>31</v>
      </c>
      <c r="B39" s="6">
        <f>B41</f>
        <v>2200</v>
      </c>
      <c r="C39" s="113"/>
      <c r="D39" s="115"/>
    </row>
    <row r="40" spans="1:4" ht="26.25" customHeight="1" hidden="1">
      <c r="A40" s="29"/>
      <c r="B40" s="42">
        <v>0.1</v>
      </c>
      <c r="C40" s="89">
        <f>B40*B39</f>
        <v>220</v>
      </c>
      <c r="D40" s="115"/>
    </row>
    <row r="41" spans="1:4" ht="26.25" customHeight="1">
      <c r="A41" s="8" t="s">
        <v>15</v>
      </c>
      <c r="B41" s="6">
        <v>2200</v>
      </c>
      <c r="C41" s="35"/>
      <c r="D41" s="130"/>
    </row>
    <row r="42" spans="1:2" ht="12.75">
      <c r="A42" s="7"/>
      <c r="B42" s="1"/>
    </row>
    <row r="43" spans="1:4" ht="12.75">
      <c r="A43" s="18" t="s">
        <v>21</v>
      </c>
      <c r="B43" s="19"/>
      <c r="C43" s="19"/>
      <c r="D43" s="20"/>
    </row>
    <row r="44" spans="1:4" ht="12.75">
      <c r="A44" s="2" t="s">
        <v>13</v>
      </c>
      <c r="B44" s="3" t="s">
        <v>46</v>
      </c>
      <c r="C44" s="3" t="s">
        <v>47</v>
      </c>
      <c r="D44" s="4" t="s">
        <v>19</v>
      </c>
    </row>
    <row r="45" spans="1:4" ht="53.25" customHeight="1">
      <c r="A45" s="5" t="s">
        <v>14</v>
      </c>
      <c r="B45" s="6">
        <v>810</v>
      </c>
      <c r="C45" s="112" t="str">
        <f>IF(AND(B45+C47&gt;=B48),"MET PM",IF(AND(B45+C47&lt;B46),"PM NOT MET"))</f>
        <v>PM NOT MET</v>
      </c>
      <c r="D45" s="155"/>
    </row>
    <row r="46" spans="1:4" ht="26.25" customHeight="1">
      <c r="A46" s="29" t="s">
        <v>31</v>
      </c>
      <c r="B46" s="6">
        <f>B48</f>
        <v>1250</v>
      </c>
      <c r="C46" s="113"/>
      <c r="D46" s="156"/>
    </row>
    <row r="47" spans="1:4" ht="26.25" customHeight="1" hidden="1">
      <c r="A47" s="29"/>
      <c r="B47" s="36">
        <v>0.1</v>
      </c>
      <c r="C47" s="89">
        <f>B46*B47</f>
        <v>125</v>
      </c>
      <c r="D47" s="156"/>
    </row>
    <row r="48" spans="1:4" ht="26.25" customHeight="1">
      <c r="A48" s="8" t="s">
        <v>15</v>
      </c>
      <c r="B48" s="6">
        <v>1250</v>
      </c>
      <c r="C48" s="84"/>
      <c r="D48" s="157"/>
    </row>
    <row r="49" spans="1:4" ht="12.75">
      <c r="A49" s="2" t="s">
        <v>18</v>
      </c>
      <c r="B49" s="3" t="s">
        <v>46</v>
      </c>
      <c r="C49" s="3" t="s">
        <v>47</v>
      </c>
      <c r="D49" s="4" t="s">
        <v>19</v>
      </c>
    </row>
    <row r="50" spans="1:4" ht="53.25" customHeight="1">
      <c r="A50" s="5" t="s">
        <v>14</v>
      </c>
      <c r="B50" s="6">
        <v>332</v>
      </c>
      <c r="C50" s="112" t="str">
        <f>IF(AND(B50+C52&gt;=B53),"MET PM",IF(AND(B50+C52&lt;B51),"PM NOT MET"))</f>
        <v>PM NOT MET</v>
      </c>
      <c r="D50" s="124"/>
    </row>
    <row r="51" spans="1:4" ht="26.25" customHeight="1">
      <c r="A51" s="29" t="s">
        <v>31</v>
      </c>
      <c r="B51" s="6">
        <f>B53</f>
        <v>900</v>
      </c>
      <c r="C51" s="113"/>
      <c r="D51" s="109"/>
    </row>
    <row r="52" spans="1:4" ht="26.25" customHeight="1" hidden="1">
      <c r="A52" s="29"/>
      <c r="B52" s="42">
        <v>0.1</v>
      </c>
      <c r="C52" s="89">
        <f>B52*B51</f>
        <v>90</v>
      </c>
      <c r="D52" s="109"/>
    </row>
    <row r="53" spans="1:4" ht="26.25" customHeight="1">
      <c r="A53" s="8" t="s">
        <v>15</v>
      </c>
      <c r="B53" s="6">
        <v>900</v>
      </c>
      <c r="C53" s="85"/>
      <c r="D53" s="110"/>
    </row>
    <row r="54" spans="1:4" ht="12.75">
      <c r="A54" s="2" t="s">
        <v>24</v>
      </c>
      <c r="B54" s="3" t="s">
        <v>46</v>
      </c>
      <c r="C54" s="3" t="s">
        <v>47</v>
      </c>
      <c r="D54" s="4" t="s">
        <v>19</v>
      </c>
    </row>
    <row r="55" spans="1:4" ht="53.25" customHeight="1">
      <c r="A55" s="5" t="s">
        <v>14</v>
      </c>
      <c r="B55" s="6">
        <v>45</v>
      </c>
      <c r="C55" s="112" t="str">
        <f>IF(AND(B55+C57&gt;=B58),"MET PM",IF(AND(B55+C57&lt;B56),"PM NOT MET"))</f>
        <v>PM NOT MET</v>
      </c>
      <c r="D55" s="131"/>
    </row>
    <row r="56" spans="1:4" ht="26.25" customHeight="1">
      <c r="A56" s="29" t="s">
        <v>31</v>
      </c>
      <c r="B56" s="6">
        <f>B58</f>
        <v>220</v>
      </c>
      <c r="C56" s="113"/>
      <c r="D56" s="109"/>
    </row>
    <row r="57" spans="1:4" ht="26.25" customHeight="1" hidden="1">
      <c r="A57" s="29"/>
      <c r="B57" s="42">
        <v>0.1</v>
      </c>
      <c r="C57" s="89">
        <f>B57*B56</f>
        <v>22</v>
      </c>
      <c r="D57" s="109"/>
    </row>
    <row r="58" spans="1:4" ht="26.25" customHeight="1">
      <c r="A58" s="8" t="s">
        <v>15</v>
      </c>
      <c r="B58" s="6">
        <v>220</v>
      </c>
      <c r="C58" s="85"/>
      <c r="D58" s="110"/>
    </row>
    <row r="59" spans="1:4" ht="12.75">
      <c r="A59" s="2" t="s">
        <v>30</v>
      </c>
      <c r="B59" s="3" t="s">
        <v>46</v>
      </c>
      <c r="C59" s="3" t="s">
        <v>47</v>
      </c>
      <c r="D59" s="4" t="s">
        <v>19</v>
      </c>
    </row>
    <row r="60" spans="1:4" ht="53.25" customHeight="1">
      <c r="A60" s="5" t="s">
        <v>14</v>
      </c>
      <c r="B60" s="6">
        <v>500</v>
      </c>
      <c r="C60" s="139" t="s">
        <v>26</v>
      </c>
      <c r="D60" s="114"/>
    </row>
    <row r="61" spans="1:4" ht="26.25" customHeight="1">
      <c r="A61" s="29" t="s">
        <v>31</v>
      </c>
      <c r="B61" s="30">
        <f>B62/12*6</f>
        <v>0</v>
      </c>
      <c r="C61" s="140"/>
      <c r="D61" s="115"/>
    </row>
    <row r="62" spans="1:4" ht="26.25" customHeight="1">
      <c r="A62" s="8" t="s">
        <v>15</v>
      </c>
      <c r="B62" s="6"/>
      <c r="C62" s="141"/>
      <c r="D62" s="130"/>
    </row>
    <row r="63" spans="1:4" ht="12.75">
      <c r="A63" s="2" t="s">
        <v>33</v>
      </c>
      <c r="B63" s="3" t="s">
        <v>46</v>
      </c>
      <c r="C63" s="3" t="s">
        <v>47</v>
      </c>
      <c r="D63" s="4" t="s">
        <v>19</v>
      </c>
    </row>
    <row r="64" spans="1:4" ht="53.25" customHeight="1">
      <c r="A64" s="5" t="s">
        <v>14</v>
      </c>
      <c r="B64" s="6">
        <v>500</v>
      </c>
      <c r="C64" s="139" t="s">
        <v>26</v>
      </c>
      <c r="D64" s="114"/>
    </row>
    <row r="65" spans="1:4" ht="26.25" customHeight="1">
      <c r="A65" s="29" t="s">
        <v>31</v>
      </c>
      <c r="B65" s="30">
        <f>B66/12*6</f>
        <v>0</v>
      </c>
      <c r="C65" s="140"/>
      <c r="D65" s="115"/>
    </row>
    <row r="66" spans="1:4" ht="26.25" customHeight="1">
      <c r="A66" s="8" t="s">
        <v>15</v>
      </c>
      <c r="B66" s="6"/>
      <c r="C66" s="141"/>
      <c r="D66" s="130"/>
    </row>
    <row r="67" spans="1:4" ht="12.75">
      <c r="A67" s="2" t="s">
        <v>17</v>
      </c>
      <c r="B67" s="3" t="s">
        <v>46</v>
      </c>
      <c r="C67" s="3" t="s">
        <v>47</v>
      </c>
      <c r="D67" s="4" t="s">
        <v>19</v>
      </c>
    </row>
    <row r="68" spans="1:4" ht="53.25" customHeight="1">
      <c r="A68" s="5" t="s">
        <v>14</v>
      </c>
      <c r="B68" s="6">
        <v>1360</v>
      </c>
      <c r="C68" s="112" t="str">
        <f>IF(AND(B68+C70&gt;=B71),"MET PM",IF(AND(B68+C70&lt;B69),"PM NOT MET"))</f>
        <v>MET PM</v>
      </c>
      <c r="D68" s="131"/>
    </row>
    <row r="69" spans="1:4" ht="26.25" customHeight="1">
      <c r="A69" s="29" t="s">
        <v>31</v>
      </c>
      <c r="B69" s="6">
        <f>B71</f>
        <v>1100</v>
      </c>
      <c r="C69" s="113"/>
      <c r="D69" s="109"/>
    </row>
    <row r="70" spans="1:4" ht="26.25" customHeight="1" hidden="1">
      <c r="A70" s="29"/>
      <c r="B70" s="42">
        <v>0.1</v>
      </c>
      <c r="C70" s="89">
        <f>B70*B69</f>
        <v>110</v>
      </c>
      <c r="D70" s="109"/>
    </row>
    <row r="71" spans="1:4" ht="26.25" customHeight="1">
      <c r="A71" s="8" t="s">
        <v>15</v>
      </c>
      <c r="B71" s="6">
        <v>1100</v>
      </c>
      <c r="C71" s="35"/>
      <c r="D71" s="110"/>
    </row>
    <row r="72" spans="1:4" ht="12.75">
      <c r="A72" s="2" t="s">
        <v>25</v>
      </c>
      <c r="B72" s="3" t="s">
        <v>46</v>
      </c>
      <c r="C72" s="3" t="s">
        <v>47</v>
      </c>
      <c r="D72" s="4" t="s">
        <v>19</v>
      </c>
    </row>
    <row r="73" spans="1:4" ht="53.25" customHeight="1">
      <c r="A73" s="5" t="s">
        <v>14</v>
      </c>
      <c r="B73" s="6">
        <v>9</v>
      </c>
      <c r="C73" s="112" t="str">
        <f>IF(AND(B73+C75&gt;=B76),"MET PM",IF(AND(B73+C75&lt;B74),"PM NOT MET"))</f>
        <v>PM NOT MET</v>
      </c>
      <c r="D73" s="131"/>
    </row>
    <row r="74" spans="1:4" ht="26.25" customHeight="1">
      <c r="A74" s="29" t="s">
        <v>31</v>
      </c>
      <c r="B74" s="6">
        <f>B76</f>
        <v>130</v>
      </c>
      <c r="C74" s="113"/>
      <c r="D74" s="109"/>
    </row>
    <row r="75" spans="1:4" ht="26.25" customHeight="1" hidden="1">
      <c r="A75" s="29"/>
      <c r="B75" s="42">
        <v>0.1</v>
      </c>
      <c r="C75" s="89">
        <f>B75*B74</f>
        <v>13</v>
      </c>
      <c r="D75" s="109"/>
    </row>
    <row r="76" spans="1:4" ht="26.25" customHeight="1">
      <c r="A76" s="8" t="s">
        <v>15</v>
      </c>
      <c r="B76" s="6">
        <v>130</v>
      </c>
      <c r="C76" s="84"/>
      <c r="D76" s="110"/>
    </row>
    <row r="77" ht="12.75">
      <c r="A77" s="10"/>
    </row>
    <row r="78" spans="1:4" ht="12.75">
      <c r="A78" s="18" t="s">
        <v>22</v>
      </c>
      <c r="B78" s="19"/>
      <c r="C78" s="19"/>
      <c r="D78" s="20"/>
    </row>
    <row r="79" spans="1:4" ht="12.75">
      <c r="A79" s="11" t="s">
        <v>13</v>
      </c>
      <c r="B79" s="3" t="s">
        <v>46</v>
      </c>
      <c r="C79" s="3" t="s">
        <v>47</v>
      </c>
      <c r="D79" s="4" t="s">
        <v>19</v>
      </c>
    </row>
    <row r="80" spans="1:4" ht="53.25" customHeight="1">
      <c r="A80" s="8" t="s">
        <v>14</v>
      </c>
      <c r="B80" s="6">
        <v>1183320</v>
      </c>
      <c r="C80" s="112" t="str">
        <f>IF(AND(B80+C82&gt;=B83),"MET PM",IF(AND(B80+C82&lt;B81),"PM NOT MET"))</f>
        <v>MET PM</v>
      </c>
      <c r="D80" s="131"/>
    </row>
    <row r="81" spans="1:4" ht="26.25" customHeight="1">
      <c r="A81" s="29" t="s">
        <v>31</v>
      </c>
      <c r="B81" s="6">
        <f>B83</f>
        <v>225000</v>
      </c>
      <c r="C81" s="113"/>
      <c r="D81" s="109"/>
    </row>
    <row r="82" spans="1:4" ht="26.25" customHeight="1" hidden="1">
      <c r="A82" s="29"/>
      <c r="B82" s="36">
        <v>0.1</v>
      </c>
      <c r="C82" s="69"/>
      <c r="D82" s="109"/>
    </row>
    <row r="83" spans="1:4" ht="26.25" customHeight="1">
      <c r="A83" s="8" t="s">
        <v>15</v>
      </c>
      <c r="B83" s="6">
        <v>225000</v>
      </c>
      <c r="C83" s="84"/>
      <c r="D83" s="110"/>
    </row>
    <row r="84" spans="1:4" ht="12.75">
      <c r="A84" s="2" t="s">
        <v>18</v>
      </c>
      <c r="B84" s="3" t="s">
        <v>46</v>
      </c>
      <c r="C84" s="3" t="s">
        <v>47</v>
      </c>
      <c r="D84" s="4" t="s">
        <v>19</v>
      </c>
    </row>
    <row r="85" spans="1:4" ht="53.25" customHeight="1">
      <c r="A85" s="5" t="s">
        <v>14</v>
      </c>
      <c r="B85" s="6">
        <v>626380</v>
      </c>
      <c r="C85" s="112" t="str">
        <f>IF(AND(B85+C87&gt;=B88),"MET PM",IF(AND(B85+C87&lt;B86),"PM NOT MET"))</f>
        <v>MET PM</v>
      </c>
      <c r="D85" s="131"/>
    </row>
    <row r="86" spans="1:4" ht="26.25" customHeight="1">
      <c r="A86" s="29" t="s">
        <v>31</v>
      </c>
      <c r="B86" s="6">
        <f>B88</f>
        <v>205000</v>
      </c>
      <c r="C86" s="113"/>
      <c r="D86" s="109"/>
    </row>
    <row r="87" spans="1:4" ht="26.25" customHeight="1" hidden="1">
      <c r="A87" s="29"/>
      <c r="B87" s="42">
        <v>0.1</v>
      </c>
      <c r="C87" s="89">
        <f>B87*B86</f>
        <v>20500</v>
      </c>
      <c r="D87" s="109"/>
    </row>
    <row r="88" spans="1:4" ht="26.25" customHeight="1">
      <c r="A88" s="8" t="s">
        <v>15</v>
      </c>
      <c r="B88" s="6">
        <v>205000</v>
      </c>
      <c r="C88" s="84"/>
      <c r="D88" s="110"/>
    </row>
    <row r="89" spans="1:4" ht="12.75">
      <c r="A89" s="2" t="s">
        <v>24</v>
      </c>
      <c r="B89" s="3" t="s">
        <v>46</v>
      </c>
      <c r="C89" s="3" t="s">
        <v>47</v>
      </c>
      <c r="D89" s="4" t="s">
        <v>19</v>
      </c>
    </row>
    <row r="90" spans="1:4" ht="53.25" customHeight="1">
      <c r="A90" s="5" t="s">
        <v>14</v>
      </c>
      <c r="B90" s="6">
        <v>76200</v>
      </c>
      <c r="C90" s="112" t="str">
        <f>IF(AND(B90+C92&gt;=B93),"MET PM",IF(AND(B90+C92&lt;B91),"PM NOT MET"))</f>
        <v>MET PM</v>
      </c>
      <c r="D90" s="131"/>
    </row>
    <row r="91" spans="1:4" ht="26.25" customHeight="1">
      <c r="A91" s="29" t="s">
        <v>31</v>
      </c>
      <c r="B91" s="6">
        <f>B93</f>
        <v>54000</v>
      </c>
      <c r="C91" s="113"/>
      <c r="D91" s="109"/>
    </row>
    <row r="92" spans="1:4" ht="26.25" customHeight="1" hidden="1">
      <c r="A92" s="29"/>
      <c r="B92" s="36">
        <v>0.1</v>
      </c>
      <c r="C92" s="32">
        <f>B92*B91</f>
        <v>5400</v>
      </c>
      <c r="D92" s="109"/>
    </row>
    <row r="93" spans="1:4" ht="26.25" customHeight="1">
      <c r="A93" s="8" t="s">
        <v>15</v>
      </c>
      <c r="B93" s="6">
        <v>54000</v>
      </c>
      <c r="C93" s="84"/>
      <c r="D93" s="110"/>
    </row>
    <row r="94" spans="1:4" ht="12.75">
      <c r="A94" s="2" t="s">
        <v>30</v>
      </c>
      <c r="B94" s="3" t="s">
        <v>46</v>
      </c>
      <c r="C94" s="3" t="s">
        <v>47</v>
      </c>
      <c r="D94" s="4" t="s">
        <v>19</v>
      </c>
    </row>
    <row r="95" spans="1:4" ht="53.25" customHeight="1">
      <c r="A95" s="5" t="s">
        <v>14</v>
      </c>
      <c r="B95" s="6">
        <v>575000</v>
      </c>
      <c r="C95" s="112" t="str">
        <f>IF(AND(B95+C97&gt;=B98),"MET PM",IF(AND(B95+C97&lt;B96),"PM NOT MET"))</f>
        <v>MET PM</v>
      </c>
      <c r="D95" s="131"/>
    </row>
    <row r="96" spans="1:4" ht="26.25" customHeight="1">
      <c r="A96" s="29" t="s">
        <v>31</v>
      </c>
      <c r="B96" s="6">
        <f>B98</f>
        <v>43000</v>
      </c>
      <c r="C96" s="113"/>
      <c r="D96" s="109"/>
    </row>
    <row r="97" spans="1:4" ht="26.25" customHeight="1" hidden="1">
      <c r="A97" s="29"/>
      <c r="B97" s="36">
        <v>0.1</v>
      </c>
      <c r="C97" s="73"/>
      <c r="D97" s="109"/>
    </row>
    <row r="98" spans="1:4" ht="26.25" customHeight="1">
      <c r="A98" s="8" t="s">
        <v>15</v>
      </c>
      <c r="B98" s="6">
        <v>43000</v>
      </c>
      <c r="C98" s="84"/>
      <c r="D98" s="110"/>
    </row>
    <row r="99" spans="1:4" ht="12.75">
      <c r="A99" s="2" t="s">
        <v>33</v>
      </c>
      <c r="B99" s="3" t="s">
        <v>46</v>
      </c>
      <c r="C99" s="3" t="s">
        <v>47</v>
      </c>
      <c r="D99" s="4" t="s">
        <v>19</v>
      </c>
    </row>
    <row r="100" spans="1:4" ht="53.25" customHeight="1">
      <c r="A100" s="5" t="s">
        <v>14</v>
      </c>
      <c r="B100" s="6">
        <v>76270</v>
      </c>
      <c r="C100" s="112" t="str">
        <f>IF(AND(B100+C102&gt;=B103),"MET PM",IF(AND(B100+C102&lt;B101),"PM NOT MET"))</f>
        <v>PM NOT MET</v>
      </c>
      <c r="D100" s="155"/>
    </row>
    <row r="101" spans="1:4" ht="26.25" customHeight="1">
      <c r="A101" s="29" t="s">
        <v>31</v>
      </c>
      <c r="B101" s="6">
        <f>B103</f>
        <v>293000</v>
      </c>
      <c r="C101" s="113"/>
      <c r="D101" s="156"/>
    </row>
    <row r="102" spans="1:4" ht="26.25" customHeight="1" hidden="1">
      <c r="A102" s="29"/>
      <c r="B102" s="42">
        <v>0.1</v>
      </c>
      <c r="C102" s="89">
        <f>B102*B101</f>
        <v>29300</v>
      </c>
      <c r="D102" s="156"/>
    </row>
    <row r="103" spans="1:4" ht="26.25" customHeight="1">
      <c r="A103" s="8" t="s">
        <v>15</v>
      </c>
      <c r="B103" s="6">
        <v>293000</v>
      </c>
      <c r="C103" s="84"/>
      <c r="D103" s="157"/>
    </row>
    <row r="104" spans="1:4" ht="12.75">
      <c r="A104" s="2" t="s">
        <v>17</v>
      </c>
      <c r="B104" s="3" t="s">
        <v>46</v>
      </c>
      <c r="C104" s="3" t="s">
        <v>47</v>
      </c>
      <c r="D104" s="4" t="s">
        <v>19</v>
      </c>
    </row>
    <row r="105" spans="1:4" ht="53.25" customHeight="1">
      <c r="A105" s="5" t="s">
        <v>14</v>
      </c>
      <c r="B105" s="6">
        <v>941820</v>
      </c>
      <c r="C105" s="112" t="str">
        <f>IF(AND(B105+C107&gt;=B108),"MET PM",IF(AND(B105+C107&lt;B106),"PM NOT MET"))</f>
        <v>MET PM</v>
      </c>
      <c r="D105" s="131"/>
    </row>
    <row r="106" spans="1:4" ht="26.25" customHeight="1">
      <c r="A106" s="29" t="s">
        <v>31</v>
      </c>
      <c r="B106" s="6">
        <f>B108</f>
        <v>370000</v>
      </c>
      <c r="C106" s="113"/>
      <c r="D106" s="109"/>
    </row>
    <row r="107" spans="1:4" ht="26.25" customHeight="1" hidden="1">
      <c r="A107" s="29"/>
      <c r="B107" s="42">
        <v>0.1</v>
      </c>
      <c r="C107" s="89">
        <f>B107*B106</f>
        <v>37000</v>
      </c>
      <c r="D107" s="109"/>
    </row>
    <row r="108" spans="1:4" ht="26.25" customHeight="1">
      <c r="A108" s="8" t="s">
        <v>15</v>
      </c>
      <c r="B108" s="6">
        <v>370000</v>
      </c>
      <c r="C108" s="84"/>
      <c r="D108" s="110"/>
    </row>
    <row r="109" spans="1:4" ht="12.75">
      <c r="A109" s="2" t="s">
        <v>25</v>
      </c>
      <c r="B109" s="3" t="s">
        <v>46</v>
      </c>
      <c r="C109" s="3" t="s">
        <v>47</v>
      </c>
      <c r="D109" s="4" t="s">
        <v>19</v>
      </c>
    </row>
    <row r="110" spans="1:4" ht="53.25" customHeight="1">
      <c r="A110" s="5" t="s">
        <v>14</v>
      </c>
      <c r="B110" s="6">
        <v>325120</v>
      </c>
      <c r="C110" s="112" t="str">
        <f>IF(AND(B110+C112&gt;=B113),"MET PM",IF(AND(B110+C112&lt;B111),"PM NOT MET"))</f>
        <v>MET PM</v>
      </c>
      <c r="D110" s="131"/>
    </row>
    <row r="111" spans="1:4" ht="26.25" customHeight="1">
      <c r="A111" s="29" t="s">
        <v>31</v>
      </c>
      <c r="B111" s="6">
        <f>B113</f>
        <v>350000</v>
      </c>
      <c r="C111" s="113"/>
      <c r="D111" s="109"/>
    </row>
    <row r="112" spans="1:4" ht="26.25" customHeight="1" hidden="1">
      <c r="A112" s="29"/>
      <c r="B112" s="36">
        <v>0.1</v>
      </c>
      <c r="C112" s="73">
        <f>B111*B112</f>
        <v>35000</v>
      </c>
      <c r="D112" s="109"/>
    </row>
    <row r="113" spans="1:4" ht="26.25" customHeight="1">
      <c r="A113" s="8" t="s">
        <v>15</v>
      </c>
      <c r="B113" s="6">
        <v>350000</v>
      </c>
      <c r="C113" s="84"/>
      <c r="D113" s="110"/>
    </row>
    <row r="114" spans="1:4" ht="12.75">
      <c r="A114" s="49"/>
      <c r="B114" s="45"/>
      <c r="C114" s="46"/>
      <c r="D114" s="47"/>
    </row>
    <row r="115" spans="1:4" ht="12.75">
      <c r="A115" s="18" t="s">
        <v>23</v>
      </c>
      <c r="B115" s="19"/>
      <c r="C115" s="19"/>
      <c r="D115" s="20"/>
    </row>
    <row r="116" spans="1:4" ht="12.75">
      <c r="A116" s="11" t="s">
        <v>13</v>
      </c>
      <c r="B116" s="3" t="s">
        <v>46</v>
      </c>
      <c r="C116" s="3" t="s">
        <v>47</v>
      </c>
      <c r="D116" s="4" t="s">
        <v>19</v>
      </c>
    </row>
    <row r="117" spans="1:4" ht="53.25" customHeight="1">
      <c r="A117" s="8" t="s">
        <v>14</v>
      </c>
      <c r="B117" s="6">
        <v>0</v>
      </c>
      <c r="C117" s="112" t="str">
        <f>IF(AND(B117+C119&gt;=B120),"MET PM",IF(AND(B117+C119&lt;B118),"PM NOT MET"))</f>
        <v>PM NOT MET</v>
      </c>
      <c r="D117" s="131"/>
    </row>
    <row r="118" spans="1:4" ht="26.25" customHeight="1">
      <c r="A118" s="29" t="s">
        <v>31</v>
      </c>
      <c r="B118" s="6">
        <f>B120</f>
        <v>3100</v>
      </c>
      <c r="C118" s="113"/>
      <c r="D118" s="109"/>
    </row>
    <row r="119" spans="1:4" ht="26.25" customHeight="1" hidden="1">
      <c r="A119" s="29"/>
      <c r="B119" s="36">
        <v>0.1</v>
      </c>
      <c r="C119" s="69"/>
      <c r="D119" s="109"/>
    </row>
    <row r="120" spans="1:4" ht="26.25" customHeight="1">
      <c r="A120" s="8" t="s">
        <v>15</v>
      </c>
      <c r="B120" s="6">
        <v>3100</v>
      </c>
      <c r="C120" s="84"/>
      <c r="D120" s="110"/>
    </row>
    <row r="121" spans="1:4" ht="12.75">
      <c r="A121" s="2" t="s">
        <v>18</v>
      </c>
      <c r="B121" s="3" t="s">
        <v>46</v>
      </c>
      <c r="C121" s="3" t="s">
        <v>47</v>
      </c>
      <c r="D121" s="4" t="s">
        <v>19</v>
      </c>
    </row>
    <row r="122" spans="1:4" ht="53.25" customHeight="1">
      <c r="A122" s="5" t="s">
        <v>14</v>
      </c>
      <c r="B122" s="6">
        <v>1000</v>
      </c>
      <c r="C122" s="112" t="str">
        <f>IF(AND(B122+C124&gt;=B125),"MET PM",IF(AND(B122+C124&lt;B123),"PM NOT MET"))</f>
        <v>PM NOT MET</v>
      </c>
      <c r="D122" s="131"/>
    </row>
    <row r="123" spans="1:4" ht="26.25" customHeight="1">
      <c r="A123" s="29" t="s">
        <v>31</v>
      </c>
      <c r="B123" s="6">
        <f>B125</f>
        <v>1500</v>
      </c>
      <c r="C123" s="113"/>
      <c r="D123" s="109"/>
    </row>
    <row r="124" spans="1:4" ht="26.25" customHeight="1" hidden="1">
      <c r="A124" s="29"/>
      <c r="B124" s="42">
        <v>0.1</v>
      </c>
      <c r="C124" s="89">
        <f>B124*B123</f>
        <v>150</v>
      </c>
      <c r="D124" s="109"/>
    </row>
    <row r="125" spans="1:4" ht="26.25" customHeight="1">
      <c r="A125" s="8" t="s">
        <v>15</v>
      </c>
      <c r="B125" s="6">
        <v>1500</v>
      </c>
      <c r="C125" s="84"/>
      <c r="D125" s="110"/>
    </row>
    <row r="126" spans="1:4" ht="12.75">
      <c r="A126" s="2" t="s">
        <v>24</v>
      </c>
      <c r="B126" s="3" t="s">
        <v>46</v>
      </c>
      <c r="C126" s="3" t="s">
        <v>47</v>
      </c>
      <c r="D126" s="4" t="s">
        <v>19</v>
      </c>
    </row>
    <row r="127" spans="1:4" ht="53.25" customHeight="1">
      <c r="A127" s="5" t="s">
        <v>14</v>
      </c>
      <c r="B127" s="6">
        <v>1000</v>
      </c>
      <c r="C127" s="112" t="str">
        <f>IF(AND(B127+C129&gt;=B130),"MET PM",IF(AND(B127+C129&lt;B128),"PM NOT MET"))</f>
        <v>MET PM</v>
      </c>
      <c r="D127" s="131"/>
    </row>
    <row r="128" spans="1:4" ht="26.25" customHeight="1">
      <c r="A128" s="29" t="s">
        <v>31</v>
      </c>
      <c r="B128" s="6">
        <f>B130</f>
        <v>950</v>
      </c>
      <c r="C128" s="113"/>
      <c r="D128" s="109"/>
    </row>
    <row r="129" spans="1:4" ht="26.25" customHeight="1" hidden="1">
      <c r="A129" s="29"/>
      <c r="B129" s="36">
        <v>0.1</v>
      </c>
      <c r="C129" s="76"/>
      <c r="D129" s="109"/>
    </row>
    <row r="130" spans="1:4" ht="26.25" customHeight="1">
      <c r="A130" s="8" t="s">
        <v>15</v>
      </c>
      <c r="B130" s="6">
        <v>950</v>
      </c>
      <c r="C130" s="84"/>
      <c r="D130" s="110"/>
    </row>
    <row r="131" spans="1:4" ht="12.75">
      <c r="A131" s="2" t="s">
        <v>30</v>
      </c>
      <c r="B131" s="3" t="s">
        <v>46</v>
      </c>
      <c r="C131" s="3" t="s">
        <v>47</v>
      </c>
      <c r="D131" s="4" t="s">
        <v>19</v>
      </c>
    </row>
    <row r="132" spans="1:4" ht="53.25" customHeight="1">
      <c r="A132" s="5" t="s">
        <v>14</v>
      </c>
      <c r="B132" s="6"/>
      <c r="C132" s="139" t="s">
        <v>26</v>
      </c>
      <c r="D132" s="114"/>
    </row>
    <row r="133" spans="1:4" ht="26.25" customHeight="1">
      <c r="A133" s="29" t="s">
        <v>31</v>
      </c>
      <c r="B133" s="30">
        <f>B135/12*6</f>
        <v>0</v>
      </c>
      <c r="C133" s="140"/>
      <c r="D133" s="115"/>
    </row>
    <row r="134" spans="1:4" ht="26.25" customHeight="1" hidden="1">
      <c r="A134" s="29"/>
      <c r="B134" s="30"/>
      <c r="C134" s="140"/>
      <c r="D134" s="115"/>
    </row>
    <row r="135" spans="1:4" ht="26.25" customHeight="1">
      <c r="A135" s="8" t="s">
        <v>15</v>
      </c>
      <c r="B135" s="6"/>
      <c r="C135" s="141"/>
      <c r="D135" s="130"/>
    </row>
    <row r="136" spans="1:4" ht="12.75">
      <c r="A136" s="2" t="s">
        <v>33</v>
      </c>
      <c r="B136" s="3" t="s">
        <v>46</v>
      </c>
      <c r="C136" s="3" t="s">
        <v>47</v>
      </c>
      <c r="D136" s="4" t="s">
        <v>19</v>
      </c>
    </row>
    <row r="137" spans="1:4" ht="53.25" customHeight="1">
      <c r="A137" s="5" t="s">
        <v>14</v>
      </c>
      <c r="B137" s="6"/>
      <c r="C137" s="139" t="s">
        <v>26</v>
      </c>
      <c r="D137" s="114"/>
    </row>
    <row r="138" spans="1:4" ht="26.25" customHeight="1">
      <c r="A138" s="29" t="s">
        <v>31</v>
      </c>
      <c r="B138" s="30">
        <f>B140/12*6</f>
        <v>0</v>
      </c>
      <c r="C138" s="140"/>
      <c r="D138" s="115"/>
    </row>
    <row r="139" spans="1:4" ht="26.25" customHeight="1" hidden="1">
      <c r="A139" s="29"/>
      <c r="B139" s="30"/>
      <c r="C139" s="140"/>
      <c r="D139" s="115"/>
    </row>
    <row r="140" spans="1:4" ht="26.25" customHeight="1">
      <c r="A140" s="8" t="s">
        <v>15</v>
      </c>
      <c r="B140" s="6"/>
      <c r="C140" s="141"/>
      <c r="D140" s="130"/>
    </row>
    <row r="141" spans="1:4" ht="12.75">
      <c r="A141" s="2" t="s">
        <v>17</v>
      </c>
      <c r="B141" s="3" t="s">
        <v>46</v>
      </c>
      <c r="C141" s="3" t="s">
        <v>47</v>
      </c>
      <c r="D141" s="4" t="s">
        <v>19</v>
      </c>
    </row>
    <row r="142" spans="1:4" ht="53.25" customHeight="1">
      <c r="A142" s="5" t="s">
        <v>14</v>
      </c>
      <c r="B142" s="6">
        <v>3500</v>
      </c>
      <c r="C142" s="112" t="str">
        <f>IF(AND(B142+C144&gt;=B145),"MET PM",IF(AND(B142+C144&lt;B143),"PM NOT MET"))</f>
        <v>PM NOT MET</v>
      </c>
      <c r="D142" s="131"/>
    </row>
    <row r="143" spans="1:4" ht="26.25" customHeight="1">
      <c r="A143" s="29" t="s">
        <v>31</v>
      </c>
      <c r="B143" s="6">
        <f>B145</f>
        <v>4850</v>
      </c>
      <c r="C143" s="113"/>
      <c r="D143" s="109"/>
    </row>
    <row r="144" spans="1:4" ht="26.25" customHeight="1" hidden="1">
      <c r="A144" s="29"/>
      <c r="B144" s="36">
        <v>0.1</v>
      </c>
      <c r="C144" s="69"/>
      <c r="D144" s="109"/>
    </row>
    <row r="145" spans="1:4" ht="26.25" customHeight="1">
      <c r="A145" s="8" t="s">
        <v>15</v>
      </c>
      <c r="B145" s="6">
        <v>4850</v>
      </c>
      <c r="C145" s="84"/>
      <c r="D145" s="110"/>
    </row>
    <row r="146" spans="1:4" ht="12.75">
      <c r="A146" s="2" t="s">
        <v>25</v>
      </c>
      <c r="B146" s="3" t="s">
        <v>46</v>
      </c>
      <c r="C146" s="3" t="s">
        <v>47</v>
      </c>
      <c r="D146" s="4" t="s">
        <v>19</v>
      </c>
    </row>
    <row r="147" spans="1:4" ht="53.25" customHeight="1">
      <c r="A147" s="5" t="s">
        <v>14</v>
      </c>
      <c r="B147" s="6">
        <v>0</v>
      </c>
      <c r="C147" s="112" t="str">
        <f>IF(AND(B147+C149&gt;=B150),"MET PM",IF(AND(B147+C149&lt;B148),"PM NOT MET"))</f>
        <v>PM NOT MET</v>
      </c>
      <c r="D147" s="131"/>
    </row>
    <row r="148" spans="1:4" ht="26.25" customHeight="1">
      <c r="A148" s="29" t="s">
        <v>31</v>
      </c>
      <c r="B148" s="6">
        <f>B150</f>
        <v>1750</v>
      </c>
      <c r="C148" s="113"/>
      <c r="D148" s="109"/>
    </row>
    <row r="149" spans="1:4" ht="26.25" customHeight="1" hidden="1">
      <c r="A149" s="29"/>
      <c r="B149" s="42">
        <v>0.1</v>
      </c>
      <c r="C149" s="89">
        <f>B149*B148</f>
        <v>175</v>
      </c>
      <c r="D149" s="109"/>
    </row>
    <row r="150" spans="1:4" ht="26.25" customHeight="1">
      <c r="A150" s="8" t="s">
        <v>15</v>
      </c>
      <c r="B150" s="6">
        <v>1750</v>
      </c>
      <c r="C150" s="84"/>
      <c r="D150" s="110"/>
    </row>
    <row r="151" ht="6.75" customHeight="1">
      <c r="A151" s="12"/>
    </row>
    <row r="152" spans="1:4" ht="12.75">
      <c r="A152" s="25" t="s">
        <v>61</v>
      </c>
      <c r="B152" s="25"/>
      <c r="C152" s="25"/>
      <c r="D152" s="25"/>
    </row>
    <row r="153" ht="6.75" customHeight="1">
      <c r="A153" s="12"/>
    </row>
    <row r="154" spans="1:4" ht="12.75">
      <c r="A154" s="18" t="s">
        <v>16</v>
      </c>
      <c r="B154" s="19"/>
      <c r="C154" s="19"/>
      <c r="D154" s="20"/>
    </row>
    <row r="155" spans="1:4" ht="12.75">
      <c r="A155" s="11" t="s">
        <v>13</v>
      </c>
      <c r="B155" s="3" t="s">
        <v>46</v>
      </c>
      <c r="C155" s="3" t="s">
        <v>47</v>
      </c>
      <c r="D155" s="4" t="s">
        <v>19</v>
      </c>
    </row>
    <row r="156" spans="1:4" ht="53.25" customHeight="1">
      <c r="A156" s="13" t="s">
        <v>14</v>
      </c>
      <c r="B156" s="6">
        <v>267</v>
      </c>
      <c r="C156" s="112" t="str">
        <f>IF(AND(B156+C158&gt;=B159),"MET PM",IF(AND(B156+C158&lt;B157),"PM NOT MET"))</f>
        <v>MET PM</v>
      </c>
      <c r="D156" s="158"/>
    </row>
    <row r="157" spans="1:4" ht="26.25" customHeight="1">
      <c r="A157" s="29" t="s">
        <v>31</v>
      </c>
      <c r="B157" s="6">
        <f>B159</f>
        <v>250</v>
      </c>
      <c r="C157" s="113"/>
      <c r="D157" s="159"/>
    </row>
    <row r="158" spans="1:4" ht="26.25" customHeight="1" hidden="1">
      <c r="A158" s="29"/>
      <c r="B158" s="36">
        <v>0.05</v>
      </c>
      <c r="C158" s="32">
        <f>B158*B157</f>
        <v>12.5</v>
      </c>
      <c r="D158" s="159"/>
    </row>
    <row r="159" spans="1:4" ht="26.25" customHeight="1">
      <c r="A159" s="13" t="s">
        <v>15</v>
      </c>
      <c r="B159" s="6">
        <v>250</v>
      </c>
      <c r="C159" s="84"/>
      <c r="D159" s="160"/>
    </row>
    <row r="160" spans="1:4" ht="12.75">
      <c r="A160" s="15" t="s">
        <v>28</v>
      </c>
      <c r="B160" s="16"/>
      <c r="C160" s="16"/>
      <c r="D160" s="17"/>
    </row>
    <row r="161" spans="1:4" ht="12.75">
      <c r="A161" s="51" t="s">
        <v>17</v>
      </c>
      <c r="B161" s="3" t="s">
        <v>46</v>
      </c>
      <c r="C161" s="3" t="s">
        <v>47</v>
      </c>
      <c r="D161" s="4" t="s">
        <v>19</v>
      </c>
    </row>
    <row r="162" spans="1:4" ht="53.25" customHeight="1">
      <c r="A162" s="13" t="s">
        <v>14</v>
      </c>
      <c r="B162" s="6">
        <v>87</v>
      </c>
      <c r="C162" s="112" t="str">
        <f>IF(AND(B162+C164&gt;=B165),"MET PM",IF(AND(B162+C164&lt;B163),"PM NOT MET"))</f>
        <v>MET PM</v>
      </c>
      <c r="D162" s="131"/>
    </row>
    <row r="163" spans="1:4" ht="26.25" customHeight="1">
      <c r="A163" s="29" t="s">
        <v>31</v>
      </c>
      <c r="B163" s="6">
        <f>B165</f>
        <v>90</v>
      </c>
      <c r="C163" s="113"/>
      <c r="D163" s="109"/>
    </row>
    <row r="164" spans="1:4" ht="26.25" customHeight="1" hidden="1">
      <c r="A164" s="29"/>
      <c r="B164" s="36">
        <v>0.05</v>
      </c>
      <c r="C164" s="69">
        <f>B163*B164</f>
        <v>4.5</v>
      </c>
      <c r="D164" s="109"/>
    </row>
    <row r="165" spans="1:4" ht="26.25" customHeight="1">
      <c r="A165" s="13" t="s">
        <v>15</v>
      </c>
      <c r="B165" s="6">
        <v>90</v>
      </c>
      <c r="C165" s="84"/>
      <c r="D165" s="110"/>
    </row>
    <row r="166" spans="1:4" ht="12.75">
      <c r="A166" s="15" t="s">
        <v>2</v>
      </c>
      <c r="B166" s="16"/>
      <c r="C166" s="16"/>
      <c r="D166" s="17"/>
    </row>
    <row r="167" spans="1:4" ht="12.75">
      <c r="A167" s="11" t="s">
        <v>17</v>
      </c>
      <c r="B167" s="3" t="s">
        <v>46</v>
      </c>
      <c r="C167" s="3" t="s">
        <v>47</v>
      </c>
      <c r="D167" s="4" t="s">
        <v>19</v>
      </c>
    </row>
    <row r="168" spans="1:4" ht="53.25" customHeight="1">
      <c r="A168" s="13" t="s">
        <v>14</v>
      </c>
      <c r="B168" s="6">
        <v>86</v>
      </c>
      <c r="C168" s="112" t="str">
        <f>IF(AND(B168+C170&gt;=B171),"MET PM",IF(AND(B168+C170&lt;B169),"PM NOT MET"))</f>
        <v>MET PM</v>
      </c>
      <c r="D168" s="131"/>
    </row>
    <row r="169" spans="1:4" ht="26.25" customHeight="1">
      <c r="A169" s="29" t="s">
        <v>31</v>
      </c>
      <c r="B169" s="6">
        <f>B171</f>
        <v>90</v>
      </c>
      <c r="C169" s="113"/>
      <c r="D169" s="109"/>
    </row>
    <row r="170" spans="1:4" ht="26.25" customHeight="1" hidden="1">
      <c r="A170" s="29"/>
      <c r="B170" s="36">
        <v>0.05</v>
      </c>
      <c r="C170" s="69">
        <f>B169*B170</f>
        <v>4.5</v>
      </c>
      <c r="D170" s="109"/>
    </row>
    <row r="171" spans="1:4" ht="26.25" customHeight="1">
      <c r="A171" s="13" t="s">
        <v>15</v>
      </c>
      <c r="B171" s="6">
        <v>90</v>
      </c>
      <c r="C171" s="84"/>
      <c r="D171" s="110"/>
    </row>
    <row r="172" ht="7.5" customHeight="1"/>
    <row r="173" spans="1:4" ht="12.75" customHeight="1">
      <c r="A173" s="161" t="s">
        <v>60</v>
      </c>
      <c r="B173" s="161"/>
      <c r="C173" s="161"/>
      <c r="D173" s="161"/>
    </row>
    <row r="174" spans="1:4" ht="7.5" customHeight="1">
      <c r="A174" s="52"/>
      <c r="B174" s="24"/>
      <c r="C174" s="24"/>
      <c r="D174" s="24"/>
    </row>
    <row r="175" spans="1:4" ht="40.5" customHeight="1">
      <c r="A175" s="123" t="s">
        <v>68</v>
      </c>
      <c r="B175" s="123"/>
      <c r="C175" s="123"/>
      <c r="D175" s="123"/>
    </row>
  </sheetData>
  <sheetProtection password="CD52" sheet="1" objects="1" scenarios="1"/>
  <protectedRanges>
    <protectedRange sqref="D8 D13 D18 D23 D28 D33 D38 D45 D50 D55 D60 D64 D68 D73 D80 D85 D90 D95 D100 D105 D110 D117 D122 D127 D132 D137 D142 D147 D156 D162 D168" name="Range1_6_1_2"/>
  </protectedRanges>
  <mergeCells count="69">
    <mergeCell ref="C127:C128"/>
    <mergeCell ref="C122:C123"/>
    <mergeCell ref="C105:C106"/>
    <mergeCell ref="C100:C101"/>
    <mergeCell ref="C90:C91"/>
    <mergeCell ref="C110:C111"/>
    <mergeCell ref="A175:D175"/>
    <mergeCell ref="D132:D135"/>
    <mergeCell ref="D156:D159"/>
    <mergeCell ref="D162:D165"/>
    <mergeCell ref="D142:D145"/>
    <mergeCell ref="D147:D150"/>
    <mergeCell ref="C156:C157"/>
    <mergeCell ref="C137:C140"/>
    <mergeCell ref="D137:D140"/>
    <mergeCell ref="C132:C135"/>
    <mergeCell ref="C162:C163"/>
    <mergeCell ref="C168:C169"/>
    <mergeCell ref="C147:C148"/>
    <mergeCell ref="A173:D173"/>
    <mergeCell ref="C142:C143"/>
    <mergeCell ref="D168:D171"/>
    <mergeCell ref="D110:D113"/>
    <mergeCell ref="D122:D125"/>
    <mergeCell ref="D127:D130"/>
    <mergeCell ref="D60:D62"/>
    <mergeCell ref="C64:C66"/>
    <mergeCell ref="D64:D66"/>
    <mergeCell ref="D80:D83"/>
    <mergeCell ref="D100:D103"/>
    <mergeCell ref="C60:C62"/>
    <mergeCell ref="C73:C74"/>
    <mergeCell ref="C68:C69"/>
    <mergeCell ref="D105:D108"/>
    <mergeCell ref="D90:D93"/>
    <mergeCell ref="D95:D98"/>
    <mergeCell ref="D117:D120"/>
    <mergeCell ref="C117:C118"/>
    <mergeCell ref="C33:C34"/>
    <mergeCell ref="D50:D53"/>
    <mergeCell ref="C55:C56"/>
    <mergeCell ref="C50:C51"/>
    <mergeCell ref="C45:C46"/>
    <mergeCell ref="D8:D11"/>
    <mergeCell ref="D13:D16"/>
    <mergeCell ref="D45:D48"/>
    <mergeCell ref="D68:D71"/>
    <mergeCell ref="D85:D88"/>
    <mergeCell ref="D73:D76"/>
    <mergeCell ref="D28:D31"/>
    <mergeCell ref="D33:D36"/>
    <mergeCell ref="D55:D58"/>
    <mergeCell ref="D38:D41"/>
    <mergeCell ref="C23:C24"/>
    <mergeCell ref="D18:D21"/>
    <mergeCell ref="C95:C96"/>
    <mergeCell ref="D23:D26"/>
    <mergeCell ref="A1:D1"/>
    <mergeCell ref="A2:D2"/>
    <mergeCell ref="A3:C3"/>
    <mergeCell ref="A4:C4"/>
    <mergeCell ref="D3:D4"/>
    <mergeCell ref="C13:C14"/>
    <mergeCell ref="C38:C39"/>
    <mergeCell ref="C28:C29"/>
    <mergeCell ref="C8:C9"/>
    <mergeCell ref="C85:C86"/>
    <mergeCell ref="C80:C81"/>
    <mergeCell ref="C18:C19"/>
  </mergeCells>
  <conditionalFormatting sqref="C168 C162 C156 C147 C142 C127 C122 C117 C110 C105 C100 C95 C90 C85 C80 C73 C68 C55 C50 C45 C38 C33 C28 C23 C18 C13 C8">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5" manualBreakCount="5">
    <brk id="26" max="255" man="1"/>
    <brk id="58" max="255" man="1"/>
    <brk id="83" max="255" man="1"/>
    <brk id="114" max="255" man="1"/>
    <brk id="145" max="255" man="1"/>
  </rowBreaks>
</worksheet>
</file>

<file path=xl/worksheets/sheet6.xml><?xml version="1.0" encoding="utf-8"?>
<worksheet xmlns="http://schemas.openxmlformats.org/spreadsheetml/2006/main" xmlns:r="http://schemas.openxmlformats.org/officeDocument/2006/relationships">
  <dimension ref="A1:E44"/>
  <sheetViews>
    <sheetView view="pageBreakPreview" zoomScaleNormal="115" zoomScaleSheetLayoutView="100" zoomScalePageLayoutView="0" workbookViewId="0" topLeftCell="A1">
      <selection activeCell="D29" sqref="D29:D3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3</v>
      </c>
      <c r="B2" s="99"/>
      <c r="C2" s="99"/>
      <c r="D2" s="100"/>
    </row>
    <row r="3" spans="1:4" ht="60" customHeight="1">
      <c r="A3" s="101" t="s">
        <v>48</v>
      </c>
      <c r="B3" s="102"/>
      <c r="C3" s="103"/>
      <c r="D3" s="104" t="s">
        <v>62</v>
      </c>
    </row>
    <row r="4" spans="1:4" ht="84.75" customHeight="1">
      <c r="A4" s="101" t="s">
        <v>49</v>
      </c>
      <c r="B4" s="102"/>
      <c r="C4" s="103"/>
      <c r="D4" s="105"/>
    </row>
    <row r="5" ht="6.75" customHeight="1"/>
    <row r="6" spans="1:4" ht="12.75">
      <c r="A6" s="18" t="s">
        <v>20</v>
      </c>
      <c r="B6" s="19"/>
      <c r="C6" s="19"/>
      <c r="D6" s="20"/>
    </row>
    <row r="7" spans="1:4" ht="12.75">
      <c r="A7" s="2" t="s">
        <v>13</v>
      </c>
      <c r="B7" s="3" t="s">
        <v>46</v>
      </c>
      <c r="C7" s="3" t="s">
        <v>47</v>
      </c>
      <c r="D7" s="4" t="s">
        <v>19</v>
      </c>
    </row>
    <row r="8" spans="1:4" ht="53.25" customHeight="1">
      <c r="A8" s="5" t="s">
        <v>14</v>
      </c>
      <c r="B8" s="6">
        <v>3087</v>
      </c>
      <c r="C8" s="112" t="str">
        <f>IF(AND(B8+C10&gt;=B11),"MET PM",IF(AND(B8+C10&lt;B9),"PM NOT MET"))</f>
        <v>MET PM</v>
      </c>
      <c r="D8" s="131"/>
    </row>
    <row r="9" spans="1:4" ht="26.25" customHeight="1">
      <c r="A9" s="29" t="s">
        <v>31</v>
      </c>
      <c r="B9" s="6">
        <f>B11</f>
        <v>2300</v>
      </c>
      <c r="C9" s="113"/>
      <c r="D9" s="109"/>
    </row>
    <row r="10" spans="1:4" ht="26.25" customHeight="1" hidden="1">
      <c r="A10" s="29"/>
      <c r="B10" s="41">
        <v>0.1</v>
      </c>
      <c r="C10" s="32">
        <f>B10*B9</f>
        <v>230</v>
      </c>
      <c r="D10" s="109"/>
    </row>
    <row r="11" spans="1:4" ht="26.25" customHeight="1">
      <c r="A11" s="5" t="s">
        <v>15</v>
      </c>
      <c r="B11" s="6">
        <v>2300</v>
      </c>
      <c r="C11" s="34"/>
      <c r="D11" s="110"/>
    </row>
    <row r="12" spans="1:2" ht="12.75">
      <c r="A12" s="7"/>
      <c r="B12" s="1"/>
    </row>
    <row r="13" spans="1:4" ht="12.75">
      <c r="A13" s="18" t="s">
        <v>21</v>
      </c>
      <c r="B13" s="19"/>
      <c r="C13" s="19"/>
      <c r="D13" s="20"/>
    </row>
    <row r="14" spans="1:4" ht="12.75">
      <c r="A14" s="2" t="s">
        <v>13</v>
      </c>
      <c r="B14" s="3" t="s">
        <v>46</v>
      </c>
      <c r="C14" s="3" t="s">
        <v>47</v>
      </c>
      <c r="D14" s="4" t="s">
        <v>19</v>
      </c>
    </row>
    <row r="15" spans="1:4" ht="53.25" customHeight="1">
      <c r="A15" s="5" t="s">
        <v>14</v>
      </c>
      <c r="B15" s="6">
        <v>175</v>
      </c>
      <c r="C15" s="112" t="str">
        <f>IF(AND(B15+C17&gt;=B18),"MET PM",IF(AND(B15+C17&lt;B16),"PM NOT MET"))</f>
        <v>MET PM</v>
      </c>
      <c r="D15" s="131"/>
    </row>
    <row r="16" spans="1:4" ht="26.25" customHeight="1">
      <c r="A16" s="29" t="s">
        <v>31</v>
      </c>
      <c r="B16" s="6">
        <f>B18</f>
        <v>150</v>
      </c>
      <c r="C16" s="113"/>
      <c r="D16" s="109"/>
    </row>
    <row r="17" spans="1:4" ht="26.25" customHeight="1" hidden="1">
      <c r="A17" s="29"/>
      <c r="B17" s="41">
        <v>0.1</v>
      </c>
      <c r="C17" s="32">
        <f>B17*B16</f>
        <v>15</v>
      </c>
      <c r="D17" s="109"/>
    </row>
    <row r="18" spans="1:4" ht="26.25" customHeight="1">
      <c r="A18" s="8" t="s">
        <v>15</v>
      </c>
      <c r="B18" s="6">
        <v>150</v>
      </c>
      <c r="C18" s="81"/>
      <c r="D18" s="110"/>
    </row>
    <row r="19" ht="12.75">
      <c r="A19" s="9"/>
    </row>
    <row r="20" spans="1:4" ht="12.75">
      <c r="A20" s="18" t="s">
        <v>22</v>
      </c>
      <c r="B20" s="19"/>
      <c r="C20" s="19"/>
      <c r="D20" s="20"/>
    </row>
    <row r="21" spans="1:4" ht="12.75">
      <c r="A21" s="11" t="s">
        <v>13</v>
      </c>
      <c r="B21" s="3" t="s">
        <v>46</v>
      </c>
      <c r="C21" s="3" t="s">
        <v>47</v>
      </c>
      <c r="D21" s="4" t="s">
        <v>19</v>
      </c>
    </row>
    <row r="22" spans="1:4" ht="53.25" customHeight="1">
      <c r="A22" s="8" t="s">
        <v>14</v>
      </c>
      <c r="B22" s="6">
        <v>1050765</v>
      </c>
      <c r="C22" s="112" t="str">
        <f>IF(AND(B22+C24&gt;=B25),"MET PM",IF(AND(B22+C24&lt;B23),"PM NOT MET"))</f>
        <v>MET PM</v>
      </c>
      <c r="D22" s="114"/>
    </row>
    <row r="23" spans="1:4" ht="26.25" customHeight="1">
      <c r="A23" s="29" t="s">
        <v>31</v>
      </c>
      <c r="B23" s="6">
        <f>B25</f>
        <v>700000</v>
      </c>
      <c r="C23" s="113"/>
      <c r="D23" s="115"/>
    </row>
    <row r="24" spans="1:4" ht="26.25" customHeight="1" hidden="1">
      <c r="A24" s="29"/>
      <c r="B24" s="41">
        <v>0.1</v>
      </c>
      <c r="C24" s="32">
        <f>B24*B23</f>
        <v>70000</v>
      </c>
      <c r="D24" s="115"/>
    </row>
    <row r="25" spans="1:4" ht="26.25" customHeight="1">
      <c r="A25" s="8" t="s">
        <v>15</v>
      </c>
      <c r="B25" s="6">
        <v>700000</v>
      </c>
      <c r="C25" s="81"/>
      <c r="D25" s="130"/>
    </row>
    <row r="26" ht="12.75">
      <c r="A26" s="12"/>
    </row>
    <row r="27" spans="1:4" ht="12.75">
      <c r="A27" s="18" t="s">
        <v>23</v>
      </c>
      <c r="B27" s="19"/>
      <c r="C27" s="19"/>
      <c r="D27" s="20"/>
    </row>
    <row r="28" spans="1:4" ht="12.75">
      <c r="A28" s="11" t="s">
        <v>13</v>
      </c>
      <c r="B28" s="3" t="s">
        <v>46</v>
      </c>
      <c r="C28" s="3" t="s">
        <v>47</v>
      </c>
      <c r="D28" s="4" t="s">
        <v>19</v>
      </c>
    </row>
    <row r="29" spans="1:4" ht="53.25" customHeight="1">
      <c r="A29" s="8" t="s">
        <v>14</v>
      </c>
      <c r="B29" s="6"/>
      <c r="C29" s="162" t="s">
        <v>4</v>
      </c>
      <c r="D29" s="114"/>
    </row>
    <row r="30" spans="1:4" ht="26.25" customHeight="1">
      <c r="A30" s="29" t="s">
        <v>31</v>
      </c>
      <c r="B30" s="30">
        <f>B31/12*6</f>
        <v>0</v>
      </c>
      <c r="C30" s="163"/>
      <c r="D30" s="115"/>
    </row>
    <row r="31" spans="1:4" ht="26.25" customHeight="1">
      <c r="A31" s="8" t="s">
        <v>15</v>
      </c>
      <c r="B31" s="6"/>
      <c r="C31" s="164"/>
      <c r="D31" s="130"/>
    </row>
    <row r="32" ht="12.75">
      <c r="A32" s="12"/>
    </row>
    <row r="33" spans="1:4" ht="12.75">
      <c r="A33" s="25" t="s">
        <v>63</v>
      </c>
      <c r="B33" s="25"/>
      <c r="C33" s="25"/>
      <c r="D33" s="25"/>
    </row>
    <row r="34" ht="12.75">
      <c r="A34" s="12"/>
    </row>
    <row r="35" spans="1:4" ht="12.75">
      <c r="A35" s="18" t="s">
        <v>16</v>
      </c>
      <c r="B35" s="19"/>
      <c r="C35" s="19"/>
      <c r="D35" s="20"/>
    </row>
    <row r="36" spans="1:4" ht="12.75">
      <c r="A36" s="11" t="s">
        <v>13</v>
      </c>
      <c r="B36" s="3" t="s">
        <v>46</v>
      </c>
      <c r="C36" s="3" t="s">
        <v>47</v>
      </c>
      <c r="D36" s="4" t="s">
        <v>19</v>
      </c>
    </row>
    <row r="37" spans="1:4" ht="53.25" customHeight="1">
      <c r="A37" s="13" t="s">
        <v>14</v>
      </c>
      <c r="B37" s="6">
        <v>171</v>
      </c>
      <c r="C37" s="112" t="str">
        <f>IF(AND(B37+C39&gt;=B40),"MET PM",IF(AND(B37+C39&lt;B38),"PM NOT MET"))</f>
        <v>PM NOT MET</v>
      </c>
      <c r="D37" s="114"/>
    </row>
    <row r="38" spans="1:4" ht="26.25" customHeight="1">
      <c r="A38" s="29" t="s">
        <v>31</v>
      </c>
      <c r="B38" s="6">
        <f>B40</f>
        <v>199</v>
      </c>
      <c r="C38" s="113"/>
      <c r="D38" s="115"/>
    </row>
    <row r="39" spans="1:4" ht="26.25" customHeight="1" hidden="1">
      <c r="A39" s="29"/>
      <c r="B39" s="41">
        <v>0.1</v>
      </c>
      <c r="C39" s="32">
        <f>B39*B38</f>
        <v>19.900000000000002</v>
      </c>
      <c r="D39" s="115"/>
    </row>
    <row r="40" spans="1:4" ht="26.25" customHeight="1">
      <c r="A40" s="13" t="s">
        <v>15</v>
      </c>
      <c r="B40" s="6">
        <v>199</v>
      </c>
      <c r="C40" s="81"/>
      <c r="D40" s="130"/>
    </row>
    <row r="42" spans="1:4" ht="12.75">
      <c r="A42" s="161" t="s">
        <v>64</v>
      </c>
      <c r="B42" s="161"/>
      <c r="C42" s="161"/>
      <c r="D42" s="161"/>
    </row>
    <row r="43" spans="1:4" ht="12.75">
      <c r="A43" s="52"/>
      <c r="B43" s="24"/>
      <c r="C43" s="24"/>
      <c r="D43" s="24"/>
    </row>
    <row r="44" spans="1:4" ht="45" customHeight="1">
      <c r="A44" s="123" t="s">
        <v>68</v>
      </c>
      <c r="B44" s="123"/>
      <c r="C44" s="123"/>
      <c r="D44" s="123"/>
    </row>
  </sheetData>
  <sheetProtection password="CD52" sheet="1" objects="1" scenarios="1"/>
  <protectedRanges>
    <protectedRange sqref="D8 D15 D22 D29 D37" name="Range1"/>
  </protectedRanges>
  <mergeCells count="17">
    <mergeCell ref="C8:C9"/>
    <mergeCell ref="D8:D11"/>
    <mergeCell ref="A1:D1"/>
    <mergeCell ref="A2:D2"/>
    <mergeCell ref="A3:C3"/>
    <mergeCell ref="A4:C4"/>
    <mergeCell ref="D3:D4"/>
    <mergeCell ref="C37:C38"/>
    <mergeCell ref="A42:D42"/>
    <mergeCell ref="A44:D44"/>
    <mergeCell ref="D22:D25"/>
    <mergeCell ref="C15:C16"/>
    <mergeCell ref="D15:D18"/>
    <mergeCell ref="C29:C31"/>
    <mergeCell ref="D29:D31"/>
    <mergeCell ref="D37:D40"/>
    <mergeCell ref="C22:C23"/>
  </mergeCells>
  <conditionalFormatting sqref="C37 C22 C15 C8">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2" manualBreakCount="2">
    <brk id="25" max="255" man="1"/>
    <brk id="50" max="255" man="1"/>
  </rowBreaks>
</worksheet>
</file>

<file path=xl/worksheets/sheet7.xml><?xml version="1.0" encoding="utf-8"?>
<worksheet xmlns="http://schemas.openxmlformats.org/spreadsheetml/2006/main" xmlns:r="http://schemas.openxmlformats.org/officeDocument/2006/relationships">
  <dimension ref="A1:E65"/>
  <sheetViews>
    <sheetView view="pageBreakPreview" zoomScaleNormal="115" zoomScaleSheetLayoutView="100" zoomScalePageLayoutView="0" workbookViewId="0" topLeftCell="A1">
      <selection activeCell="B58" sqref="B58"/>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5</v>
      </c>
      <c r="B2" s="99"/>
      <c r="C2" s="99"/>
      <c r="D2" s="100"/>
    </row>
    <row r="3" spans="1:4" ht="60" customHeight="1">
      <c r="A3" s="101" t="s">
        <v>50</v>
      </c>
      <c r="B3" s="102"/>
      <c r="C3" s="103"/>
      <c r="D3" s="104" t="s">
        <v>62</v>
      </c>
    </row>
    <row r="4" spans="1:4" ht="84.75" customHeight="1">
      <c r="A4" s="101" t="s">
        <v>49</v>
      </c>
      <c r="B4" s="102"/>
      <c r="C4" s="103"/>
      <c r="D4" s="105"/>
    </row>
    <row r="5" ht="6.75" customHeight="1"/>
    <row r="6" spans="1:4" ht="11.25" customHeight="1">
      <c r="A6" s="18" t="s">
        <v>20</v>
      </c>
      <c r="B6" s="19"/>
      <c r="C6" s="19"/>
      <c r="D6" s="20"/>
    </row>
    <row r="7" spans="1:4" ht="12.75">
      <c r="A7" s="2" t="s">
        <v>13</v>
      </c>
      <c r="B7" s="3" t="s">
        <v>46</v>
      </c>
      <c r="C7" s="3" t="s">
        <v>47</v>
      </c>
      <c r="D7" s="4" t="s">
        <v>19</v>
      </c>
    </row>
    <row r="8" spans="1:4" ht="50.25" customHeight="1">
      <c r="A8" s="5" t="s">
        <v>14</v>
      </c>
      <c r="B8" s="6">
        <v>2950</v>
      </c>
      <c r="C8" s="112" t="str">
        <f>IF(AND(B8+C10&gt;=B11),"MET PM",IF(AND(B8+C10&lt;B9),"PM NOT MET"))</f>
        <v>MET PM</v>
      </c>
      <c r="D8" s="114"/>
    </row>
    <row r="9" spans="1:4" ht="26.25" customHeight="1">
      <c r="A9" s="29" t="s">
        <v>31</v>
      </c>
      <c r="B9" s="6">
        <f>B11</f>
        <v>3000</v>
      </c>
      <c r="C9" s="113"/>
      <c r="D9" s="115"/>
    </row>
    <row r="10" spans="1:4" ht="26.25" customHeight="1" hidden="1">
      <c r="A10" s="29"/>
      <c r="B10" s="36">
        <v>0.1</v>
      </c>
      <c r="C10" s="32">
        <f>B10*B9</f>
        <v>300</v>
      </c>
      <c r="D10" s="115"/>
    </row>
    <row r="11" spans="1:4" ht="26.25" customHeight="1">
      <c r="A11" s="5" t="s">
        <v>15</v>
      </c>
      <c r="B11" s="6">
        <v>3000</v>
      </c>
      <c r="C11" s="81"/>
      <c r="D11" s="130"/>
    </row>
    <row r="12" spans="1:4" ht="12.75">
      <c r="A12" s="2" t="s">
        <v>25</v>
      </c>
      <c r="B12" s="3" t="s">
        <v>46</v>
      </c>
      <c r="C12" s="3" t="s">
        <v>47</v>
      </c>
      <c r="D12" s="4" t="s">
        <v>19</v>
      </c>
    </row>
    <row r="13" spans="1:4" ht="50.25" customHeight="1">
      <c r="A13" s="5" t="s">
        <v>14</v>
      </c>
      <c r="B13" s="6">
        <v>3826</v>
      </c>
      <c r="C13" s="112" t="str">
        <f>IF(AND(B13+C15&gt;=B16),"MET PM",IF(AND(B13+C15&lt;B14),"PM NOT MET"))</f>
        <v>MET PM</v>
      </c>
      <c r="D13" s="114"/>
    </row>
    <row r="14" spans="1:4" ht="26.25" customHeight="1">
      <c r="A14" s="29" t="s">
        <v>31</v>
      </c>
      <c r="B14" s="6">
        <f>B16</f>
        <v>3572</v>
      </c>
      <c r="C14" s="113"/>
      <c r="D14" s="115"/>
    </row>
    <row r="15" spans="1:4" ht="26.25" customHeight="1" hidden="1">
      <c r="A15" s="29"/>
      <c r="B15" s="36">
        <v>0.1</v>
      </c>
      <c r="C15" s="32">
        <f>B15*B14</f>
        <v>357.20000000000005</v>
      </c>
      <c r="D15" s="115"/>
    </row>
    <row r="16" spans="1:4" ht="26.25" customHeight="1">
      <c r="A16" s="8" t="s">
        <v>15</v>
      </c>
      <c r="B16" s="6">
        <v>3572</v>
      </c>
      <c r="C16" s="81"/>
      <c r="D16" s="130"/>
    </row>
    <row r="17" spans="1:2" ht="12.75">
      <c r="A17" s="7"/>
      <c r="B17" s="1"/>
    </row>
    <row r="18" spans="1:4" ht="12.75">
      <c r="A18" s="18" t="s">
        <v>21</v>
      </c>
      <c r="B18" s="19"/>
      <c r="C18" s="19"/>
      <c r="D18" s="20"/>
    </row>
    <row r="19" spans="1:4" ht="12.75">
      <c r="A19" s="11" t="s">
        <v>13</v>
      </c>
      <c r="B19" s="3" t="s">
        <v>46</v>
      </c>
      <c r="C19" s="3" t="s">
        <v>47</v>
      </c>
      <c r="D19" s="4" t="s">
        <v>19</v>
      </c>
    </row>
    <row r="20" spans="1:4" ht="50.25" customHeight="1">
      <c r="A20" s="8" t="s">
        <v>14</v>
      </c>
      <c r="B20" s="6">
        <v>192</v>
      </c>
      <c r="C20" s="112" t="str">
        <f>IF(AND(B20+C22&gt;=B23),"MET PM",IF(AND(B20+C22&lt;B21),"PM NOT MET"))</f>
        <v>MET PM</v>
      </c>
      <c r="D20" s="131"/>
    </row>
    <row r="21" spans="1:4" ht="26.25" customHeight="1">
      <c r="A21" s="29" t="s">
        <v>31</v>
      </c>
      <c r="B21" s="6">
        <f>B23</f>
        <v>100</v>
      </c>
      <c r="C21" s="113"/>
      <c r="D21" s="109"/>
    </row>
    <row r="22" spans="1:4" ht="26.25" customHeight="1" hidden="1">
      <c r="A22" s="29"/>
      <c r="B22" s="36">
        <v>0.1</v>
      </c>
      <c r="C22" s="32">
        <f>B22*B21</f>
        <v>10</v>
      </c>
      <c r="D22" s="109"/>
    </row>
    <row r="23" spans="1:4" ht="26.25" customHeight="1">
      <c r="A23" s="8" t="s">
        <v>15</v>
      </c>
      <c r="B23" s="6">
        <v>100</v>
      </c>
      <c r="C23" s="34"/>
      <c r="D23" s="110"/>
    </row>
    <row r="24" spans="1:4" ht="12.75">
      <c r="A24" s="11" t="s">
        <v>25</v>
      </c>
      <c r="B24" s="3" t="s">
        <v>46</v>
      </c>
      <c r="C24" s="3" t="s">
        <v>47</v>
      </c>
      <c r="D24" s="4" t="s">
        <v>19</v>
      </c>
    </row>
    <row r="25" spans="1:4" ht="50.25" customHeight="1">
      <c r="A25" s="8" t="s">
        <v>14</v>
      </c>
      <c r="B25" s="6">
        <v>85</v>
      </c>
      <c r="C25" s="112" t="str">
        <f>IF(AND(B25+C27&gt;=B28),"MET PM",IF(AND(B25+C27&lt;B26),"PM NOT MET"))</f>
        <v>MET PM</v>
      </c>
      <c r="D25" s="131"/>
    </row>
    <row r="26" spans="1:4" ht="26.25" customHeight="1">
      <c r="A26" s="29" t="s">
        <v>31</v>
      </c>
      <c r="B26" s="6">
        <f>B28</f>
        <v>75</v>
      </c>
      <c r="C26" s="113"/>
      <c r="D26" s="109"/>
    </row>
    <row r="27" spans="1:4" ht="26.25" customHeight="1" hidden="1">
      <c r="A27" s="29"/>
      <c r="B27" s="36">
        <v>0.1</v>
      </c>
      <c r="C27" s="32">
        <f>B27*B26</f>
        <v>7.5</v>
      </c>
      <c r="D27" s="109"/>
    </row>
    <row r="28" spans="1:4" ht="26.25" customHeight="1">
      <c r="A28" s="8" t="s">
        <v>15</v>
      </c>
      <c r="B28" s="6">
        <v>75</v>
      </c>
      <c r="C28" s="81"/>
      <c r="D28" s="110"/>
    </row>
    <row r="29" ht="12.75">
      <c r="A29" s="10"/>
    </row>
    <row r="30" spans="1:4" ht="12.75">
      <c r="A30" s="18" t="s">
        <v>22</v>
      </c>
      <c r="B30" s="19"/>
      <c r="C30" s="19"/>
      <c r="D30" s="20"/>
    </row>
    <row r="31" spans="1:4" ht="12.75">
      <c r="A31" s="11" t="s">
        <v>13</v>
      </c>
      <c r="B31" s="3" t="s">
        <v>46</v>
      </c>
      <c r="C31" s="3" t="s">
        <v>47</v>
      </c>
      <c r="D31" s="4" t="s">
        <v>19</v>
      </c>
    </row>
    <row r="32" spans="1:4" ht="50.25" customHeight="1">
      <c r="A32" s="8" t="s">
        <v>14</v>
      </c>
      <c r="B32" s="6">
        <v>707644</v>
      </c>
      <c r="C32" s="112" t="str">
        <f>IF(AND(B32+C34&gt;=B35),"MET PM",IF(AND(B32+C34&lt;B33),"PM NOT MET"))</f>
        <v>MET PM</v>
      </c>
      <c r="D32" s="131"/>
    </row>
    <row r="33" spans="1:4" ht="26.25" customHeight="1">
      <c r="A33" s="29" t="s">
        <v>31</v>
      </c>
      <c r="B33" s="6">
        <f>B35</f>
        <v>110000</v>
      </c>
      <c r="C33" s="113"/>
      <c r="D33" s="109"/>
    </row>
    <row r="34" spans="1:4" ht="26.25" customHeight="1" hidden="1">
      <c r="A34" s="29"/>
      <c r="B34" s="36">
        <v>0.1</v>
      </c>
      <c r="C34" s="32">
        <f>B34*B33</f>
        <v>11000</v>
      </c>
      <c r="D34" s="109"/>
    </row>
    <row r="35" spans="1:4" ht="26.25" customHeight="1">
      <c r="A35" s="8" t="s">
        <v>15</v>
      </c>
      <c r="B35" s="6">
        <v>110000</v>
      </c>
      <c r="C35" s="35"/>
      <c r="D35" s="110"/>
    </row>
    <row r="36" spans="1:4" ht="12.75">
      <c r="A36" s="11" t="s">
        <v>25</v>
      </c>
      <c r="B36" s="3" t="s">
        <v>46</v>
      </c>
      <c r="C36" s="3" t="s">
        <v>47</v>
      </c>
      <c r="D36" s="4" t="s">
        <v>19</v>
      </c>
    </row>
    <row r="37" spans="1:4" ht="50.25" customHeight="1">
      <c r="A37" s="8" t="s">
        <v>14</v>
      </c>
      <c r="B37" s="6">
        <v>523686</v>
      </c>
      <c r="C37" s="112" t="str">
        <f>IF(AND(B37+C39&gt;=B40),"MET PM",IF(AND(B37+C39&lt;B38),"PM NOT MET"))</f>
        <v>MET PM</v>
      </c>
      <c r="D37" s="131"/>
    </row>
    <row r="38" spans="1:4" ht="26.25" customHeight="1">
      <c r="A38" s="29" t="s">
        <v>31</v>
      </c>
      <c r="B38" s="6">
        <f>B40</f>
        <v>35000</v>
      </c>
      <c r="C38" s="113"/>
      <c r="D38" s="109"/>
    </row>
    <row r="39" spans="1:4" ht="26.25" customHeight="1" hidden="1">
      <c r="A39" s="29"/>
      <c r="B39" s="36">
        <v>0.1</v>
      </c>
      <c r="C39" s="32">
        <f>B39*B38</f>
        <v>3500</v>
      </c>
      <c r="D39" s="109"/>
    </row>
    <row r="40" spans="1:4" ht="26.25" customHeight="1">
      <c r="A40" s="8" t="s">
        <v>15</v>
      </c>
      <c r="B40" s="6">
        <v>35000</v>
      </c>
      <c r="C40" s="35"/>
      <c r="D40" s="110"/>
    </row>
    <row r="41" ht="12.75">
      <c r="A41" s="12"/>
    </row>
    <row r="42" spans="1:4" ht="12.75">
      <c r="A42" s="18" t="s">
        <v>23</v>
      </c>
      <c r="B42" s="19"/>
      <c r="C42" s="19"/>
      <c r="D42" s="20"/>
    </row>
    <row r="43" spans="1:4" ht="12.75">
      <c r="A43" s="11" t="s">
        <v>13</v>
      </c>
      <c r="B43" s="3" t="s">
        <v>46</v>
      </c>
      <c r="C43" s="3" t="s">
        <v>47</v>
      </c>
      <c r="D43" s="4" t="s">
        <v>19</v>
      </c>
    </row>
    <row r="44" spans="1:4" ht="44.25" customHeight="1">
      <c r="A44" s="8" t="s">
        <v>14</v>
      </c>
      <c r="B44" s="6">
        <v>277</v>
      </c>
      <c r="C44" s="112" t="str">
        <f>IF(AND(B44+C46&gt;=B47),"MET PM",IF(AND(B44+C46&lt;B45),"PM NOT MET"))</f>
        <v>MET PM</v>
      </c>
      <c r="D44" s="124"/>
    </row>
    <row r="45" spans="1:4" ht="31.5" customHeight="1">
      <c r="A45" s="29" t="s">
        <v>31</v>
      </c>
      <c r="B45" s="6">
        <f>B47</f>
        <v>250</v>
      </c>
      <c r="C45" s="113"/>
      <c r="D45" s="109"/>
    </row>
    <row r="46" spans="1:4" ht="31.5" customHeight="1" hidden="1">
      <c r="A46" s="29"/>
      <c r="B46" s="36">
        <v>0.1</v>
      </c>
      <c r="C46" s="32">
        <f>B46*B45</f>
        <v>25</v>
      </c>
      <c r="D46" s="109"/>
    </row>
    <row r="47" spans="1:4" ht="31.5" customHeight="1">
      <c r="A47" s="8" t="s">
        <v>15</v>
      </c>
      <c r="B47" s="6">
        <v>250</v>
      </c>
      <c r="C47" s="81"/>
      <c r="D47" s="110"/>
    </row>
    <row r="48" spans="1:4" ht="14.25" customHeight="1">
      <c r="A48" s="11" t="s">
        <v>25</v>
      </c>
      <c r="B48" s="3" t="s">
        <v>46</v>
      </c>
      <c r="C48" s="3" t="s">
        <v>47</v>
      </c>
      <c r="D48" s="4" t="s">
        <v>19</v>
      </c>
    </row>
    <row r="49" spans="1:4" ht="50.25" customHeight="1">
      <c r="A49" s="8" t="s">
        <v>14</v>
      </c>
      <c r="B49" s="6">
        <v>284</v>
      </c>
      <c r="C49" s="112" t="str">
        <f>IF(AND(B49+C51&gt;=B52),"MET PM",IF(AND(B49+C51&lt;B50),"PM NOT MET"))</f>
        <v>MET PM</v>
      </c>
      <c r="D49" s="124"/>
    </row>
    <row r="50" spans="1:4" ht="26.25" customHeight="1">
      <c r="A50" s="29" t="s">
        <v>31</v>
      </c>
      <c r="B50" s="6">
        <f>B52</f>
        <v>125</v>
      </c>
      <c r="C50" s="113"/>
      <c r="D50" s="109"/>
    </row>
    <row r="51" spans="1:4" ht="26.25" customHeight="1" hidden="1">
      <c r="A51" s="29"/>
      <c r="B51" s="36">
        <v>0.1</v>
      </c>
      <c r="C51" s="32">
        <f>B51*B50</f>
        <v>12.5</v>
      </c>
      <c r="D51" s="109"/>
    </row>
    <row r="52" spans="1:4" ht="26.25" customHeight="1">
      <c r="A52" s="8" t="s">
        <v>15</v>
      </c>
      <c r="B52" s="6">
        <v>125</v>
      </c>
      <c r="C52" s="81"/>
      <c r="D52" s="110"/>
    </row>
    <row r="53" ht="7.5" customHeight="1">
      <c r="A53" s="12"/>
    </row>
    <row r="54" spans="1:4" ht="12.75">
      <c r="A54" s="25" t="s">
        <v>63</v>
      </c>
      <c r="B54" s="25"/>
      <c r="C54" s="25"/>
      <c r="D54" s="25"/>
    </row>
    <row r="55" ht="9" customHeight="1">
      <c r="A55" s="12"/>
    </row>
    <row r="56" spans="1:4" ht="12.75">
      <c r="A56" s="18" t="s">
        <v>16</v>
      </c>
      <c r="B56" s="19"/>
      <c r="C56" s="19"/>
      <c r="D56" s="20"/>
    </row>
    <row r="57" spans="1:4" ht="12.75">
      <c r="A57" s="11" t="s">
        <v>13</v>
      </c>
      <c r="B57" s="3" t="s">
        <v>46</v>
      </c>
      <c r="C57" s="3" t="s">
        <v>47</v>
      </c>
      <c r="D57" s="4" t="s">
        <v>19</v>
      </c>
    </row>
    <row r="58" spans="1:4" ht="50.25" customHeight="1">
      <c r="A58" s="13" t="s">
        <v>14</v>
      </c>
      <c r="B58" s="6">
        <v>37</v>
      </c>
      <c r="C58" s="112" t="str">
        <f>IF(AND(B58+C60&gt;=B61),"MET PM",IF(AND(B58+C60&lt;B59),"PM NOT MET"))</f>
        <v>PM NOT MET</v>
      </c>
      <c r="D58" s="114"/>
    </row>
    <row r="59" spans="1:4" ht="26.25" customHeight="1">
      <c r="A59" s="29" t="s">
        <v>31</v>
      </c>
      <c r="B59" s="6">
        <f>B61</f>
        <v>41</v>
      </c>
      <c r="C59" s="113"/>
      <c r="D59" s="115"/>
    </row>
    <row r="60" spans="1:4" ht="26.25" customHeight="1" hidden="1">
      <c r="A60" s="29"/>
      <c r="B60" s="36">
        <v>0.05</v>
      </c>
      <c r="C60" s="32">
        <f>B60*B59</f>
        <v>2.0500000000000003</v>
      </c>
      <c r="D60" s="115"/>
    </row>
    <row r="61" spans="1:4" ht="26.25" customHeight="1">
      <c r="A61" s="13" t="s">
        <v>15</v>
      </c>
      <c r="B61" s="6">
        <v>41</v>
      </c>
      <c r="C61" s="35"/>
      <c r="D61" s="130"/>
    </row>
    <row r="63" spans="1:4" ht="12.75" customHeight="1">
      <c r="A63" s="161" t="s">
        <v>64</v>
      </c>
      <c r="B63" s="161"/>
      <c r="C63" s="161"/>
      <c r="D63" s="161"/>
    </row>
    <row r="64" ht="9" customHeight="1"/>
    <row r="65" spans="1:4" ht="41.25" customHeight="1">
      <c r="A65" s="123" t="s">
        <v>68</v>
      </c>
      <c r="B65" s="123"/>
      <c r="C65" s="123"/>
      <c r="D65" s="123"/>
    </row>
  </sheetData>
  <sheetProtection password="CD52" sheet="1" objects="1" scenarios="1"/>
  <protectedRanges>
    <protectedRange sqref="D8 D13 D20 D25 D32 D37 D44 D49 D58" name="Range1"/>
  </protectedRanges>
  <mergeCells count="25">
    <mergeCell ref="A1:D1"/>
    <mergeCell ref="A2:D2"/>
    <mergeCell ref="A3:C3"/>
    <mergeCell ref="A4:C4"/>
    <mergeCell ref="D3:D4"/>
    <mergeCell ref="D8:D11"/>
    <mergeCell ref="C8:C9"/>
    <mergeCell ref="C49:C50"/>
    <mergeCell ref="C44:C45"/>
    <mergeCell ref="C37:C38"/>
    <mergeCell ref="C32:C33"/>
    <mergeCell ref="D44:D47"/>
    <mergeCell ref="D37:D40"/>
    <mergeCell ref="D25:D28"/>
    <mergeCell ref="D32:D35"/>
    <mergeCell ref="D13:D16"/>
    <mergeCell ref="C20:C21"/>
    <mergeCell ref="D20:D23"/>
    <mergeCell ref="C25:C26"/>
    <mergeCell ref="C13:C14"/>
    <mergeCell ref="C58:C59"/>
    <mergeCell ref="A65:D65"/>
    <mergeCell ref="A63:D63"/>
    <mergeCell ref="D58:D61"/>
    <mergeCell ref="D49:D52"/>
  </mergeCells>
  <conditionalFormatting sqref="C58 C49 C44 C37 C32 C25 C20 C13 C8">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2" manualBreakCount="2">
    <brk id="23" max="255" man="1"/>
    <brk id="54" max="255" man="1"/>
  </rowBreaks>
</worksheet>
</file>

<file path=xl/worksheets/sheet8.xml><?xml version="1.0" encoding="utf-8"?>
<worksheet xmlns="http://schemas.openxmlformats.org/spreadsheetml/2006/main" xmlns:r="http://schemas.openxmlformats.org/officeDocument/2006/relationships">
  <dimension ref="A1:G64"/>
  <sheetViews>
    <sheetView view="pageBreakPreview" zoomScaleNormal="115" zoomScaleSheetLayoutView="100" zoomScalePageLayoutView="0" workbookViewId="0" topLeftCell="A1">
      <selection activeCell="A64" sqref="A64:D6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8</v>
      </c>
      <c r="B2" s="99"/>
      <c r="C2" s="99"/>
      <c r="D2" s="100"/>
    </row>
    <row r="3" spans="1:4" ht="60" customHeight="1">
      <c r="A3" s="101" t="s">
        <v>51</v>
      </c>
      <c r="B3" s="102"/>
      <c r="C3" s="103"/>
      <c r="D3" s="104" t="s">
        <v>62</v>
      </c>
    </row>
    <row r="4" spans="1:4" ht="84.75" customHeight="1">
      <c r="A4" s="101" t="s">
        <v>49</v>
      </c>
      <c r="B4" s="102"/>
      <c r="C4" s="103"/>
      <c r="D4" s="105"/>
    </row>
    <row r="5" ht="6.75" customHeight="1"/>
    <row r="6" spans="1:4" ht="12.75">
      <c r="A6" s="18" t="s">
        <v>20</v>
      </c>
      <c r="B6" s="19"/>
      <c r="C6" s="19"/>
      <c r="D6" s="20"/>
    </row>
    <row r="7" spans="1:4" ht="12.75">
      <c r="A7" s="2" t="s">
        <v>13</v>
      </c>
      <c r="B7" s="3" t="s">
        <v>46</v>
      </c>
      <c r="C7" s="3" t="s">
        <v>47</v>
      </c>
      <c r="D7" s="4" t="s">
        <v>19</v>
      </c>
    </row>
    <row r="8" spans="1:4" ht="53.25" customHeight="1">
      <c r="A8" s="5" t="s">
        <v>14</v>
      </c>
      <c r="B8" s="6">
        <v>250</v>
      </c>
      <c r="C8" s="112" t="str">
        <f>IF(AND(B8+C10&gt;=B11),"MET PM",IF(AND(B8+C10&lt;B9),"PM NOT MET"))</f>
        <v>MET PM</v>
      </c>
      <c r="D8" s="131"/>
    </row>
    <row r="9" spans="1:4" ht="26.25" customHeight="1">
      <c r="A9" s="29" t="s">
        <v>31</v>
      </c>
      <c r="B9" s="54">
        <f>B11</f>
        <v>250</v>
      </c>
      <c r="C9" s="113"/>
      <c r="D9" s="109"/>
    </row>
    <row r="10" spans="1:4" ht="26.25" customHeight="1" hidden="1">
      <c r="A10" s="29"/>
      <c r="B10" s="36">
        <v>0.1</v>
      </c>
      <c r="C10" s="32">
        <f>B10*B9</f>
        <v>25</v>
      </c>
      <c r="D10" s="109"/>
    </row>
    <row r="11" spans="1:4" ht="26.25" customHeight="1">
      <c r="A11" s="5" t="s">
        <v>15</v>
      </c>
      <c r="B11" s="6">
        <v>250</v>
      </c>
      <c r="C11" s="34"/>
      <c r="D11" s="110"/>
    </row>
    <row r="12" spans="1:4" ht="12.75">
      <c r="A12" s="2" t="s">
        <v>25</v>
      </c>
      <c r="B12" s="3" t="s">
        <v>46</v>
      </c>
      <c r="C12" s="3" t="s">
        <v>47</v>
      </c>
      <c r="D12" s="4" t="s">
        <v>19</v>
      </c>
    </row>
    <row r="13" spans="1:4" ht="53.25" customHeight="1">
      <c r="A13" s="5" t="s">
        <v>14</v>
      </c>
      <c r="B13" s="6">
        <v>719</v>
      </c>
      <c r="C13" s="162" t="s">
        <v>4</v>
      </c>
      <c r="D13" s="131"/>
    </row>
    <row r="14" spans="1:4" ht="26.25" customHeight="1">
      <c r="A14" s="29" t="s">
        <v>31</v>
      </c>
      <c r="B14" s="30">
        <f>B16/12*6</f>
        <v>0</v>
      </c>
      <c r="C14" s="163"/>
      <c r="D14" s="109"/>
    </row>
    <row r="15" spans="1:4" ht="26.25" customHeight="1" hidden="1">
      <c r="A15" s="29"/>
      <c r="B15" s="36">
        <v>0.1</v>
      </c>
      <c r="C15" s="32">
        <f>B15*B14</f>
        <v>0</v>
      </c>
      <c r="D15" s="109"/>
    </row>
    <row r="16" spans="1:4" ht="26.25" customHeight="1">
      <c r="A16" s="5" t="s">
        <v>15</v>
      </c>
      <c r="B16" s="6"/>
      <c r="C16" s="34"/>
      <c r="D16" s="110"/>
    </row>
    <row r="17" spans="1:4" ht="6.75" customHeight="1">
      <c r="A17" s="43"/>
      <c r="B17" s="21"/>
      <c r="C17" s="22"/>
      <c r="D17" s="23"/>
    </row>
    <row r="18" spans="1:4" ht="12.75">
      <c r="A18" s="18" t="s">
        <v>21</v>
      </c>
      <c r="B18" s="19"/>
      <c r="C18" s="19"/>
      <c r="D18" s="20"/>
    </row>
    <row r="19" spans="1:4" ht="12.75">
      <c r="A19" s="2" t="s">
        <v>13</v>
      </c>
      <c r="B19" s="3" t="s">
        <v>46</v>
      </c>
      <c r="C19" s="3" t="s">
        <v>47</v>
      </c>
      <c r="D19" s="4" t="s">
        <v>19</v>
      </c>
    </row>
    <row r="20" spans="1:4" ht="53.25" customHeight="1">
      <c r="A20" s="5" t="s">
        <v>14</v>
      </c>
      <c r="B20" s="6">
        <v>8</v>
      </c>
      <c r="C20" s="112" t="str">
        <f>IF(AND(B20+C22&gt;=B23),"MET PM",IF(AND(B20+C22&lt;B21),"PM NOT MET"))</f>
        <v>PM NOT MET</v>
      </c>
      <c r="D20" s="165"/>
    </row>
    <row r="21" spans="1:4" ht="26.25" customHeight="1">
      <c r="A21" s="29" t="s">
        <v>31</v>
      </c>
      <c r="B21" s="54">
        <f>B23</f>
        <v>15</v>
      </c>
      <c r="C21" s="113"/>
      <c r="D21" s="166"/>
    </row>
    <row r="22" spans="1:4" ht="26.25" customHeight="1" hidden="1">
      <c r="A22" s="29"/>
      <c r="B22" s="36">
        <v>0.1</v>
      </c>
      <c r="C22" s="32">
        <f>B22*B21</f>
        <v>1.5</v>
      </c>
      <c r="D22" s="166"/>
    </row>
    <row r="23" spans="1:7" ht="26.25" customHeight="1">
      <c r="A23" s="8" t="s">
        <v>15</v>
      </c>
      <c r="B23" s="6">
        <v>15</v>
      </c>
      <c r="C23" s="34"/>
      <c r="D23" s="167"/>
      <c r="G23" s="22"/>
    </row>
    <row r="24" spans="1:4" ht="12.75">
      <c r="A24" s="2" t="s">
        <v>25</v>
      </c>
      <c r="B24" s="3" t="s">
        <v>46</v>
      </c>
      <c r="C24" s="3" t="s">
        <v>47</v>
      </c>
      <c r="D24" s="4" t="s">
        <v>19</v>
      </c>
    </row>
    <row r="25" spans="1:4" ht="53.25" customHeight="1">
      <c r="A25" s="5" t="s">
        <v>14</v>
      </c>
      <c r="B25" s="6">
        <v>2</v>
      </c>
      <c r="C25" s="162" t="s">
        <v>4</v>
      </c>
      <c r="D25" s="131"/>
    </row>
    <row r="26" spans="1:4" ht="26.25" customHeight="1">
      <c r="A26" s="29" t="s">
        <v>31</v>
      </c>
      <c r="B26" s="30">
        <f>B28/12*6</f>
        <v>0</v>
      </c>
      <c r="C26" s="163"/>
      <c r="D26" s="109"/>
    </row>
    <row r="27" spans="1:4" ht="26.25" customHeight="1" hidden="1">
      <c r="A27" s="29"/>
      <c r="B27" s="36">
        <v>0.1</v>
      </c>
      <c r="C27" s="32">
        <f>B27*B26</f>
        <v>0</v>
      </c>
      <c r="D27" s="109"/>
    </row>
    <row r="28" spans="1:4" ht="26.25" customHeight="1">
      <c r="A28" s="5" t="s">
        <v>15</v>
      </c>
      <c r="B28" s="6"/>
      <c r="C28" s="34"/>
      <c r="D28" s="110"/>
    </row>
    <row r="29" ht="6.75" customHeight="1">
      <c r="A29" s="12"/>
    </row>
    <row r="30" spans="1:4" ht="12.75">
      <c r="A30" s="18" t="s">
        <v>22</v>
      </c>
      <c r="B30" s="19"/>
      <c r="C30" s="19"/>
      <c r="D30" s="20"/>
    </row>
    <row r="31" spans="1:4" ht="14.25" customHeight="1">
      <c r="A31" s="2" t="s">
        <v>13</v>
      </c>
      <c r="B31" s="3" t="s">
        <v>46</v>
      </c>
      <c r="C31" s="3" t="s">
        <v>47</v>
      </c>
      <c r="D31" s="4" t="s">
        <v>19</v>
      </c>
    </row>
    <row r="32" spans="1:4" ht="53.25" customHeight="1">
      <c r="A32" s="5" t="s">
        <v>14</v>
      </c>
      <c r="B32" s="6">
        <v>2391</v>
      </c>
      <c r="C32" s="112" t="str">
        <f>IF(AND(B32+C34&gt;=B35),"MET PM",IF(AND(B32+C34&lt;B33),"PM NOT MET"))</f>
        <v>MET PM</v>
      </c>
      <c r="D32" s="165"/>
    </row>
    <row r="33" spans="1:4" ht="26.25" customHeight="1">
      <c r="A33" s="29" t="s">
        <v>31</v>
      </c>
      <c r="B33" s="54">
        <f>B35</f>
        <v>500</v>
      </c>
      <c r="C33" s="113"/>
      <c r="D33" s="166"/>
    </row>
    <row r="34" spans="1:4" ht="26.25" customHeight="1" hidden="1">
      <c r="A34" s="29"/>
      <c r="B34" s="36">
        <v>0.1</v>
      </c>
      <c r="C34" s="32">
        <f>B34*B33</f>
        <v>50</v>
      </c>
      <c r="D34" s="166"/>
    </row>
    <row r="35" spans="1:4" ht="26.25" customHeight="1">
      <c r="A35" s="5" t="s">
        <v>15</v>
      </c>
      <c r="B35" s="6">
        <v>500</v>
      </c>
      <c r="C35" s="81"/>
      <c r="D35" s="167"/>
    </row>
    <row r="36" spans="1:4" ht="12.75">
      <c r="A36" s="2" t="s">
        <v>25</v>
      </c>
      <c r="B36" s="3" t="s">
        <v>46</v>
      </c>
      <c r="C36" s="3" t="s">
        <v>47</v>
      </c>
      <c r="D36" s="4" t="s">
        <v>19</v>
      </c>
    </row>
    <row r="37" spans="1:4" ht="53.25" customHeight="1">
      <c r="A37" s="5" t="s">
        <v>14</v>
      </c>
      <c r="B37" s="6">
        <v>7012</v>
      </c>
      <c r="C37" s="112" t="str">
        <f>IF(AND(B37+C39&gt;=B40),"MET PM",IF(AND(B37+C39&lt;B38),"PM NOT MET"))</f>
        <v>MET PM</v>
      </c>
      <c r="D37" s="165"/>
    </row>
    <row r="38" spans="1:4" ht="26.25" customHeight="1">
      <c r="A38" s="29" t="s">
        <v>31</v>
      </c>
      <c r="B38" s="54">
        <f>B40</f>
        <v>7000</v>
      </c>
      <c r="C38" s="113"/>
      <c r="D38" s="166"/>
    </row>
    <row r="39" spans="1:4" ht="26.25" customHeight="1" hidden="1">
      <c r="A39" s="29"/>
      <c r="B39" s="36">
        <v>0.1</v>
      </c>
      <c r="C39" s="32">
        <f>B39*B38</f>
        <v>700</v>
      </c>
      <c r="D39" s="166"/>
    </row>
    <row r="40" spans="1:4" ht="26.25" customHeight="1">
      <c r="A40" s="5" t="s">
        <v>15</v>
      </c>
      <c r="B40" s="6">
        <v>7000</v>
      </c>
      <c r="C40" s="81"/>
      <c r="D40" s="167"/>
    </row>
    <row r="41" spans="1:4" ht="12.75">
      <c r="A41" s="44"/>
      <c r="B41" s="45"/>
      <c r="C41" s="46"/>
      <c r="D41" s="47"/>
    </row>
    <row r="42" spans="1:4" ht="12.75">
      <c r="A42" s="18" t="s">
        <v>23</v>
      </c>
      <c r="B42" s="19"/>
      <c r="C42" s="19"/>
      <c r="D42" s="20"/>
    </row>
    <row r="43" spans="1:4" ht="12.75">
      <c r="A43" s="11" t="s">
        <v>13</v>
      </c>
      <c r="B43" s="3" t="s">
        <v>46</v>
      </c>
      <c r="C43" s="3" t="s">
        <v>47</v>
      </c>
      <c r="D43" s="4" t="s">
        <v>19</v>
      </c>
    </row>
    <row r="44" spans="1:4" ht="53.25" customHeight="1">
      <c r="A44" s="8" t="s">
        <v>14</v>
      </c>
      <c r="B44" s="6"/>
      <c r="C44" s="162" t="s">
        <v>4</v>
      </c>
      <c r="D44" s="114"/>
    </row>
    <row r="45" spans="1:4" ht="26.25" customHeight="1">
      <c r="A45" s="29" t="s">
        <v>31</v>
      </c>
      <c r="B45" s="30">
        <f>B46/12*6</f>
        <v>0</v>
      </c>
      <c r="C45" s="163"/>
      <c r="D45" s="115"/>
    </row>
    <row r="46" spans="1:4" ht="26.25" customHeight="1">
      <c r="A46" s="8" t="s">
        <v>15</v>
      </c>
      <c r="B46" s="30"/>
      <c r="C46" s="164"/>
      <c r="D46" s="130"/>
    </row>
    <row r="47" spans="1:4" ht="12.75">
      <c r="A47" s="2" t="s">
        <v>25</v>
      </c>
      <c r="B47" s="3" t="s">
        <v>46</v>
      </c>
      <c r="C47" s="3" t="s">
        <v>47</v>
      </c>
      <c r="D47" s="4" t="s">
        <v>19</v>
      </c>
    </row>
    <row r="48" spans="1:4" ht="53.25" customHeight="1">
      <c r="A48" s="5" t="s">
        <v>14</v>
      </c>
      <c r="B48" s="6">
        <v>60</v>
      </c>
      <c r="C48" s="112" t="str">
        <f>IF(AND(B48+C50&gt;=B51),"MET PM",IF(AND(B48+C50&lt;B49),"PM NOT MET"))</f>
        <v>MET PM</v>
      </c>
      <c r="D48" s="165"/>
    </row>
    <row r="49" spans="1:4" ht="26.25" customHeight="1">
      <c r="A49" s="29" t="s">
        <v>31</v>
      </c>
      <c r="B49" s="54">
        <f>B51</f>
        <v>38</v>
      </c>
      <c r="C49" s="113"/>
      <c r="D49" s="166"/>
    </row>
    <row r="50" spans="1:4" ht="26.25" customHeight="1" hidden="1">
      <c r="A50" s="29"/>
      <c r="B50" s="36">
        <v>0.1</v>
      </c>
      <c r="C50" s="32">
        <f>B50*B49</f>
        <v>3.8000000000000003</v>
      </c>
      <c r="D50" s="166"/>
    </row>
    <row r="51" spans="1:4" ht="26.25" customHeight="1">
      <c r="A51" s="5" t="s">
        <v>15</v>
      </c>
      <c r="B51" s="6">
        <v>38</v>
      </c>
      <c r="C51" s="81"/>
      <c r="D51" s="167"/>
    </row>
    <row r="52" spans="1:4" ht="6.75" customHeight="1">
      <c r="A52" s="9"/>
      <c r="B52" s="21"/>
      <c r="C52" s="22"/>
      <c r="D52" s="23"/>
    </row>
    <row r="53" spans="1:4" ht="12.75">
      <c r="A53" s="25" t="s">
        <v>63</v>
      </c>
      <c r="B53" s="25"/>
      <c r="C53" s="25"/>
      <c r="D53" s="25"/>
    </row>
    <row r="54" ht="6.75" customHeight="1">
      <c r="A54" s="12"/>
    </row>
    <row r="55" spans="1:4" ht="12.75">
      <c r="A55" s="18" t="s">
        <v>16</v>
      </c>
      <c r="B55" s="19"/>
      <c r="C55" s="19"/>
      <c r="D55" s="20"/>
    </row>
    <row r="56" spans="1:4" ht="12.75">
      <c r="A56" s="11" t="s">
        <v>13</v>
      </c>
      <c r="B56" s="3" t="s">
        <v>46</v>
      </c>
      <c r="C56" s="3" t="s">
        <v>47</v>
      </c>
      <c r="D56" s="4" t="s">
        <v>19</v>
      </c>
    </row>
    <row r="57" spans="1:4" ht="53.25" customHeight="1">
      <c r="A57" s="13" t="s">
        <v>14</v>
      </c>
      <c r="B57" s="6">
        <v>15</v>
      </c>
      <c r="C57" s="112" t="str">
        <f>IF(AND(B57+C59&gt;=B60),"MET PM",IF(AND(B57+C59&lt;B58),"PM NOT MET"))</f>
        <v>PM NOT MET</v>
      </c>
      <c r="D57" s="131"/>
    </row>
    <row r="58" spans="1:4" ht="26.25" customHeight="1">
      <c r="A58" s="29" t="s">
        <v>31</v>
      </c>
      <c r="B58" s="54">
        <f>B60</f>
        <v>19</v>
      </c>
      <c r="C58" s="113"/>
      <c r="D58" s="109"/>
    </row>
    <row r="59" spans="1:4" ht="26.25" customHeight="1" hidden="1">
      <c r="A59" s="29"/>
      <c r="B59" s="36">
        <v>0.05</v>
      </c>
      <c r="C59" s="37">
        <f>B58*B59+IF(,"B57-B58&lt;1,B57-538&gt;0",0.5)</f>
        <v>1.4500000000000002</v>
      </c>
      <c r="D59" s="109"/>
    </row>
    <row r="60" spans="1:4" ht="26.25" customHeight="1">
      <c r="A60" s="13" t="s">
        <v>15</v>
      </c>
      <c r="B60" s="6">
        <v>19</v>
      </c>
      <c r="C60" s="34"/>
      <c r="D60" s="110"/>
    </row>
    <row r="61" ht="7.5" customHeight="1"/>
    <row r="62" spans="1:4" ht="12.75">
      <c r="A62" s="161" t="s">
        <v>64</v>
      </c>
      <c r="B62" s="161"/>
      <c r="C62" s="161"/>
      <c r="D62" s="161"/>
    </row>
    <row r="63" ht="8.25" customHeight="1"/>
    <row r="64" spans="1:4" s="55" customFormat="1" ht="41.25" customHeight="1">
      <c r="A64" s="123" t="s">
        <v>68</v>
      </c>
      <c r="B64" s="123"/>
      <c r="C64" s="123"/>
      <c r="D64" s="123"/>
    </row>
  </sheetData>
  <sheetProtection password="CD52" sheet="1" objects="1" scenarios="1"/>
  <protectedRanges>
    <protectedRange sqref="D8 D13 D20 D25 D32 D37 D44 D48 D57" name="Range1"/>
  </protectedRanges>
  <mergeCells count="25">
    <mergeCell ref="C57:C58"/>
    <mergeCell ref="D57:D60"/>
    <mergeCell ref="A64:D64"/>
    <mergeCell ref="C44:C46"/>
    <mergeCell ref="D44:D46"/>
    <mergeCell ref="C48:C49"/>
    <mergeCell ref="D48:D51"/>
    <mergeCell ref="A62:D62"/>
    <mergeCell ref="C37:C38"/>
    <mergeCell ref="D37:D40"/>
    <mergeCell ref="C8:C9"/>
    <mergeCell ref="D8:D11"/>
    <mergeCell ref="C13:C14"/>
    <mergeCell ref="D13:D16"/>
    <mergeCell ref="C20:C21"/>
    <mergeCell ref="D20:D23"/>
    <mergeCell ref="C25:C26"/>
    <mergeCell ref="D25:D28"/>
    <mergeCell ref="C32:C33"/>
    <mergeCell ref="D32:D35"/>
    <mergeCell ref="A1:D1"/>
    <mergeCell ref="A3:C3"/>
    <mergeCell ref="A4:C4"/>
    <mergeCell ref="D3:D4"/>
    <mergeCell ref="A2:D2"/>
  </mergeCells>
  <conditionalFormatting sqref="C8 C20 C32 C37 C48 C57">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2" manualBreakCount="2">
    <brk id="29" max="255" man="1"/>
    <brk id="71" max="255" man="1"/>
  </rowBreaks>
</worksheet>
</file>

<file path=xl/worksheets/sheet9.xml><?xml version="1.0" encoding="utf-8"?>
<worksheet xmlns="http://schemas.openxmlformats.org/spreadsheetml/2006/main" xmlns:r="http://schemas.openxmlformats.org/officeDocument/2006/relationships">
  <dimension ref="A1:E85"/>
  <sheetViews>
    <sheetView view="pageBreakPreview" zoomScaleNormal="115" zoomScaleSheetLayoutView="100" zoomScalePageLayoutView="0" workbookViewId="0" topLeftCell="A1">
      <selection activeCell="B86" sqref="B8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97" t="s">
        <v>59</v>
      </c>
      <c r="B1" s="97"/>
      <c r="C1" s="97"/>
      <c r="D1" s="97"/>
      <c r="E1" s="14"/>
    </row>
    <row r="2" spans="1:4" ht="15.75">
      <c r="A2" s="98" t="s">
        <v>6</v>
      </c>
      <c r="B2" s="99"/>
      <c r="C2" s="99"/>
      <c r="D2" s="100"/>
    </row>
    <row r="3" spans="1:4" ht="60" customHeight="1">
      <c r="A3" s="101" t="s">
        <v>52</v>
      </c>
      <c r="B3" s="102"/>
      <c r="C3" s="103"/>
      <c r="D3" s="104" t="s">
        <v>62</v>
      </c>
    </row>
    <row r="4" spans="1:4" ht="84.75" customHeight="1">
      <c r="A4" s="101" t="s">
        <v>49</v>
      </c>
      <c r="B4" s="102"/>
      <c r="C4" s="103"/>
      <c r="D4" s="105"/>
    </row>
    <row r="5" ht="6.75" customHeight="1"/>
    <row r="6" spans="1:4" ht="12.75">
      <c r="A6" s="18" t="s">
        <v>20</v>
      </c>
      <c r="B6" s="19"/>
      <c r="C6" s="19"/>
      <c r="D6" s="20"/>
    </row>
    <row r="7" spans="1:4" ht="12.75">
      <c r="A7" s="2" t="s">
        <v>13</v>
      </c>
      <c r="B7" s="3" t="s">
        <v>46</v>
      </c>
      <c r="C7" s="3" t="s">
        <v>47</v>
      </c>
      <c r="D7" s="4" t="s">
        <v>19</v>
      </c>
    </row>
    <row r="8" spans="1:4" ht="53.25" customHeight="1">
      <c r="A8" s="5" t="s">
        <v>14</v>
      </c>
      <c r="B8" s="6">
        <v>4379</v>
      </c>
      <c r="C8" s="112" t="str">
        <f>IF(AND(B8+C10&gt;=B11),"MET PM",IF(AND(B8+C10&lt;B9),"PM NOT MET"))</f>
        <v>MET PM</v>
      </c>
      <c r="D8" s="131"/>
    </row>
    <row r="9" spans="1:4" ht="26.25" customHeight="1">
      <c r="A9" s="29" t="s">
        <v>31</v>
      </c>
      <c r="B9" s="6">
        <f>B11</f>
        <v>3454</v>
      </c>
      <c r="C9" s="113"/>
      <c r="D9" s="109"/>
    </row>
    <row r="10" spans="1:4" ht="26.25" customHeight="1" hidden="1">
      <c r="A10" s="29"/>
      <c r="B10" s="36">
        <v>0.1</v>
      </c>
      <c r="C10" s="32">
        <f>B10*B9</f>
        <v>345.40000000000003</v>
      </c>
      <c r="D10" s="109"/>
    </row>
    <row r="11" spans="1:4" ht="26.25" customHeight="1">
      <c r="A11" s="5" t="s">
        <v>15</v>
      </c>
      <c r="B11" s="6">
        <v>3454</v>
      </c>
      <c r="C11" s="34"/>
      <c r="D11" s="110"/>
    </row>
    <row r="12" spans="1:4" ht="12.75">
      <c r="A12" s="2" t="s">
        <v>30</v>
      </c>
      <c r="B12" s="3" t="s">
        <v>46</v>
      </c>
      <c r="C12" s="3" t="s">
        <v>47</v>
      </c>
      <c r="D12" s="4" t="s">
        <v>19</v>
      </c>
    </row>
    <row r="13" spans="1:4" ht="53.25" customHeight="1">
      <c r="A13" s="5" t="s">
        <v>14</v>
      </c>
      <c r="B13" s="6">
        <v>4758</v>
      </c>
      <c r="C13" s="112" t="str">
        <f>IF(AND(B13+C15&gt;=B16),"MET PM",IF(AND(B13+C15&lt;B14),"PM NOT MET"))</f>
        <v>MET PM</v>
      </c>
      <c r="D13" s="114"/>
    </row>
    <row r="14" spans="1:4" ht="26.25" customHeight="1">
      <c r="A14" s="29" t="s">
        <v>31</v>
      </c>
      <c r="B14" s="6">
        <f>B16</f>
        <v>2428</v>
      </c>
      <c r="C14" s="113"/>
      <c r="D14" s="115"/>
    </row>
    <row r="15" spans="1:4" ht="26.25" customHeight="1" hidden="1">
      <c r="A15" s="29"/>
      <c r="B15" s="36">
        <v>0.1</v>
      </c>
      <c r="C15" s="32">
        <f>B15*B14</f>
        <v>242.8</v>
      </c>
      <c r="D15" s="115"/>
    </row>
    <row r="16" spans="1:4" ht="26.25" customHeight="1">
      <c r="A16" s="5" t="s">
        <v>15</v>
      </c>
      <c r="B16" s="6">
        <v>2428</v>
      </c>
      <c r="C16" s="35"/>
      <c r="D16" s="130"/>
    </row>
    <row r="17" spans="1:4" ht="12.75">
      <c r="A17" s="2" t="s">
        <v>17</v>
      </c>
      <c r="B17" s="3" t="s">
        <v>46</v>
      </c>
      <c r="C17" s="3" t="s">
        <v>47</v>
      </c>
      <c r="D17" s="4" t="s">
        <v>19</v>
      </c>
    </row>
    <row r="18" spans="1:4" ht="53.25" customHeight="1">
      <c r="A18" s="5" t="s">
        <v>14</v>
      </c>
      <c r="B18" s="6">
        <v>3323</v>
      </c>
      <c r="C18" s="112" t="str">
        <f>IF(AND(B18+C20&gt;=B21),"MET PM",IF(AND(B18+C20&lt;B19),"PM NOT MET"))</f>
        <v>MET PM</v>
      </c>
      <c r="D18" s="131"/>
    </row>
    <row r="19" spans="1:4" ht="26.25" customHeight="1">
      <c r="A19" s="29" t="s">
        <v>31</v>
      </c>
      <c r="B19" s="6">
        <f>B21</f>
        <v>2265</v>
      </c>
      <c r="C19" s="113"/>
      <c r="D19" s="109"/>
    </row>
    <row r="20" spans="1:4" ht="26.25" customHeight="1" hidden="1">
      <c r="A20" s="29"/>
      <c r="B20" s="36">
        <v>0.1</v>
      </c>
      <c r="C20" s="32">
        <f>B20*B19</f>
        <v>226.5</v>
      </c>
      <c r="D20" s="109"/>
    </row>
    <row r="21" spans="1:4" ht="26.25" customHeight="1">
      <c r="A21" s="5" t="s">
        <v>15</v>
      </c>
      <c r="B21" s="6">
        <v>2265</v>
      </c>
      <c r="C21" s="34"/>
      <c r="D21" s="110"/>
    </row>
    <row r="22" spans="1:2" ht="12.75">
      <c r="A22" s="7"/>
      <c r="B22" s="1"/>
    </row>
    <row r="23" spans="1:4" ht="12.75">
      <c r="A23" s="18" t="s">
        <v>21</v>
      </c>
      <c r="B23" s="19"/>
      <c r="C23" s="19"/>
      <c r="D23" s="20"/>
    </row>
    <row r="24" spans="1:4" ht="12.75">
      <c r="A24" s="2" t="s">
        <v>13</v>
      </c>
      <c r="B24" s="3" t="s">
        <v>46</v>
      </c>
      <c r="C24" s="3" t="s">
        <v>47</v>
      </c>
      <c r="D24" s="4" t="s">
        <v>19</v>
      </c>
    </row>
    <row r="25" spans="1:4" ht="53.25" customHeight="1">
      <c r="A25" s="5" t="s">
        <v>14</v>
      </c>
      <c r="B25" s="6">
        <v>62</v>
      </c>
      <c r="C25" s="112" t="str">
        <f>IF(AND(B25+C27&gt;=B28),"MET PM",IF(AND(B25+C27&lt;B26),"PM NOT MET"))</f>
        <v>MET PM</v>
      </c>
      <c r="D25" s="131"/>
    </row>
    <row r="26" spans="1:4" ht="26.25" customHeight="1">
      <c r="A26" s="29" t="s">
        <v>31</v>
      </c>
      <c r="B26" s="6">
        <f>B28</f>
        <v>26</v>
      </c>
      <c r="C26" s="113"/>
      <c r="D26" s="109"/>
    </row>
    <row r="27" spans="1:4" ht="26.25" customHeight="1" hidden="1">
      <c r="A27" s="29"/>
      <c r="B27" s="36">
        <v>0.1</v>
      </c>
      <c r="C27" s="32">
        <f>B27*B26</f>
        <v>2.6</v>
      </c>
      <c r="D27" s="109"/>
    </row>
    <row r="28" spans="1:4" ht="26.25" customHeight="1">
      <c r="A28" s="8" t="s">
        <v>15</v>
      </c>
      <c r="B28" s="6">
        <v>26</v>
      </c>
      <c r="C28" s="34"/>
      <c r="D28" s="110"/>
    </row>
    <row r="29" spans="1:4" ht="12.75">
      <c r="A29" s="2" t="s">
        <v>30</v>
      </c>
      <c r="B29" s="3" t="s">
        <v>46</v>
      </c>
      <c r="C29" s="3" t="s">
        <v>47</v>
      </c>
      <c r="D29" s="4" t="s">
        <v>19</v>
      </c>
    </row>
    <row r="30" spans="1:4" ht="53.25" customHeight="1">
      <c r="A30" s="5" t="s">
        <v>14</v>
      </c>
      <c r="B30" s="6">
        <v>62</v>
      </c>
      <c r="C30" s="139" t="s">
        <v>7</v>
      </c>
      <c r="D30" s="114"/>
    </row>
    <row r="31" spans="1:4" ht="26.25" customHeight="1">
      <c r="A31" s="29" t="s">
        <v>31</v>
      </c>
      <c r="B31" s="53">
        <f>B33/12*6</f>
        <v>0</v>
      </c>
      <c r="C31" s="140"/>
      <c r="D31" s="115"/>
    </row>
    <row r="32" spans="1:4" ht="26.25" customHeight="1" hidden="1">
      <c r="A32" s="29"/>
      <c r="B32" s="53"/>
      <c r="C32" s="140"/>
      <c r="D32" s="115"/>
    </row>
    <row r="33" spans="1:4" ht="26.25" customHeight="1">
      <c r="A33" s="8" t="s">
        <v>15</v>
      </c>
      <c r="B33" s="6"/>
      <c r="C33" s="141"/>
      <c r="D33" s="130"/>
    </row>
    <row r="34" spans="1:4" ht="12.75">
      <c r="A34" s="2" t="s">
        <v>17</v>
      </c>
      <c r="B34" s="3" t="s">
        <v>46</v>
      </c>
      <c r="C34" s="3" t="s">
        <v>47</v>
      </c>
      <c r="D34" s="4" t="s">
        <v>19</v>
      </c>
    </row>
    <row r="35" spans="1:4" ht="53.25" customHeight="1">
      <c r="A35" s="5" t="s">
        <v>14</v>
      </c>
      <c r="B35" s="6"/>
      <c r="C35" s="139" t="s">
        <v>7</v>
      </c>
      <c r="D35" s="114"/>
    </row>
    <row r="36" spans="1:4" ht="26.25" customHeight="1">
      <c r="A36" s="29" t="s">
        <v>31</v>
      </c>
      <c r="B36" s="30">
        <f>B38/12*6</f>
        <v>0</v>
      </c>
      <c r="C36" s="140"/>
      <c r="D36" s="115"/>
    </row>
    <row r="37" spans="1:4" ht="26.25" customHeight="1" hidden="1">
      <c r="A37" s="29"/>
      <c r="B37" s="30"/>
      <c r="C37" s="140"/>
      <c r="D37" s="115"/>
    </row>
    <row r="38" spans="1:4" ht="26.25" customHeight="1">
      <c r="A38" s="8" t="s">
        <v>15</v>
      </c>
      <c r="B38" s="6"/>
      <c r="C38" s="141"/>
      <c r="D38" s="130"/>
    </row>
    <row r="39" ht="12.75">
      <c r="A39" s="9"/>
    </row>
    <row r="40" spans="1:4" ht="12.75">
      <c r="A40" s="18" t="s">
        <v>22</v>
      </c>
      <c r="B40" s="19"/>
      <c r="C40" s="19"/>
      <c r="D40" s="20"/>
    </row>
    <row r="41" spans="1:4" ht="12.75">
      <c r="A41" s="11" t="s">
        <v>13</v>
      </c>
      <c r="B41" s="3" t="s">
        <v>46</v>
      </c>
      <c r="C41" s="3" t="s">
        <v>47</v>
      </c>
      <c r="D41" s="4" t="s">
        <v>19</v>
      </c>
    </row>
    <row r="42" spans="1:4" ht="53.25" customHeight="1">
      <c r="A42" s="8" t="s">
        <v>14</v>
      </c>
      <c r="B42" s="6">
        <v>115611</v>
      </c>
      <c r="C42" s="112" t="str">
        <f>IF(AND(B42+C44&gt;=B45),"MET PM",IF(AND(B42+C44&lt;B43),"PM NOT MET"))</f>
        <v>MET PM</v>
      </c>
      <c r="D42" s="114"/>
    </row>
    <row r="43" spans="1:4" ht="26.25" customHeight="1">
      <c r="A43" s="29" t="s">
        <v>31</v>
      </c>
      <c r="B43" s="6">
        <f>B45</f>
        <v>50000</v>
      </c>
      <c r="C43" s="113"/>
      <c r="D43" s="115"/>
    </row>
    <row r="44" spans="1:4" ht="26.25" customHeight="1" hidden="1">
      <c r="A44" s="29"/>
      <c r="B44" s="36">
        <v>0.1</v>
      </c>
      <c r="C44" s="32">
        <f>B44*B43</f>
        <v>5000</v>
      </c>
      <c r="D44" s="115"/>
    </row>
    <row r="45" spans="1:4" ht="26.25" customHeight="1">
      <c r="A45" s="8" t="s">
        <v>15</v>
      </c>
      <c r="B45" s="6">
        <v>50000</v>
      </c>
      <c r="C45" s="35"/>
      <c r="D45" s="130"/>
    </row>
    <row r="46" spans="1:4" ht="12.75">
      <c r="A46" s="11" t="s">
        <v>30</v>
      </c>
      <c r="B46" s="3" t="s">
        <v>46</v>
      </c>
      <c r="C46" s="3" t="s">
        <v>47</v>
      </c>
      <c r="D46" s="4" t="s">
        <v>19</v>
      </c>
    </row>
    <row r="47" spans="1:4" ht="53.25" customHeight="1">
      <c r="A47" s="8" t="s">
        <v>14</v>
      </c>
      <c r="B47" s="6">
        <v>57861</v>
      </c>
      <c r="C47" s="112" t="str">
        <f>IF(AND(B47+C49&gt;=B50),"MET PM",IF(AND(B47+C49&lt;B48),"PM NOT MET"))</f>
        <v>MET PM</v>
      </c>
      <c r="D47" s="114"/>
    </row>
    <row r="48" spans="1:4" ht="26.25" customHeight="1">
      <c r="A48" s="29" t="s">
        <v>31</v>
      </c>
      <c r="B48" s="6">
        <f>B50</f>
        <v>4827</v>
      </c>
      <c r="C48" s="113"/>
      <c r="D48" s="115"/>
    </row>
    <row r="49" spans="1:4" ht="26.25" customHeight="1" hidden="1">
      <c r="A49" s="29"/>
      <c r="B49" s="36">
        <v>0.1</v>
      </c>
      <c r="C49" s="32">
        <f>B49*B48</f>
        <v>482.70000000000005</v>
      </c>
      <c r="D49" s="115"/>
    </row>
    <row r="50" spans="1:4" ht="26.25" customHeight="1">
      <c r="A50" s="8" t="s">
        <v>15</v>
      </c>
      <c r="B50" s="6">
        <v>4827</v>
      </c>
      <c r="C50" s="35"/>
      <c r="D50" s="130"/>
    </row>
    <row r="51" spans="1:4" ht="12.75">
      <c r="A51" s="11" t="s">
        <v>17</v>
      </c>
      <c r="B51" s="3" t="s">
        <v>46</v>
      </c>
      <c r="C51" s="3" t="s">
        <v>47</v>
      </c>
      <c r="D51" s="4" t="s">
        <v>19</v>
      </c>
    </row>
    <row r="52" spans="1:4" ht="53.25" customHeight="1">
      <c r="A52" s="8" t="s">
        <v>14</v>
      </c>
      <c r="B52" s="6">
        <v>7822</v>
      </c>
      <c r="C52" s="112" t="str">
        <f>IF(AND(B52+C54&gt;=B55),"MET PM",IF(AND(B52+C54&lt;B53),"PM NOT MET"))</f>
        <v>MET PM</v>
      </c>
      <c r="D52" s="114"/>
    </row>
    <row r="53" spans="1:4" ht="26.25" customHeight="1">
      <c r="A53" s="29" t="s">
        <v>31</v>
      </c>
      <c r="B53" s="6">
        <f>B55</f>
        <v>3276</v>
      </c>
      <c r="C53" s="113"/>
      <c r="D53" s="115"/>
    </row>
    <row r="54" spans="1:4" ht="26.25" customHeight="1" hidden="1">
      <c r="A54" s="29"/>
      <c r="B54" s="36">
        <v>0.1</v>
      </c>
      <c r="C54" s="32">
        <f>B54*B53</f>
        <v>327.6</v>
      </c>
      <c r="D54" s="115"/>
    </row>
    <row r="55" spans="1:4" ht="26.25" customHeight="1">
      <c r="A55" s="8" t="s">
        <v>15</v>
      </c>
      <c r="B55" s="6">
        <v>3276</v>
      </c>
      <c r="C55" s="35"/>
      <c r="D55" s="130"/>
    </row>
    <row r="56" ht="12.75">
      <c r="A56" s="12"/>
    </row>
    <row r="57" spans="1:4" ht="12.75">
      <c r="A57" s="18" t="s">
        <v>23</v>
      </c>
      <c r="B57" s="19"/>
      <c r="C57" s="19"/>
      <c r="D57" s="20"/>
    </row>
    <row r="58" spans="1:4" ht="12.75" customHeight="1">
      <c r="A58" s="11" t="s">
        <v>13</v>
      </c>
      <c r="B58" s="3" t="s">
        <v>46</v>
      </c>
      <c r="C58" s="3" t="s">
        <v>47</v>
      </c>
      <c r="D58" s="4" t="s">
        <v>19</v>
      </c>
    </row>
    <row r="59" spans="1:4" ht="53.25" customHeight="1">
      <c r="A59" s="8" t="s">
        <v>14</v>
      </c>
      <c r="B59" s="6">
        <v>35</v>
      </c>
      <c r="C59" s="112" t="str">
        <f>IF(AND(B59+C61&gt;=B62),"MET PM",IF(AND(B59+C61&lt;B60),"PM NOT MET"))</f>
        <v>PM NOT MET</v>
      </c>
      <c r="D59" s="131"/>
    </row>
    <row r="60" spans="1:4" ht="26.25" customHeight="1">
      <c r="A60" s="29" t="s">
        <v>31</v>
      </c>
      <c r="B60" s="6">
        <f>B62</f>
        <v>63</v>
      </c>
      <c r="C60" s="113"/>
      <c r="D60" s="109"/>
    </row>
    <row r="61" spans="1:4" ht="26.25" customHeight="1" hidden="1">
      <c r="A61" s="29"/>
      <c r="B61" s="36">
        <v>0.1</v>
      </c>
      <c r="C61" s="32">
        <f>B61*B60</f>
        <v>6.300000000000001</v>
      </c>
      <c r="D61" s="109"/>
    </row>
    <row r="62" spans="1:4" ht="26.25" customHeight="1">
      <c r="A62" s="8" t="s">
        <v>15</v>
      </c>
      <c r="B62" s="6">
        <v>63</v>
      </c>
      <c r="C62" s="81"/>
      <c r="D62" s="110"/>
    </row>
    <row r="63" spans="1:4" ht="12.75">
      <c r="A63" s="11" t="s">
        <v>30</v>
      </c>
      <c r="B63" s="3" t="s">
        <v>46</v>
      </c>
      <c r="C63" s="3" t="s">
        <v>47</v>
      </c>
      <c r="D63" s="4" t="s">
        <v>19</v>
      </c>
    </row>
    <row r="64" spans="1:4" ht="53.25" customHeight="1">
      <c r="A64" s="8" t="s">
        <v>14</v>
      </c>
      <c r="B64" s="6">
        <v>35</v>
      </c>
      <c r="C64" s="139" t="s">
        <v>7</v>
      </c>
      <c r="D64" s="114"/>
    </row>
    <row r="65" spans="1:4" ht="26.25" customHeight="1">
      <c r="A65" s="29" t="s">
        <v>31</v>
      </c>
      <c r="B65" s="30">
        <f>B67/12*6</f>
        <v>0</v>
      </c>
      <c r="C65" s="140"/>
      <c r="D65" s="115"/>
    </row>
    <row r="66" spans="1:4" ht="26.25" customHeight="1" hidden="1">
      <c r="A66" s="29"/>
      <c r="B66" s="30"/>
      <c r="C66" s="140"/>
      <c r="D66" s="115"/>
    </row>
    <row r="67" spans="1:4" ht="26.25" customHeight="1">
      <c r="A67" s="8" t="s">
        <v>15</v>
      </c>
      <c r="B67" s="6"/>
      <c r="C67" s="141"/>
      <c r="D67" s="130"/>
    </row>
    <row r="68" spans="1:4" ht="12.75">
      <c r="A68" s="11" t="s">
        <v>17</v>
      </c>
      <c r="B68" s="3" t="s">
        <v>46</v>
      </c>
      <c r="C68" s="3" t="s">
        <v>47</v>
      </c>
      <c r="D68" s="4" t="s">
        <v>19</v>
      </c>
    </row>
    <row r="69" spans="1:4" ht="53.25" customHeight="1">
      <c r="A69" s="8" t="s">
        <v>14</v>
      </c>
      <c r="B69" s="6"/>
      <c r="C69" s="139" t="s">
        <v>7</v>
      </c>
      <c r="D69" s="114"/>
    </row>
    <row r="70" spans="1:4" ht="26.25" customHeight="1">
      <c r="A70" s="29" t="s">
        <v>31</v>
      </c>
      <c r="B70" s="30">
        <f>B72/12*6</f>
        <v>0</v>
      </c>
      <c r="C70" s="140"/>
      <c r="D70" s="115"/>
    </row>
    <row r="71" spans="1:4" ht="26.25" customHeight="1" hidden="1">
      <c r="A71" s="29"/>
      <c r="B71" s="30"/>
      <c r="C71" s="140"/>
      <c r="D71" s="115"/>
    </row>
    <row r="72" spans="1:4" ht="26.25" customHeight="1">
      <c r="A72" s="8" t="s">
        <v>15</v>
      </c>
      <c r="B72" s="6"/>
      <c r="C72" s="141"/>
      <c r="D72" s="130"/>
    </row>
    <row r="73" ht="12.75">
      <c r="A73" s="12"/>
    </row>
    <row r="74" spans="1:4" ht="12.75">
      <c r="A74" s="25" t="s">
        <v>63</v>
      </c>
      <c r="B74" s="25"/>
      <c r="C74" s="25"/>
      <c r="D74" s="25"/>
    </row>
    <row r="75" ht="12.75">
      <c r="A75" s="12"/>
    </row>
    <row r="76" spans="1:4" ht="12.75">
      <c r="A76" s="18" t="s">
        <v>16</v>
      </c>
      <c r="B76" s="19"/>
      <c r="C76" s="19"/>
      <c r="D76" s="20"/>
    </row>
    <row r="77" spans="1:4" ht="12.75">
      <c r="A77" s="11" t="s">
        <v>13</v>
      </c>
      <c r="B77" s="3" t="s">
        <v>46</v>
      </c>
      <c r="C77" s="3" t="s">
        <v>47</v>
      </c>
      <c r="D77" s="4" t="s">
        <v>19</v>
      </c>
    </row>
    <row r="78" spans="1:4" ht="53.25" customHeight="1">
      <c r="A78" s="13" t="s">
        <v>14</v>
      </c>
      <c r="B78" s="6">
        <v>62</v>
      </c>
      <c r="C78" s="112" t="str">
        <f>IF(AND(B78+C80&gt;=B81),"MET PM",IF(AND(B78+C80&lt;B79),"PM NOT MET"))</f>
        <v>MET PM</v>
      </c>
      <c r="D78" s="131"/>
    </row>
    <row r="79" spans="1:4" ht="26.25" customHeight="1">
      <c r="A79" s="29" t="s">
        <v>31</v>
      </c>
      <c r="B79" s="6">
        <f>B81</f>
        <v>50</v>
      </c>
      <c r="C79" s="113"/>
      <c r="D79" s="109"/>
    </row>
    <row r="80" spans="1:4" ht="26.25" customHeight="1" hidden="1">
      <c r="A80" s="29"/>
      <c r="B80" s="36">
        <v>0.05</v>
      </c>
      <c r="C80" s="32">
        <f>B80*B79</f>
        <v>2.5</v>
      </c>
      <c r="D80" s="109"/>
    </row>
    <row r="81" spans="1:4" ht="26.25" customHeight="1">
      <c r="A81" s="13" t="s">
        <v>15</v>
      </c>
      <c r="B81" s="6">
        <v>50</v>
      </c>
      <c r="C81" s="34"/>
      <c r="D81" s="110"/>
    </row>
    <row r="83" spans="1:4" ht="12.75">
      <c r="A83" s="161" t="s">
        <v>64</v>
      </c>
      <c r="B83" s="161"/>
      <c r="C83" s="161"/>
      <c r="D83" s="161"/>
    </row>
    <row r="85" spans="1:4" ht="40.5" customHeight="1">
      <c r="A85" s="123" t="s">
        <v>68</v>
      </c>
      <c r="B85" s="123"/>
      <c r="C85" s="123"/>
      <c r="D85" s="123"/>
    </row>
  </sheetData>
  <sheetProtection password="CD52" sheet="1" objects="1" scenarios="1"/>
  <protectedRanges>
    <protectedRange sqref="D8 D13 D18 D25 D30 D35 D42 D47 D52 D59 D64 D69 D78" name="Range1"/>
  </protectedRanges>
  <mergeCells count="33">
    <mergeCell ref="A85:D85"/>
    <mergeCell ref="C69:C72"/>
    <mergeCell ref="D69:D72"/>
    <mergeCell ref="C78:C79"/>
    <mergeCell ref="D78:D81"/>
    <mergeCell ref="D47:D50"/>
    <mergeCell ref="C59:C60"/>
    <mergeCell ref="A83:D83"/>
    <mergeCell ref="D59:D62"/>
    <mergeCell ref="C64:C67"/>
    <mergeCell ref="D64:D67"/>
    <mergeCell ref="D52:D55"/>
    <mergeCell ref="C47:C48"/>
    <mergeCell ref="C52:C53"/>
    <mergeCell ref="D25:D28"/>
    <mergeCell ref="C35:C38"/>
    <mergeCell ref="D35:D38"/>
    <mergeCell ref="D42:D45"/>
    <mergeCell ref="C30:C33"/>
    <mergeCell ref="D30:D33"/>
    <mergeCell ref="C25:C26"/>
    <mergeCell ref="C42:C43"/>
    <mergeCell ref="A1:D1"/>
    <mergeCell ref="A3:C3"/>
    <mergeCell ref="A4:C4"/>
    <mergeCell ref="D3:D4"/>
    <mergeCell ref="A2:D2"/>
    <mergeCell ref="C8:C9"/>
    <mergeCell ref="D8:D11"/>
    <mergeCell ref="D13:D16"/>
    <mergeCell ref="C18:C19"/>
    <mergeCell ref="D18:D21"/>
    <mergeCell ref="C13:C14"/>
  </mergeCells>
  <conditionalFormatting sqref="C78 C59 C52 C47 C42 C25 C18 C13 C8">
    <cfRule type="cellIs" priority="1" dxfId="0" operator="equal">
      <formula>"PM NOT MET"</formula>
    </cfRule>
  </conditionalFormatting>
  <printOptions/>
  <pageMargins left="0.33" right="0.4" top="0.52" bottom="0.72" header="0.5" footer="0.5"/>
  <pageSetup horizontalDpi="600" verticalDpi="600" orientation="portrait" scale="96" r:id="rId1"/>
  <headerFooter alignWithMargins="0">
    <oddFooter>&amp;L&amp;9 01/13/2012  &amp;A&amp;R&amp;9CCSC HOM 12-02 Page &amp;P of  &amp;N</oddFooter>
  </headerFooter>
  <rowBreaks count="2" manualBreakCount="2">
    <brk id="28" max="255" man="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2012-05-07T14:37:08Z</dcterms:created>
  <dcterms:modified xsi:type="dcterms:W3CDTF">2012-12-12T14:03:43Z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DNKPKXKZPAAN-108-78</vt:lpwstr>
  </property>
  <property fmtid="{D5CDD505-2E9C-101B-9397-08002B2CF9AE}" pid="4" name="_dlc_DocIdItemGu">
    <vt:lpwstr>eba793c8-4a92-41d3-a4f0-7e5a92ed347f</vt:lpwstr>
  </property>
  <property fmtid="{D5CDD505-2E9C-101B-9397-08002B2CF9AE}" pid="5" name="_dlc_DocIdU">
    <vt:lpwstr>http://spdev.dhmh.md.gov:27219/cancer/_layouts/DocIdRedir.aspx?ID=DNKPKXKZPAAN-108-78, DNKPKXKZPAAN-108-78</vt:lpwstr>
  </property>
  <property fmtid="{D5CDD505-2E9C-101B-9397-08002B2CF9AE}" pid="6" name="display_urn:schemas-microsoft-com:office:office#Edit">
    <vt:lpwstr>Archana Karne</vt:lpwstr>
  </property>
  <property fmtid="{D5CDD505-2E9C-101B-9397-08002B2CF9AE}" pid="7" name="xd_Signatu">
    <vt:lpwstr/>
  </property>
  <property fmtid="{D5CDD505-2E9C-101B-9397-08002B2CF9AE}" pid="8" name="Ord">
    <vt:lpwstr>11000.0000000000</vt:lpwstr>
  </property>
  <property fmtid="{D5CDD505-2E9C-101B-9397-08002B2CF9AE}" pid="9" name="TemplateU">
    <vt:lpwstr/>
  </property>
  <property fmtid="{D5CDD505-2E9C-101B-9397-08002B2CF9AE}" pid="10" name="xd_Prog">
    <vt:lpwstr/>
  </property>
  <property fmtid="{D5CDD505-2E9C-101B-9397-08002B2CF9AE}" pid="11" name="display_urn:schemas-microsoft-com:office:office#Auth">
    <vt:lpwstr>Archana Karne</vt:lpwstr>
  </property>
  <property fmtid="{D5CDD505-2E9C-101B-9397-08002B2CF9AE}" pid="12" name="_SourceU">
    <vt:lpwstr/>
  </property>
  <property fmtid="{D5CDD505-2E9C-101B-9397-08002B2CF9AE}" pid="13" name="_SharedFileInd">
    <vt:lpwstr/>
  </property>
</Properties>
</file>