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3405" yWindow="135" windowWidth="9570" windowHeight="11145" tabRatio="788"/>
  </bookViews>
  <sheets>
    <sheet name="Garrett" sheetId="13" r:id="rId1"/>
    <sheet name="Harford" sheetId="14" r:id="rId2"/>
    <sheet name="Howard" sheetId="15" r:id="rId3"/>
    <sheet name="Kent" sheetId="16" r:id="rId4"/>
    <sheet name="Montgomery" sheetId="17" r:id="rId5"/>
    <sheet name="Prince_George's" sheetId="25" r:id="rId6"/>
    <sheet name="Queen_Annes" sheetId="18" r:id="rId7"/>
    <sheet name="Somerset" sheetId="20" r:id="rId8"/>
    <sheet name="St_Marys" sheetId="19" r:id="rId9"/>
    <sheet name="Talbot" sheetId="21" r:id="rId10"/>
    <sheet name="Washington" sheetId="22" r:id="rId11"/>
    <sheet name="Wicomico" sheetId="23" r:id="rId12"/>
    <sheet name="Worcester" sheetId="24" r:id="rId13"/>
  </sheets>
  <definedNames>
    <definedName name="_xlnm._FilterDatabase" localSheetId="4" hidden="1">Montgomery!$A$127:$E$139</definedName>
    <definedName name="_xlnm._FilterDatabase" localSheetId="5" hidden="1">'Prince_George''s'!$A$69:$E$69</definedName>
    <definedName name="_xlnm._FilterDatabase" localSheetId="6" hidden="1">Queen_Annes!$A$78:$E$78</definedName>
    <definedName name="_xlnm._FilterDatabase" localSheetId="7" hidden="1">Somerset!$A$85:$E$88</definedName>
    <definedName name="_xlnm._FilterDatabase" localSheetId="8" hidden="1">St_Marys!$A$11:$E$23</definedName>
    <definedName name="_xlnm._FilterDatabase" localSheetId="10" hidden="1">Washington!$A$11:$E$11</definedName>
    <definedName name="_xlnm._FilterDatabase" localSheetId="12" hidden="1">Worcester!#REF!</definedName>
  </definedNames>
  <calcPr calcId="145621"/>
  <customWorkbookViews>
    <customWorkbookView name="aweinstein - Personal View" guid="{3A600F54-6A56-45BB-B747-8667762B4338}" mergeInterval="0" personalView="1" maximized="1" windowWidth="1020" windowHeight="526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lunderwood - Personal View" guid="{47CDEB64-ABB4-4932-9951-3A119F89C289}" mergeInterval="0" changesSavedWin="1" personalView="1" maximized="1" windowWidth="1020" windowHeight="552" tabRatio="922" activeSheetId="1"/>
  </customWorkbookViews>
  <fileRecoveryPr autoRecover="0"/>
</workbook>
</file>

<file path=xl/calcChain.xml><?xml version="1.0" encoding="utf-8"?>
<calcChain xmlns="http://schemas.openxmlformats.org/spreadsheetml/2006/main">
  <c r="B83" i="21" l="1"/>
  <c r="B81" i="19"/>
  <c r="B142" i="17"/>
  <c r="B163" i="15" l="1"/>
  <c r="B154" i="15"/>
  <c r="C153" i="15" s="1"/>
  <c r="B149" i="15"/>
  <c r="B144" i="15"/>
  <c r="C143" i="15" s="1"/>
  <c r="B139" i="15"/>
  <c r="B134" i="15"/>
  <c r="C133" i="15" s="1"/>
  <c r="B129" i="15"/>
  <c r="B124" i="15"/>
  <c r="B117" i="15"/>
  <c r="B112" i="15"/>
  <c r="B107" i="15"/>
  <c r="B102" i="15"/>
  <c r="B97" i="15"/>
  <c r="B92" i="15"/>
  <c r="B87" i="15"/>
  <c r="B80" i="15"/>
  <c r="C79" i="15" s="1"/>
  <c r="B75" i="15"/>
  <c r="B70" i="15"/>
  <c r="C69" i="15" s="1"/>
  <c r="B65" i="15"/>
  <c r="B60" i="15"/>
  <c r="C59" i="15" s="1"/>
  <c r="B55" i="15"/>
  <c r="B50" i="15"/>
  <c r="B43" i="15"/>
  <c r="B38" i="15"/>
  <c r="B33" i="15"/>
  <c r="B28" i="15"/>
  <c r="B23" i="15"/>
  <c r="B18" i="15"/>
  <c r="C148" i="15"/>
  <c r="C138" i="15"/>
  <c r="C128" i="15"/>
  <c r="C74" i="15"/>
  <c r="C64" i="15"/>
  <c r="C54" i="15"/>
  <c r="B13" i="24" l="1"/>
  <c r="B18" i="24"/>
  <c r="B25" i="24"/>
  <c r="B30" i="24"/>
  <c r="B37" i="24"/>
  <c r="B42" i="24"/>
  <c r="B49" i="24"/>
  <c r="B54" i="24"/>
  <c r="B63" i="24"/>
  <c r="B13" i="23"/>
  <c r="B18" i="23"/>
  <c r="B25" i="23"/>
  <c r="B30" i="23"/>
  <c r="B37" i="23"/>
  <c r="B42" i="23"/>
  <c r="B49" i="23"/>
  <c r="B54" i="23"/>
  <c r="B63" i="23"/>
  <c r="B13" i="22"/>
  <c r="B18" i="22"/>
  <c r="B23" i="22"/>
  <c r="B28" i="22"/>
  <c r="B33" i="22"/>
  <c r="B40" i="22"/>
  <c r="B45" i="22"/>
  <c r="B50" i="22"/>
  <c r="B55" i="22"/>
  <c r="B60" i="22"/>
  <c r="B67" i="22"/>
  <c r="B72" i="22"/>
  <c r="B77" i="22"/>
  <c r="B82" i="22"/>
  <c r="B87" i="22"/>
  <c r="B94" i="22"/>
  <c r="B99" i="22"/>
  <c r="B104" i="22"/>
  <c r="B109" i="22"/>
  <c r="B114" i="22"/>
  <c r="B123" i="22"/>
  <c r="B13" i="21"/>
  <c r="B18" i="21"/>
  <c r="B23" i="21"/>
  <c r="B28" i="21"/>
  <c r="B13" i="19"/>
  <c r="B18" i="19"/>
  <c r="B23" i="19"/>
  <c r="B30" i="19"/>
  <c r="B35" i="19"/>
  <c r="B40" i="19"/>
  <c r="B47" i="19"/>
  <c r="B52" i="19"/>
  <c r="B57" i="19"/>
  <c r="B63" i="19"/>
  <c r="B68" i="19"/>
  <c r="B73" i="19"/>
  <c r="B82" i="19"/>
  <c r="B13" i="20"/>
  <c r="B18" i="20"/>
  <c r="B25" i="20"/>
  <c r="B30" i="20"/>
  <c r="B37" i="20"/>
  <c r="B42" i="20"/>
  <c r="B49" i="20"/>
  <c r="B54" i="20"/>
  <c r="B63" i="20"/>
  <c r="C54" i="22"/>
  <c r="C49" i="22"/>
  <c r="B13" i="18" l="1"/>
  <c r="B18" i="18"/>
  <c r="B25" i="18"/>
  <c r="B30" i="18"/>
  <c r="B37" i="18"/>
  <c r="B42" i="18"/>
  <c r="B49" i="18"/>
  <c r="B54" i="18"/>
  <c r="B63" i="18"/>
  <c r="B13" i="25"/>
  <c r="B20" i="25"/>
  <c r="B27" i="25"/>
  <c r="B38" i="25"/>
  <c r="B143" i="17"/>
  <c r="B134" i="17"/>
  <c r="B129" i="17"/>
  <c r="B124" i="17"/>
  <c r="B119" i="17"/>
  <c r="B114" i="17"/>
  <c r="B107" i="17"/>
  <c r="B102" i="17"/>
  <c r="B97" i="17"/>
  <c r="B92" i="17"/>
  <c r="B87" i="17"/>
  <c r="B82" i="17"/>
  <c r="B77" i="17"/>
  <c r="B70" i="17"/>
  <c r="B65" i="17"/>
  <c r="B60" i="17"/>
  <c r="B55" i="17"/>
  <c r="B50" i="17"/>
  <c r="B43" i="17"/>
  <c r="B38" i="17"/>
  <c r="B33" i="17"/>
  <c r="B28" i="17"/>
  <c r="B23" i="17"/>
  <c r="B18" i="17"/>
  <c r="B13" i="17"/>
  <c r="B13" i="16"/>
  <c r="B18" i="16"/>
  <c r="B23" i="16"/>
  <c r="B28" i="16"/>
  <c r="B33" i="16"/>
  <c r="B39" i="16"/>
  <c r="B44" i="16"/>
  <c r="B49" i="16"/>
  <c r="B54" i="16"/>
  <c r="B59" i="16"/>
  <c r="B66" i="16"/>
  <c r="B71" i="16"/>
  <c r="B76" i="16"/>
  <c r="B81" i="16"/>
  <c r="B86" i="16"/>
  <c r="B93" i="16"/>
  <c r="B98" i="16"/>
  <c r="B103" i="16"/>
  <c r="B108" i="16"/>
  <c r="B113" i="16"/>
  <c r="B122" i="16"/>
  <c r="B127" i="16"/>
  <c r="B13" i="15"/>
  <c r="B13" i="14" l="1"/>
  <c r="B18" i="14"/>
  <c r="B23" i="14"/>
  <c r="B28" i="14"/>
  <c r="B35" i="14"/>
  <c r="B40" i="14"/>
  <c r="B45" i="14"/>
  <c r="B50" i="14"/>
  <c r="B57" i="14"/>
  <c r="B62" i="14"/>
  <c r="B67" i="14"/>
  <c r="B72" i="14"/>
  <c r="B79" i="14"/>
  <c r="B84" i="14"/>
  <c r="B89" i="14"/>
  <c r="B98" i="14"/>
  <c r="B13" i="13"/>
  <c r="B18" i="13"/>
  <c r="B23" i="13"/>
  <c r="B28" i="13"/>
  <c r="B35" i="13"/>
  <c r="B40" i="13"/>
  <c r="B45" i="13"/>
  <c r="B50" i="13"/>
  <c r="B57" i="13"/>
  <c r="B67" i="13"/>
  <c r="B72" i="13"/>
  <c r="B82" i="13"/>
  <c r="B88" i="13"/>
  <c r="B94" i="13"/>
  <c r="C155" i="15" l="1"/>
  <c r="C150" i="15"/>
  <c r="C145" i="15"/>
  <c r="C140" i="15"/>
  <c r="C135" i="15"/>
  <c r="C130" i="15"/>
  <c r="C81" i="15"/>
  <c r="C76" i="15"/>
  <c r="C71" i="15"/>
  <c r="C61" i="15"/>
  <c r="C56" i="15"/>
  <c r="C66" i="15" l="1"/>
  <c r="C123" i="16"/>
  <c r="C121" i="16" s="1"/>
  <c r="C99" i="16"/>
  <c r="C97" i="16" s="1"/>
  <c r="C94" i="16"/>
  <c r="C92" i="16" s="1"/>
  <c r="C45" i="16"/>
  <c r="C43" i="16" s="1"/>
  <c r="C40" i="16"/>
  <c r="C38" i="16" s="1"/>
  <c r="C109" i="16" l="1"/>
  <c r="C107" i="16" s="1"/>
  <c r="C55" i="16"/>
  <c r="C53" i="16" s="1"/>
  <c r="C50" i="16"/>
  <c r="C48" i="16" s="1"/>
  <c r="C83" i="22"/>
  <c r="C81" i="22" s="1"/>
  <c r="C110" i="22" l="1"/>
  <c r="C108" i="22" s="1"/>
  <c r="C29" i="22"/>
  <c r="C27" i="22" s="1"/>
  <c r="C43" i="24" l="1"/>
  <c r="C41" i="24" s="1"/>
  <c r="C38" i="24"/>
  <c r="C36" i="24" s="1"/>
  <c r="C26" i="24"/>
  <c r="C24" i="24" s="1"/>
  <c r="C50" i="20"/>
  <c r="C48" i="20" s="1"/>
  <c r="C69" i="19" l="1"/>
  <c r="C67" i="19" s="1"/>
  <c r="C36" i="19" l="1"/>
  <c r="C34" i="19" s="1"/>
  <c r="C41" i="19" l="1"/>
  <c r="C39" i="19" s="1"/>
  <c r="C64" i="19"/>
  <c r="C62" i="19" s="1"/>
  <c r="C74" i="19"/>
  <c r="C72" i="19" s="1"/>
  <c r="B45" i="21"/>
  <c r="B40" i="21"/>
  <c r="B50" i="21"/>
  <c r="C39" i="21" l="1"/>
  <c r="C49" i="21"/>
  <c r="C41" i="21"/>
  <c r="C46" i="21"/>
  <c r="C44" i="21" s="1"/>
  <c r="C51" i="21"/>
  <c r="C24" i="14" l="1"/>
  <c r="C22" i="14" s="1"/>
  <c r="C46" i="14"/>
  <c r="C44" i="14" s="1"/>
  <c r="C68" i="14"/>
  <c r="C66" i="14" s="1"/>
  <c r="B35" i="21" l="1"/>
  <c r="B57" i="21"/>
  <c r="B62" i="21"/>
  <c r="B67" i="21"/>
  <c r="B72" i="21"/>
  <c r="B62" i="13"/>
  <c r="C90" i="14" l="1"/>
  <c r="C88" i="14" s="1"/>
  <c r="C63" i="14"/>
  <c r="C61" i="14" s="1"/>
  <c r="C36" i="14"/>
  <c r="C34" i="14" s="1"/>
  <c r="C41" i="14"/>
  <c r="C39" i="14" s="1"/>
  <c r="C58" i="14"/>
  <c r="C56" i="14" s="1"/>
  <c r="C73" i="14"/>
  <c r="C71" i="14" s="1"/>
  <c r="C51" i="14"/>
  <c r="C49" i="14" s="1"/>
  <c r="C14" i="14"/>
  <c r="C12" i="14" s="1"/>
  <c r="C85" i="14"/>
  <c r="C83" i="14" s="1"/>
  <c r="C99" i="14"/>
  <c r="C97" i="14" s="1"/>
  <c r="C19" i="14"/>
  <c r="C17" i="14" s="1"/>
  <c r="C14" i="19"/>
  <c r="C12" i="19" s="1"/>
  <c r="C48" i="19"/>
  <c r="C46" i="19" s="1"/>
  <c r="C53" i="19"/>
  <c r="C51" i="19" s="1"/>
  <c r="C24" i="19"/>
  <c r="C22" i="19" s="1"/>
  <c r="C58" i="19"/>
  <c r="C56" i="19" s="1"/>
  <c r="C115" i="17"/>
  <c r="C113" i="17" s="1"/>
  <c r="C93" i="17"/>
  <c r="C91" i="17" s="1"/>
  <c r="C125" i="17"/>
  <c r="C123" i="17" s="1"/>
  <c r="C14" i="17"/>
  <c r="C12" i="17" s="1"/>
  <c r="C130" i="17"/>
  <c r="C128" i="17" s="1"/>
  <c r="C80" i="14"/>
  <c r="C78" i="14" s="1"/>
  <c r="C78" i="17"/>
  <c r="C76" i="17" s="1"/>
  <c r="C108" i="17"/>
  <c r="C106" i="17" s="1"/>
  <c r="C24" i="13" l="1"/>
  <c r="C22" i="13" s="1"/>
  <c r="C114" i="16"/>
  <c r="C112" i="16" s="1"/>
  <c r="C77" i="16"/>
  <c r="C75" i="16" s="1"/>
  <c r="C72" i="16"/>
  <c r="C70" i="16" s="1"/>
  <c r="C60" i="16"/>
  <c r="C58" i="16" s="1"/>
  <c r="C73" i="13"/>
  <c r="C71" i="13" s="1"/>
  <c r="C68" i="13"/>
  <c r="C66" i="13" s="1"/>
  <c r="C63" i="13"/>
  <c r="C61" i="13" s="1"/>
  <c r="C58" i="13"/>
  <c r="C56" i="13" s="1"/>
  <c r="C51" i="13"/>
  <c r="C49" i="13" s="1"/>
  <c r="C46" i="13"/>
  <c r="C44" i="13" s="1"/>
  <c r="C41" i="13"/>
  <c r="C39" i="13" s="1"/>
  <c r="C36" i="13"/>
  <c r="C34" i="13" s="1"/>
  <c r="C29" i="13"/>
  <c r="C27" i="13" s="1"/>
  <c r="C19" i="13"/>
  <c r="C17" i="13" s="1"/>
  <c r="C14" i="13"/>
  <c r="C12" i="13" s="1"/>
  <c r="C14" i="21"/>
  <c r="C12" i="21" s="1"/>
  <c r="C64" i="23"/>
  <c r="C62" i="23" s="1"/>
  <c r="C135" i="17"/>
  <c r="C133" i="17" s="1"/>
  <c r="C120" i="17"/>
  <c r="C118" i="17" s="1"/>
  <c r="C108" i="15"/>
  <c r="C106" i="15" s="1"/>
  <c r="C39" i="17"/>
  <c r="C37" i="17" s="1"/>
  <c r="C24" i="17"/>
  <c r="C22" i="17" s="1"/>
  <c r="C88" i="17"/>
  <c r="C86" i="17" s="1"/>
  <c r="C19" i="17"/>
  <c r="C17" i="17" s="1"/>
  <c r="C93" i="15"/>
  <c r="C91" i="15" s="1"/>
  <c r="C50" i="24"/>
  <c r="C48" i="24" s="1"/>
  <c r="C31" i="24"/>
  <c r="C29" i="24" s="1"/>
  <c r="C83" i="17"/>
  <c r="C81" i="17" s="1"/>
  <c r="C71" i="17"/>
  <c r="C69" i="17" s="1"/>
  <c r="C19" i="24"/>
  <c r="C17" i="24" s="1"/>
  <c r="C55" i="23"/>
  <c r="C53" i="23" s="1"/>
  <c r="C50" i="23"/>
  <c r="C48" i="23" s="1"/>
  <c r="C43" i="23"/>
  <c r="C41" i="23" s="1"/>
  <c r="C38" i="23"/>
  <c r="C36" i="23" s="1"/>
  <c r="C31" i="23"/>
  <c r="C29" i="23" s="1"/>
  <c r="C19" i="23"/>
  <c r="C17" i="23" s="1"/>
  <c r="C68" i="22"/>
  <c r="C66" i="22" s="1"/>
  <c r="C34" i="22"/>
  <c r="C32" i="22" s="1"/>
  <c r="C84" i="21"/>
  <c r="C82" i="21" s="1"/>
  <c r="C73" i="21"/>
  <c r="C71" i="21" s="1"/>
  <c r="C63" i="21"/>
  <c r="C61" i="21" s="1"/>
  <c r="C58" i="21"/>
  <c r="C56" i="21" s="1"/>
  <c r="C36" i="21"/>
  <c r="C34" i="21" s="1"/>
  <c r="C29" i="21"/>
  <c r="C27" i="21" s="1"/>
  <c r="C31" i="20"/>
  <c r="C29" i="20" s="1"/>
  <c r="C64" i="18"/>
  <c r="C62" i="18" s="1"/>
  <c r="C14" i="25"/>
  <c r="C12" i="25" s="1"/>
  <c r="C66" i="17"/>
  <c r="C64" i="17" s="1"/>
  <c r="C61" i="17"/>
  <c r="C59" i="17" s="1"/>
  <c r="C67" i="16"/>
  <c r="C65" i="16" s="1"/>
  <c r="C29" i="16"/>
  <c r="C27" i="16" s="1"/>
  <c r="C14" i="16"/>
  <c r="C12" i="16" s="1"/>
  <c r="C125" i="15"/>
  <c r="C123" i="15" s="1"/>
  <c r="C113" i="15"/>
  <c r="C111" i="15" s="1"/>
  <c r="C98" i="15"/>
  <c r="C96" i="15" s="1"/>
  <c r="C44" i="15"/>
  <c r="C42" i="15" s="1"/>
  <c r="C24" i="15"/>
  <c r="C22" i="15" s="1"/>
  <c r="C14" i="15"/>
  <c r="C12" i="15" s="1"/>
  <c r="C95" i="13"/>
  <c r="C93" i="13" s="1"/>
  <c r="C26" i="18"/>
  <c r="C24" i="18" s="1"/>
  <c r="C24" i="16"/>
  <c r="C22" i="16" s="1"/>
  <c r="C34" i="16"/>
  <c r="C32" i="16" s="1"/>
  <c r="C118" i="15"/>
  <c r="C116" i="15" s="1"/>
  <c r="C14" i="24"/>
  <c r="C12" i="24" s="1"/>
  <c r="C83" i="13"/>
  <c r="C81" i="13" s="1"/>
  <c r="C89" i="13"/>
  <c r="C87" i="13" s="1"/>
  <c r="C14" i="23"/>
  <c r="C12" i="23" s="1"/>
  <c r="C41" i="22"/>
  <c r="C39" i="22" s="1"/>
  <c r="C95" i="22"/>
  <c r="C93" i="22" s="1"/>
  <c r="C68" i="21"/>
  <c r="C66" i="21" s="1"/>
  <c r="C29" i="17"/>
  <c r="C27" i="17" s="1"/>
  <c r="C144" i="17"/>
  <c r="C142" i="17" s="1"/>
  <c r="C87" i="16"/>
  <c r="C85" i="16" s="1"/>
  <c r="C29" i="14"/>
  <c r="C27" i="14" s="1"/>
  <c r="C19" i="15"/>
  <c r="C17" i="15" s="1"/>
  <c r="C29" i="15"/>
  <c r="C27" i="15" s="1"/>
  <c r="C103" i="15"/>
  <c r="C101" i="15" s="1"/>
  <c r="C164" i="15"/>
  <c r="C162" i="15" s="1"/>
  <c r="C44" i="17"/>
  <c r="C42" i="17" s="1"/>
  <c r="C103" i="17"/>
  <c r="C101" i="17" s="1"/>
  <c r="C50" i="18"/>
  <c r="C48" i="18" s="1"/>
  <c r="C34" i="15"/>
  <c r="C32" i="15" s="1"/>
  <c r="C19" i="19"/>
  <c r="C17" i="19" s="1"/>
  <c r="C88" i="15"/>
  <c r="C86" i="15" s="1"/>
  <c r="C19" i="21"/>
  <c r="C17" i="21" s="1"/>
  <c r="C28" i="25"/>
  <c r="C26" i="25" s="1"/>
  <c r="C51" i="17"/>
  <c r="C49" i="17" s="1"/>
  <c r="C98" i="17"/>
  <c r="C96" i="17" s="1"/>
  <c r="C83" i="19"/>
  <c r="C81" i="19" s="1"/>
  <c r="C38" i="20"/>
  <c r="C36" i="20" s="1"/>
  <c r="C26" i="23"/>
  <c r="C24" i="23" s="1"/>
  <c r="C34" i="17"/>
  <c r="C32" i="17" s="1"/>
  <c r="C31" i="19"/>
  <c r="C29" i="19" s="1"/>
  <c r="C56" i="17"/>
  <c r="C54" i="17" s="1"/>
  <c r="C24" i="21"/>
  <c r="C22" i="21" s="1"/>
  <c r="C55" i="24" l="1"/>
  <c r="C53" i="24" s="1"/>
  <c r="C64" i="24"/>
  <c r="C62" i="24" s="1"/>
  <c r="C14" i="22"/>
  <c r="C12" i="22" s="1"/>
  <c r="C19" i="22"/>
  <c r="C17" i="22" s="1"/>
  <c r="C24" i="22"/>
  <c r="C22" i="22" s="1"/>
  <c r="C46" i="22"/>
  <c r="C44" i="22" s="1"/>
  <c r="C61" i="22"/>
  <c r="C59" i="22" s="1"/>
  <c r="C73" i="22"/>
  <c r="C71" i="22" s="1"/>
  <c r="C78" i="22"/>
  <c r="C76" i="22" s="1"/>
  <c r="C88" i="22"/>
  <c r="C86" i="22" s="1"/>
  <c r="C100" i="22"/>
  <c r="C98" i="22" s="1"/>
  <c r="C105" i="22"/>
  <c r="C103" i="22" s="1"/>
  <c r="C115" i="22"/>
  <c r="C113" i="22" s="1"/>
  <c r="C124" i="22"/>
  <c r="C122" i="22" s="1"/>
  <c r="C14" i="20"/>
  <c r="C12" i="20" s="1"/>
  <c r="C19" i="20"/>
  <c r="C17" i="20" s="1"/>
  <c r="C26" i="20"/>
  <c r="C24" i="20" s="1"/>
  <c r="C43" i="20"/>
  <c r="C41" i="20" s="1"/>
  <c r="C55" i="20"/>
  <c r="C53" i="20" s="1"/>
  <c r="C64" i="20"/>
  <c r="C62" i="20" s="1"/>
  <c r="C14" i="18"/>
  <c r="C12" i="18" s="1"/>
  <c r="C19" i="18"/>
  <c r="C17" i="18" s="1"/>
  <c r="C31" i="18"/>
  <c r="C29" i="18" s="1"/>
  <c r="C38" i="18"/>
  <c r="C36" i="18" s="1"/>
  <c r="C43" i="18"/>
  <c r="C41" i="18" s="1"/>
  <c r="C55" i="18"/>
  <c r="C53" i="18" s="1"/>
  <c r="C21" i="25"/>
  <c r="C19" i="25" s="1"/>
  <c r="C39" i="25"/>
  <c r="C37" i="25" s="1"/>
  <c r="C128" i="16"/>
  <c r="C126" i="16" s="1"/>
  <c r="C39" i="15"/>
  <c r="C37" i="15" s="1"/>
  <c r="C51" i="15"/>
  <c r="C49" i="15" s="1"/>
  <c r="C19" i="16"/>
  <c r="C17" i="16" s="1"/>
  <c r="C104" i="16"/>
  <c r="C102" i="16" s="1"/>
  <c r="C82" i="16"/>
  <c r="C80" i="16" s="1"/>
</calcChain>
</file>

<file path=xl/comments1.xml><?xml version="1.0" encoding="utf-8"?>
<comments xmlns="http://schemas.openxmlformats.org/spreadsheetml/2006/main">
  <authors>
    <author>Lunderwood</author>
  </authors>
  <commentList>
    <comment ref="B142" authorId="0">
      <text>
        <r>
          <rPr>
            <sz val="9"/>
            <color indexed="81"/>
            <rFont val="Tahoma"/>
            <family val="2"/>
          </rPr>
          <t xml:space="preserve">Includes 7 pending results.
</t>
        </r>
      </text>
    </comment>
  </commentList>
</comments>
</file>

<file path=xl/comments2.xml><?xml version="1.0" encoding="utf-8"?>
<comments xmlns="http://schemas.openxmlformats.org/spreadsheetml/2006/main">
  <authors>
    <author>Lunderwood</author>
  </authors>
  <commentList>
    <comment ref="B81" authorId="0">
      <text>
        <r>
          <rPr>
            <b/>
            <sz val="9"/>
            <color indexed="81"/>
            <rFont val="Tahoma"/>
            <family val="2"/>
          </rPr>
          <t>Includes 1 pending</t>
        </r>
      </text>
    </comment>
  </commentList>
</comments>
</file>

<file path=xl/sharedStrings.xml><?xml version="1.0" encoding="utf-8"?>
<sst xmlns="http://schemas.openxmlformats.org/spreadsheetml/2006/main" count="1560" uniqueCount="61">
  <si>
    <t>Montgomery County CRF/CPEST Program</t>
  </si>
  <si>
    <t>Queen Anne's County CRF/CPEST Program</t>
  </si>
  <si>
    <t>St. Mary's County CRF/CPEST Program</t>
  </si>
  <si>
    <t>Somerset County CRF/CPEST Program</t>
  </si>
  <si>
    <t>Talbot County CRF/CPEST Program</t>
  </si>
  <si>
    <t>Washington County CRF/CPEST Program</t>
  </si>
  <si>
    <t>Wicomico County CRF/CPEST Program</t>
  </si>
  <si>
    <t>Worcester County CRF/CPEST Program</t>
  </si>
  <si>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</si>
  <si>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</si>
  <si>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</si>
  <si>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</si>
  <si>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</si>
  <si>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</si>
  <si>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</si>
  <si>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</si>
  <si>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</si>
  <si>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</si>
  <si>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</si>
  <si>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Cervical</t>
  </si>
  <si>
    <t>Skin</t>
  </si>
  <si>
    <t>Lung</t>
  </si>
  <si>
    <t>Garrett County CRF/CPEST Program</t>
  </si>
  <si>
    <t>Oral</t>
  </si>
  <si>
    <t>Oral Exam</t>
  </si>
  <si>
    <t xml:space="preserve">Oral  </t>
  </si>
  <si>
    <t>Skin Exam</t>
  </si>
  <si>
    <t xml:space="preserve">Skin  </t>
  </si>
  <si>
    <t>Harford County CRF/CPEST Program</t>
  </si>
  <si>
    <t>Howard County CRF/CPEST Program</t>
  </si>
  <si>
    <t>Kent County CRF/CPEST Program</t>
  </si>
  <si>
    <t>EDB Form 2:Health Care Professionals Targeted/Reached</t>
  </si>
  <si>
    <t>Prince George's County CRF/CPEST Program**</t>
  </si>
  <si>
    <t>FY15</t>
  </si>
  <si>
    <t>FY15 Assessment*</t>
  </si>
  <si>
    <t>See above.</t>
  </si>
  <si>
    <t>Instructions for the Action Plan:</t>
  </si>
  <si>
    <t>1. Provide the reason(s)/rationale as to why each performance Measure was not Met
2. State the specific methods and steps planned to correct this in the future</t>
  </si>
  <si>
    <t>Submit the Action plan with Progress Report by July 31, 2015</t>
  </si>
  <si>
    <t>Estimated PM</t>
  </si>
  <si>
    <t xml:space="preserve">Cancers Declared in FY15 Grant for Education - CRC, Breast, Cervical, Skin
</t>
  </si>
  <si>
    <t>Cancers Declared in FY15 Grant for Screening - CRC</t>
  </si>
  <si>
    <t xml:space="preserve">Cancers Declared in FY15 Grant for Education - CRC
</t>
  </si>
  <si>
    <t xml:space="preserve">Cancers Declared in FY15 Grant for Education - CRC, Skin
</t>
  </si>
  <si>
    <t xml:space="preserve">Cancers Declared in FY15 Grant for Education - CRC, Lung, Skin
</t>
  </si>
  <si>
    <t xml:space="preserve">Cancers Declared in FY15 Grant for Education - CRC, Oral, Prostate, Skin
</t>
  </si>
  <si>
    <t>FY15 End of Year Performance Measures (PM) Report and Action Plan
Time Period Covered: July 1, 2014 - June 30, 2015</t>
  </si>
  <si>
    <t>Source: Cancer Education Database (EDB), Form 1 - F1/S2 and Form 2 - F2/S2 Reports, 07/09/2015</t>
  </si>
  <si>
    <t>Source:  Cancer Client Database (CDB) C-CoP, 07/09/2015</t>
  </si>
  <si>
    <t>Source:  Cancer Client Database (CDB), C-CoP, 07/09/2015</t>
  </si>
  <si>
    <t>Source:  Cancer Client Database (CDB), C-CoP, O-CoP, P-CoP, S-CoP, 07/09/2015</t>
  </si>
  <si>
    <t>Source: Cancer Education Database (EDB), Form 1 - F1/S2 and Form 2 - F2/S2 Reports, - 07/09/2015</t>
  </si>
  <si>
    <t>Source:  Cancer Client Database (CDB) C-CoP, P-CoP, 07/09/2015</t>
  </si>
  <si>
    <t xml:space="preserve">Cancers Declared in FY15 Grant for Education - CRC, Breast, Cervical, Prostate, Skin
</t>
  </si>
  <si>
    <r>
      <t>Review your achieved data and each FY15 data Performance Measure in this FY15 Report
For each Assessment stating "</t>
    </r>
    <r>
      <rPr>
        <b/>
        <sz val="10"/>
        <color rgb="FFFF0000"/>
        <rFont val="Times New Roman"/>
        <family val="1"/>
      </rPr>
      <t>PM NOT MET</t>
    </r>
    <r>
      <rPr>
        <sz val="10"/>
        <rFont val="Times New Roman"/>
        <family val="1"/>
      </rPr>
      <t>" (in bold and red):</t>
    </r>
  </si>
  <si>
    <t>Cancers Declared in FY15 Grant for Screening - CRC, Oral, Skin</t>
  </si>
  <si>
    <t>Cancers Declared in FY15 Grant for Screening - CRC, Skin</t>
  </si>
  <si>
    <t xml:space="preserve">Cancers Declared in FY15 Grant for Education - CRC, Breast, Cervical, Lung, Oeal, Prostate, Skin
</t>
  </si>
  <si>
    <t xml:space="preserve">Cancers Declared in FY15 Grant for Education - CRC, Breast, Cervical, Lung, Oral, Skin
</t>
  </si>
  <si>
    <t xml:space="preserve">                                                                                                                                                                                     </t>
  </si>
  <si>
    <r>
      <rPr>
        <b/>
        <sz val="10"/>
        <rFont val="Times New Roman"/>
        <family val="1"/>
      </rPr>
      <t>*</t>
    </r>
    <r>
      <rPr>
        <sz val="10"/>
        <rFont val="Times New Roman"/>
        <family val="1"/>
      </rPr>
      <t xml:space="preserve"> FY15 Assessment indicates whether the PM was either: 
     • met
     • is not met within 10% of the projection for education and within 5% of the projection for the screening procedures
     • PM not stated: declared cancer and cancer activities and/or services in grant, but no PM stated in DHMH Form 4542C (Program Budget: 
        Estimated Performance Measures Form)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</si>
</sst>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sz val="10"/>
      <color indexed="5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b/>
      <sz val="10"/>
      <color indexed="55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1"/>
      <name val="Times New Roman"/>
      <family val="1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i/>
      <sz val="11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Times New Roman"/>
      <family val="1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9" fillId="0" borderId="0"/>
  </cellStyleXfs>
  <cellXfs count="24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4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9" fontId="2" fillId="0" borderId="1" xfId="5" applyBorder="1" applyAlignment="1">
      <alignment horizontal="center"/>
    </xf>
    <xf numFmtId="9" fontId="2" fillId="0" borderId="1" xfId="5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11" fillId="0" borderId="0" xfId="0" applyFont="1"/>
    <xf numFmtId="0" fontId="5" fillId="0" borderId="9" xfId="0" applyFont="1" applyBorder="1"/>
    <xf numFmtId="3" fontId="4" fillId="0" borderId="1" xfId="0" applyNumberFormat="1" applyFont="1" applyBorder="1" applyAlignment="1">
      <alignment horizontal="center"/>
    </xf>
    <xf numFmtId="0" fontId="5" fillId="0" borderId="0" xfId="0" applyFont="1" applyFill="1"/>
    <xf numFmtId="0" fontId="0" fillId="0" borderId="0" xfId="0" applyAlignment="1">
      <alignment readingOrder="1"/>
    </xf>
    <xf numFmtId="0" fontId="1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0" fontId="17" fillId="0" borderId="10" xfId="0" applyFont="1" applyBorder="1" applyAlignment="1">
      <alignment vertical="center" wrapText="1"/>
    </xf>
    <xf numFmtId="9" fontId="5" fillId="0" borderId="1" xfId="5" applyFont="1" applyBorder="1" applyAlignment="1">
      <alignment horizontal="center"/>
    </xf>
    <xf numFmtId="0" fontId="10" fillId="0" borderId="8" xfId="0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8" xfId="0" applyFont="1" applyBorder="1" applyAlignment="1">
      <alignment vertical="center" wrapText="1"/>
    </xf>
    <xf numFmtId="14" fontId="19" fillId="0" borderId="8" xfId="0" applyNumberFormat="1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9" fontId="21" fillId="0" borderId="1" xfId="5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9" fontId="4" fillId="0" borderId="1" xfId="5" applyFont="1" applyBorder="1" applyAlignment="1">
      <alignment horizontal="center"/>
    </xf>
    <xf numFmtId="0" fontId="20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20" fillId="4" borderId="5" xfId="0" applyFont="1" applyFill="1" applyBorder="1" applyAlignment="1">
      <alignment horizontal="left"/>
    </xf>
    <xf numFmtId="0" fontId="21" fillId="4" borderId="6" xfId="0" applyFont="1" applyFill="1" applyBorder="1" applyAlignment="1">
      <alignment horizontal="left"/>
    </xf>
    <xf numFmtId="0" fontId="21" fillId="4" borderId="7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3" fontId="26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0" fillId="4" borderId="2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20" fillId="4" borderId="4" xfId="0" applyFont="1" applyFill="1" applyBorder="1" applyAlignment="1">
      <alignment horizontal="left"/>
    </xf>
    <xf numFmtId="0" fontId="20" fillId="4" borderId="5" xfId="0" applyFont="1" applyFill="1" applyBorder="1" applyAlignment="1">
      <alignment horizontal="left"/>
    </xf>
    <xf numFmtId="0" fontId="20" fillId="4" borderId="6" xfId="0" applyFont="1" applyFill="1" applyBorder="1" applyAlignment="1">
      <alignment horizontal="left"/>
    </xf>
    <xf numFmtId="0" fontId="20" fillId="4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/>
    </xf>
    <xf numFmtId="0" fontId="32" fillId="4" borderId="6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left" vertical="top" wrapText="1" indent="1"/>
    </xf>
    <xf numFmtId="0" fontId="25" fillId="5" borderId="3" xfId="0" applyFont="1" applyFill="1" applyBorder="1" applyAlignment="1">
      <alignment horizontal="left" vertical="top" wrapText="1" indent="1"/>
    </xf>
    <xf numFmtId="0" fontId="25" fillId="5" borderId="4" xfId="0" applyFont="1" applyFill="1" applyBorder="1" applyAlignment="1">
      <alignment horizontal="left" vertical="top" wrapText="1" indent="1"/>
    </xf>
    <xf numFmtId="0" fontId="8" fillId="5" borderId="15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14" xfId="0" applyFont="1" applyFill="1" applyBorder="1" applyAlignment="1">
      <alignment horizontal="left" vertical="top" wrapText="1"/>
    </xf>
    <xf numFmtId="0" fontId="25" fillId="5" borderId="15" xfId="0" applyFont="1" applyFill="1" applyBorder="1" applyAlignment="1">
      <alignment horizontal="left" vertical="top" wrapText="1" indent="1"/>
    </xf>
    <xf numFmtId="0" fontId="25" fillId="5" borderId="0" xfId="0" applyFont="1" applyFill="1" applyBorder="1" applyAlignment="1">
      <alignment horizontal="left" vertical="top" wrapText="1" indent="1"/>
    </xf>
    <xf numFmtId="0" fontId="25" fillId="5" borderId="12" xfId="0" applyFont="1" applyFill="1" applyBorder="1" applyAlignment="1">
      <alignment horizontal="left" vertical="top" wrapText="1" indent="1"/>
    </xf>
    <xf numFmtId="0" fontId="25" fillId="5" borderId="15" xfId="0" applyFont="1" applyFill="1" applyBorder="1" applyAlignment="1">
      <alignment horizontal="left" vertical="top" wrapText="1" indent="2"/>
    </xf>
    <xf numFmtId="0" fontId="25" fillId="5" borderId="0" xfId="0" applyFont="1" applyFill="1" applyBorder="1" applyAlignment="1">
      <alignment horizontal="left" vertical="top" wrapText="1" indent="2"/>
    </xf>
    <xf numFmtId="0" fontId="25" fillId="5" borderId="12" xfId="0" applyFont="1" applyFill="1" applyBorder="1" applyAlignment="1">
      <alignment horizontal="left" vertical="top" wrapText="1" indent="2"/>
    </xf>
    <xf numFmtId="0" fontId="6" fillId="0" borderId="0" xfId="0" applyFont="1" applyFill="1" applyBorder="1" applyAlignment="1">
      <alignment horizontal="left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11" xfId="8" applyFont="1" applyBorder="1" applyAlignment="1">
      <alignment horizontal="left" vertical="center" wrapText="1"/>
    </xf>
    <xf numFmtId="0" fontId="4" fillId="0" borderId="10" xfId="8" applyFont="1" applyBorder="1" applyAlignment="1">
      <alignment horizontal="left" vertical="center" wrapText="1"/>
    </xf>
    <xf numFmtId="0" fontId="4" fillId="0" borderId="8" xfId="8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1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15" fillId="0" borderId="11" xfId="0" applyFont="1" applyBorder="1" applyAlignment="1">
      <alignment horizontal="left" vertical="top" wrapText="1"/>
    </xf>
    <xf numFmtId="0" fontId="14" fillId="0" borderId="11" xfId="0" applyFont="1" applyBorder="1" applyAlignment="1" applyProtection="1">
      <alignment horizontal="left" vertical="top" wrapText="1"/>
    </xf>
    <xf numFmtId="0" fontId="28" fillId="0" borderId="10" xfId="0" applyFont="1" applyBorder="1" applyAlignment="1" applyProtection="1">
      <alignment horizontal="left" vertical="top" wrapText="1"/>
    </xf>
    <xf numFmtId="0" fontId="28" fillId="0" borderId="8" xfId="0" applyFont="1" applyBorder="1" applyAlignment="1" applyProtection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  <xf numFmtId="0" fontId="12" fillId="0" borderId="11" xfId="0" applyNumberFormat="1" applyFont="1" applyBorder="1" applyAlignment="1" applyProtection="1">
      <alignment horizontal="left" vertical="top" wrapText="1"/>
    </xf>
    <xf numFmtId="0" fontId="12" fillId="0" borderId="10" xfId="0" applyNumberFormat="1" applyFont="1" applyBorder="1" applyAlignment="1" applyProtection="1">
      <alignment horizontal="left" vertical="top" wrapText="1"/>
    </xf>
    <xf numFmtId="0" fontId="12" fillId="0" borderId="8" xfId="0" applyNumberFormat="1" applyFont="1" applyBorder="1" applyAlignment="1" applyProtection="1">
      <alignment horizontal="left" vertical="top" wrapText="1"/>
    </xf>
    <xf numFmtId="0" fontId="12" fillId="0" borderId="11" xfId="0" applyNumberFormat="1" applyFont="1" applyBorder="1" applyAlignment="1">
      <alignment horizontal="left" vertical="top" wrapText="1"/>
    </xf>
    <xf numFmtId="0" fontId="12" fillId="0" borderId="10" xfId="0" applyNumberFormat="1" applyFont="1" applyBorder="1" applyAlignment="1">
      <alignment horizontal="left" vertical="top" wrapText="1"/>
    </xf>
    <xf numFmtId="0" fontId="12" fillId="0" borderId="8" xfId="0" applyNumberFormat="1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22" fillId="0" borderId="11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/>
    <xf numFmtId="0" fontId="0" fillId="0" borderId="8" xfId="0" applyBorder="1" applyAlignment="1"/>
    <xf numFmtId="0" fontId="5" fillId="0" borderId="0" xfId="0" applyFont="1" applyFill="1" applyBorder="1" applyAlignment="1">
      <alignment horizontal="left" wrapText="1"/>
    </xf>
    <xf numFmtId="0" fontId="0" fillId="0" borderId="11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3" fillId="0" borderId="11" xfId="7" applyFont="1" applyBorder="1" applyAlignment="1" applyProtection="1">
      <alignment horizontal="left" vertical="top" wrapText="1"/>
    </xf>
    <xf numFmtId="0" fontId="2" fillId="0" borderId="10" xfId="7" applyBorder="1" applyAlignment="1" applyProtection="1">
      <alignment horizontal="left" vertical="top" wrapText="1"/>
    </xf>
    <xf numFmtId="0" fontId="2" fillId="0" borderId="8" xfId="7" applyBorder="1" applyAlignment="1" applyProtection="1">
      <alignment horizontal="left" vertical="top" wrapText="1"/>
    </xf>
    <xf numFmtId="0" fontId="23" fillId="0" borderId="10" xfId="7" applyFont="1" applyBorder="1" applyAlignment="1" applyProtection="1">
      <alignment horizontal="left" vertical="top" wrapText="1"/>
    </xf>
    <xf numFmtId="0" fontId="23" fillId="0" borderId="8" xfId="7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1" xfId="4" applyBorder="1" applyAlignment="1">
      <alignment horizontal="left" vertical="top" wrapText="1"/>
    </xf>
    <xf numFmtId="0" fontId="2" fillId="0" borderId="10" xfId="4" applyBorder="1" applyAlignment="1">
      <alignment horizontal="left" vertical="top" wrapText="1"/>
    </xf>
    <xf numFmtId="0" fontId="2" fillId="0" borderId="8" xfId="4" applyBorder="1" applyAlignment="1">
      <alignment horizontal="left" vertical="top" wrapText="1"/>
    </xf>
    <xf numFmtId="0" fontId="2" fillId="0" borderId="11" xfId="4" applyFont="1" applyBorder="1" applyAlignment="1" applyProtection="1">
      <alignment horizontal="left" vertical="top" wrapText="1"/>
    </xf>
    <xf numFmtId="0" fontId="2" fillId="0" borderId="10" xfId="4" applyFont="1" applyBorder="1" applyAlignment="1" applyProtection="1">
      <alignment horizontal="left" vertical="top" wrapText="1"/>
    </xf>
    <xf numFmtId="0" fontId="2" fillId="0" borderId="8" xfId="4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0" fillId="0" borderId="8" xfId="0" applyBorder="1" applyAlignment="1" applyProtection="1">
      <alignment horizontal="center" vertical="top" wrapText="1"/>
    </xf>
    <xf numFmtId="0" fontId="20" fillId="4" borderId="13" xfId="0" applyFont="1" applyFill="1" applyBorder="1" applyAlignment="1">
      <alignment horizontal="left"/>
    </xf>
    <xf numFmtId="0" fontId="20" fillId="4" borderId="9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1" applyFont="1" applyBorder="1" applyAlignment="1">
      <alignment horizontal="left" vertical="top" wrapText="1"/>
    </xf>
    <xf numFmtId="0" fontId="2" fillId="0" borderId="10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0" fillId="0" borderId="11" xfId="1" applyFont="1" applyBorder="1" applyAlignment="1" applyProtection="1">
      <alignment horizontal="left" vertical="top" wrapText="1"/>
    </xf>
    <xf numFmtId="0" fontId="2" fillId="0" borderId="10" xfId="1" applyBorder="1" applyAlignment="1" applyProtection="1">
      <alignment horizontal="left" vertical="top" wrapText="1"/>
    </xf>
    <xf numFmtId="0" fontId="2" fillId="0" borderId="8" xfId="1" applyBorder="1" applyAlignment="1" applyProtection="1">
      <alignment horizontal="left" vertical="top" wrapText="1"/>
    </xf>
    <xf numFmtId="0" fontId="2" fillId="0" borderId="11" xfId="1" applyBorder="1" applyAlignment="1" applyProtection="1">
      <alignment horizontal="left" vertical="top" wrapText="1"/>
    </xf>
    <xf numFmtId="0" fontId="2" fillId="0" borderId="11" xfId="1" applyBorder="1" applyAlignment="1">
      <alignment horizontal="left" vertical="top" wrapText="1"/>
    </xf>
    <xf numFmtId="0" fontId="0" fillId="0" borderId="11" xfId="0" applyFill="1" applyBorder="1" applyAlignment="1" applyProtection="1">
      <alignment horizontal="left" vertical="top" wrapText="1"/>
    </xf>
    <xf numFmtId="0" fontId="0" fillId="0" borderId="10" xfId="0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0" fontId="20" fillId="4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</cellXfs>
  <cellStyles count="9">
    <cellStyle name="Normal" xfId="0" builtinId="0"/>
    <cellStyle name="Normal 2" xfId="1"/>
    <cellStyle name="Normal 2 2" xfId="2"/>
    <cellStyle name="Normal 3" xfId="3"/>
    <cellStyle name="Normal 4" xfId="4"/>
    <cellStyle name="Normal 5" xfId="7"/>
    <cellStyle name="Normal 6" xfId="8"/>
    <cellStyle name="Percent" xfId="5" builtinId="5"/>
    <cellStyle name="Percent 2" xfId="6"/>
  </cellStyles>
  <dxfs count="62"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100"/>
  <sheetViews>
    <sheetView tabSelected="1" zoomScaleNormal="100" workbookViewId="0">
      <selection activeCell="A100" sqref="A100:D100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6.85546875" customWidth="1"/>
  </cols>
  <sheetData>
    <row r="1" spans="1:4" ht="39.75" customHeight="1" x14ac:dyDescent="0.2">
      <c r="A1" s="129" t="s">
        <v>46</v>
      </c>
      <c r="B1" s="130"/>
      <c r="C1" s="130"/>
      <c r="D1" s="131"/>
    </row>
    <row r="2" spans="1:4" ht="15.75" x14ac:dyDescent="0.25">
      <c r="A2" s="132" t="s">
        <v>22</v>
      </c>
      <c r="B2" s="133"/>
      <c r="C2" s="133"/>
      <c r="D2" s="134"/>
    </row>
    <row r="3" spans="1:4" x14ac:dyDescent="0.2">
      <c r="A3" s="138" t="s">
        <v>45</v>
      </c>
      <c r="B3" s="139"/>
      <c r="C3" s="139"/>
      <c r="D3" s="140"/>
    </row>
    <row r="4" spans="1:4" x14ac:dyDescent="0.2">
      <c r="A4" s="141" t="s">
        <v>55</v>
      </c>
      <c r="B4" s="142"/>
      <c r="C4" s="142"/>
      <c r="D4" s="143"/>
    </row>
    <row r="5" spans="1:4" x14ac:dyDescent="0.2">
      <c r="A5" s="144" t="s">
        <v>36</v>
      </c>
      <c r="B5" s="145"/>
      <c r="C5" s="145"/>
      <c r="D5" s="146"/>
    </row>
    <row r="6" spans="1:4" ht="27" customHeight="1" x14ac:dyDescent="0.2">
      <c r="A6" s="147" t="s">
        <v>54</v>
      </c>
      <c r="B6" s="148"/>
      <c r="C6" s="148"/>
      <c r="D6" s="149"/>
    </row>
    <row r="7" spans="1:4" ht="27.6" customHeight="1" x14ac:dyDescent="0.2">
      <c r="A7" s="150" t="s">
        <v>37</v>
      </c>
      <c r="B7" s="151"/>
      <c r="C7" s="151"/>
      <c r="D7" s="152"/>
    </row>
    <row r="8" spans="1:4" x14ac:dyDescent="0.2">
      <c r="A8" s="135" t="s">
        <v>38</v>
      </c>
      <c r="B8" s="136"/>
      <c r="C8" s="136"/>
      <c r="D8" s="137"/>
    </row>
    <row r="9" spans="1:4" ht="6.75" customHeight="1" x14ac:dyDescent="0.2"/>
    <row r="10" spans="1:4" x14ac:dyDescent="0.2">
      <c r="A10" s="116" t="s">
        <v>15</v>
      </c>
      <c r="B10" s="117"/>
      <c r="C10" s="117"/>
      <c r="D10" s="118"/>
    </row>
    <row r="11" spans="1:4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4" ht="53.25" customHeight="1" x14ac:dyDescent="0.2">
      <c r="A12" s="5" t="s">
        <v>9</v>
      </c>
      <c r="B12" s="6">
        <v>326</v>
      </c>
      <c r="C12" s="119" t="str">
        <f>IF(AND(B13&lt;1),"NO PM STATED",IF(AND(B12&gt;=B15-C14),"MET PM",IF(AND(B12&lt;B15-C14),"PM NOT MET")))</f>
        <v>MET PM</v>
      </c>
      <c r="D12" s="111"/>
    </row>
    <row r="13" spans="1:4" ht="26.65" customHeight="1" x14ac:dyDescent="0.2">
      <c r="A13" s="26" t="s">
        <v>39</v>
      </c>
      <c r="B13" s="6">
        <f>B15</f>
        <v>150</v>
      </c>
      <c r="C13" s="120"/>
      <c r="D13" s="111"/>
    </row>
    <row r="14" spans="1:4" ht="26.65" hidden="1" customHeight="1" x14ac:dyDescent="0.2">
      <c r="A14" s="26"/>
      <c r="B14" s="32">
        <v>0.1</v>
      </c>
      <c r="C14" s="34">
        <f>B14*B13</f>
        <v>15</v>
      </c>
      <c r="D14" s="111"/>
    </row>
    <row r="15" spans="1:4" ht="26.65" customHeight="1" x14ac:dyDescent="0.2">
      <c r="A15" s="5" t="s">
        <v>10</v>
      </c>
      <c r="B15" s="6">
        <v>150</v>
      </c>
      <c r="C15" s="87"/>
      <c r="D15" s="112"/>
    </row>
    <row r="16" spans="1:4" x14ac:dyDescent="0.2">
      <c r="A16" s="2" t="s">
        <v>23</v>
      </c>
      <c r="B16" s="3" t="s">
        <v>33</v>
      </c>
      <c r="C16" s="3" t="s">
        <v>34</v>
      </c>
      <c r="D16" s="4" t="s">
        <v>14</v>
      </c>
    </row>
    <row r="17" spans="1:4" ht="53.25" customHeight="1" x14ac:dyDescent="0.2">
      <c r="A17" s="5" t="s">
        <v>9</v>
      </c>
      <c r="B17" s="6">
        <v>505</v>
      </c>
      <c r="C17" s="119" t="str">
        <f>IF(AND(B18&lt;1),"NO PM STATED",IF(AND(B17&gt;=B20-C19),"MET PM",IF(AND(B17&lt;B20-C19),"PM NOT MET")))</f>
        <v>MET PM</v>
      </c>
      <c r="D17" s="111"/>
    </row>
    <row r="18" spans="1:4" ht="26.65" customHeight="1" x14ac:dyDescent="0.2">
      <c r="A18" s="26" t="s">
        <v>39</v>
      </c>
      <c r="B18" s="6">
        <f>B20</f>
        <v>150</v>
      </c>
      <c r="C18" s="120"/>
      <c r="D18" s="111"/>
    </row>
    <row r="19" spans="1:4" ht="26.65" hidden="1" customHeight="1" x14ac:dyDescent="0.2">
      <c r="A19" s="26"/>
      <c r="B19" s="32">
        <v>0.1</v>
      </c>
      <c r="C19" s="28">
        <f>B18*B19</f>
        <v>15</v>
      </c>
      <c r="D19" s="111"/>
    </row>
    <row r="20" spans="1:4" ht="26.65" customHeight="1" x14ac:dyDescent="0.2">
      <c r="A20" s="5" t="s">
        <v>10</v>
      </c>
      <c r="B20" s="6">
        <v>150</v>
      </c>
      <c r="C20" s="87"/>
      <c r="D20" s="112"/>
    </row>
    <row r="21" spans="1:4" x14ac:dyDescent="0.2">
      <c r="A21" s="2" t="s">
        <v>12</v>
      </c>
      <c r="B21" s="3" t="s">
        <v>33</v>
      </c>
      <c r="C21" s="3" t="s">
        <v>34</v>
      </c>
      <c r="D21" s="4" t="s">
        <v>14</v>
      </c>
    </row>
    <row r="22" spans="1:4" ht="53.25" customHeight="1" x14ac:dyDescent="0.2">
      <c r="A22" s="5" t="s">
        <v>9</v>
      </c>
      <c r="B22" s="6">
        <v>326</v>
      </c>
      <c r="C22" s="119" t="str">
        <f>IF(AND(B23&lt;1),"NO PM STATED",IF(AND(B22&gt;=B25-C24),"MET PM",IF(AND(B22&lt;B25-C24),"PM NOT MET")))</f>
        <v>MET PM</v>
      </c>
      <c r="D22" s="111"/>
    </row>
    <row r="23" spans="1:4" ht="26.65" customHeight="1" x14ac:dyDescent="0.2">
      <c r="A23" s="26" t="s">
        <v>39</v>
      </c>
      <c r="B23" s="6">
        <f>B25</f>
        <v>150</v>
      </c>
      <c r="C23" s="120"/>
      <c r="D23" s="111"/>
    </row>
    <row r="24" spans="1:4" ht="26.65" hidden="1" customHeight="1" x14ac:dyDescent="0.2">
      <c r="A24" s="26"/>
      <c r="B24" s="32">
        <v>0.1</v>
      </c>
      <c r="C24" s="34">
        <f>B23*B24</f>
        <v>15</v>
      </c>
      <c r="D24" s="111"/>
    </row>
    <row r="25" spans="1:4" ht="26.65" customHeight="1" x14ac:dyDescent="0.2">
      <c r="A25" s="5" t="s">
        <v>10</v>
      </c>
      <c r="B25" s="6">
        <v>150</v>
      </c>
      <c r="C25" s="87"/>
      <c r="D25" s="112"/>
    </row>
    <row r="26" spans="1:4" x14ac:dyDescent="0.2">
      <c r="A26" s="2" t="s">
        <v>20</v>
      </c>
      <c r="B26" s="3" t="s">
        <v>33</v>
      </c>
      <c r="C26" s="3" t="s">
        <v>34</v>
      </c>
      <c r="D26" s="4" t="s">
        <v>14</v>
      </c>
    </row>
    <row r="27" spans="1:4" ht="53.25" customHeight="1" x14ac:dyDescent="0.2">
      <c r="A27" s="5" t="s">
        <v>9</v>
      </c>
      <c r="B27" s="6">
        <v>822</v>
      </c>
      <c r="C27" s="119" t="str">
        <f>IF(AND(B28&lt;1),"NO PM STATED",IF(AND(B27&gt;=B30-C29),"MET PM",IF(AND(B27&lt;B30-C29),"PM NOT MET")))</f>
        <v>MET PM</v>
      </c>
      <c r="D27" s="110"/>
    </row>
    <row r="28" spans="1:4" ht="26.65" customHeight="1" x14ac:dyDescent="0.2">
      <c r="A28" s="26" t="s">
        <v>39</v>
      </c>
      <c r="B28" s="6">
        <f>B30</f>
        <v>500</v>
      </c>
      <c r="C28" s="120"/>
      <c r="D28" s="111"/>
    </row>
    <row r="29" spans="1:4" ht="26.65" hidden="1" customHeight="1" x14ac:dyDescent="0.2">
      <c r="A29" s="26"/>
      <c r="B29" s="32">
        <v>0.1</v>
      </c>
      <c r="C29" s="34">
        <f>B29*B28</f>
        <v>50</v>
      </c>
      <c r="D29" s="111"/>
    </row>
    <row r="30" spans="1:4" ht="26.65" customHeight="1" x14ac:dyDescent="0.2">
      <c r="A30" s="5" t="s">
        <v>10</v>
      </c>
      <c r="B30" s="6">
        <v>500</v>
      </c>
      <c r="C30" s="87"/>
      <c r="D30" s="112"/>
    </row>
    <row r="31" spans="1:4" ht="7.5" customHeight="1" x14ac:dyDescent="0.2">
      <c r="A31" s="39"/>
      <c r="B31" s="18"/>
      <c r="C31" s="19"/>
      <c r="D31" s="20"/>
    </row>
    <row r="32" spans="1:4" x14ac:dyDescent="0.2">
      <c r="A32" s="116" t="s">
        <v>16</v>
      </c>
      <c r="B32" s="117"/>
      <c r="C32" s="117"/>
      <c r="D32" s="118"/>
    </row>
    <row r="33" spans="1:4" x14ac:dyDescent="0.2">
      <c r="A33" s="2" t="s">
        <v>8</v>
      </c>
      <c r="B33" s="3" t="s">
        <v>33</v>
      </c>
      <c r="C33" s="3" t="s">
        <v>34</v>
      </c>
      <c r="D33" s="4" t="s">
        <v>14</v>
      </c>
    </row>
    <row r="34" spans="1:4" ht="53.25" customHeight="1" x14ac:dyDescent="0.2">
      <c r="A34" s="5" t="s">
        <v>9</v>
      </c>
      <c r="B34" s="6">
        <v>44</v>
      </c>
      <c r="C34" s="119" t="str">
        <f>IF(AND(B35&lt;1),"NO PM STATED",IF(AND(B34&gt;=B37-C36),"MET PM",IF(AND(B34&lt;B37-C36),"PM NOT MET")))</f>
        <v>MET PM</v>
      </c>
      <c r="D34" s="126"/>
    </row>
    <row r="35" spans="1:4" ht="26.65" customHeight="1" x14ac:dyDescent="0.2">
      <c r="A35" s="26" t="s">
        <v>39</v>
      </c>
      <c r="B35" s="6">
        <f>B37</f>
        <v>40</v>
      </c>
      <c r="C35" s="120"/>
      <c r="D35" s="127"/>
    </row>
    <row r="36" spans="1:4" ht="26.65" hidden="1" customHeight="1" x14ac:dyDescent="0.2">
      <c r="A36" s="26"/>
      <c r="B36" s="32">
        <v>0.1</v>
      </c>
      <c r="C36" s="61">
        <f>B36*B35</f>
        <v>4</v>
      </c>
      <c r="D36" s="127"/>
    </row>
    <row r="37" spans="1:4" ht="26.65" customHeight="1" x14ac:dyDescent="0.2">
      <c r="A37" s="8" t="s">
        <v>10</v>
      </c>
      <c r="B37" s="6">
        <v>40</v>
      </c>
      <c r="C37" s="87"/>
      <c r="D37" s="128"/>
    </row>
    <row r="38" spans="1:4" x14ac:dyDescent="0.2">
      <c r="A38" s="2" t="s">
        <v>23</v>
      </c>
      <c r="B38" s="3" t="s">
        <v>33</v>
      </c>
      <c r="C38" s="3" t="s">
        <v>34</v>
      </c>
      <c r="D38" s="4" t="s">
        <v>14</v>
      </c>
    </row>
    <row r="39" spans="1:4" ht="53.25" customHeight="1" x14ac:dyDescent="0.2">
      <c r="A39" s="5" t="s">
        <v>9</v>
      </c>
      <c r="B39" s="6">
        <v>44</v>
      </c>
      <c r="C39" s="119" t="str">
        <f>IF(AND(B40&lt;1),"NO PM STATED",IF(AND(B39&gt;=B42-C41),"MET PM",IF(AND(B39&lt;B42-C41),"PM NOT MET")))</f>
        <v>MET PM</v>
      </c>
      <c r="D39" s="111"/>
    </row>
    <row r="40" spans="1:4" ht="26.65" customHeight="1" x14ac:dyDescent="0.2">
      <c r="A40" s="26" t="s">
        <v>39</v>
      </c>
      <c r="B40" s="6">
        <f>B42</f>
        <v>40</v>
      </c>
      <c r="C40" s="120"/>
      <c r="D40" s="111"/>
    </row>
    <row r="41" spans="1:4" ht="26.65" hidden="1" customHeight="1" x14ac:dyDescent="0.2">
      <c r="A41" s="26"/>
      <c r="B41" s="32">
        <v>0.1</v>
      </c>
      <c r="C41" s="28">
        <f>B40*B41</f>
        <v>4</v>
      </c>
      <c r="D41" s="111"/>
    </row>
    <row r="42" spans="1:4" ht="26.65" customHeight="1" x14ac:dyDescent="0.2">
      <c r="A42" s="5" t="s">
        <v>10</v>
      </c>
      <c r="B42" s="82">
        <v>40</v>
      </c>
      <c r="C42" s="87"/>
      <c r="D42" s="112"/>
    </row>
    <row r="43" spans="1:4" x14ac:dyDescent="0.2">
      <c r="A43" s="2" t="s">
        <v>12</v>
      </c>
      <c r="B43" s="3" t="s">
        <v>33</v>
      </c>
      <c r="C43" s="3" t="s">
        <v>34</v>
      </c>
      <c r="D43" s="4" t="s">
        <v>14</v>
      </c>
    </row>
    <row r="44" spans="1:4" ht="53.25" customHeight="1" x14ac:dyDescent="0.2">
      <c r="A44" s="5" t="s">
        <v>9</v>
      </c>
      <c r="B44" s="6">
        <v>44</v>
      </c>
      <c r="C44" s="119" t="str">
        <f>IF(AND(B45&lt;1),"NO PM STATED",IF(AND(B44&gt;=B47-C46),"MET PM",IF(AND(B44&lt;B47-C46),"PM NOT MET")))</f>
        <v>MET PM</v>
      </c>
      <c r="D44" s="123"/>
    </row>
    <row r="45" spans="1:4" ht="26.65" customHeight="1" x14ac:dyDescent="0.2">
      <c r="A45" s="26" t="s">
        <v>39</v>
      </c>
      <c r="B45" s="6">
        <f>B47</f>
        <v>40</v>
      </c>
      <c r="C45" s="120"/>
      <c r="D45" s="124"/>
    </row>
    <row r="46" spans="1:4" ht="26.65" hidden="1" customHeight="1" x14ac:dyDescent="0.2">
      <c r="A46" s="26"/>
      <c r="B46" s="32">
        <v>0.1</v>
      </c>
      <c r="C46" s="28">
        <f>B45*B46</f>
        <v>4</v>
      </c>
      <c r="D46" s="124"/>
    </row>
    <row r="47" spans="1:4" ht="26.65" customHeight="1" x14ac:dyDescent="0.2">
      <c r="A47" s="5" t="s">
        <v>10</v>
      </c>
      <c r="B47" s="6">
        <v>40</v>
      </c>
      <c r="C47" s="87"/>
      <c r="D47" s="125"/>
    </row>
    <row r="48" spans="1:4" x14ac:dyDescent="0.2">
      <c r="A48" s="2" t="s">
        <v>20</v>
      </c>
      <c r="B48" s="3" t="s">
        <v>33</v>
      </c>
      <c r="C48" s="3" t="s">
        <v>34</v>
      </c>
      <c r="D48" s="4" t="s">
        <v>14</v>
      </c>
    </row>
    <row r="49" spans="1:4" ht="53.25" customHeight="1" x14ac:dyDescent="0.2">
      <c r="A49" s="5" t="s">
        <v>9</v>
      </c>
      <c r="B49" s="6">
        <v>44</v>
      </c>
      <c r="C49" s="119" t="str">
        <f>IF(AND(B50&lt;1),"NO PM STATED",IF(AND(B49&gt;=B52-C51),"MET PM",IF(AND(B49&lt;B52-C51),"PM NOT MET")))</f>
        <v>MET PM</v>
      </c>
      <c r="D49" s="123"/>
    </row>
    <row r="50" spans="1:4" ht="26.85" customHeight="1" x14ac:dyDescent="0.2">
      <c r="A50" s="26" t="s">
        <v>39</v>
      </c>
      <c r="B50" s="6">
        <f>B52</f>
        <v>40</v>
      </c>
      <c r="C50" s="120"/>
      <c r="D50" s="124"/>
    </row>
    <row r="51" spans="1:4" ht="26.65" hidden="1" customHeight="1" x14ac:dyDescent="0.2">
      <c r="A51" s="26"/>
      <c r="B51" s="32">
        <v>0.1</v>
      </c>
      <c r="C51" s="28">
        <f>B50*B51</f>
        <v>4</v>
      </c>
      <c r="D51" s="124"/>
    </row>
    <row r="52" spans="1:4" ht="26.85" customHeight="1" x14ac:dyDescent="0.2">
      <c r="A52" s="5" t="s">
        <v>10</v>
      </c>
      <c r="B52" s="6">
        <v>40</v>
      </c>
      <c r="C52" s="87"/>
      <c r="D52" s="125"/>
    </row>
    <row r="53" spans="1:4" ht="6.75" customHeight="1" x14ac:dyDescent="0.2">
      <c r="A53" s="39"/>
      <c r="B53" s="18"/>
      <c r="C53" s="19"/>
      <c r="D53" s="20"/>
    </row>
    <row r="54" spans="1:4" x14ac:dyDescent="0.2">
      <c r="A54" s="116" t="s">
        <v>17</v>
      </c>
      <c r="B54" s="117"/>
      <c r="C54" s="117"/>
      <c r="D54" s="118"/>
    </row>
    <row r="55" spans="1:4" x14ac:dyDescent="0.2">
      <c r="A55" s="2" t="s">
        <v>8</v>
      </c>
      <c r="B55" s="3" t="s">
        <v>33</v>
      </c>
      <c r="C55" s="3" t="s">
        <v>34</v>
      </c>
      <c r="D55" s="4" t="s">
        <v>14</v>
      </c>
    </row>
    <row r="56" spans="1:4" ht="53.25" customHeight="1" x14ac:dyDescent="0.2">
      <c r="A56" s="5" t="s">
        <v>9</v>
      </c>
      <c r="B56" s="6">
        <v>750</v>
      </c>
      <c r="C56" s="119" t="str">
        <f>IF(AND(B57&lt;1),"NO PM STATED",IF(AND(B56&gt;=B59-C58),"MET PM",IF(AND(B56&lt;B59-C58),"PM NOT MET")))</f>
        <v>PM NOT MET</v>
      </c>
      <c r="D56" s="111"/>
    </row>
    <row r="57" spans="1:4" ht="26.65" customHeight="1" x14ac:dyDescent="0.2">
      <c r="A57" s="26" t="s">
        <v>39</v>
      </c>
      <c r="B57" s="6">
        <f>B59</f>
        <v>39000</v>
      </c>
      <c r="C57" s="120"/>
      <c r="D57" s="111"/>
    </row>
    <row r="58" spans="1:4" ht="26.65" hidden="1" customHeight="1" x14ac:dyDescent="0.2">
      <c r="A58" s="26"/>
      <c r="B58" s="32">
        <v>0.1</v>
      </c>
      <c r="C58" s="34">
        <f>B58*B57</f>
        <v>3900</v>
      </c>
      <c r="D58" s="111"/>
    </row>
    <row r="59" spans="1:4" ht="26.65" customHeight="1" x14ac:dyDescent="0.2">
      <c r="A59" s="5" t="s">
        <v>10</v>
      </c>
      <c r="B59" s="6">
        <v>39000</v>
      </c>
      <c r="C59" s="83"/>
      <c r="D59" s="112"/>
    </row>
    <row r="60" spans="1:4" x14ac:dyDescent="0.2">
      <c r="A60" s="2" t="s">
        <v>23</v>
      </c>
      <c r="B60" s="3" t="s">
        <v>33</v>
      </c>
      <c r="C60" s="3" t="s">
        <v>34</v>
      </c>
      <c r="D60" s="4" t="s">
        <v>14</v>
      </c>
    </row>
    <row r="61" spans="1:4" ht="53.25" customHeight="1" x14ac:dyDescent="0.2">
      <c r="A61" s="5" t="s">
        <v>9</v>
      </c>
      <c r="B61" s="6">
        <v>39750</v>
      </c>
      <c r="C61" s="119" t="str">
        <f>IF(AND(B62&lt;1),"NO PM STATED",IF(AND(B61&gt;=B64-C63),"MET PM",IF(AND(B61&lt;B64-C63),"PM NOT MET")))</f>
        <v>MET PM</v>
      </c>
      <c r="D61" s="111"/>
    </row>
    <row r="62" spans="1:4" ht="26.65" customHeight="1" x14ac:dyDescent="0.2">
      <c r="A62" s="26" t="s">
        <v>39</v>
      </c>
      <c r="B62" s="6">
        <f>B64/12*6</f>
        <v>19500</v>
      </c>
      <c r="C62" s="120"/>
      <c r="D62" s="111"/>
    </row>
    <row r="63" spans="1:4" ht="26.65" hidden="1" customHeight="1" x14ac:dyDescent="0.2">
      <c r="A63" s="26"/>
      <c r="B63" s="32">
        <v>0.1</v>
      </c>
      <c r="C63" s="34">
        <f>B63*B62</f>
        <v>1950</v>
      </c>
      <c r="D63" s="111"/>
    </row>
    <row r="64" spans="1:4" ht="26.65" customHeight="1" x14ac:dyDescent="0.2">
      <c r="A64" s="5" t="s">
        <v>10</v>
      </c>
      <c r="B64" s="6">
        <v>39000</v>
      </c>
      <c r="C64" s="83"/>
      <c r="D64" s="112"/>
    </row>
    <row r="65" spans="1:4" x14ac:dyDescent="0.2">
      <c r="A65" s="2" t="s">
        <v>12</v>
      </c>
      <c r="B65" s="3" t="s">
        <v>33</v>
      </c>
      <c r="C65" s="3" t="s">
        <v>34</v>
      </c>
      <c r="D65" s="4" t="s">
        <v>14</v>
      </c>
    </row>
    <row r="66" spans="1:4" ht="53.25" customHeight="1" x14ac:dyDescent="0.2">
      <c r="A66" s="5" t="s">
        <v>9</v>
      </c>
      <c r="B66" s="6">
        <v>39750</v>
      </c>
      <c r="C66" s="119" t="str">
        <f>IF(AND(B67&lt;1),"NO PM STATED",IF(AND(B66&gt;=B69-C68),"MET PM",IF(AND(B66&lt;B69-C68),"PM NOT MET")))</f>
        <v>MET PM</v>
      </c>
      <c r="D66" s="110"/>
    </row>
    <row r="67" spans="1:4" ht="26.65" customHeight="1" x14ac:dyDescent="0.2">
      <c r="A67" s="26" t="s">
        <v>39</v>
      </c>
      <c r="B67" s="6">
        <f>B69</f>
        <v>39000</v>
      </c>
      <c r="C67" s="120"/>
      <c r="D67" s="111"/>
    </row>
    <row r="68" spans="1:4" ht="26.65" hidden="1" customHeight="1" x14ac:dyDescent="0.2">
      <c r="A68" s="26"/>
      <c r="B68" s="32">
        <v>0.1</v>
      </c>
      <c r="C68" s="34">
        <f>B68*B67</f>
        <v>3900</v>
      </c>
      <c r="D68" s="111"/>
    </row>
    <row r="69" spans="1:4" ht="26.65" customHeight="1" x14ac:dyDescent="0.2">
      <c r="A69" s="5" t="s">
        <v>10</v>
      </c>
      <c r="B69" s="6">
        <v>39000</v>
      </c>
      <c r="C69" s="83"/>
      <c r="D69" s="112"/>
    </row>
    <row r="70" spans="1:4" x14ac:dyDescent="0.2">
      <c r="A70" s="2" t="s">
        <v>20</v>
      </c>
      <c r="B70" s="3" t="s">
        <v>33</v>
      </c>
      <c r="C70" s="3" t="s">
        <v>34</v>
      </c>
      <c r="D70" s="4" t="s">
        <v>14</v>
      </c>
    </row>
    <row r="71" spans="1:4" ht="53.25" customHeight="1" x14ac:dyDescent="0.2">
      <c r="A71" s="5" t="s">
        <v>9</v>
      </c>
      <c r="B71" s="6">
        <v>39750</v>
      </c>
      <c r="C71" s="119" t="str">
        <f>IF(AND(B72&lt;1),"NO PM STATED",IF(AND(B71&gt;=B74-C73),"MET PM",IF(AND(B71&lt;B74-C73),"PM NOT MET")))</f>
        <v>MET PM</v>
      </c>
      <c r="D71" s="111"/>
    </row>
    <row r="72" spans="1:4" ht="26.65" customHeight="1" x14ac:dyDescent="0.2">
      <c r="A72" s="26" t="s">
        <v>39</v>
      </c>
      <c r="B72" s="6">
        <f>B74</f>
        <v>39000</v>
      </c>
      <c r="C72" s="120"/>
      <c r="D72" s="111"/>
    </row>
    <row r="73" spans="1:4" ht="26.65" hidden="1" customHeight="1" x14ac:dyDescent="0.2">
      <c r="A73" s="26"/>
      <c r="B73" s="32">
        <v>0.1</v>
      </c>
      <c r="C73" s="34">
        <f>B73*B72</f>
        <v>3900</v>
      </c>
      <c r="D73" s="111"/>
    </row>
    <row r="74" spans="1:4" ht="26.65" customHeight="1" x14ac:dyDescent="0.2">
      <c r="A74" s="5" t="s">
        <v>10</v>
      </c>
      <c r="B74" s="6">
        <v>39000</v>
      </c>
      <c r="C74" s="83"/>
      <c r="D74" s="112"/>
    </row>
    <row r="75" spans="1:4" ht="7.5" customHeight="1" x14ac:dyDescent="0.2">
      <c r="A75" s="40"/>
      <c r="B75" s="41"/>
      <c r="C75" s="42"/>
      <c r="D75" s="43"/>
    </row>
    <row r="76" spans="1:4" ht="5.25" customHeight="1" x14ac:dyDescent="0.2">
      <c r="A76" s="9"/>
      <c r="B76" s="18"/>
      <c r="C76" s="19"/>
      <c r="D76" s="20"/>
    </row>
    <row r="77" spans="1:4" x14ac:dyDescent="0.2">
      <c r="A77" s="121" t="s">
        <v>47</v>
      </c>
      <c r="B77" s="121"/>
      <c r="C77" s="121"/>
      <c r="D77" s="121"/>
    </row>
    <row r="78" spans="1:4" ht="6" customHeight="1" x14ac:dyDescent="0.2">
      <c r="A78" s="12"/>
    </row>
    <row r="79" spans="1:4" x14ac:dyDescent="0.2">
      <c r="A79" s="113" t="s">
        <v>11</v>
      </c>
      <c r="B79" s="114"/>
      <c r="C79" s="114"/>
      <c r="D79" s="115"/>
    </row>
    <row r="80" spans="1:4" x14ac:dyDescent="0.2">
      <c r="A80" s="11" t="s">
        <v>8</v>
      </c>
      <c r="B80" s="3" t="s">
        <v>33</v>
      </c>
      <c r="C80" s="3" t="s">
        <v>34</v>
      </c>
      <c r="D80" s="4" t="s">
        <v>14</v>
      </c>
    </row>
    <row r="81" spans="1:4" ht="53.25" customHeight="1" x14ac:dyDescent="0.2">
      <c r="A81" s="13" t="s">
        <v>9</v>
      </c>
      <c r="B81" s="6">
        <v>27</v>
      </c>
      <c r="C81" s="119" t="str">
        <f>IF(AND(B82&lt;1),"NO PM STATED",IF(AND(B81&gt;=B84-C83),"MET PM",IF(AND(B81&lt;B84-C83),"PM NOT MET")))</f>
        <v>PM NOT MET</v>
      </c>
      <c r="D81" s="111"/>
    </row>
    <row r="82" spans="1:4" ht="26.65" customHeight="1" x14ac:dyDescent="0.2">
      <c r="A82" s="26" t="s">
        <v>39</v>
      </c>
      <c r="B82" s="6">
        <f>B84</f>
        <v>40</v>
      </c>
      <c r="C82" s="120"/>
      <c r="D82" s="111"/>
    </row>
    <row r="83" spans="1:4" ht="26.65" hidden="1" customHeight="1" x14ac:dyDescent="0.2">
      <c r="A83" s="26"/>
      <c r="B83" s="32">
        <v>0.05</v>
      </c>
      <c r="C83" s="34">
        <f>B83*B82</f>
        <v>2</v>
      </c>
      <c r="D83" s="111"/>
    </row>
    <row r="84" spans="1:4" ht="26.65" customHeight="1" x14ac:dyDescent="0.2">
      <c r="A84" s="13" t="s">
        <v>10</v>
      </c>
      <c r="B84" s="6">
        <v>40</v>
      </c>
      <c r="C84" s="84"/>
      <c r="D84" s="112"/>
    </row>
    <row r="85" spans="1:4" x14ac:dyDescent="0.2">
      <c r="A85" s="116" t="s">
        <v>24</v>
      </c>
      <c r="B85" s="117"/>
      <c r="C85" s="117"/>
      <c r="D85" s="118"/>
    </row>
    <row r="86" spans="1:4" x14ac:dyDescent="0.2">
      <c r="A86" s="11" t="s">
        <v>25</v>
      </c>
      <c r="B86" s="3" t="s">
        <v>33</v>
      </c>
      <c r="C86" s="3" t="s">
        <v>34</v>
      </c>
      <c r="D86" s="4" t="s">
        <v>14</v>
      </c>
    </row>
    <row r="87" spans="1:4" ht="53.25" customHeight="1" x14ac:dyDescent="0.2">
      <c r="A87" s="13" t="s">
        <v>9</v>
      </c>
      <c r="B87" s="6">
        <v>19</v>
      </c>
      <c r="C87" s="119" t="str">
        <f>IF(AND(B88&lt;1),"NO PM STATED",IF(AND(B87&gt;=B90-C89),"MET PM",IF(AND(B87&lt;B90-C89),"PM NOT MET")))</f>
        <v>MET PM</v>
      </c>
      <c r="D87" s="111"/>
    </row>
    <row r="88" spans="1:4" ht="26.65" customHeight="1" x14ac:dyDescent="0.2">
      <c r="A88" s="26" t="s">
        <v>39</v>
      </c>
      <c r="B88" s="6">
        <f>B90</f>
        <v>20</v>
      </c>
      <c r="C88" s="120"/>
      <c r="D88" s="111"/>
    </row>
    <row r="89" spans="1:4" ht="26.65" hidden="1" customHeight="1" x14ac:dyDescent="0.2">
      <c r="A89" s="26"/>
      <c r="B89" s="32">
        <v>0.05</v>
      </c>
      <c r="C89" s="28">
        <f>B89*B88</f>
        <v>1</v>
      </c>
      <c r="D89" s="111"/>
    </row>
    <row r="90" spans="1:4" ht="26.65" customHeight="1" x14ac:dyDescent="0.2">
      <c r="A90" s="13" t="s">
        <v>10</v>
      </c>
      <c r="B90" s="6">
        <v>20</v>
      </c>
      <c r="C90" s="86"/>
      <c r="D90" s="112"/>
    </row>
    <row r="91" spans="1:4" x14ac:dyDescent="0.2">
      <c r="A91" s="116" t="s">
        <v>26</v>
      </c>
      <c r="B91" s="117"/>
      <c r="C91" s="117"/>
      <c r="D91" s="118"/>
    </row>
    <row r="92" spans="1:4" x14ac:dyDescent="0.2">
      <c r="A92" s="11" t="s">
        <v>27</v>
      </c>
      <c r="B92" s="3" t="s">
        <v>33</v>
      </c>
      <c r="C92" s="3" t="s">
        <v>34</v>
      </c>
      <c r="D92" s="4" t="s">
        <v>14</v>
      </c>
    </row>
    <row r="93" spans="1:4" ht="53.25" customHeight="1" x14ac:dyDescent="0.2">
      <c r="A93" s="13" t="s">
        <v>9</v>
      </c>
      <c r="B93" s="6">
        <v>29</v>
      </c>
      <c r="C93" s="119" t="str">
        <f>IF(AND(B94&lt;1),"NO PM STATED",IF(AND(B93&gt;=B96-C95),"MET PM",IF(AND(B93&lt;B96-C95),"PM NOT MET")))</f>
        <v>MET PM</v>
      </c>
      <c r="D93" s="123"/>
    </row>
    <row r="94" spans="1:4" ht="26.65" customHeight="1" x14ac:dyDescent="0.2">
      <c r="A94" s="26" t="s">
        <v>39</v>
      </c>
      <c r="B94" s="6">
        <f>B96</f>
        <v>20</v>
      </c>
      <c r="C94" s="120"/>
      <c r="D94" s="124"/>
    </row>
    <row r="95" spans="1:4" ht="26.65" hidden="1" customHeight="1" x14ac:dyDescent="0.2">
      <c r="A95" s="26"/>
      <c r="B95" s="32">
        <v>0.05</v>
      </c>
      <c r="C95" s="28">
        <f>B94*B95</f>
        <v>1</v>
      </c>
      <c r="D95" s="124"/>
    </row>
    <row r="96" spans="1:4" ht="26.65" customHeight="1" x14ac:dyDescent="0.2">
      <c r="A96" s="13" t="s">
        <v>10</v>
      </c>
      <c r="B96" s="6">
        <v>20</v>
      </c>
      <c r="C96" s="85"/>
      <c r="D96" s="125"/>
    </row>
    <row r="97" spans="1:4" ht="10.5" customHeight="1" x14ac:dyDescent="0.2">
      <c r="A97" s="12"/>
    </row>
    <row r="98" spans="1:4" x14ac:dyDescent="0.2">
      <c r="A98" s="121" t="s">
        <v>50</v>
      </c>
      <c r="B98" s="121"/>
      <c r="C98" s="121"/>
      <c r="D98" s="121"/>
    </row>
    <row r="99" spans="1:4" ht="8.25" customHeight="1" x14ac:dyDescent="0.2">
      <c r="A99" s="12"/>
    </row>
    <row r="100" spans="1:4" ht="70.7" customHeight="1" x14ac:dyDescent="0.2">
      <c r="A100" s="122" t="s">
        <v>60</v>
      </c>
      <c r="B100" s="122"/>
      <c r="C100" s="122"/>
      <c r="D100" s="122"/>
    </row>
  </sheetData>
  <sheetProtection password="CD52" sheet="1" objects="1" scenarios="1"/>
  <protectedRanges>
    <protectedRange sqref="D93 D87 D81 D71 D66 D61 D56 D49 D44 D39 D34 D27 D22 D17 D12" name="Range1"/>
  </protectedRanges>
  <mergeCells count="47">
    <mergeCell ref="A8:D8"/>
    <mergeCell ref="A3:D3"/>
    <mergeCell ref="A4:D4"/>
    <mergeCell ref="A5:D5"/>
    <mergeCell ref="A6:D6"/>
    <mergeCell ref="A7:D7"/>
    <mergeCell ref="A1:D1"/>
    <mergeCell ref="A2:D2"/>
    <mergeCell ref="D27:D30"/>
    <mergeCell ref="C34:C35"/>
    <mergeCell ref="C44:C45"/>
    <mergeCell ref="A10:D10"/>
    <mergeCell ref="C17:C18"/>
    <mergeCell ref="C39:C40"/>
    <mergeCell ref="C12:C13"/>
    <mergeCell ref="C22:C23"/>
    <mergeCell ref="C27:C28"/>
    <mergeCell ref="D44:D47"/>
    <mergeCell ref="D12:D15"/>
    <mergeCell ref="D17:D20"/>
    <mergeCell ref="D22:D25"/>
    <mergeCell ref="D39:D42"/>
    <mergeCell ref="A32:D32"/>
    <mergeCell ref="D34:D37"/>
    <mergeCell ref="A54:D54"/>
    <mergeCell ref="D56:D59"/>
    <mergeCell ref="D61:D64"/>
    <mergeCell ref="C49:C50"/>
    <mergeCell ref="C56:C57"/>
    <mergeCell ref="C61:C62"/>
    <mergeCell ref="D49:D52"/>
    <mergeCell ref="A100:D100"/>
    <mergeCell ref="A91:D91"/>
    <mergeCell ref="C93:C94"/>
    <mergeCell ref="D93:D96"/>
    <mergeCell ref="A98:D98"/>
    <mergeCell ref="D87:D90"/>
    <mergeCell ref="C87:C88"/>
    <mergeCell ref="C81:C82"/>
    <mergeCell ref="D71:D74"/>
    <mergeCell ref="C71:C72"/>
    <mergeCell ref="A77:D77"/>
    <mergeCell ref="D66:D69"/>
    <mergeCell ref="A79:D79"/>
    <mergeCell ref="D81:D84"/>
    <mergeCell ref="A85:D85"/>
    <mergeCell ref="C66:C67"/>
  </mergeCells>
  <phoneticPr fontId="7" type="noConversion"/>
  <conditionalFormatting sqref="C14 C73 C63 C58 C29 C68 C24">
    <cfRule type="cellIs" dxfId="61" priority="16" stopIfTrue="1" operator="equal">
      <formula>"Not on target to meet PM"</formula>
    </cfRule>
  </conditionalFormatting>
  <conditionalFormatting sqref="B62 B88 B94 B82 B72 B57 B50 B45 B40 B35 B28 B23 B18 B13">
    <cfRule type="cellIs" dxfId="60" priority="10" operator="lessThan">
      <formula>1</formula>
    </cfRule>
  </conditionalFormatting>
  <conditionalFormatting sqref="B67">
    <cfRule type="cellIs" dxfId="59" priority="3" operator="lessThan">
      <formula>1</formula>
    </cfRule>
  </conditionalFormatting>
  <conditionalFormatting sqref="C93 C87 C81 C71 C66 C61 C56 C49 C44 C39 C34 C27 C22 C17 C12">
    <cfRule type="cellIs" dxfId="58" priority="1" operator="equal">
      <formula>"NO PM STATED"</formula>
    </cfRule>
  </conditionalFormatting>
  <conditionalFormatting sqref="C93 C87 C81 C71 C66 C61 C56 C49 C44 C39 C34 C27 C22 C17 C12">
    <cfRule type="cellIs" dxfId="57" priority="2" stopIfTrue="1" operator="equal">
      <formula>"PM NOT MET"</formula>
    </cfRule>
  </conditionalFormatting>
  <pageMargins left="0.33" right="0.4" top="0.52" bottom="0.72" header="0.5" footer="0.5"/>
  <pageSetup scale="93" orientation="portrait" r:id="rId1"/>
  <headerFooter alignWithMargins="0">
    <oddFooter>&amp;L&amp;9 07/15/2015  &amp;A&amp;R&amp;9Attachment 2, CCPC HOM 15-18 Page &amp;P of  &amp;N</oddFooter>
  </headerFooter>
  <rowBreaks count="2" manualBreakCount="2">
    <brk id="37" max="3" man="1"/>
    <brk id="6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89"/>
  <sheetViews>
    <sheetView zoomScaleNormal="100" workbookViewId="0">
      <selection activeCell="A89" sqref="A89:D8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8.570312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4</v>
      </c>
      <c r="B2" s="133"/>
      <c r="C2" s="133"/>
      <c r="D2" s="134"/>
    </row>
    <row r="3" spans="1:5" x14ac:dyDescent="0.2">
      <c r="A3" s="138" t="s">
        <v>40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7.5" customHeight="1" x14ac:dyDescent="0.25">
      <c r="A9" s="95"/>
      <c r="B9" s="94"/>
      <c r="C9" s="94"/>
      <c r="D9" s="93"/>
    </row>
    <row r="10" spans="1:5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270</v>
      </c>
      <c r="C12" s="119" t="str">
        <f>IF(AND(B13&lt;1),"NO PM STATED",IF(AND(B12&gt;=B15-C14),"MET PM",IF(AND(B12&lt;B15-C14),"PM NOT MET")))</f>
        <v>MET PM</v>
      </c>
      <c r="D12" s="111"/>
    </row>
    <row r="13" spans="1:5" ht="26.65" customHeight="1" x14ac:dyDescent="0.2">
      <c r="A13" s="26" t="s">
        <v>39</v>
      </c>
      <c r="B13" s="6">
        <f>B15</f>
        <v>268</v>
      </c>
      <c r="C13" s="120"/>
      <c r="D13" s="111"/>
    </row>
    <row r="14" spans="1:5" ht="26.65" hidden="1" customHeight="1" x14ac:dyDescent="0.2">
      <c r="A14" s="26"/>
      <c r="B14" s="32">
        <v>0.1</v>
      </c>
      <c r="C14" s="60">
        <f>B13*B14</f>
        <v>26.8</v>
      </c>
      <c r="D14" s="111"/>
    </row>
    <row r="15" spans="1:5" ht="26.65" customHeight="1" x14ac:dyDescent="0.2">
      <c r="A15" s="5" t="s">
        <v>10</v>
      </c>
      <c r="B15" s="6">
        <v>268</v>
      </c>
      <c r="C15" s="31"/>
      <c r="D15" s="112"/>
    </row>
    <row r="16" spans="1:5" x14ac:dyDescent="0.2">
      <c r="A16" s="49" t="s">
        <v>13</v>
      </c>
      <c r="B16" s="23" t="s">
        <v>33</v>
      </c>
      <c r="C16" s="23" t="s">
        <v>34</v>
      </c>
      <c r="D16" s="24" t="s">
        <v>14</v>
      </c>
    </row>
    <row r="17" spans="1:4" ht="53.25" customHeight="1" x14ac:dyDescent="0.2">
      <c r="A17" s="50" t="s">
        <v>9</v>
      </c>
      <c r="B17" s="51">
        <v>159</v>
      </c>
      <c r="C17" s="119" t="str">
        <f>IF(AND(B18&lt;1),"NO PM STATED",IF(AND(B17&gt;=B20-C19),"MET PM",IF(AND(B17&lt;B20-C19),"PM NOT MET")))</f>
        <v>PM NOT MET</v>
      </c>
      <c r="D17" s="126"/>
    </row>
    <row r="18" spans="1:4" ht="26.65" customHeight="1" x14ac:dyDescent="0.2">
      <c r="A18" s="26" t="s">
        <v>39</v>
      </c>
      <c r="B18" s="6">
        <f>B20</f>
        <v>229</v>
      </c>
      <c r="C18" s="120"/>
      <c r="D18" s="127"/>
    </row>
    <row r="19" spans="1:4" ht="26.65" hidden="1" customHeight="1" x14ac:dyDescent="0.2">
      <c r="A19" s="26"/>
      <c r="B19" s="32">
        <v>0.1</v>
      </c>
      <c r="C19" s="60">
        <f>B18*B19</f>
        <v>22.900000000000002</v>
      </c>
      <c r="D19" s="127"/>
    </row>
    <row r="20" spans="1:4" ht="26.65" customHeight="1" x14ac:dyDescent="0.2">
      <c r="A20" s="5" t="s">
        <v>10</v>
      </c>
      <c r="B20" s="51">
        <v>229</v>
      </c>
      <c r="C20" s="31"/>
      <c r="D20" s="128"/>
    </row>
    <row r="21" spans="1:4" x14ac:dyDescent="0.2">
      <c r="A21" s="2" t="s">
        <v>19</v>
      </c>
      <c r="B21" s="25" t="s">
        <v>33</v>
      </c>
      <c r="C21" s="23" t="s">
        <v>34</v>
      </c>
      <c r="D21" s="24" t="s">
        <v>14</v>
      </c>
    </row>
    <row r="22" spans="1:4" ht="53.25" customHeight="1" x14ac:dyDescent="0.2">
      <c r="A22" s="5" t="s">
        <v>9</v>
      </c>
      <c r="B22" s="6">
        <v>147</v>
      </c>
      <c r="C22" s="119" t="str">
        <f>IF(AND(B23&lt;1),"NO PM STATED",IF(AND(B22&gt;=B25-C24),"MET PM",IF(AND(B22&lt;B25-C24),"PM NOT MET")))</f>
        <v>PM NOT MET</v>
      </c>
      <c r="D22" s="126"/>
    </row>
    <row r="23" spans="1:4" ht="26.65" customHeight="1" x14ac:dyDescent="0.2">
      <c r="A23" s="26" t="s">
        <v>39</v>
      </c>
      <c r="B23" s="6">
        <f>B25</f>
        <v>177</v>
      </c>
      <c r="C23" s="120"/>
      <c r="D23" s="127"/>
    </row>
    <row r="24" spans="1:4" ht="26.65" hidden="1" customHeight="1" x14ac:dyDescent="0.2">
      <c r="A24" s="26"/>
      <c r="B24" s="32">
        <v>0.1</v>
      </c>
      <c r="C24" s="60">
        <f>B23*B24</f>
        <v>17.7</v>
      </c>
      <c r="D24" s="127"/>
    </row>
    <row r="25" spans="1:4" ht="26.65" customHeight="1" x14ac:dyDescent="0.2">
      <c r="A25" s="5" t="s">
        <v>10</v>
      </c>
      <c r="B25" s="6">
        <v>177</v>
      </c>
      <c r="C25" s="31"/>
      <c r="D25" s="128"/>
    </row>
    <row r="26" spans="1:4" x14ac:dyDescent="0.2">
      <c r="A26" s="52" t="s">
        <v>20</v>
      </c>
      <c r="B26" s="23" t="s">
        <v>33</v>
      </c>
      <c r="C26" s="23" t="s">
        <v>34</v>
      </c>
      <c r="D26" s="24" t="s">
        <v>14</v>
      </c>
    </row>
    <row r="27" spans="1:4" ht="53.25" customHeight="1" x14ac:dyDescent="0.2">
      <c r="A27" s="50" t="s">
        <v>9</v>
      </c>
      <c r="B27" s="51">
        <v>409</v>
      </c>
      <c r="C27" s="119" t="str">
        <f>IF(AND(B28&lt;1),"NO PM STATED",IF(AND(B27&gt;=B30-C29),"MET PM",IF(AND(B27&lt;B30-C29),"PM NOT MET")))</f>
        <v>PM NOT MET</v>
      </c>
      <c r="D27" s="225"/>
    </row>
    <row r="28" spans="1:4" ht="26.65" customHeight="1" x14ac:dyDescent="0.2">
      <c r="A28" s="26" t="s">
        <v>39</v>
      </c>
      <c r="B28" s="6">
        <f>B30</f>
        <v>553</v>
      </c>
      <c r="C28" s="120"/>
      <c r="D28" s="111"/>
    </row>
    <row r="29" spans="1:4" ht="26.65" hidden="1" customHeight="1" x14ac:dyDescent="0.2">
      <c r="A29" s="26"/>
      <c r="B29" s="32">
        <v>0.1</v>
      </c>
      <c r="C29" s="28">
        <f>B29*B28</f>
        <v>55.300000000000004</v>
      </c>
      <c r="D29" s="111"/>
    </row>
    <row r="30" spans="1:4" ht="26.65" customHeight="1" x14ac:dyDescent="0.2">
      <c r="A30" s="5" t="s">
        <v>10</v>
      </c>
      <c r="B30" s="51">
        <v>553</v>
      </c>
      <c r="C30" s="30"/>
      <c r="D30" s="112"/>
    </row>
    <row r="31" spans="1:4" x14ac:dyDescent="0.2">
      <c r="A31" s="53"/>
      <c r="B31" s="54"/>
      <c r="C31" s="55"/>
      <c r="D31" s="55"/>
    </row>
    <row r="32" spans="1:4" x14ac:dyDescent="0.2">
      <c r="A32" s="101" t="s">
        <v>16</v>
      </c>
      <c r="B32" s="102"/>
      <c r="C32" s="102"/>
      <c r="D32" s="103"/>
    </row>
    <row r="33" spans="1:4" x14ac:dyDescent="0.2">
      <c r="A33" s="2" t="s">
        <v>8</v>
      </c>
      <c r="B33" s="23" t="s">
        <v>33</v>
      </c>
      <c r="C33" s="23" t="s">
        <v>34</v>
      </c>
      <c r="D33" s="24" t="s">
        <v>14</v>
      </c>
    </row>
    <row r="34" spans="1:4" ht="53.25" customHeight="1" x14ac:dyDescent="0.2">
      <c r="A34" s="50" t="s">
        <v>9</v>
      </c>
      <c r="B34" s="51">
        <v>113</v>
      </c>
      <c r="C34" s="119" t="str">
        <f>IF(AND(B35&lt;1),"NO PM STATED",IF(AND(B34&gt;=B37-C36),"MET PM",IF(AND(B34&lt;B37-C36),"PM NOT MET")))</f>
        <v>MET PM</v>
      </c>
      <c r="D34" s="222"/>
    </row>
    <row r="35" spans="1:4" ht="26.65" customHeight="1" x14ac:dyDescent="0.2">
      <c r="A35" s="26" t="s">
        <v>39</v>
      </c>
      <c r="B35" s="6">
        <f>B37/12*6</f>
        <v>43</v>
      </c>
      <c r="C35" s="120"/>
      <c r="D35" s="223"/>
    </row>
    <row r="36" spans="1:4" ht="26.65" hidden="1" customHeight="1" x14ac:dyDescent="0.2">
      <c r="A36" s="26"/>
      <c r="B36" s="32">
        <v>0.1</v>
      </c>
      <c r="C36" s="60">
        <f>B35*B36</f>
        <v>4.3</v>
      </c>
      <c r="D36" s="223"/>
    </row>
    <row r="37" spans="1:4" ht="26.65" customHeight="1" x14ac:dyDescent="0.2">
      <c r="A37" s="8" t="s">
        <v>10</v>
      </c>
      <c r="B37" s="51">
        <v>86</v>
      </c>
      <c r="C37" s="30"/>
      <c r="D37" s="224"/>
    </row>
    <row r="38" spans="1:4" x14ac:dyDescent="0.2">
      <c r="A38" s="2" t="s">
        <v>13</v>
      </c>
      <c r="B38" s="23" t="s">
        <v>33</v>
      </c>
      <c r="C38" s="23" t="s">
        <v>34</v>
      </c>
      <c r="D38" s="24" t="s">
        <v>14</v>
      </c>
    </row>
    <row r="39" spans="1:4" ht="53.25" customHeight="1" x14ac:dyDescent="0.2">
      <c r="A39" s="50" t="s">
        <v>9</v>
      </c>
      <c r="B39" s="51">
        <v>104</v>
      </c>
      <c r="C39" s="119" t="str">
        <f>IF(AND(B40&lt;1),"NO PM STATED",IF(AND(B39&gt;=B42-C41),"MET PM",IF(AND(B39&lt;B42-C41),"PM NOT MET")))</f>
        <v>MET PM</v>
      </c>
      <c r="D39" s="222"/>
    </row>
    <row r="40" spans="1:4" ht="26.65" customHeight="1" x14ac:dyDescent="0.2">
      <c r="A40" s="26" t="s">
        <v>39</v>
      </c>
      <c r="B40" s="6">
        <f>B42/12*6</f>
        <v>38.5</v>
      </c>
      <c r="C40" s="120"/>
      <c r="D40" s="223"/>
    </row>
    <row r="41" spans="1:4" ht="26.65" hidden="1" customHeight="1" x14ac:dyDescent="0.2">
      <c r="A41" s="26"/>
      <c r="B41" s="32">
        <v>0.1</v>
      </c>
      <c r="C41" s="60">
        <f>B40*B41</f>
        <v>3.85</v>
      </c>
      <c r="D41" s="223"/>
    </row>
    <row r="42" spans="1:4" ht="26.65" customHeight="1" x14ac:dyDescent="0.2">
      <c r="A42" s="8" t="s">
        <v>10</v>
      </c>
      <c r="B42" s="51">
        <v>77</v>
      </c>
      <c r="C42" s="75"/>
      <c r="D42" s="224"/>
    </row>
    <row r="43" spans="1:4" x14ac:dyDescent="0.2">
      <c r="A43" s="2" t="s">
        <v>19</v>
      </c>
      <c r="B43" s="23" t="s">
        <v>33</v>
      </c>
      <c r="C43" s="23" t="s">
        <v>34</v>
      </c>
      <c r="D43" s="24" t="s">
        <v>14</v>
      </c>
    </row>
    <row r="44" spans="1:4" ht="53.25" customHeight="1" x14ac:dyDescent="0.2">
      <c r="A44" s="50" t="s">
        <v>9</v>
      </c>
      <c r="B44" s="51">
        <v>105</v>
      </c>
      <c r="C44" s="119" t="str">
        <f>IF(AND(B45&lt;1),"NO PM STATED",IF(AND(B44&gt;=B47-C46),"MET PM",IF(AND(B44&lt;B47-C46),"PM NOT MET")))</f>
        <v>MET PM</v>
      </c>
      <c r="D44" s="222"/>
    </row>
    <row r="45" spans="1:4" ht="26.65" customHeight="1" x14ac:dyDescent="0.2">
      <c r="A45" s="26" t="s">
        <v>39</v>
      </c>
      <c r="B45" s="6">
        <f>B47/12*6</f>
        <v>29.5</v>
      </c>
      <c r="C45" s="120"/>
      <c r="D45" s="223"/>
    </row>
    <row r="46" spans="1:4" ht="26.65" hidden="1" customHeight="1" x14ac:dyDescent="0.2">
      <c r="A46" s="26"/>
      <c r="B46" s="32">
        <v>0.1</v>
      </c>
      <c r="C46" s="60">
        <f>B45*B46</f>
        <v>2.95</v>
      </c>
      <c r="D46" s="223"/>
    </row>
    <row r="47" spans="1:4" ht="26.65" customHeight="1" x14ac:dyDescent="0.2">
      <c r="A47" s="8" t="s">
        <v>10</v>
      </c>
      <c r="B47" s="51">
        <v>59</v>
      </c>
      <c r="C47" s="75"/>
      <c r="D47" s="224"/>
    </row>
    <row r="48" spans="1:4" x14ac:dyDescent="0.2">
      <c r="A48" s="2" t="s">
        <v>20</v>
      </c>
      <c r="B48" s="23" t="s">
        <v>33</v>
      </c>
      <c r="C48" s="23" t="s">
        <v>34</v>
      </c>
      <c r="D48" s="24" t="s">
        <v>14</v>
      </c>
    </row>
    <row r="49" spans="1:4" ht="53.25" customHeight="1" x14ac:dyDescent="0.2">
      <c r="A49" s="50" t="s">
        <v>9</v>
      </c>
      <c r="B49" s="51">
        <v>382</v>
      </c>
      <c r="C49" s="119" t="str">
        <f>IF(AND(B50&lt;1),"NO PM STATED",IF(AND(B49&gt;=B52-C51),"MET PM",IF(AND(B49&lt;B52-C51),"PM NOT MET")))</f>
        <v>MET PM</v>
      </c>
      <c r="D49" s="222"/>
    </row>
    <row r="50" spans="1:4" ht="26.65" customHeight="1" x14ac:dyDescent="0.2">
      <c r="A50" s="26" t="s">
        <v>39</v>
      </c>
      <c r="B50" s="6">
        <f>B52/12*6</f>
        <v>26.5</v>
      </c>
      <c r="C50" s="120"/>
      <c r="D50" s="223"/>
    </row>
    <row r="51" spans="1:4" ht="26.65" hidden="1" customHeight="1" x14ac:dyDescent="0.2">
      <c r="A51" s="26"/>
      <c r="B51" s="32">
        <v>0.1</v>
      </c>
      <c r="C51" s="60">
        <f>B50*B51</f>
        <v>2.6500000000000004</v>
      </c>
      <c r="D51" s="223"/>
    </row>
    <row r="52" spans="1:4" ht="26.65" customHeight="1" x14ac:dyDescent="0.2">
      <c r="A52" s="8" t="s">
        <v>10</v>
      </c>
      <c r="B52" s="51">
        <v>53</v>
      </c>
      <c r="C52" s="30"/>
      <c r="D52" s="224"/>
    </row>
    <row r="53" spans="1:4" x14ac:dyDescent="0.2">
      <c r="A53" s="9"/>
    </row>
    <row r="54" spans="1:4" x14ac:dyDescent="0.2">
      <c r="A54" s="101" t="s">
        <v>17</v>
      </c>
      <c r="B54" s="102"/>
      <c r="C54" s="102"/>
      <c r="D54" s="103"/>
    </row>
    <row r="55" spans="1:4" x14ac:dyDescent="0.2">
      <c r="A55" s="56" t="s">
        <v>8</v>
      </c>
      <c r="B55" s="23" t="s">
        <v>33</v>
      </c>
      <c r="C55" s="23" t="s">
        <v>34</v>
      </c>
      <c r="D55" s="24" t="s">
        <v>14</v>
      </c>
    </row>
    <row r="56" spans="1:4" ht="53.25" customHeight="1" x14ac:dyDescent="0.2">
      <c r="A56" s="8" t="s">
        <v>9</v>
      </c>
      <c r="B56" s="6">
        <v>128079</v>
      </c>
      <c r="C56" s="119" t="str">
        <f>IF(AND(B57&lt;1),"NO PM STATED",IF(AND(B56&gt;=B59-C58),"MET PM",IF(AND(B56&lt;B59-C58),"PM NOT MET")))</f>
        <v>MET PM</v>
      </c>
      <c r="D56" s="126"/>
    </row>
    <row r="57" spans="1:4" ht="26.65" customHeight="1" x14ac:dyDescent="0.2">
      <c r="A57" s="26" t="s">
        <v>39</v>
      </c>
      <c r="B57" s="6">
        <f>B59/12*6</f>
        <v>46562.5</v>
      </c>
      <c r="C57" s="120"/>
      <c r="D57" s="127"/>
    </row>
    <row r="58" spans="1:4" ht="26.65" hidden="1" customHeight="1" x14ac:dyDescent="0.2">
      <c r="A58" s="26"/>
      <c r="B58" s="32">
        <v>0.1</v>
      </c>
      <c r="C58" s="60">
        <f>B57*B58</f>
        <v>4656.25</v>
      </c>
      <c r="D58" s="127"/>
    </row>
    <row r="59" spans="1:4" ht="26.65" customHeight="1" x14ac:dyDescent="0.2">
      <c r="A59" s="8" t="s">
        <v>10</v>
      </c>
      <c r="B59" s="6">
        <v>93125</v>
      </c>
      <c r="C59" s="31"/>
      <c r="D59" s="128"/>
    </row>
    <row r="60" spans="1:4" x14ac:dyDescent="0.2">
      <c r="A60" s="2" t="s">
        <v>13</v>
      </c>
      <c r="B60" s="23" t="s">
        <v>33</v>
      </c>
      <c r="C60" s="23" t="s">
        <v>34</v>
      </c>
      <c r="D60" s="24" t="s">
        <v>14</v>
      </c>
    </row>
    <row r="61" spans="1:4" ht="53.25" customHeight="1" x14ac:dyDescent="0.2">
      <c r="A61" s="5" t="s">
        <v>9</v>
      </c>
      <c r="B61" s="6">
        <v>108772</v>
      </c>
      <c r="C61" s="119" t="str">
        <f>IF(AND(B62&lt;1),"NO PM STATED",IF(AND(B61&gt;=B64-C63),"MET PM",IF(AND(B61&lt;B64-C63),"PM NOT MET")))</f>
        <v>MET PM</v>
      </c>
      <c r="D61" s="126"/>
    </row>
    <row r="62" spans="1:4" ht="26.65" customHeight="1" x14ac:dyDescent="0.2">
      <c r="A62" s="26" t="s">
        <v>39</v>
      </c>
      <c r="B62" s="6">
        <f>B64/12*6</f>
        <v>54457</v>
      </c>
      <c r="C62" s="120"/>
      <c r="D62" s="127"/>
    </row>
    <row r="63" spans="1:4" ht="26.65" hidden="1" customHeight="1" x14ac:dyDescent="0.2">
      <c r="A63" s="26"/>
      <c r="B63" s="32">
        <v>0.1</v>
      </c>
      <c r="C63" s="60">
        <f>B62*B63</f>
        <v>5445.7000000000007</v>
      </c>
      <c r="D63" s="127"/>
    </row>
    <row r="64" spans="1:4" ht="26.65" customHeight="1" x14ac:dyDescent="0.2">
      <c r="A64" s="5" t="s">
        <v>10</v>
      </c>
      <c r="B64" s="6">
        <v>108914</v>
      </c>
      <c r="C64" s="31"/>
      <c r="D64" s="128"/>
    </row>
    <row r="65" spans="1:4" x14ac:dyDescent="0.2">
      <c r="A65" s="2" t="s">
        <v>19</v>
      </c>
      <c r="B65" s="23" t="s">
        <v>33</v>
      </c>
      <c r="C65" s="23" t="s">
        <v>34</v>
      </c>
      <c r="D65" s="24" t="s">
        <v>14</v>
      </c>
    </row>
    <row r="66" spans="1:4" ht="53.25" customHeight="1" x14ac:dyDescent="0.2">
      <c r="A66" s="5" t="s">
        <v>9</v>
      </c>
      <c r="B66" s="6">
        <v>86200</v>
      </c>
      <c r="C66" s="119" t="str">
        <f>IF(AND(B67&lt;1),"NO PM STATED",IF(AND(B66&gt;=B69-C68),"MET PM",IF(AND(B66&lt;B69-C68),"PM NOT MET")))</f>
        <v>MET PM</v>
      </c>
      <c r="D66" s="221"/>
    </row>
    <row r="67" spans="1:4" ht="26.65" customHeight="1" x14ac:dyDescent="0.2">
      <c r="A67" s="26" t="s">
        <v>39</v>
      </c>
      <c r="B67" s="6">
        <f>B69/12*6</f>
        <v>43293.5</v>
      </c>
      <c r="C67" s="120"/>
      <c r="D67" s="127"/>
    </row>
    <row r="68" spans="1:4" ht="26.65" hidden="1" customHeight="1" x14ac:dyDescent="0.2">
      <c r="A68" s="26"/>
      <c r="B68" s="32">
        <v>0.1</v>
      </c>
      <c r="C68" s="60">
        <f>B67*B68</f>
        <v>4329.3500000000004</v>
      </c>
      <c r="D68" s="127"/>
    </row>
    <row r="69" spans="1:4" ht="26.65" customHeight="1" x14ac:dyDescent="0.2">
      <c r="A69" s="5" t="s">
        <v>10</v>
      </c>
      <c r="B69" s="6">
        <v>86587</v>
      </c>
      <c r="C69" s="68"/>
      <c r="D69" s="128"/>
    </row>
    <row r="70" spans="1:4" x14ac:dyDescent="0.2">
      <c r="A70" s="2" t="s">
        <v>20</v>
      </c>
      <c r="B70" s="23" t="s">
        <v>33</v>
      </c>
      <c r="C70" s="23" t="s">
        <v>34</v>
      </c>
      <c r="D70" s="24" t="s">
        <v>14</v>
      </c>
    </row>
    <row r="71" spans="1:4" ht="53.25" customHeight="1" x14ac:dyDescent="0.2">
      <c r="A71" s="5" t="s">
        <v>9</v>
      </c>
      <c r="B71" s="6">
        <v>46078</v>
      </c>
      <c r="C71" s="119" t="str">
        <f>IF(AND(B72&lt;1),"NO PM STATED",IF(AND(B71&gt;=B74-C73),"MET PM",IF(AND(B71&lt;B74-C73),"PM NOT MET")))</f>
        <v>MET PM</v>
      </c>
      <c r="D71" s="126"/>
    </row>
    <row r="72" spans="1:4" ht="26.65" customHeight="1" x14ac:dyDescent="0.2">
      <c r="A72" s="26" t="s">
        <v>39</v>
      </c>
      <c r="B72" s="6">
        <f>B74/12*6</f>
        <v>22924</v>
      </c>
      <c r="C72" s="120"/>
      <c r="D72" s="127"/>
    </row>
    <row r="73" spans="1:4" ht="26.65" hidden="1" customHeight="1" x14ac:dyDescent="0.2">
      <c r="A73" s="26"/>
      <c r="B73" s="32">
        <v>0.1</v>
      </c>
      <c r="C73" s="60">
        <f>B72*B73</f>
        <v>2292.4</v>
      </c>
      <c r="D73" s="127"/>
    </row>
    <row r="74" spans="1:4" ht="26.65" customHeight="1" x14ac:dyDescent="0.2">
      <c r="A74" s="5" t="s">
        <v>10</v>
      </c>
      <c r="B74" s="6">
        <v>45848</v>
      </c>
      <c r="C74" s="31"/>
      <c r="D74" s="128"/>
    </row>
    <row r="75" spans="1:4" x14ac:dyDescent="0.2">
      <c r="A75" s="12"/>
    </row>
    <row r="76" spans="1:4" hidden="1" x14ac:dyDescent="0.2">
      <c r="A76" s="15" t="s">
        <v>18</v>
      </c>
      <c r="B76" s="16"/>
      <c r="C76" s="16"/>
      <c r="D76" s="17"/>
    </row>
    <row r="77" spans="1:4" hidden="1" x14ac:dyDescent="0.2">
      <c r="A77" s="9"/>
      <c r="B77" s="18"/>
      <c r="C77" s="19"/>
      <c r="D77" s="20"/>
    </row>
    <row r="78" spans="1:4" x14ac:dyDescent="0.2">
      <c r="A78" s="39" t="s">
        <v>47</v>
      </c>
      <c r="B78" s="39"/>
      <c r="C78" s="39"/>
      <c r="D78" s="39"/>
    </row>
    <row r="79" spans="1:4" x14ac:dyDescent="0.2">
      <c r="A79" s="12"/>
    </row>
    <row r="80" spans="1:4" x14ac:dyDescent="0.2">
      <c r="A80" s="101" t="s">
        <v>11</v>
      </c>
      <c r="B80" s="102"/>
      <c r="C80" s="102"/>
      <c r="D80" s="103"/>
    </row>
    <row r="81" spans="1:4" x14ac:dyDescent="0.2">
      <c r="A81" s="11" t="s">
        <v>8</v>
      </c>
      <c r="B81" s="23" t="s">
        <v>33</v>
      </c>
      <c r="C81" s="23" t="s">
        <v>34</v>
      </c>
      <c r="D81" s="24" t="s">
        <v>14</v>
      </c>
    </row>
    <row r="82" spans="1:4" ht="53.25" customHeight="1" x14ac:dyDescent="0.2">
      <c r="A82" s="13" t="s">
        <v>9</v>
      </c>
      <c r="B82" s="6">
        <v>23</v>
      </c>
      <c r="C82" s="119" t="str">
        <f>IF(AND(B83&lt;1),"NO PM STATED",IF(AND(B82&gt;=B85-C84),"MET PM",IF(AND(B82&lt;B85-C84),"PM NOT MET")))</f>
        <v>PM NOT MET</v>
      </c>
      <c r="D82" s="126"/>
    </row>
    <row r="83" spans="1:4" ht="26.65" customHeight="1" x14ac:dyDescent="0.2">
      <c r="A83" s="26" t="s">
        <v>39</v>
      </c>
      <c r="B83" s="6">
        <f>B85</f>
        <v>25</v>
      </c>
      <c r="C83" s="120"/>
      <c r="D83" s="127"/>
    </row>
    <row r="84" spans="1:4" ht="26.65" hidden="1" customHeight="1" x14ac:dyDescent="0.2">
      <c r="A84" s="26"/>
      <c r="B84" s="32">
        <v>0.05</v>
      </c>
      <c r="C84" s="60">
        <f>B83*B84</f>
        <v>1.25</v>
      </c>
      <c r="D84" s="127"/>
    </row>
    <row r="85" spans="1:4" ht="26.65" customHeight="1" x14ac:dyDescent="0.2">
      <c r="A85" s="13" t="s">
        <v>10</v>
      </c>
      <c r="B85" s="6">
        <v>25</v>
      </c>
      <c r="C85" s="31"/>
      <c r="D85" s="128"/>
    </row>
    <row r="87" spans="1:4" x14ac:dyDescent="0.2">
      <c r="A87" s="196" t="s">
        <v>48</v>
      </c>
      <c r="B87" s="196"/>
      <c r="C87" s="196"/>
      <c r="D87" s="196"/>
    </row>
    <row r="89" spans="1:4" ht="70.7" customHeight="1" x14ac:dyDescent="0.2">
      <c r="A89" s="122" t="s">
        <v>60</v>
      </c>
      <c r="B89" s="122"/>
      <c r="C89" s="122"/>
      <c r="D89" s="122"/>
    </row>
  </sheetData>
  <sheetProtection password="CD52" sheet="1" objects="1" scenarios="1"/>
  <protectedRanges>
    <protectedRange sqref="D82 D71 D66 D61 D56 D49 D44 D39 D34 D27 D22 D17 D12" name="Range1"/>
  </protectedRanges>
  <mergeCells count="37">
    <mergeCell ref="C49:C50"/>
    <mergeCell ref="D49:D52"/>
    <mergeCell ref="C39:C40"/>
    <mergeCell ref="D39:D42"/>
    <mergeCell ref="C44:C45"/>
    <mergeCell ref="D44:D47"/>
    <mergeCell ref="C27:C28"/>
    <mergeCell ref="D34:D37"/>
    <mergeCell ref="C34:C35"/>
    <mergeCell ref="D12:D15"/>
    <mergeCell ref="D17:D20"/>
    <mergeCell ref="D27:D30"/>
    <mergeCell ref="C12:C13"/>
    <mergeCell ref="C17:C18"/>
    <mergeCell ref="C22:C23"/>
    <mergeCell ref="A10:D10"/>
    <mergeCell ref="D22:D25"/>
    <mergeCell ref="A1:D1"/>
    <mergeCell ref="A2:D2"/>
    <mergeCell ref="A3:D3"/>
    <mergeCell ref="A4:D4"/>
    <mergeCell ref="A5:D5"/>
    <mergeCell ref="A6:D6"/>
    <mergeCell ref="A7:D7"/>
    <mergeCell ref="A8:D8"/>
    <mergeCell ref="C82:C83"/>
    <mergeCell ref="D56:D59"/>
    <mergeCell ref="A89:D89"/>
    <mergeCell ref="D82:D85"/>
    <mergeCell ref="A87:D87"/>
    <mergeCell ref="D61:D64"/>
    <mergeCell ref="D66:D69"/>
    <mergeCell ref="D71:D74"/>
    <mergeCell ref="C66:C67"/>
    <mergeCell ref="C61:C62"/>
    <mergeCell ref="C71:C72"/>
    <mergeCell ref="C56:C57"/>
  </mergeCells>
  <phoneticPr fontId="7" type="noConversion"/>
  <conditionalFormatting sqref="B35 B57 B62 B67 B72 B83">
    <cfRule type="cellIs" dxfId="19" priority="19" operator="lessThan">
      <formula>1</formula>
    </cfRule>
  </conditionalFormatting>
  <conditionalFormatting sqref="B50">
    <cfRule type="cellIs" dxfId="18" priority="16" operator="lessThan">
      <formula>1</formula>
    </cfRule>
  </conditionalFormatting>
  <conditionalFormatting sqref="B40">
    <cfRule type="cellIs" dxfId="17" priority="13" operator="lessThan">
      <formula>1</formula>
    </cfRule>
  </conditionalFormatting>
  <conditionalFormatting sqref="B45">
    <cfRule type="cellIs" dxfId="16" priority="10" operator="lessThan">
      <formula>1</formula>
    </cfRule>
  </conditionalFormatting>
  <conditionalFormatting sqref="C71 C66 C61 C56 C49 C44 C39 C34 C27 C22 C17 C12">
    <cfRule type="cellIs" dxfId="15" priority="6" operator="equal">
      <formula>"NO PM STATED"</formula>
    </cfRule>
  </conditionalFormatting>
  <conditionalFormatting sqref="C71 C66 C61 C56 C49 C44 C39 C34 C27 C22 C17 C12">
    <cfRule type="cellIs" dxfId="14" priority="7" stopIfTrue="1" operator="equal">
      <formula>"PM NOT MET"</formula>
    </cfRule>
  </conditionalFormatting>
  <conditionalFormatting sqref="B13 B18 B23 B28">
    <cfRule type="cellIs" dxfId="13" priority="5" operator="lessThan">
      <formula>1</formula>
    </cfRule>
  </conditionalFormatting>
  <conditionalFormatting sqref="C82">
    <cfRule type="cellIs" dxfId="12" priority="1" operator="equal">
      <formula>"NO PM STATED"</formula>
    </cfRule>
  </conditionalFormatting>
  <conditionalFormatting sqref="C82">
    <cfRule type="cellIs" dxfId="11" priority="2" stopIfTrue="1" operator="equal">
      <formula>"PM NOT MET"</formula>
    </cfRule>
  </conditionalFormatting>
  <pageMargins left="0.33" right="0.4" top="0.52" bottom="0.72" header="0.5" footer="0.5"/>
  <pageSetup scale="84" orientation="portrait" r:id="rId1"/>
  <headerFooter alignWithMargins="0">
    <oddFooter>&amp;L&amp;9 07/15/2015  &amp;A&amp;R&amp;9Attachment 2, CCPC HOM 15-18 Page &amp;P of  &amp;N</oddFooter>
  </headerFooter>
  <rowBreaks count="2" manualBreakCount="2">
    <brk id="31" max="16383" man="1"/>
    <brk id="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129"/>
  <sheetViews>
    <sheetView zoomScaleNormal="100" workbookViewId="0">
      <selection activeCell="D144" sqref="D144"/>
    </sheetView>
  </sheetViews>
  <sheetFormatPr defaultRowHeight="12.75" x14ac:dyDescent="0.2"/>
  <cols>
    <col min="1" max="1" width="14.28515625" customWidth="1"/>
    <col min="2" max="2" width="10.42578125" bestFit="1" customWidth="1"/>
    <col min="3" max="3" width="17.28515625" customWidth="1"/>
    <col min="4" max="4" width="78.2851562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5</v>
      </c>
      <c r="B2" s="133"/>
      <c r="C2" s="133"/>
      <c r="D2" s="134"/>
    </row>
    <row r="3" spans="1:5" x14ac:dyDescent="0.2">
      <c r="A3" s="138" t="s">
        <v>53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7.5" customHeight="1" x14ac:dyDescent="0.25">
      <c r="A9" s="95"/>
      <c r="B9" s="94"/>
      <c r="C9" s="94"/>
      <c r="D9" s="93"/>
    </row>
    <row r="10" spans="1:5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440</v>
      </c>
      <c r="C12" s="119" t="str">
        <f>IF(AND(B13&lt;1),"NO PM STATED",IF(AND(B12&gt;=B15-C14),"MET PM",IF(AND(B12&lt;B15-C14),"PM NOT MET")))</f>
        <v>PM NOT MET</v>
      </c>
      <c r="D12" s="163"/>
    </row>
    <row r="13" spans="1:5" ht="26.65" customHeight="1" x14ac:dyDescent="0.2">
      <c r="A13" s="26" t="s">
        <v>39</v>
      </c>
      <c r="B13" s="6">
        <f>B15</f>
        <v>4000</v>
      </c>
      <c r="C13" s="120"/>
      <c r="D13" s="111"/>
    </row>
    <row r="14" spans="1:5" ht="26.65" hidden="1" customHeight="1" x14ac:dyDescent="0.2">
      <c r="A14" s="26"/>
      <c r="B14" s="32">
        <v>0.1</v>
      </c>
      <c r="C14" s="60">
        <f>B13*B14</f>
        <v>400</v>
      </c>
      <c r="D14" s="111"/>
    </row>
    <row r="15" spans="1:5" ht="26.65" customHeight="1" x14ac:dyDescent="0.2">
      <c r="A15" s="5" t="s">
        <v>10</v>
      </c>
      <c r="B15" s="6">
        <v>4000</v>
      </c>
      <c r="C15" s="31"/>
      <c r="D15" s="112"/>
    </row>
    <row r="16" spans="1:5" x14ac:dyDescent="0.2">
      <c r="A16" s="49" t="s">
        <v>13</v>
      </c>
      <c r="B16" s="23" t="s">
        <v>33</v>
      </c>
      <c r="C16" s="23" t="s">
        <v>34</v>
      </c>
      <c r="D16" s="24" t="s">
        <v>14</v>
      </c>
    </row>
    <row r="17" spans="1:4" ht="53.25" customHeight="1" x14ac:dyDescent="0.2">
      <c r="A17" s="50" t="s">
        <v>9</v>
      </c>
      <c r="B17" s="51">
        <v>392</v>
      </c>
      <c r="C17" s="119" t="str">
        <f>IF(AND(B18&lt;1),"NO PM STATED",IF(AND(B17&gt;=B20-C19),"MET PM",IF(AND(B17&lt;B20-C19),"PM NOT MET")))</f>
        <v>PM NOT MET</v>
      </c>
      <c r="D17" s="126"/>
    </row>
    <row r="18" spans="1:4" ht="26.65" customHeight="1" x14ac:dyDescent="0.2">
      <c r="A18" s="26" t="s">
        <v>39</v>
      </c>
      <c r="B18" s="6">
        <f>B20</f>
        <v>4100</v>
      </c>
      <c r="C18" s="120"/>
      <c r="D18" s="127"/>
    </row>
    <row r="19" spans="1:4" ht="26.65" hidden="1" customHeight="1" x14ac:dyDescent="0.2">
      <c r="A19" s="26"/>
      <c r="B19" s="32">
        <v>0.1</v>
      </c>
      <c r="C19" s="60">
        <f>B18*B19</f>
        <v>410</v>
      </c>
      <c r="D19" s="127"/>
    </row>
    <row r="20" spans="1:4" ht="26.65" customHeight="1" x14ac:dyDescent="0.2">
      <c r="A20" s="57" t="s">
        <v>10</v>
      </c>
      <c r="B20" s="51">
        <v>4100</v>
      </c>
      <c r="C20" s="31"/>
      <c r="D20" s="128"/>
    </row>
    <row r="21" spans="1:4" x14ac:dyDescent="0.2">
      <c r="A21" s="52" t="s">
        <v>19</v>
      </c>
      <c r="B21" s="23" t="s">
        <v>33</v>
      </c>
      <c r="C21" s="23" t="s">
        <v>34</v>
      </c>
      <c r="D21" s="24" t="s">
        <v>14</v>
      </c>
    </row>
    <row r="22" spans="1:4" ht="53.25" customHeight="1" x14ac:dyDescent="0.2">
      <c r="A22" s="50" t="s">
        <v>9</v>
      </c>
      <c r="B22" s="51">
        <v>365</v>
      </c>
      <c r="C22" s="119" t="str">
        <f>IF(AND(B23&lt;1),"NO PM STATED",IF(AND(B22&gt;=B25-C24),"MET PM",IF(AND(B22&lt;B25-C24),"PM NOT MET")))</f>
        <v>PM NOT MET</v>
      </c>
      <c r="D22" s="126"/>
    </row>
    <row r="23" spans="1:4" ht="26.65" customHeight="1" x14ac:dyDescent="0.2">
      <c r="A23" s="26" t="s">
        <v>39</v>
      </c>
      <c r="B23" s="6">
        <f>B25</f>
        <v>4100</v>
      </c>
      <c r="C23" s="120"/>
      <c r="D23" s="127"/>
    </row>
    <row r="24" spans="1:4" ht="26.65" hidden="1" customHeight="1" x14ac:dyDescent="0.2">
      <c r="A24" s="26"/>
      <c r="B24" s="32">
        <v>0.1</v>
      </c>
      <c r="C24" s="60">
        <f>B23*B24</f>
        <v>410</v>
      </c>
      <c r="D24" s="127"/>
    </row>
    <row r="25" spans="1:4" ht="26.65" customHeight="1" x14ac:dyDescent="0.2">
      <c r="A25" s="8" t="s">
        <v>10</v>
      </c>
      <c r="B25" s="51">
        <v>4100</v>
      </c>
      <c r="C25" s="31"/>
      <c r="D25" s="128"/>
    </row>
    <row r="26" spans="1:4" x14ac:dyDescent="0.2">
      <c r="A26" s="52" t="s">
        <v>12</v>
      </c>
      <c r="B26" s="23" t="s">
        <v>33</v>
      </c>
      <c r="C26" s="23" t="s">
        <v>34</v>
      </c>
      <c r="D26" s="24" t="s">
        <v>14</v>
      </c>
    </row>
    <row r="27" spans="1:4" ht="53.25" customHeight="1" x14ac:dyDescent="0.2">
      <c r="A27" s="50" t="s">
        <v>9</v>
      </c>
      <c r="B27" s="51">
        <v>270</v>
      </c>
      <c r="C27" s="119" t="str">
        <f>IF(AND(B28&lt;1),"NO PM STATED",IF(AND(B27&gt;=B30-C29),"MET PM",IF(AND(B27&lt;B30-C29),"PM NOT MET")))</f>
        <v>PM NOT MET</v>
      </c>
      <c r="D27" s="126"/>
    </row>
    <row r="28" spans="1:4" ht="26.85" customHeight="1" x14ac:dyDescent="0.2">
      <c r="A28" s="26" t="s">
        <v>39</v>
      </c>
      <c r="B28" s="6">
        <f>B30</f>
        <v>2434</v>
      </c>
      <c r="C28" s="120"/>
      <c r="D28" s="127"/>
    </row>
    <row r="29" spans="1:4" ht="26.85" hidden="1" customHeight="1" x14ac:dyDescent="0.2">
      <c r="A29" s="26"/>
      <c r="B29" s="32">
        <v>0.1</v>
      </c>
      <c r="C29" s="60">
        <f>B28*B29</f>
        <v>243.4</v>
      </c>
      <c r="D29" s="127"/>
    </row>
    <row r="30" spans="1:4" ht="26.85" customHeight="1" x14ac:dyDescent="0.2">
      <c r="A30" s="57" t="s">
        <v>10</v>
      </c>
      <c r="B30" s="51">
        <v>2434</v>
      </c>
      <c r="C30" s="31"/>
      <c r="D30" s="128"/>
    </row>
    <row r="31" spans="1:4" x14ac:dyDescent="0.2">
      <c r="A31" s="2" t="s">
        <v>20</v>
      </c>
      <c r="B31" s="25" t="s">
        <v>33</v>
      </c>
      <c r="C31" s="23" t="s">
        <v>34</v>
      </c>
      <c r="D31" s="24" t="s">
        <v>14</v>
      </c>
    </row>
    <row r="32" spans="1:4" ht="53.25" customHeight="1" x14ac:dyDescent="0.2">
      <c r="A32" s="5" t="s">
        <v>9</v>
      </c>
      <c r="B32" s="6">
        <v>582</v>
      </c>
      <c r="C32" s="119" t="str">
        <f>IF(AND(B33&lt;1),"NO PM STATED",IF(AND(B32&gt;=B35-C34),"MET PM",IF(AND(B32&lt;B35-C34),"PM NOT MET")))</f>
        <v>PM NOT MET</v>
      </c>
      <c r="D32" s="126"/>
    </row>
    <row r="33" spans="1:4" ht="26.65" customHeight="1" x14ac:dyDescent="0.2">
      <c r="A33" s="26" t="s">
        <v>39</v>
      </c>
      <c r="B33" s="6">
        <f>B35</f>
        <v>4500</v>
      </c>
      <c r="C33" s="120"/>
      <c r="D33" s="127"/>
    </row>
    <row r="34" spans="1:4" ht="26.65" hidden="1" customHeight="1" x14ac:dyDescent="0.2">
      <c r="A34" s="26"/>
      <c r="B34" s="32">
        <v>0.1</v>
      </c>
      <c r="C34" s="60">
        <f>B33*B34</f>
        <v>450</v>
      </c>
      <c r="D34" s="127"/>
    </row>
    <row r="35" spans="1:4" ht="26.65" customHeight="1" x14ac:dyDescent="0.2">
      <c r="A35" s="8" t="s">
        <v>10</v>
      </c>
      <c r="B35" s="6">
        <v>4500</v>
      </c>
      <c r="C35" s="31"/>
      <c r="D35" s="128"/>
    </row>
    <row r="36" spans="1:4" x14ac:dyDescent="0.2">
      <c r="A36" s="7"/>
      <c r="B36" s="58"/>
      <c r="C36" s="59"/>
      <c r="D36" s="59"/>
    </row>
    <row r="37" spans="1:4" x14ac:dyDescent="0.2">
      <c r="A37" s="116" t="s">
        <v>16</v>
      </c>
      <c r="B37" s="117"/>
      <c r="C37" s="117"/>
      <c r="D37" s="118"/>
    </row>
    <row r="38" spans="1:4" x14ac:dyDescent="0.2">
      <c r="A38" s="2" t="s">
        <v>8</v>
      </c>
      <c r="B38" s="3" t="s">
        <v>33</v>
      </c>
      <c r="C38" s="3" t="s">
        <v>34</v>
      </c>
      <c r="D38" s="4" t="s">
        <v>14</v>
      </c>
    </row>
    <row r="39" spans="1:4" ht="53.25" customHeight="1" x14ac:dyDescent="0.2">
      <c r="A39" s="5" t="s">
        <v>9</v>
      </c>
      <c r="B39" s="6">
        <v>90</v>
      </c>
      <c r="C39" s="119" t="str">
        <f>IF(AND(B40&lt;1),"NO PM STATED",IF(AND(B39&gt;=B42-C41),"MET PM",IF(AND(B39&lt;B42-C41),"PM NOT MET")))</f>
        <v>PM NOT MET</v>
      </c>
      <c r="D39" s="232"/>
    </row>
    <row r="40" spans="1:4" ht="26.65" customHeight="1" x14ac:dyDescent="0.2">
      <c r="A40" s="26" t="s">
        <v>39</v>
      </c>
      <c r="B40" s="6">
        <f>B42</f>
        <v>120</v>
      </c>
      <c r="C40" s="120"/>
      <c r="D40" s="230"/>
    </row>
    <row r="41" spans="1:4" ht="26.65" hidden="1" customHeight="1" x14ac:dyDescent="0.2">
      <c r="A41" s="26"/>
      <c r="B41" s="32">
        <v>0.1</v>
      </c>
      <c r="C41" s="28">
        <f>B41*B40</f>
        <v>12</v>
      </c>
      <c r="D41" s="230"/>
    </row>
    <row r="42" spans="1:4" ht="26.65" customHeight="1" x14ac:dyDescent="0.2">
      <c r="A42" s="8" t="s">
        <v>10</v>
      </c>
      <c r="B42" s="6">
        <v>120</v>
      </c>
      <c r="C42" s="67"/>
      <c r="D42" s="231"/>
    </row>
    <row r="43" spans="1:4" x14ac:dyDescent="0.2">
      <c r="A43" s="2" t="s">
        <v>13</v>
      </c>
      <c r="B43" s="23" t="s">
        <v>33</v>
      </c>
      <c r="C43" s="23" t="s">
        <v>34</v>
      </c>
      <c r="D43" s="24" t="s">
        <v>14</v>
      </c>
    </row>
    <row r="44" spans="1:4" ht="53.25" customHeight="1" x14ac:dyDescent="0.2">
      <c r="A44" s="50" t="s">
        <v>9</v>
      </c>
      <c r="B44" s="51">
        <v>91</v>
      </c>
      <c r="C44" s="119" t="str">
        <f>IF(AND(B45&lt;1),"NO PM STATED",IF(AND(B44&gt;=B47-C46),"MET PM",IF(AND(B44&lt;B47-C46),"PM NOT MET")))</f>
        <v>PM NOT MET</v>
      </c>
      <c r="D44" s="232"/>
    </row>
    <row r="45" spans="1:4" ht="26.65" customHeight="1" x14ac:dyDescent="0.2">
      <c r="A45" s="26" t="s">
        <v>39</v>
      </c>
      <c r="B45" s="6">
        <f>B47</f>
        <v>120</v>
      </c>
      <c r="C45" s="120"/>
      <c r="D45" s="230"/>
    </row>
    <row r="46" spans="1:4" ht="26.65" hidden="1" customHeight="1" x14ac:dyDescent="0.2">
      <c r="A46" s="26"/>
      <c r="B46" s="32">
        <v>0.1</v>
      </c>
      <c r="C46" s="28">
        <f>B46*B45</f>
        <v>12</v>
      </c>
      <c r="D46" s="230"/>
    </row>
    <row r="47" spans="1:4" ht="26.85" customHeight="1" x14ac:dyDescent="0.2">
      <c r="A47" s="8" t="s">
        <v>10</v>
      </c>
      <c r="B47" s="6">
        <v>120</v>
      </c>
      <c r="C47" s="67"/>
      <c r="D47" s="231"/>
    </row>
    <row r="48" spans="1:4" x14ac:dyDescent="0.2">
      <c r="A48" s="2" t="s">
        <v>19</v>
      </c>
      <c r="B48" s="23" t="s">
        <v>33</v>
      </c>
      <c r="C48" s="23" t="s">
        <v>34</v>
      </c>
      <c r="D48" s="24" t="s">
        <v>14</v>
      </c>
    </row>
    <row r="49" spans="1:4" ht="53.25" customHeight="1" x14ac:dyDescent="0.2">
      <c r="A49" s="5" t="s">
        <v>9</v>
      </c>
      <c r="B49" s="6">
        <v>94</v>
      </c>
      <c r="C49" s="119" t="str">
        <f>IF(AND(B50&lt;1),"NO PM STATED",IF(AND(B49&gt;=B52-C51),"MET PM",IF(AND(B49&lt;B52-C51),"PM NOT MET")))</f>
        <v>PM NOT MET</v>
      </c>
      <c r="D49" s="232"/>
    </row>
    <row r="50" spans="1:4" ht="26.65" customHeight="1" x14ac:dyDescent="0.2">
      <c r="A50" s="26" t="s">
        <v>39</v>
      </c>
      <c r="B50" s="6">
        <f>B52</f>
        <v>120</v>
      </c>
      <c r="C50" s="120"/>
      <c r="D50" s="230"/>
    </row>
    <row r="51" spans="1:4" ht="26.65" hidden="1" customHeight="1" x14ac:dyDescent="0.2">
      <c r="A51" s="26"/>
      <c r="B51" s="32">
        <v>0.1</v>
      </c>
      <c r="C51" s="65"/>
      <c r="D51" s="230"/>
    </row>
    <row r="52" spans="1:4" ht="26.65" customHeight="1" x14ac:dyDescent="0.2">
      <c r="A52" s="8" t="s">
        <v>10</v>
      </c>
      <c r="B52" s="6">
        <v>120</v>
      </c>
      <c r="C52" s="67"/>
      <c r="D52" s="231"/>
    </row>
    <row r="53" spans="1:4" x14ac:dyDescent="0.2">
      <c r="A53" s="2" t="s">
        <v>12</v>
      </c>
      <c r="B53" s="23" t="s">
        <v>33</v>
      </c>
      <c r="C53" s="23" t="s">
        <v>34</v>
      </c>
      <c r="D53" s="24" t="s">
        <v>14</v>
      </c>
    </row>
    <row r="54" spans="1:4" ht="53.25" customHeight="1" x14ac:dyDescent="0.2">
      <c r="A54" s="5" t="s">
        <v>9</v>
      </c>
      <c r="B54" s="6">
        <v>69</v>
      </c>
      <c r="C54" s="119" t="str">
        <f>IF(AND(B55&lt;1),"NO PM STATED",IF(AND(B54&gt;=B57-C56),"MET PM",IF(AND(B54&lt;B57-C56),"PM NOT MET")))</f>
        <v>MET PM</v>
      </c>
      <c r="D54" s="232"/>
    </row>
    <row r="55" spans="1:4" ht="26.65" customHeight="1" x14ac:dyDescent="0.2">
      <c r="A55" s="26" t="s">
        <v>39</v>
      </c>
      <c r="B55" s="6">
        <f>B57</f>
        <v>34</v>
      </c>
      <c r="C55" s="120"/>
      <c r="D55" s="230"/>
    </row>
    <row r="56" spans="1:4" ht="26.65" hidden="1" customHeight="1" x14ac:dyDescent="0.2">
      <c r="A56" s="26"/>
      <c r="B56" s="32">
        <v>0.1</v>
      </c>
      <c r="C56" s="65"/>
      <c r="D56" s="230"/>
    </row>
    <row r="57" spans="1:4" ht="26.65" customHeight="1" x14ac:dyDescent="0.2">
      <c r="A57" s="8" t="s">
        <v>10</v>
      </c>
      <c r="B57" s="6">
        <v>34</v>
      </c>
      <c r="C57" s="67"/>
      <c r="D57" s="231"/>
    </row>
    <row r="58" spans="1:4" x14ac:dyDescent="0.2">
      <c r="A58" s="2" t="s">
        <v>20</v>
      </c>
      <c r="B58" s="23" t="s">
        <v>33</v>
      </c>
      <c r="C58" s="23" t="s">
        <v>34</v>
      </c>
      <c r="D58" s="24" t="s">
        <v>14</v>
      </c>
    </row>
    <row r="59" spans="1:4" ht="53.25" customHeight="1" x14ac:dyDescent="0.2">
      <c r="A59" s="5" t="s">
        <v>9</v>
      </c>
      <c r="B59" s="6">
        <v>77</v>
      </c>
      <c r="C59" s="119" t="str">
        <f>IF(AND(B60&lt;1),"NO PM STATED",IF(AND(B59&gt;=B62-C61),"MET PM",IF(AND(B59&lt;B62-C61),"PM NOT MET")))</f>
        <v>MET PM</v>
      </c>
      <c r="D59" s="232"/>
    </row>
    <row r="60" spans="1:4" ht="26.65" customHeight="1" x14ac:dyDescent="0.2">
      <c r="A60" s="26" t="s">
        <v>39</v>
      </c>
      <c r="B60" s="6">
        <f>B62</f>
        <v>60</v>
      </c>
      <c r="C60" s="120"/>
      <c r="D60" s="230"/>
    </row>
    <row r="61" spans="1:4" ht="26.65" hidden="1" customHeight="1" x14ac:dyDescent="0.2">
      <c r="A61" s="26"/>
      <c r="B61" s="66">
        <v>0.1</v>
      </c>
      <c r="C61" s="34">
        <f>B60*B61</f>
        <v>6</v>
      </c>
      <c r="D61" s="230"/>
    </row>
    <row r="62" spans="1:4" ht="26.65" customHeight="1" x14ac:dyDescent="0.2">
      <c r="A62" s="8" t="s">
        <v>10</v>
      </c>
      <c r="B62" s="6">
        <v>60</v>
      </c>
      <c r="C62" s="67"/>
      <c r="D62" s="231"/>
    </row>
    <row r="63" spans="1:4" x14ac:dyDescent="0.2">
      <c r="A63" s="9"/>
    </row>
    <row r="64" spans="1:4" x14ac:dyDescent="0.2">
      <c r="A64" s="116" t="s">
        <v>17</v>
      </c>
      <c r="B64" s="117"/>
      <c r="C64" s="117"/>
      <c r="D64" s="118"/>
    </row>
    <row r="65" spans="1:4" x14ac:dyDescent="0.2">
      <c r="A65" s="11" t="s">
        <v>8</v>
      </c>
      <c r="B65" s="23" t="s">
        <v>33</v>
      </c>
      <c r="C65" s="23" t="s">
        <v>34</v>
      </c>
      <c r="D65" s="24" t="s">
        <v>14</v>
      </c>
    </row>
    <row r="66" spans="1:4" ht="53.25" customHeight="1" x14ac:dyDescent="0.2">
      <c r="A66" s="8" t="s">
        <v>9</v>
      </c>
      <c r="B66" s="6">
        <v>11701</v>
      </c>
      <c r="C66" s="119" t="str">
        <f>IF(AND(B67&lt;1),"NO PM STATED",IF(AND(B66&gt;=B69-C68),"MET PM",IF(AND(B66&lt;B69-C68),"PM NOT MET")))</f>
        <v>PM NOT MET</v>
      </c>
      <c r="D66" s="226"/>
    </row>
    <row r="67" spans="1:4" ht="26.65" customHeight="1" x14ac:dyDescent="0.2">
      <c r="A67" s="26" t="s">
        <v>39</v>
      </c>
      <c r="B67" s="6">
        <f>B69</f>
        <v>600000</v>
      </c>
      <c r="C67" s="120"/>
      <c r="D67" s="227"/>
    </row>
    <row r="68" spans="1:4" ht="26.65" hidden="1" customHeight="1" x14ac:dyDescent="0.2">
      <c r="A68" s="26"/>
      <c r="B68" s="32">
        <v>0.1</v>
      </c>
      <c r="C68" s="60">
        <f>B68*B67</f>
        <v>60000</v>
      </c>
      <c r="D68" s="227"/>
    </row>
    <row r="69" spans="1:4" ht="27.6" customHeight="1" x14ac:dyDescent="0.2">
      <c r="A69" s="8" t="s">
        <v>10</v>
      </c>
      <c r="B69" s="6">
        <v>600000</v>
      </c>
      <c r="C69" s="67"/>
      <c r="D69" s="228"/>
    </row>
    <row r="70" spans="1:4" x14ac:dyDescent="0.2">
      <c r="A70" s="2" t="s">
        <v>13</v>
      </c>
      <c r="B70" s="23" t="s">
        <v>33</v>
      </c>
      <c r="C70" s="23" t="s">
        <v>34</v>
      </c>
      <c r="D70" s="24" t="s">
        <v>14</v>
      </c>
    </row>
    <row r="71" spans="1:4" ht="53.25" customHeight="1" x14ac:dyDescent="0.2">
      <c r="A71" s="5" t="s">
        <v>9</v>
      </c>
      <c r="B71" s="6">
        <v>1642598</v>
      </c>
      <c r="C71" s="119" t="str">
        <f>IF(AND(B72&lt;1),"NO PM STATED",IF(AND(B71&gt;=B74-C73),"MET PM",IF(AND(B71&lt;B74-C73),"PM NOT MET")))</f>
        <v>MET PM</v>
      </c>
      <c r="D71" s="126"/>
    </row>
    <row r="72" spans="1:4" ht="26.65" customHeight="1" x14ac:dyDescent="0.2">
      <c r="A72" s="26" t="s">
        <v>39</v>
      </c>
      <c r="B72" s="6">
        <f>B74</f>
        <v>1000000</v>
      </c>
      <c r="C72" s="120"/>
      <c r="D72" s="127"/>
    </row>
    <row r="73" spans="1:4" ht="26.65" hidden="1" customHeight="1" x14ac:dyDescent="0.2">
      <c r="A73" s="26"/>
      <c r="B73" s="32">
        <v>0.1</v>
      </c>
      <c r="C73" s="60">
        <f>B72*B73</f>
        <v>100000</v>
      </c>
      <c r="D73" s="127"/>
    </row>
    <row r="74" spans="1:4" ht="26.65" customHeight="1" x14ac:dyDescent="0.2">
      <c r="A74" s="8" t="s">
        <v>10</v>
      </c>
      <c r="B74" s="6">
        <v>1000000</v>
      </c>
      <c r="C74" s="31"/>
      <c r="D74" s="128"/>
    </row>
    <row r="75" spans="1:4" x14ac:dyDescent="0.2">
      <c r="A75" s="2" t="s">
        <v>19</v>
      </c>
      <c r="B75" s="23" t="s">
        <v>33</v>
      </c>
      <c r="C75" s="23" t="s">
        <v>34</v>
      </c>
      <c r="D75" s="24" t="s">
        <v>14</v>
      </c>
    </row>
    <row r="76" spans="1:4" ht="53.25" customHeight="1" x14ac:dyDescent="0.2">
      <c r="A76" s="5" t="s">
        <v>9</v>
      </c>
      <c r="B76" s="6">
        <v>1195956</v>
      </c>
      <c r="C76" s="119" t="str">
        <f>IF(AND(B77&lt;1),"NO PM STATED",IF(AND(B76&gt;=B79-C78),"MET PM",IF(AND(B76&lt;B79-C78),"PM NOT MET")))</f>
        <v>MET PM</v>
      </c>
      <c r="D76" s="226"/>
    </row>
    <row r="77" spans="1:4" ht="26.65" customHeight="1" x14ac:dyDescent="0.2">
      <c r="A77" s="26" t="s">
        <v>39</v>
      </c>
      <c r="B77" s="6">
        <f>B79</f>
        <v>1000000</v>
      </c>
      <c r="C77" s="120"/>
      <c r="D77" s="227"/>
    </row>
    <row r="78" spans="1:4" ht="26.65" hidden="1" customHeight="1" x14ac:dyDescent="0.2">
      <c r="A78" s="26"/>
      <c r="B78" s="32">
        <v>0.1</v>
      </c>
      <c r="C78" s="60">
        <f>B78*B77</f>
        <v>100000</v>
      </c>
      <c r="D78" s="227"/>
    </row>
    <row r="79" spans="1:4" ht="26.65" customHeight="1" x14ac:dyDescent="0.2">
      <c r="A79" s="8" t="s">
        <v>10</v>
      </c>
      <c r="B79" s="6">
        <v>1000000</v>
      </c>
      <c r="C79" s="67"/>
      <c r="D79" s="228"/>
    </row>
    <row r="80" spans="1:4" x14ac:dyDescent="0.2">
      <c r="A80" s="2" t="s">
        <v>12</v>
      </c>
      <c r="B80" s="23" t="s">
        <v>33</v>
      </c>
      <c r="C80" s="23" t="s">
        <v>34</v>
      </c>
      <c r="D80" s="24" t="s">
        <v>14</v>
      </c>
    </row>
    <row r="81" spans="1:4" ht="53.25" customHeight="1" x14ac:dyDescent="0.2">
      <c r="A81" s="5" t="s">
        <v>9</v>
      </c>
      <c r="B81" s="6">
        <v>437293</v>
      </c>
      <c r="C81" s="119" t="str">
        <f>IF(AND(B82&lt;1),"NO PM STATED",IF(AND(B81&gt;=B84-C83),"MET PM",IF(AND(B81&lt;B84-C83),"PM NOT MET")))</f>
        <v>MET PM</v>
      </c>
      <c r="D81" s="226"/>
    </row>
    <row r="82" spans="1:4" ht="26.65" customHeight="1" x14ac:dyDescent="0.2">
      <c r="A82" s="26" t="s">
        <v>39</v>
      </c>
      <c r="B82" s="6">
        <f>B84</f>
        <v>284981</v>
      </c>
      <c r="C82" s="120"/>
      <c r="D82" s="227"/>
    </row>
    <row r="83" spans="1:4" ht="26.65" hidden="1" customHeight="1" x14ac:dyDescent="0.2">
      <c r="A83" s="26"/>
      <c r="B83" s="32">
        <v>0.1</v>
      </c>
      <c r="C83" s="60">
        <f>B83*B82</f>
        <v>28498.100000000002</v>
      </c>
      <c r="D83" s="227"/>
    </row>
    <row r="84" spans="1:4" ht="26.65" customHeight="1" x14ac:dyDescent="0.2">
      <c r="A84" s="8" t="s">
        <v>10</v>
      </c>
      <c r="B84" s="6">
        <v>284981</v>
      </c>
      <c r="C84" s="67"/>
      <c r="D84" s="228"/>
    </row>
    <row r="85" spans="1:4" x14ac:dyDescent="0.2">
      <c r="A85" s="2" t="s">
        <v>20</v>
      </c>
      <c r="B85" s="23" t="s">
        <v>33</v>
      </c>
      <c r="C85" s="23" t="s">
        <v>34</v>
      </c>
      <c r="D85" s="24" t="s">
        <v>14</v>
      </c>
    </row>
    <row r="86" spans="1:4" ht="53.25" customHeight="1" x14ac:dyDescent="0.2">
      <c r="A86" s="5" t="s">
        <v>9</v>
      </c>
      <c r="B86" s="6" t="s">
        <v>59</v>
      </c>
      <c r="C86" s="119" t="str">
        <f>IF(AND(B87&lt;1),"NO PM STATED",IF(AND(B86&gt;=B89-C88),"MET PM",IF(AND(B86&lt;B89-C88),"PM NOT MET")))</f>
        <v>MET PM</v>
      </c>
      <c r="D86" s="233"/>
    </row>
    <row r="87" spans="1:4" ht="26.65" customHeight="1" x14ac:dyDescent="0.2">
      <c r="A87" s="26" t="s">
        <v>39</v>
      </c>
      <c r="B87" s="6">
        <f>B89</f>
        <v>800000</v>
      </c>
      <c r="C87" s="120"/>
      <c r="D87" s="227"/>
    </row>
    <row r="88" spans="1:4" ht="26.65" hidden="1" customHeight="1" x14ac:dyDescent="0.2">
      <c r="A88" s="26"/>
      <c r="B88" s="32">
        <v>0.1</v>
      </c>
      <c r="C88" s="60">
        <f>B87*B88</f>
        <v>80000</v>
      </c>
      <c r="D88" s="227"/>
    </row>
    <row r="89" spans="1:4" ht="26.65" customHeight="1" x14ac:dyDescent="0.2">
      <c r="A89" s="8" t="s">
        <v>10</v>
      </c>
      <c r="B89" s="6">
        <v>800000</v>
      </c>
      <c r="C89" s="31"/>
      <c r="D89" s="228"/>
    </row>
    <row r="90" spans="1:4" x14ac:dyDescent="0.2">
      <c r="A90" s="45"/>
      <c r="B90" s="41"/>
      <c r="C90" s="42"/>
      <c r="D90" s="43"/>
    </row>
    <row r="91" spans="1:4" x14ac:dyDescent="0.2">
      <c r="A91" s="116" t="s">
        <v>18</v>
      </c>
      <c r="B91" s="117"/>
      <c r="C91" s="117"/>
      <c r="D91" s="118"/>
    </row>
    <row r="92" spans="1:4" x14ac:dyDescent="0.2">
      <c r="A92" s="11" t="s">
        <v>8</v>
      </c>
      <c r="B92" s="23" t="s">
        <v>33</v>
      </c>
      <c r="C92" s="23" t="s">
        <v>34</v>
      </c>
      <c r="D92" s="24" t="s">
        <v>14</v>
      </c>
    </row>
    <row r="93" spans="1:4" ht="53.25" customHeight="1" x14ac:dyDescent="0.2">
      <c r="A93" s="8" t="s">
        <v>9</v>
      </c>
      <c r="B93" s="6">
        <v>0</v>
      </c>
      <c r="C93" s="119" t="str">
        <f>IF(AND(B94&lt;1),"NO PM STATED",IF(AND(B93&gt;=B96-C95),"MET PM",IF(AND(B93&lt;B96-C95),"PM NOT MET")))</f>
        <v>PM NOT MET</v>
      </c>
      <c r="D93" s="229"/>
    </row>
    <row r="94" spans="1:4" ht="26.65" customHeight="1" x14ac:dyDescent="0.2">
      <c r="A94" s="26" t="s">
        <v>39</v>
      </c>
      <c r="B94" s="6">
        <f>B96</f>
        <v>157</v>
      </c>
      <c r="C94" s="120"/>
      <c r="D94" s="230"/>
    </row>
    <row r="95" spans="1:4" ht="26.65" hidden="1" customHeight="1" x14ac:dyDescent="0.2">
      <c r="A95" s="26"/>
      <c r="B95" s="32">
        <v>0.1</v>
      </c>
      <c r="C95" s="28">
        <f>B95*B94</f>
        <v>15.700000000000001</v>
      </c>
      <c r="D95" s="230"/>
    </row>
    <row r="96" spans="1:4" ht="26.65" customHeight="1" x14ac:dyDescent="0.2">
      <c r="A96" s="8" t="s">
        <v>10</v>
      </c>
      <c r="B96" s="6">
        <v>157</v>
      </c>
      <c r="C96" s="67"/>
      <c r="D96" s="231"/>
    </row>
    <row r="97" spans="1:4" x14ac:dyDescent="0.2">
      <c r="A97" s="2" t="s">
        <v>13</v>
      </c>
      <c r="B97" s="23" t="s">
        <v>33</v>
      </c>
      <c r="C97" s="23" t="s">
        <v>34</v>
      </c>
      <c r="D97" s="24" t="s">
        <v>14</v>
      </c>
    </row>
    <row r="98" spans="1:4" ht="53.25" customHeight="1" x14ac:dyDescent="0.2">
      <c r="A98" s="5" t="s">
        <v>9</v>
      </c>
      <c r="B98" s="6">
        <v>5766</v>
      </c>
      <c r="C98" s="119" t="str">
        <f>IF(AND(B99&lt;1),"NO PM STATED",IF(AND(B98&gt;=B101-C100),"MET PM",IF(AND(B98&lt;B101-C100),"PM NOT MET")))</f>
        <v>MET PM</v>
      </c>
      <c r="D98" s="226"/>
    </row>
    <row r="99" spans="1:4" ht="26.65" customHeight="1" x14ac:dyDescent="0.2">
      <c r="A99" s="26" t="s">
        <v>39</v>
      </c>
      <c r="B99" s="6">
        <f>B101</f>
        <v>157</v>
      </c>
      <c r="C99" s="120"/>
      <c r="D99" s="227"/>
    </row>
    <row r="100" spans="1:4" ht="26.65" hidden="1" customHeight="1" x14ac:dyDescent="0.2">
      <c r="A100" s="26"/>
      <c r="B100" s="38">
        <v>0.1</v>
      </c>
      <c r="C100" s="60">
        <f>B99*B100</f>
        <v>15.700000000000001</v>
      </c>
      <c r="D100" s="227"/>
    </row>
    <row r="101" spans="1:4" ht="26.65" customHeight="1" x14ac:dyDescent="0.2">
      <c r="A101" s="8" t="s">
        <v>10</v>
      </c>
      <c r="B101" s="6">
        <v>157</v>
      </c>
      <c r="C101" s="31"/>
      <c r="D101" s="228"/>
    </row>
    <row r="102" spans="1:4" x14ac:dyDescent="0.2">
      <c r="A102" s="2" t="s">
        <v>19</v>
      </c>
      <c r="B102" s="23" t="s">
        <v>33</v>
      </c>
      <c r="C102" s="23" t="s">
        <v>34</v>
      </c>
      <c r="D102" s="24" t="s">
        <v>14</v>
      </c>
    </row>
    <row r="103" spans="1:4" ht="53.25" customHeight="1" x14ac:dyDescent="0.2">
      <c r="A103" s="5" t="s">
        <v>9</v>
      </c>
      <c r="B103" s="92">
        <v>384</v>
      </c>
      <c r="C103" s="119" t="str">
        <f>IF(AND(B104&lt;1),"NO PM STATED",IF(AND(B103&gt;=B106-C105),"MET PM",IF(AND(B103&lt;B106-C105),"PM NOT MET")))</f>
        <v>MET PM</v>
      </c>
      <c r="D103" s="229"/>
    </row>
    <row r="104" spans="1:4" ht="26.65" customHeight="1" x14ac:dyDescent="0.2">
      <c r="A104" s="26" t="s">
        <v>39</v>
      </c>
      <c r="B104" s="6">
        <f>B106</f>
        <v>157</v>
      </c>
      <c r="C104" s="120"/>
      <c r="D104" s="230"/>
    </row>
    <row r="105" spans="1:4" ht="26.65" hidden="1" customHeight="1" x14ac:dyDescent="0.2">
      <c r="A105" s="26"/>
      <c r="B105" s="38">
        <v>0.1</v>
      </c>
      <c r="C105" s="60">
        <f>B104*B105</f>
        <v>15.700000000000001</v>
      </c>
      <c r="D105" s="230"/>
    </row>
    <row r="106" spans="1:4" ht="26.65" customHeight="1" x14ac:dyDescent="0.2">
      <c r="A106" s="8" t="s">
        <v>10</v>
      </c>
      <c r="B106" s="6">
        <v>157</v>
      </c>
      <c r="C106" s="67"/>
      <c r="D106" s="231"/>
    </row>
    <row r="107" spans="1:4" x14ac:dyDescent="0.2">
      <c r="A107" s="2" t="s">
        <v>12</v>
      </c>
      <c r="B107" s="23" t="s">
        <v>33</v>
      </c>
      <c r="C107" s="23" t="s">
        <v>34</v>
      </c>
      <c r="D107" s="24" t="s">
        <v>14</v>
      </c>
    </row>
    <row r="108" spans="1:4" ht="53.25" customHeight="1" x14ac:dyDescent="0.2">
      <c r="A108" s="5" t="s">
        <v>9</v>
      </c>
      <c r="B108" s="6">
        <v>5795</v>
      </c>
      <c r="C108" s="119" t="str">
        <f>IF(AND(B109&lt;1),"NO PM STATED",IF(AND(B108&gt;=B111-C110),"MET PM",IF(AND(B108&lt;B111-C110),"PM NOT MET")))</f>
        <v>MET PM</v>
      </c>
      <c r="D108" s="229"/>
    </row>
    <row r="109" spans="1:4" ht="26.65" customHeight="1" x14ac:dyDescent="0.2">
      <c r="A109" s="26" t="s">
        <v>39</v>
      </c>
      <c r="B109" s="6">
        <f>B111</f>
        <v>125</v>
      </c>
      <c r="C109" s="120"/>
      <c r="D109" s="230"/>
    </row>
    <row r="110" spans="1:4" ht="26.65" hidden="1" customHeight="1" x14ac:dyDescent="0.2">
      <c r="A110" s="26"/>
      <c r="B110" s="38">
        <v>0.1</v>
      </c>
      <c r="C110" s="60">
        <f>B109*B110</f>
        <v>12.5</v>
      </c>
      <c r="D110" s="230"/>
    </row>
    <row r="111" spans="1:4" ht="26.65" customHeight="1" x14ac:dyDescent="0.2">
      <c r="A111" s="8" t="s">
        <v>10</v>
      </c>
      <c r="B111" s="6">
        <v>125</v>
      </c>
      <c r="C111" s="67"/>
      <c r="D111" s="231"/>
    </row>
    <row r="112" spans="1:4" x14ac:dyDescent="0.2">
      <c r="A112" s="2" t="s">
        <v>20</v>
      </c>
      <c r="B112" s="23" t="s">
        <v>33</v>
      </c>
      <c r="C112" s="23" t="s">
        <v>34</v>
      </c>
      <c r="D112" s="24" t="s">
        <v>14</v>
      </c>
    </row>
    <row r="113" spans="1:4" ht="53.25" customHeight="1" x14ac:dyDescent="0.2">
      <c r="A113" s="5" t="s">
        <v>9</v>
      </c>
      <c r="B113" s="6">
        <v>0</v>
      </c>
      <c r="C113" s="119" t="str">
        <f>IF(AND(B114&lt;1),"NO PM STATED",IF(AND(B113&gt;=B116-C115),"MET PM",IF(AND(B113&lt;B116-C115),"PM NOT MET")))</f>
        <v>PM NOT MET</v>
      </c>
      <c r="D113" s="229"/>
    </row>
    <row r="114" spans="1:4" ht="26.65" customHeight="1" x14ac:dyDescent="0.2">
      <c r="A114" s="26" t="s">
        <v>39</v>
      </c>
      <c r="B114" s="6">
        <f>B116</f>
        <v>157</v>
      </c>
      <c r="C114" s="120"/>
      <c r="D114" s="230"/>
    </row>
    <row r="115" spans="1:4" ht="26.65" hidden="1" customHeight="1" x14ac:dyDescent="0.2">
      <c r="A115" s="26"/>
      <c r="B115" s="38">
        <v>0.1</v>
      </c>
      <c r="C115" s="34">
        <f>B114*B115</f>
        <v>15.700000000000001</v>
      </c>
      <c r="D115" s="230"/>
    </row>
    <row r="116" spans="1:4" ht="26.65" customHeight="1" x14ac:dyDescent="0.2">
      <c r="A116" s="8" t="s">
        <v>10</v>
      </c>
      <c r="B116" s="6">
        <v>157</v>
      </c>
      <c r="C116" s="67"/>
      <c r="D116" s="231"/>
    </row>
    <row r="117" spans="1:4" ht="5.25" customHeight="1" x14ac:dyDescent="0.2">
      <c r="A117" s="12"/>
    </row>
    <row r="118" spans="1:4" x14ac:dyDescent="0.2">
      <c r="A118" s="39" t="s">
        <v>47</v>
      </c>
      <c r="B118" s="39"/>
      <c r="C118" s="39"/>
      <c r="D118" s="39"/>
    </row>
    <row r="119" spans="1:4" x14ac:dyDescent="0.2">
      <c r="A119" s="12"/>
    </row>
    <row r="120" spans="1:4" x14ac:dyDescent="0.2">
      <c r="A120" s="116" t="s">
        <v>11</v>
      </c>
      <c r="B120" s="117"/>
      <c r="C120" s="117"/>
      <c r="D120" s="118"/>
    </row>
    <row r="121" spans="1:4" x14ac:dyDescent="0.2">
      <c r="A121" s="11" t="s">
        <v>8</v>
      </c>
      <c r="B121" s="23" t="s">
        <v>33</v>
      </c>
      <c r="C121" s="23" t="s">
        <v>34</v>
      </c>
      <c r="D121" s="24" t="s">
        <v>14</v>
      </c>
    </row>
    <row r="122" spans="1:4" ht="53.25" customHeight="1" x14ac:dyDescent="0.2">
      <c r="A122" s="13" t="s">
        <v>9</v>
      </c>
      <c r="B122" s="6">
        <v>48</v>
      </c>
      <c r="C122" s="119" t="str">
        <f>IF(AND(B123&lt;1),"NO PM STATED",IF(AND(B122&gt;=B125-C124),"MET PM",IF(AND(B122&lt;B125-C124),"PM NOT MET")))</f>
        <v>PM NOT MET</v>
      </c>
      <c r="D122" s="226"/>
    </row>
    <row r="123" spans="1:4" ht="26.65" customHeight="1" x14ac:dyDescent="0.2">
      <c r="A123" s="26" t="s">
        <v>39</v>
      </c>
      <c r="B123" s="6">
        <f>B125</f>
        <v>92</v>
      </c>
      <c r="C123" s="120"/>
      <c r="D123" s="227"/>
    </row>
    <row r="124" spans="1:4" ht="26.65" hidden="1" customHeight="1" x14ac:dyDescent="0.2">
      <c r="A124" s="26"/>
      <c r="B124" s="32">
        <v>0.05</v>
      </c>
      <c r="C124" s="34">
        <f>B124*B123</f>
        <v>4.6000000000000005</v>
      </c>
      <c r="D124" s="227"/>
    </row>
    <row r="125" spans="1:4" ht="26.45" customHeight="1" x14ac:dyDescent="0.2">
      <c r="A125" s="13" t="s">
        <v>10</v>
      </c>
      <c r="B125" s="6">
        <v>92</v>
      </c>
      <c r="C125" s="30"/>
      <c r="D125" s="228"/>
    </row>
    <row r="126" spans="1:4" ht="8.25" customHeight="1" x14ac:dyDescent="0.2"/>
    <row r="127" spans="1:4" x14ac:dyDescent="0.2">
      <c r="A127" s="196" t="s">
        <v>48</v>
      </c>
      <c r="B127" s="196"/>
      <c r="C127" s="196"/>
      <c r="D127" s="196"/>
    </row>
    <row r="129" spans="1:4" ht="70.7" customHeight="1" x14ac:dyDescent="0.2">
      <c r="A129" s="122" t="s">
        <v>60</v>
      </c>
      <c r="B129" s="122"/>
      <c r="C129" s="122"/>
      <c r="D129" s="122"/>
    </row>
  </sheetData>
  <sheetProtection password="CD52" sheet="1" objects="1" scenarios="1"/>
  <protectedRanges>
    <protectedRange sqref="D122 D113 D108 D103 D98 D93 D86 D81 D76 D71 D66 D59 D54 D49 D44 D39 D32 D27 D22 D17 D12" name="Range1"/>
  </protectedRanges>
  <mergeCells count="57">
    <mergeCell ref="A10:D10"/>
    <mergeCell ref="A1:D1"/>
    <mergeCell ref="A2:D2"/>
    <mergeCell ref="A3:D3"/>
    <mergeCell ref="A4:D4"/>
    <mergeCell ref="A5:D5"/>
    <mergeCell ref="A6:D6"/>
    <mergeCell ref="A7:D7"/>
    <mergeCell ref="A8:D8"/>
    <mergeCell ref="C39:C40"/>
    <mergeCell ref="D39:D42"/>
    <mergeCell ref="D12:D15"/>
    <mergeCell ref="D32:D35"/>
    <mergeCell ref="D17:D20"/>
    <mergeCell ref="D22:D25"/>
    <mergeCell ref="C32:C33"/>
    <mergeCell ref="C22:C23"/>
    <mergeCell ref="C17:C18"/>
    <mergeCell ref="C12:C13"/>
    <mergeCell ref="C27:C28"/>
    <mergeCell ref="D27:D30"/>
    <mergeCell ref="A37:D37"/>
    <mergeCell ref="D44:D47"/>
    <mergeCell ref="D49:D52"/>
    <mergeCell ref="D86:D89"/>
    <mergeCell ref="C71:C72"/>
    <mergeCell ref="C76:C77"/>
    <mergeCell ref="C86:C87"/>
    <mergeCell ref="D76:D79"/>
    <mergeCell ref="C59:C60"/>
    <mergeCell ref="C49:C50"/>
    <mergeCell ref="C44:C45"/>
    <mergeCell ref="C54:C55"/>
    <mergeCell ref="D54:D57"/>
    <mergeCell ref="A64:D64"/>
    <mergeCell ref="C93:C94"/>
    <mergeCell ref="D93:D96"/>
    <mergeCell ref="D59:D62"/>
    <mergeCell ref="D66:D69"/>
    <mergeCell ref="C66:C67"/>
    <mergeCell ref="D71:D74"/>
    <mergeCell ref="C81:C82"/>
    <mergeCell ref="D81:D84"/>
    <mergeCell ref="A91:D91"/>
    <mergeCell ref="A129:D129"/>
    <mergeCell ref="C122:C123"/>
    <mergeCell ref="C113:C114"/>
    <mergeCell ref="D122:D125"/>
    <mergeCell ref="A127:D127"/>
    <mergeCell ref="A120:D120"/>
    <mergeCell ref="D98:D101"/>
    <mergeCell ref="D103:D106"/>
    <mergeCell ref="D113:D116"/>
    <mergeCell ref="C98:C99"/>
    <mergeCell ref="C103:C104"/>
    <mergeCell ref="C108:C109"/>
    <mergeCell ref="D108:D111"/>
  </mergeCells>
  <phoneticPr fontId="7" type="noConversion"/>
  <conditionalFormatting sqref="C51">
    <cfRule type="cellIs" dxfId="10" priority="39" stopIfTrue="1" operator="equal">
      <formula>"Not on target to meet PM"</formula>
    </cfRule>
  </conditionalFormatting>
  <conditionalFormatting sqref="C56">
    <cfRule type="cellIs" dxfId="9" priority="13" stopIfTrue="1" operator="equal">
      <formula>"Not on target to meet PM"</formula>
    </cfRule>
  </conditionalFormatting>
  <conditionalFormatting sqref="C122 C113 C108 C103 C98 C93 C86 C81 C76 C71 C66 C59 C54 C49 C44 C39 C32 C27 C22 C17 C12">
    <cfRule type="cellIs" dxfId="8" priority="2" operator="equal">
      <formula>"NO PM STATED"</formula>
    </cfRule>
  </conditionalFormatting>
  <conditionalFormatting sqref="C122 C113 C108 C103 C98 C93 C86 C81 C76 C71 C66 C59 C54 C49 C44 C39 C32 C27 C22 C17 C12">
    <cfRule type="cellIs" dxfId="7" priority="3" stopIfTrue="1" operator="equal">
      <formula>"PM NOT MET"</formula>
    </cfRule>
  </conditionalFormatting>
  <conditionalFormatting sqref="B13 B18 B23 B28 B33 B40 B45 B50 B55 B60 B67 B72 B77 B82 B87 B94 B99 B104 B109 B114 B123">
    <cfRule type="cellIs" dxfId="6" priority="1" operator="lessThan">
      <formula>1</formula>
    </cfRule>
  </conditionalFormatting>
  <pageMargins left="0.33" right="0.4" top="0.52" bottom="0.72" header="0.5" footer="0.5"/>
  <pageSetup scale="84" orientation="portrait" r:id="rId1"/>
  <headerFooter alignWithMargins="0">
    <oddFooter>&amp;L&amp;9 07/15/2015  &amp;A&amp;R&amp;9Attachment 2, CCPC HOM 15-18 Page &amp;P of  &amp;N</oddFooter>
  </headerFooter>
  <rowBreaks count="4" manualBreakCount="4">
    <brk id="30" max="16383" man="1"/>
    <brk id="57" max="16383" man="1"/>
    <brk id="84" max="16383" man="1"/>
    <brk id="11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69"/>
  <sheetViews>
    <sheetView zoomScaleNormal="100" workbookViewId="0">
      <selection activeCell="A69" sqref="A69:D69"/>
    </sheetView>
  </sheetViews>
  <sheetFormatPr defaultRowHeight="12.75" x14ac:dyDescent="0.2"/>
  <cols>
    <col min="1" max="1" width="19.140625" customWidth="1"/>
    <col min="2" max="2" width="9.5703125" customWidth="1"/>
    <col min="3" max="3" width="17.28515625" customWidth="1"/>
    <col min="4" max="4" width="72.710937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6</v>
      </c>
      <c r="B2" s="133"/>
      <c r="C2" s="133"/>
      <c r="D2" s="134"/>
    </row>
    <row r="3" spans="1:5" x14ac:dyDescent="0.2">
      <c r="A3" s="138" t="s">
        <v>43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7.5" customHeight="1" x14ac:dyDescent="0.25">
      <c r="A9" s="95"/>
      <c r="B9" s="94"/>
      <c r="C9" s="94"/>
      <c r="D9" s="93"/>
    </row>
    <row r="10" spans="1:5" x14ac:dyDescent="0.2">
      <c r="A10" s="240" t="s">
        <v>15</v>
      </c>
      <c r="B10" s="240"/>
      <c r="C10" s="240"/>
      <c r="D10" s="240"/>
    </row>
    <row r="11" spans="1:5" x14ac:dyDescent="0.2">
      <c r="A11" s="5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2" t="s">
        <v>9</v>
      </c>
      <c r="B12" s="27">
        <v>377</v>
      </c>
      <c r="C12" s="238" t="str">
        <f>IF(AND(B13&lt;1),"NO PM STATED",IF(AND(B12&gt;=B15-C14),"MET PM",IF(AND(B12&lt;B15-C14),"PM NOT MET")))</f>
        <v>MET PM</v>
      </c>
      <c r="D12" s="242"/>
    </row>
    <row r="13" spans="1:5" ht="26.85" customHeight="1" x14ac:dyDescent="0.2">
      <c r="A13" s="26" t="s">
        <v>39</v>
      </c>
      <c r="B13" s="46">
        <f>B15</f>
        <v>400</v>
      </c>
      <c r="C13" s="238"/>
      <c r="D13" s="242"/>
    </row>
    <row r="14" spans="1:5" ht="26.65" hidden="1" customHeight="1" x14ac:dyDescent="0.2">
      <c r="A14" s="26"/>
      <c r="B14" s="32">
        <v>0.1</v>
      </c>
      <c r="C14" s="105">
        <f>B14*B13</f>
        <v>40</v>
      </c>
      <c r="D14" s="242"/>
    </row>
    <row r="15" spans="1:5" ht="26.85" customHeight="1" x14ac:dyDescent="0.2">
      <c r="A15" s="104" t="s">
        <v>10</v>
      </c>
      <c r="B15" s="27">
        <v>400</v>
      </c>
      <c r="C15" s="85"/>
      <c r="D15" s="242"/>
    </row>
    <row r="16" spans="1:5" x14ac:dyDescent="0.2">
      <c r="A16" s="52" t="s">
        <v>20</v>
      </c>
      <c r="B16" s="3" t="s">
        <v>33</v>
      </c>
      <c r="C16" s="3" t="s">
        <v>34</v>
      </c>
      <c r="D16" s="4" t="s">
        <v>14</v>
      </c>
    </row>
    <row r="17" spans="1:4" ht="53.25" customHeight="1" x14ac:dyDescent="0.2">
      <c r="A17" s="2" t="s">
        <v>9</v>
      </c>
      <c r="B17" s="27">
        <v>1238</v>
      </c>
      <c r="C17" s="238" t="str">
        <f>IF(AND(B18&lt;1),"NO PM STATED",IF(AND(B17&gt;=B20-C19),"MET PM",IF(AND(B17&lt;B20-C19),"PM NOT MET")))</f>
        <v>MET PM</v>
      </c>
      <c r="D17" s="241"/>
    </row>
    <row r="18" spans="1:4" ht="19.899999999999999" customHeight="1" x14ac:dyDescent="0.2">
      <c r="A18" s="26" t="s">
        <v>39</v>
      </c>
      <c r="B18" s="46">
        <f>B20</f>
        <v>1100</v>
      </c>
      <c r="C18" s="238"/>
      <c r="D18" s="241"/>
    </row>
    <row r="19" spans="1:4" ht="26.65" hidden="1" customHeight="1" x14ac:dyDescent="0.2">
      <c r="A19" s="106"/>
      <c r="B19" s="97">
        <v>0.1</v>
      </c>
      <c r="C19" s="84">
        <f>B18*B19</f>
        <v>110</v>
      </c>
      <c r="D19" s="241"/>
    </row>
    <row r="20" spans="1:4" ht="19.899999999999999" customHeight="1" x14ac:dyDescent="0.2">
      <c r="A20" s="104" t="s">
        <v>10</v>
      </c>
      <c r="B20" s="107">
        <v>1100</v>
      </c>
      <c r="C20" s="83"/>
      <c r="D20" s="241"/>
    </row>
    <row r="21" spans="1:4" x14ac:dyDescent="0.2">
      <c r="A21" s="7"/>
      <c r="B21" s="1"/>
    </row>
    <row r="22" spans="1:4" x14ac:dyDescent="0.2">
      <c r="A22" s="240" t="s">
        <v>16</v>
      </c>
      <c r="B22" s="240"/>
      <c r="C22" s="240"/>
      <c r="D22" s="240"/>
    </row>
    <row r="23" spans="1:4" x14ac:dyDescent="0.2">
      <c r="A23" s="52" t="s">
        <v>8</v>
      </c>
      <c r="B23" s="3" t="s">
        <v>33</v>
      </c>
      <c r="C23" s="3" t="s">
        <v>34</v>
      </c>
      <c r="D23" s="4" t="s">
        <v>14</v>
      </c>
    </row>
    <row r="24" spans="1:4" ht="53.25" customHeight="1" x14ac:dyDescent="0.2">
      <c r="A24" s="2" t="s">
        <v>9</v>
      </c>
      <c r="B24" s="27">
        <v>45</v>
      </c>
      <c r="C24" s="238" t="str">
        <f>IF(AND(B25&lt;1),"NO PM STATED",IF(AND(B24&gt;=B27-C26),"MET PM",IF(AND(B24&lt;B27-C26),"PM NOT MET")))</f>
        <v>PM NOT MET</v>
      </c>
      <c r="D24" s="241"/>
    </row>
    <row r="25" spans="1:4" ht="26.85" customHeight="1" x14ac:dyDescent="0.2">
      <c r="A25" s="26" t="s">
        <v>39</v>
      </c>
      <c r="B25" s="46">
        <f>B27</f>
        <v>58</v>
      </c>
      <c r="C25" s="238"/>
      <c r="D25" s="241"/>
    </row>
    <row r="26" spans="1:4" ht="26.65" hidden="1" customHeight="1" x14ac:dyDescent="0.2">
      <c r="A26" s="106"/>
      <c r="B26" s="97">
        <v>0.1</v>
      </c>
      <c r="C26" s="84">
        <f>B25*B26</f>
        <v>5.8000000000000007</v>
      </c>
      <c r="D26" s="241"/>
    </row>
    <row r="27" spans="1:4" ht="26.85" customHeight="1" x14ac:dyDescent="0.2">
      <c r="A27" s="104" t="s">
        <v>10</v>
      </c>
      <c r="B27" s="27">
        <v>58</v>
      </c>
      <c r="C27" s="83"/>
      <c r="D27" s="241"/>
    </row>
    <row r="28" spans="1:4" x14ac:dyDescent="0.2">
      <c r="A28" s="52" t="s">
        <v>20</v>
      </c>
      <c r="B28" s="3" t="s">
        <v>33</v>
      </c>
      <c r="C28" s="3" t="s">
        <v>34</v>
      </c>
      <c r="D28" s="4" t="s">
        <v>14</v>
      </c>
    </row>
    <row r="29" spans="1:4" ht="53.25" customHeight="1" x14ac:dyDescent="0.2">
      <c r="A29" s="2" t="s">
        <v>9</v>
      </c>
      <c r="B29" s="27">
        <v>50</v>
      </c>
      <c r="C29" s="238" t="str">
        <f>IF(AND(B30&lt;1),"NO PM STATED",IF(AND(B29&gt;=B32-C31),"MET PM",IF(AND(B29&lt;B32-C31),"PM NOT MET")))</f>
        <v>PM NOT MET</v>
      </c>
      <c r="D29" s="241"/>
    </row>
    <row r="30" spans="1:4" ht="26.85" customHeight="1" x14ac:dyDescent="0.2">
      <c r="A30" s="26" t="s">
        <v>39</v>
      </c>
      <c r="B30" s="46">
        <f>B32</f>
        <v>70</v>
      </c>
      <c r="C30" s="238"/>
      <c r="D30" s="241"/>
    </row>
    <row r="31" spans="1:4" hidden="1" x14ac:dyDescent="0.2">
      <c r="A31" s="106"/>
      <c r="B31" s="97">
        <v>0.1</v>
      </c>
      <c r="C31" s="84">
        <f>B30*B31</f>
        <v>7</v>
      </c>
      <c r="D31" s="241"/>
    </row>
    <row r="32" spans="1:4" ht="26.85" customHeight="1" x14ac:dyDescent="0.2">
      <c r="A32" s="104" t="s">
        <v>10</v>
      </c>
      <c r="B32" s="108">
        <v>70</v>
      </c>
      <c r="C32" s="83"/>
      <c r="D32" s="241"/>
    </row>
    <row r="33" spans="1:4" x14ac:dyDescent="0.2">
      <c r="A33" s="9"/>
    </row>
    <row r="34" spans="1:4" x14ac:dyDescent="0.2">
      <c r="A34" s="240" t="s">
        <v>17</v>
      </c>
      <c r="B34" s="240"/>
      <c r="C34" s="240"/>
      <c r="D34" s="240"/>
    </row>
    <row r="35" spans="1:4" x14ac:dyDescent="0.2">
      <c r="A35" s="109" t="s">
        <v>8</v>
      </c>
      <c r="B35" s="3" t="s">
        <v>33</v>
      </c>
      <c r="C35" s="3" t="s">
        <v>34</v>
      </c>
      <c r="D35" s="4" t="s">
        <v>14</v>
      </c>
    </row>
    <row r="36" spans="1:4" ht="53.25" customHeight="1" x14ac:dyDescent="0.2">
      <c r="A36" s="11" t="s">
        <v>9</v>
      </c>
      <c r="B36" s="27">
        <v>209346</v>
      </c>
      <c r="C36" s="238" t="str">
        <f>IF(AND(B37&lt;1),"NO PM STATED",IF(AND(B36&gt;=B39-C38),"MET PM",IF(AND(B36&lt;B39-C38),"PM NOT MET")))</f>
        <v>MET PM</v>
      </c>
      <c r="D36" s="243"/>
    </row>
    <row r="37" spans="1:4" ht="26.85" customHeight="1" x14ac:dyDescent="0.2">
      <c r="A37" s="26" t="s">
        <v>39</v>
      </c>
      <c r="B37" s="46">
        <f>B39</f>
        <v>190000</v>
      </c>
      <c r="C37" s="238"/>
      <c r="D37" s="243"/>
    </row>
    <row r="38" spans="1:4" ht="26.65" hidden="1" customHeight="1" x14ac:dyDescent="0.2">
      <c r="A38" s="106"/>
      <c r="B38" s="97">
        <v>0.1</v>
      </c>
      <c r="C38" s="105">
        <f>B38*B37</f>
        <v>19000</v>
      </c>
      <c r="D38" s="243"/>
    </row>
    <row r="39" spans="1:4" ht="26.85" customHeight="1" x14ac:dyDescent="0.2">
      <c r="A39" s="104" t="s">
        <v>10</v>
      </c>
      <c r="B39" s="27">
        <v>190000</v>
      </c>
      <c r="C39" s="83"/>
      <c r="D39" s="243"/>
    </row>
    <row r="40" spans="1:4" x14ac:dyDescent="0.2">
      <c r="A40" s="109" t="s">
        <v>20</v>
      </c>
      <c r="B40" s="3" t="s">
        <v>33</v>
      </c>
      <c r="C40" s="3" t="s">
        <v>34</v>
      </c>
      <c r="D40" s="4" t="s">
        <v>14</v>
      </c>
    </row>
    <row r="41" spans="1:4" ht="53.25" customHeight="1" x14ac:dyDescent="0.2">
      <c r="A41" s="11" t="s">
        <v>9</v>
      </c>
      <c r="B41" s="27">
        <v>283644</v>
      </c>
      <c r="C41" s="238" t="str">
        <f>IF(AND(B42&lt;1),"NO PM STATED",IF(AND(B41&gt;=B44-C43),"MET PM",IF(AND(B41&lt;B44-C43),"PM NOT MET")))</f>
        <v>MET PM</v>
      </c>
      <c r="D41" s="244"/>
    </row>
    <row r="42" spans="1:4" ht="26.85" customHeight="1" x14ac:dyDescent="0.2">
      <c r="A42" s="26" t="s">
        <v>39</v>
      </c>
      <c r="B42" s="46">
        <f>B44</f>
        <v>279577</v>
      </c>
      <c r="C42" s="238"/>
      <c r="D42" s="244"/>
    </row>
    <row r="43" spans="1:4" ht="26.65" hidden="1" customHeight="1" x14ac:dyDescent="0.2">
      <c r="A43" s="106"/>
      <c r="B43" s="97">
        <v>0.1</v>
      </c>
      <c r="C43" s="105">
        <f>B42*B43</f>
        <v>27957.7</v>
      </c>
      <c r="D43" s="244"/>
    </row>
    <row r="44" spans="1:4" ht="26.85" customHeight="1" x14ac:dyDescent="0.2">
      <c r="A44" s="104" t="s">
        <v>10</v>
      </c>
      <c r="B44" s="27">
        <v>279577</v>
      </c>
      <c r="C44" s="83"/>
      <c r="D44" s="244"/>
    </row>
    <row r="45" spans="1:4" ht="22.9" customHeight="1" x14ac:dyDescent="0.2">
      <c r="A45" s="12"/>
    </row>
    <row r="46" spans="1:4" x14ac:dyDescent="0.2">
      <c r="A46" s="116" t="s">
        <v>18</v>
      </c>
      <c r="B46" s="117"/>
      <c r="C46" s="117"/>
      <c r="D46" s="118"/>
    </row>
    <row r="47" spans="1:4" x14ac:dyDescent="0.2">
      <c r="A47" s="109" t="s">
        <v>8</v>
      </c>
      <c r="B47" s="3" t="s">
        <v>33</v>
      </c>
      <c r="C47" s="3" t="s">
        <v>34</v>
      </c>
      <c r="D47" s="4" t="s">
        <v>14</v>
      </c>
    </row>
    <row r="48" spans="1:4" ht="53.25" customHeight="1" x14ac:dyDescent="0.2">
      <c r="A48" s="11" t="s">
        <v>9</v>
      </c>
      <c r="B48" s="27">
        <v>3592</v>
      </c>
      <c r="C48" s="119" t="str">
        <f>IF(AND(B49&lt;1),"NO PM STATED",IF(AND(B48&gt;=B51-C50),"MET PM",IF(AND(B48&lt;B51-C50),"PM NOT MET")))</f>
        <v>MET PM</v>
      </c>
      <c r="D48" s="234"/>
    </row>
    <row r="49" spans="1:4" ht="26.85" customHeight="1" x14ac:dyDescent="0.2">
      <c r="A49" s="26" t="s">
        <v>39</v>
      </c>
      <c r="B49" s="46">
        <f>B51</f>
        <v>3222</v>
      </c>
      <c r="C49" s="120"/>
      <c r="D49" s="235"/>
    </row>
    <row r="50" spans="1:4" ht="26.65" hidden="1" customHeight="1" x14ac:dyDescent="0.2">
      <c r="A50" s="106"/>
      <c r="B50" s="97">
        <v>0.1</v>
      </c>
      <c r="C50" s="28">
        <f>B50*B49</f>
        <v>322.20000000000005</v>
      </c>
      <c r="D50" s="235"/>
    </row>
    <row r="51" spans="1:4" ht="26.85" customHeight="1" x14ac:dyDescent="0.2">
      <c r="A51" s="104" t="s">
        <v>10</v>
      </c>
      <c r="B51" s="27">
        <v>3222</v>
      </c>
      <c r="C51" s="67"/>
      <c r="D51" s="236"/>
    </row>
    <row r="52" spans="1:4" x14ac:dyDescent="0.2">
      <c r="A52" s="109" t="s">
        <v>20</v>
      </c>
      <c r="B52" s="3" t="s">
        <v>33</v>
      </c>
      <c r="C52" s="3" t="s">
        <v>34</v>
      </c>
      <c r="D52" s="4" t="s">
        <v>14</v>
      </c>
    </row>
    <row r="53" spans="1:4" ht="53.25" customHeight="1" x14ac:dyDescent="0.2">
      <c r="A53" s="11" t="s">
        <v>9</v>
      </c>
      <c r="B53" s="27">
        <v>5920</v>
      </c>
      <c r="C53" s="119" t="str">
        <f>IF(AND(B54&lt;1),"NO PM STATED",IF(AND(B53&gt;=B56-C55),"MET PM",IF(AND(B53&lt;B56-C55),"PM NOT MET")))</f>
        <v>MET PM</v>
      </c>
      <c r="D53" s="234"/>
    </row>
    <row r="54" spans="1:4" ht="26.85" customHeight="1" x14ac:dyDescent="0.2">
      <c r="A54" s="26" t="s">
        <v>39</v>
      </c>
      <c r="B54" s="46">
        <f>B56</f>
        <v>5908</v>
      </c>
      <c r="C54" s="120"/>
      <c r="D54" s="235"/>
    </row>
    <row r="55" spans="1:4" ht="26.65" hidden="1" customHeight="1" x14ac:dyDescent="0.2">
      <c r="A55" s="106"/>
      <c r="B55" s="97">
        <v>0.1</v>
      </c>
      <c r="C55" s="28">
        <f>B55*B54</f>
        <v>590.80000000000007</v>
      </c>
      <c r="D55" s="235"/>
    </row>
    <row r="56" spans="1:4" ht="26.85" customHeight="1" x14ac:dyDescent="0.2">
      <c r="A56" s="104" t="s">
        <v>10</v>
      </c>
      <c r="B56" s="27">
        <v>5908</v>
      </c>
      <c r="C56" s="67"/>
      <c r="D56" s="236"/>
    </row>
    <row r="57" spans="1:4" ht="16.149999999999999" customHeight="1" x14ac:dyDescent="0.2">
      <c r="A57" s="12"/>
    </row>
    <row r="58" spans="1:4" x14ac:dyDescent="0.2">
      <c r="A58" s="96" t="s">
        <v>47</v>
      </c>
      <c r="B58" s="22"/>
      <c r="C58" s="22"/>
      <c r="D58" s="22"/>
    </row>
    <row r="59" spans="1:4" ht="9.75" customHeight="1" x14ac:dyDescent="0.2">
      <c r="A59" s="12"/>
    </row>
    <row r="60" spans="1:4" x14ac:dyDescent="0.2">
      <c r="A60" s="240" t="s">
        <v>11</v>
      </c>
      <c r="B60" s="240"/>
      <c r="C60" s="240"/>
      <c r="D60" s="240"/>
    </row>
    <row r="61" spans="1:4" x14ac:dyDescent="0.2">
      <c r="A61" s="11" t="s">
        <v>8</v>
      </c>
      <c r="B61" s="3" t="s">
        <v>33</v>
      </c>
      <c r="C61" s="3" t="s">
        <v>34</v>
      </c>
      <c r="D61" s="4" t="s">
        <v>14</v>
      </c>
    </row>
    <row r="62" spans="1:4" ht="53.25" customHeight="1" x14ac:dyDescent="0.2">
      <c r="A62" s="11" t="s">
        <v>9</v>
      </c>
      <c r="B62" s="27">
        <v>27</v>
      </c>
      <c r="C62" s="238" t="str">
        <f>IF(AND(B63&lt;1),"NO PM STATED",IF(AND(B62&gt;=B65-C64),"MET PM",IF(AND(B62&lt;B65-C64),"PM NOT MET")))</f>
        <v>PM NOT MET</v>
      </c>
      <c r="D62" s="237"/>
    </row>
    <row r="63" spans="1:4" ht="26.85" customHeight="1" x14ac:dyDescent="0.2">
      <c r="A63" s="26" t="s">
        <v>39</v>
      </c>
      <c r="B63" s="46">
        <f>B65</f>
        <v>72</v>
      </c>
      <c r="C63" s="238"/>
      <c r="D63" s="237"/>
    </row>
    <row r="64" spans="1:4" ht="26.65" hidden="1" customHeight="1" x14ac:dyDescent="0.2">
      <c r="A64" s="26"/>
      <c r="B64" s="32">
        <v>0.05</v>
      </c>
      <c r="C64" s="84">
        <f>B64*B62</f>
        <v>1.35</v>
      </c>
      <c r="D64" s="237"/>
    </row>
    <row r="65" spans="1:4" ht="30" customHeight="1" x14ac:dyDescent="0.2">
      <c r="A65" s="104" t="s">
        <v>10</v>
      </c>
      <c r="B65" s="27">
        <v>72</v>
      </c>
      <c r="C65" s="84"/>
      <c r="D65" s="237"/>
    </row>
    <row r="66" spans="1:4" ht="16.149999999999999" customHeight="1" x14ac:dyDescent="0.2"/>
    <row r="67" spans="1:4" x14ac:dyDescent="0.2">
      <c r="A67" s="239" t="s">
        <v>48</v>
      </c>
      <c r="B67" s="239"/>
      <c r="C67" s="239"/>
      <c r="D67" s="239"/>
    </row>
    <row r="68" spans="1:4" ht="9.75" customHeight="1" x14ac:dyDescent="0.2"/>
    <row r="69" spans="1:4" ht="70.7" customHeight="1" x14ac:dyDescent="0.2">
      <c r="A69" s="122" t="s">
        <v>60</v>
      </c>
      <c r="B69" s="122"/>
      <c r="C69" s="122"/>
      <c r="D69" s="122"/>
    </row>
  </sheetData>
  <sheetProtection password="CD52" sheet="1" objects="1" scenarios="1"/>
  <protectedRanges>
    <protectedRange sqref="D62 D53 D48 D41 D36 D29 D24 D17 D12" name="Range1"/>
  </protectedRanges>
  <mergeCells count="33">
    <mergeCell ref="A34:D34"/>
    <mergeCell ref="A46:D46"/>
    <mergeCell ref="C48:C49"/>
    <mergeCell ref="D48:D51"/>
    <mergeCell ref="D29:D32"/>
    <mergeCell ref="C29:C30"/>
    <mergeCell ref="C36:C37"/>
    <mergeCell ref="D36:D39"/>
    <mergeCell ref="C41:C42"/>
    <mergeCell ref="D41:D44"/>
    <mergeCell ref="A1:D1"/>
    <mergeCell ref="A2:D2"/>
    <mergeCell ref="C24:C25"/>
    <mergeCell ref="C17:C18"/>
    <mergeCell ref="C12:C13"/>
    <mergeCell ref="D17:D20"/>
    <mergeCell ref="D12:D15"/>
    <mergeCell ref="D24:D27"/>
    <mergeCell ref="A3:D3"/>
    <mergeCell ref="A4:D4"/>
    <mergeCell ref="A5:D5"/>
    <mergeCell ref="A6:D6"/>
    <mergeCell ref="A7:D7"/>
    <mergeCell ref="A8:D8"/>
    <mergeCell ref="A22:D22"/>
    <mergeCell ref="A10:D10"/>
    <mergeCell ref="A69:D69"/>
    <mergeCell ref="C53:C54"/>
    <mergeCell ref="D53:D56"/>
    <mergeCell ref="D62:D65"/>
    <mergeCell ref="C62:C63"/>
    <mergeCell ref="A67:D67"/>
    <mergeCell ref="A60:D60"/>
  </mergeCells>
  <phoneticPr fontId="7" type="noConversion"/>
  <conditionalFormatting sqref="C62 C53 C48 C41 C36 C29 C24 C17 C12">
    <cfRule type="cellIs" dxfId="5" priority="2" operator="equal">
      <formula>"NO PM STATED"</formula>
    </cfRule>
  </conditionalFormatting>
  <conditionalFormatting sqref="C62 C53 C48 C41 C36 C29 C24 C17 C12">
    <cfRule type="cellIs" dxfId="4" priority="3" stopIfTrue="1" operator="equal">
      <formula>"PM NOT MET"</formula>
    </cfRule>
  </conditionalFormatting>
  <conditionalFormatting sqref="B13 B18 B25 B30 B37 B42 B49 B54 B63">
    <cfRule type="cellIs" dxfId="3" priority="1" operator="lessThan">
      <formula>1</formula>
    </cfRule>
  </conditionalFormatting>
  <pageMargins left="0.33" right="0.4" top="0.52" bottom="0.72" header="0.5" footer="0.5"/>
  <pageSetup scale="85" orientation="portrait" r:id="rId1"/>
  <headerFooter alignWithMargins="0">
    <oddFooter>&amp;L&amp;9 07/15/2015  &amp;A&amp;R&amp;9Attachment 2, CCPC HOM 15-18 Page &amp;P of  &amp;N</oddFooter>
  </headerFooter>
  <rowBreaks count="1" manualBreakCount="1">
    <brk id="3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69"/>
  <sheetViews>
    <sheetView view="pageBreakPreview" zoomScale="80" zoomScaleNormal="100" zoomScaleSheetLayoutView="80" workbookViewId="0">
      <selection activeCell="F75" sqref="F75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8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7</v>
      </c>
      <c r="B2" s="133"/>
      <c r="C2" s="133"/>
      <c r="D2" s="134"/>
    </row>
    <row r="3" spans="1:5" x14ac:dyDescent="0.2">
      <c r="A3" s="138" t="s">
        <v>43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8.25" customHeight="1" x14ac:dyDescent="0.2">
      <c r="A9" s="95"/>
    </row>
    <row r="10" spans="1:5" x14ac:dyDescent="0.2">
      <c r="A10" s="240" t="s">
        <v>15</v>
      </c>
      <c r="B10" s="240"/>
      <c r="C10" s="240"/>
      <c r="D10" s="240"/>
    </row>
    <row r="11" spans="1:5" x14ac:dyDescent="0.2">
      <c r="A11" s="5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256</v>
      </c>
      <c r="C12" s="238" t="str">
        <f>IF(AND(B13&lt;1),"NO PM STATED",IF(AND(B12&gt;=B15-C14),"MET PM",IF(AND(B12&lt;B15-C14),"PM NOT MET")))</f>
        <v>MET PM</v>
      </c>
      <c r="D12" s="242"/>
    </row>
    <row r="13" spans="1:5" ht="26.85" customHeight="1" x14ac:dyDescent="0.2">
      <c r="A13" s="26" t="s">
        <v>39</v>
      </c>
      <c r="B13" s="46">
        <f>B15</f>
        <v>150</v>
      </c>
      <c r="C13" s="238"/>
      <c r="D13" s="242"/>
    </row>
    <row r="14" spans="1:5" ht="26.85" hidden="1" customHeight="1" x14ac:dyDescent="0.2">
      <c r="A14" s="26"/>
      <c r="B14" s="32">
        <v>0.1</v>
      </c>
      <c r="C14" s="105">
        <f>B13*B14</f>
        <v>15</v>
      </c>
      <c r="D14" s="242"/>
    </row>
    <row r="15" spans="1:5" ht="26.85" customHeight="1" x14ac:dyDescent="0.2">
      <c r="A15" s="5" t="s">
        <v>10</v>
      </c>
      <c r="B15" s="6">
        <v>150</v>
      </c>
      <c r="C15" s="85"/>
      <c r="D15" s="242"/>
    </row>
    <row r="16" spans="1:5" x14ac:dyDescent="0.2">
      <c r="A16" s="52" t="s">
        <v>20</v>
      </c>
      <c r="B16" s="3" t="s">
        <v>33</v>
      </c>
      <c r="C16" s="3" t="s">
        <v>34</v>
      </c>
      <c r="D16" s="4" t="s">
        <v>14</v>
      </c>
    </row>
    <row r="17" spans="1:4" ht="53.25" customHeight="1" x14ac:dyDescent="0.2">
      <c r="A17" s="5" t="s">
        <v>9</v>
      </c>
      <c r="B17" s="6">
        <v>273</v>
      </c>
      <c r="C17" s="238" t="str">
        <f>IF(AND(B18&lt;1),"NO PM STATED",IF(AND(B17&gt;=B20-C19),"MET PM",IF(AND(B17&lt;B20-C19),"PM NOT MET")))</f>
        <v>MET PM</v>
      </c>
      <c r="D17" s="242"/>
    </row>
    <row r="18" spans="1:4" ht="26.85" customHeight="1" x14ac:dyDescent="0.2">
      <c r="A18" s="26" t="s">
        <v>39</v>
      </c>
      <c r="B18" s="46">
        <f>B20</f>
        <v>200</v>
      </c>
      <c r="C18" s="238"/>
      <c r="D18" s="242"/>
    </row>
    <row r="19" spans="1:4" ht="26.65" hidden="1" customHeight="1" x14ac:dyDescent="0.2">
      <c r="A19" s="26"/>
      <c r="B19" s="32">
        <v>0.1</v>
      </c>
      <c r="C19" s="105">
        <f>B18*B19</f>
        <v>20</v>
      </c>
      <c r="D19" s="242"/>
    </row>
    <row r="20" spans="1:4" ht="26.85" customHeight="1" x14ac:dyDescent="0.2">
      <c r="A20" s="5" t="s">
        <v>10</v>
      </c>
      <c r="B20" s="6">
        <v>200</v>
      </c>
      <c r="C20" s="85"/>
      <c r="D20" s="242"/>
    </row>
    <row r="21" spans="1:4" ht="21" customHeight="1" x14ac:dyDescent="0.2">
      <c r="A21" s="7"/>
      <c r="B21" s="1"/>
    </row>
    <row r="22" spans="1:4" x14ac:dyDescent="0.2">
      <c r="A22" s="240" t="s">
        <v>16</v>
      </c>
      <c r="B22" s="240"/>
      <c r="C22" s="240"/>
      <c r="D22" s="240"/>
    </row>
    <row r="23" spans="1:4" x14ac:dyDescent="0.2">
      <c r="A23" s="2" t="s">
        <v>8</v>
      </c>
      <c r="B23" s="3" t="s">
        <v>33</v>
      </c>
      <c r="C23" s="3" t="s">
        <v>34</v>
      </c>
      <c r="D23" s="4" t="s">
        <v>14</v>
      </c>
    </row>
    <row r="24" spans="1:4" ht="53.25" customHeight="1" x14ac:dyDescent="0.2">
      <c r="A24" s="5" t="s">
        <v>9</v>
      </c>
      <c r="B24" s="6">
        <v>53</v>
      </c>
      <c r="C24" s="238" t="str">
        <f>IF(AND(B25&lt;1),"NO PM STATED",IF(AND(B24&gt;=B27-C26),"MET PM",IF(AND(B24&lt;B27-C26),"PM NOT MET")))</f>
        <v>MET PM</v>
      </c>
      <c r="D24" s="242"/>
    </row>
    <row r="25" spans="1:4" ht="26.85" customHeight="1" x14ac:dyDescent="0.2">
      <c r="A25" s="26" t="s">
        <v>39</v>
      </c>
      <c r="B25" s="46">
        <f>B27</f>
        <v>50</v>
      </c>
      <c r="C25" s="238"/>
      <c r="D25" s="242"/>
    </row>
    <row r="26" spans="1:4" ht="28.5" hidden="1" customHeight="1" x14ac:dyDescent="0.2">
      <c r="A26" s="26"/>
      <c r="B26" s="32">
        <v>0.1</v>
      </c>
      <c r="C26" s="105">
        <f>B25*B26</f>
        <v>5</v>
      </c>
      <c r="D26" s="242"/>
    </row>
    <row r="27" spans="1:4" ht="26.85" customHeight="1" x14ac:dyDescent="0.2">
      <c r="A27" s="8" t="s">
        <v>10</v>
      </c>
      <c r="B27" s="6">
        <v>50</v>
      </c>
      <c r="C27" s="83"/>
      <c r="D27" s="242"/>
    </row>
    <row r="28" spans="1:4" x14ac:dyDescent="0.2">
      <c r="A28" s="2" t="s">
        <v>20</v>
      </c>
      <c r="B28" s="3" t="s">
        <v>33</v>
      </c>
      <c r="C28" s="3" t="s">
        <v>34</v>
      </c>
      <c r="D28" s="4" t="s">
        <v>14</v>
      </c>
    </row>
    <row r="29" spans="1:4" ht="53.25" customHeight="1" x14ac:dyDescent="0.2">
      <c r="A29" s="5" t="s">
        <v>9</v>
      </c>
      <c r="B29" s="6">
        <v>53</v>
      </c>
      <c r="C29" s="238" t="str">
        <f>IF(AND(B30&lt;1),"NO PM STATED",IF(AND(B29&gt;=B32-C31),"MET PM",IF(AND(B29&lt;B32-C31),"PM NOT MET")))</f>
        <v>MET PM</v>
      </c>
      <c r="D29" s="242"/>
    </row>
    <row r="30" spans="1:4" ht="26.85" customHeight="1" x14ac:dyDescent="0.2">
      <c r="A30" s="26" t="s">
        <v>39</v>
      </c>
      <c r="B30" s="46">
        <f>B32</f>
        <v>51</v>
      </c>
      <c r="C30" s="238"/>
      <c r="D30" s="242"/>
    </row>
    <row r="31" spans="1:4" ht="26.85" hidden="1" customHeight="1" x14ac:dyDescent="0.2">
      <c r="A31" s="26"/>
      <c r="B31" s="32">
        <v>0.1</v>
      </c>
      <c r="C31" s="105">
        <f>B30*B31</f>
        <v>5.1000000000000005</v>
      </c>
      <c r="D31" s="242"/>
    </row>
    <row r="32" spans="1:4" ht="26.85" customHeight="1" x14ac:dyDescent="0.2">
      <c r="A32" s="8" t="s">
        <v>10</v>
      </c>
      <c r="B32" s="6">
        <v>51</v>
      </c>
      <c r="C32" s="85"/>
      <c r="D32" s="242"/>
    </row>
    <row r="33" spans="1:4" x14ac:dyDescent="0.2">
      <c r="A33" s="9"/>
    </row>
    <row r="34" spans="1:4" x14ac:dyDescent="0.2">
      <c r="A34" s="240" t="s">
        <v>17</v>
      </c>
      <c r="B34" s="240"/>
      <c r="C34" s="240"/>
      <c r="D34" s="240"/>
    </row>
    <row r="35" spans="1:4" x14ac:dyDescent="0.2">
      <c r="A35" s="109" t="s">
        <v>8</v>
      </c>
      <c r="B35" s="3" t="s">
        <v>33</v>
      </c>
      <c r="C35" s="3" t="s">
        <v>34</v>
      </c>
      <c r="D35" s="4" t="s">
        <v>14</v>
      </c>
    </row>
    <row r="36" spans="1:4" ht="53.25" customHeight="1" x14ac:dyDescent="0.2">
      <c r="A36" s="8" t="s">
        <v>9</v>
      </c>
      <c r="B36" s="27">
        <v>27268</v>
      </c>
      <c r="C36" s="238" t="str">
        <f>IF(AND(B37&lt;1),"NO PM STATED",IF(AND(B36&gt;=B39-C38),"MET PM",IF(AND(B36&lt;B39-C38),"PM NOT MET")))</f>
        <v>MET PM</v>
      </c>
      <c r="D36" s="237"/>
    </row>
    <row r="37" spans="1:4" ht="26.85" customHeight="1" x14ac:dyDescent="0.2">
      <c r="A37" s="26" t="s">
        <v>39</v>
      </c>
      <c r="B37" s="46">
        <f>B39</f>
        <v>1000</v>
      </c>
      <c r="C37" s="238"/>
      <c r="D37" s="237"/>
    </row>
    <row r="38" spans="1:4" hidden="1" x14ac:dyDescent="0.2">
      <c r="A38" s="26"/>
      <c r="B38" s="38">
        <v>0.1</v>
      </c>
      <c r="C38" s="84">
        <f>B37*B38</f>
        <v>100</v>
      </c>
      <c r="D38" s="237"/>
    </row>
    <row r="39" spans="1:4" ht="26.85" customHeight="1" x14ac:dyDescent="0.2">
      <c r="A39" s="8" t="s">
        <v>10</v>
      </c>
      <c r="B39" s="27">
        <v>1000</v>
      </c>
      <c r="C39" s="84"/>
      <c r="D39" s="237"/>
    </row>
    <row r="40" spans="1:4" x14ac:dyDescent="0.2">
      <c r="A40" s="109" t="s">
        <v>20</v>
      </c>
      <c r="B40" s="3" t="s">
        <v>33</v>
      </c>
      <c r="C40" s="3" t="s">
        <v>34</v>
      </c>
      <c r="D40" s="4" t="s">
        <v>14</v>
      </c>
    </row>
    <row r="41" spans="1:4" ht="53.25" customHeight="1" x14ac:dyDescent="0.2">
      <c r="A41" s="8" t="s">
        <v>9</v>
      </c>
      <c r="B41" s="6">
        <v>1247</v>
      </c>
      <c r="C41" s="238" t="str">
        <f>IF(AND(B42&lt;1),"NO PM STATED",IF(AND(B41&gt;=B44-C43),"MET PM",IF(AND(B41&lt;B44-C43),"PM NOT MET")))</f>
        <v>MET PM</v>
      </c>
      <c r="D41" s="237"/>
    </row>
    <row r="42" spans="1:4" ht="26.85" customHeight="1" x14ac:dyDescent="0.2">
      <c r="A42" s="26" t="s">
        <v>39</v>
      </c>
      <c r="B42" s="46">
        <f>B44</f>
        <v>1000</v>
      </c>
      <c r="C42" s="238"/>
      <c r="D42" s="237"/>
    </row>
    <row r="43" spans="1:4" hidden="1" x14ac:dyDescent="0.2">
      <c r="A43" s="26"/>
      <c r="B43" s="66">
        <v>0.1</v>
      </c>
      <c r="C43" s="84">
        <f>B42*B43</f>
        <v>100</v>
      </c>
      <c r="D43" s="237"/>
    </row>
    <row r="44" spans="1:4" ht="26.85" customHeight="1" x14ac:dyDescent="0.2">
      <c r="A44" s="8" t="s">
        <v>10</v>
      </c>
      <c r="B44" s="6">
        <v>1000</v>
      </c>
      <c r="C44" s="84"/>
      <c r="D44" s="237"/>
    </row>
    <row r="45" spans="1:4" x14ac:dyDescent="0.2">
      <c r="A45" s="9"/>
    </row>
    <row r="46" spans="1:4" x14ac:dyDescent="0.2">
      <c r="A46" s="240" t="s">
        <v>31</v>
      </c>
      <c r="B46" s="240"/>
      <c r="C46" s="240"/>
      <c r="D46" s="240"/>
    </row>
    <row r="47" spans="1:4" x14ac:dyDescent="0.2">
      <c r="A47" s="109" t="s">
        <v>8</v>
      </c>
      <c r="B47" s="3" t="s">
        <v>33</v>
      </c>
      <c r="C47" s="3" t="s">
        <v>34</v>
      </c>
      <c r="D47" s="4" t="s">
        <v>14</v>
      </c>
    </row>
    <row r="48" spans="1:4" ht="53.25" customHeight="1" x14ac:dyDescent="0.2">
      <c r="A48" s="8" t="s">
        <v>9</v>
      </c>
      <c r="B48" s="27">
        <v>260</v>
      </c>
      <c r="C48" s="238" t="str">
        <f>IF(AND(B49&lt;1),"NO PM STATED",IF(AND(B48&gt;=B51-C50),"MET PM",IF(AND(B48&lt;B51-C50),"PM NOT MET")))</f>
        <v>MET PM</v>
      </c>
      <c r="D48" s="237"/>
    </row>
    <row r="49" spans="1:4" ht="26.85" customHeight="1" x14ac:dyDescent="0.2">
      <c r="A49" s="26" t="s">
        <v>39</v>
      </c>
      <c r="B49" s="46">
        <f>B51</f>
        <v>58</v>
      </c>
      <c r="C49" s="238"/>
      <c r="D49" s="237"/>
    </row>
    <row r="50" spans="1:4" ht="26.85" hidden="1" customHeight="1" x14ac:dyDescent="0.2">
      <c r="A50" s="26"/>
      <c r="B50" s="38">
        <v>0.1</v>
      </c>
      <c r="C50" s="84">
        <f>B49*B50</f>
        <v>5.8000000000000007</v>
      </c>
      <c r="D50" s="237"/>
    </row>
    <row r="51" spans="1:4" ht="26.85" customHeight="1" x14ac:dyDescent="0.2">
      <c r="A51" s="8" t="s">
        <v>10</v>
      </c>
      <c r="B51" s="27">
        <v>58</v>
      </c>
      <c r="C51" s="84"/>
      <c r="D51" s="237"/>
    </row>
    <row r="52" spans="1:4" ht="14.25" customHeight="1" x14ac:dyDescent="0.2">
      <c r="A52" s="109" t="s">
        <v>20</v>
      </c>
      <c r="B52" s="3" t="s">
        <v>33</v>
      </c>
      <c r="C52" s="3" t="s">
        <v>34</v>
      </c>
      <c r="D52" s="4" t="s">
        <v>14</v>
      </c>
    </row>
    <row r="53" spans="1:4" ht="53.25" customHeight="1" x14ac:dyDescent="0.2">
      <c r="A53" s="8" t="s">
        <v>9</v>
      </c>
      <c r="B53" s="6">
        <v>152</v>
      </c>
      <c r="C53" s="238" t="str">
        <f>IF(AND(B54&lt;1),"NO PM STATED",IF(AND(B53&gt;=B56-C55),"MET PM",IF(AND(B53&lt;B56-C55),"PM NOT MET")))</f>
        <v>MET PM</v>
      </c>
      <c r="D53" s="237" t="s">
        <v>35</v>
      </c>
    </row>
    <row r="54" spans="1:4" ht="26.85" customHeight="1" x14ac:dyDescent="0.2">
      <c r="A54" s="26" t="s">
        <v>39</v>
      </c>
      <c r="B54" s="46">
        <f>B56</f>
        <v>58</v>
      </c>
      <c r="C54" s="238"/>
      <c r="D54" s="237"/>
    </row>
    <row r="55" spans="1:4" ht="26.65" hidden="1" customHeight="1" x14ac:dyDescent="0.2">
      <c r="A55" s="26"/>
      <c r="B55" s="66">
        <v>0.1</v>
      </c>
      <c r="C55" s="84">
        <f>B54*B55</f>
        <v>5.8000000000000007</v>
      </c>
      <c r="D55" s="237"/>
    </row>
    <row r="56" spans="1:4" ht="26.85" customHeight="1" x14ac:dyDescent="0.2">
      <c r="A56" s="8" t="s">
        <v>10</v>
      </c>
      <c r="B56" s="6">
        <v>58</v>
      </c>
      <c r="C56" s="84"/>
      <c r="D56" s="237"/>
    </row>
    <row r="57" spans="1:4" ht="9" customHeight="1" x14ac:dyDescent="0.2">
      <c r="A57" s="12"/>
    </row>
    <row r="58" spans="1:4" x14ac:dyDescent="0.2">
      <c r="A58" s="96" t="s">
        <v>47</v>
      </c>
      <c r="B58" s="22"/>
      <c r="C58" s="22"/>
      <c r="D58" s="22"/>
    </row>
    <row r="59" spans="1:4" ht="8.25" customHeight="1" x14ac:dyDescent="0.2">
      <c r="A59" s="12"/>
    </row>
    <row r="60" spans="1:4" x14ac:dyDescent="0.2">
      <c r="A60" s="240" t="s">
        <v>11</v>
      </c>
      <c r="B60" s="240"/>
      <c r="C60" s="240"/>
      <c r="D60" s="240"/>
    </row>
    <row r="61" spans="1:4" x14ac:dyDescent="0.2">
      <c r="A61" s="109" t="s">
        <v>8</v>
      </c>
      <c r="B61" s="3" t="s">
        <v>33</v>
      </c>
      <c r="C61" s="3" t="s">
        <v>34</v>
      </c>
      <c r="D61" s="4" t="s">
        <v>14</v>
      </c>
    </row>
    <row r="62" spans="1:4" ht="53.25" customHeight="1" x14ac:dyDescent="0.2">
      <c r="A62" s="13" t="s">
        <v>9</v>
      </c>
      <c r="B62" s="6">
        <v>19</v>
      </c>
      <c r="C62" s="238" t="str">
        <f>IF(AND(B63&lt;1),"NO PM STATED",IF(AND(B62&gt;=B65-C64),"MET PM",IF(AND(B62&lt;B65-C64),"PM NOT MET")))</f>
        <v>PM NOT MET</v>
      </c>
      <c r="D62" s="242"/>
    </row>
    <row r="63" spans="1:4" ht="26.85" customHeight="1" x14ac:dyDescent="0.2">
      <c r="A63" s="26" t="s">
        <v>39</v>
      </c>
      <c r="B63" s="46">
        <f>B65</f>
        <v>41</v>
      </c>
      <c r="C63" s="238"/>
      <c r="D63" s="242"/>
    </row>
    <row r="64" spans="1:4" ht="26.65" hidden="1" customHeight="1" x14ac:dyDescent="0.2">
      <c r="A64" s="26"/>
      <c r="B64" s="32">
        <v>0.05</v>
      </c>
      <c r="C64" s="105">
        <f>B63*B64</f>
        <v>2.0500000000000003</v>
      </c>
      <c r="D64" s="242"/>
    </row>
    <row r="65" spans="1:4" ht="26.85" customHeight="1" x14ac:dyDescent="0.2">
      <c r="A65" s="13" t="s">
        <v>10</v>
      </c>
      <c r="B65" s="6">
        <v>41</v>
      </c>
      <c r="C65" s="83"/>
      <c r="D65" s="242"/>
    </row>
    <row r="66" spans="1:4" ht="8.25" customHeight="1" x14ac:dyDescent="0.2"/>
    <row r="67" spans="1:4" x14ac:dyDescent="0.2">
      <c r="A67" s="239" t="s">
        <v>48</v>
      </c>
      <c r="B67" s="239"/>
      <c r="C67" s="239"/>
      <c r="D67" s="239"/>
    </row>
    <row r="68" spans="1:4" ht="6.75" customHeight="1" x14ac:dyDescent="0.2">
      <c r="A68" s="36"/>
      <c r="B68" s="36"/>
      <c r="C68" s="36"/>
      <c r="D68" s="36"/>
    </row>
    <row r="69" spans="1:4" ht="70.7" customHeight="1" x14ac:dyDescent="0.2">
      <c r="A69" s="122" t="s">
        <v>60</v>
      </c>
      <c r="B69" s="122"/>
      <c r="C69" s="122"/>
      <c r="D69" s="122"/>
    </row>
  </sheetData>
  <sheetProtection password="CD52" sheet="1" objects="1" scenarios="1"/>
  <protectedRanges>
    <protectedRange sqref="D62 D53 D48 D41 D36 D29 D24 D17 D12" name="Range1"/>
  </protectedRanges>
  <mergeCells count="33">
    <mergeCell ref="A60:D60"/>
    <mergeCell ref="C41:C42"/>
    <mergeCell ref="D41:D44"/>
    <mergeCell ref="C12:C13"/>
    <mergeCell ref="D12:D15"/>
    <mergeCell ref="A34:D34"/>
    <mergeCell ref="A46:D46"/>
    <mergeCell ref="A22:D22"/>
    <mergeCell ref="A1:D1"/>
    <mergeCell ref="A2:D2"/>
    <mergeCell ref="A10:D10"/>
    <mergeCell ref="A3:D3"/>
    <mergeCell ref="A4:D4"/>
    <mergeCell ref="A5:D5"/>
    <mergeCell ref="A6:D6"/>
    <mergeCell ref="A7:D7"/>
    <mergeCell ref="A8:D8"/>
    <mergeCell ref="A69:D69"/>
    <mergeCell ref="C62:C63"/>
    <mergeCell ref="D62:D65"/>
    <mergeCell ref="A67:D67"/>
    <mergeCell ref="C17:C18"/>
    <mergeCell ref="D17:D20"/>
    <mergeCell ref="D48:D51"/>
    <mergeCell ref="D53:D56"/>
    <mergeCell ref="C29:C30"/>
    <mergeCell ref="D29:D32"/>
    <mergeCell ref="C48:C49"/>
    <mergeCell ref="C53:C54"/>
    <mergeCell ref="C24:C25"/>
    <mergeCell ref="D24:D27"/>
    <mergeCell ref="C36:C37"/>
    <mergeCell ref="D36:D39"/>
  </mergeCells>
  <phoneticPr fontId="7" type="noConversion"/>
  <conditionalFormatting sqref="C62 C53 C48 C41 C36 C29 C24 C17 C12">
    <cfRule type="cellIs" dxfId="2" priority="3" operator="equal">
      <formula>"NO PM STATED"</formula>
    </cfRule>
  </conditionalFormatting>
  <conditionalFormatting sqref="C62 C53 C48 C41 C36 C29 C24 C17 C12">
    <cfRule type="cellIs" dxfId="1" priority="4" stopIfTrue="1" operator="equal">
      <formula>"PM NOT MET"</formula>
    </cfRule>
  </conditionalFormatting>
  <conditionalFormatting sqref="B13 B18 B25 B30 B37 B42 B49 B54 B63">
    <cfRule type="cellIs" dxfId="0" priority="1" operator="lessThan">
      <formula>1</formula>
    </cfRule>
  </conditionalFormatting>
  <pageMargins left="0.33" right="0.4" top="0.52" bottom="0.72" header="0.5" footer="0.5"/>
  <pageSetup scale="92" orientation="portrait" r:id="rId1"/>
  <headerFooter alignWithMargins="0">
    <oddFooter>&amp;L&amp;9 07/15/2015  &amp;A&amp;R&amp;9Attachment 2, CCPC HOM 15-18 Page &amp;P of  &amp;N</oddFooter>
  </headerFooter>
  <rowBreaks count="2" manualBreakCount="2">
    <brk id="33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104"/>
  <sheetViews>
    <sheetView zoomScaleNormal="100" workbookViewId="0">
      <selection activeCell="A104" sqref="A104:D104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3.2851562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28</v>
      </c>
      <c r="B2" s="133"/>
      <c r="C2" s="133"/>
      <c r="D2" s="134"/>
    </row>
    <row r="3" spans="1:5" x14ac:dyDescent="0.2">
      <c r="A3" s="138" t="s">
        <v>40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2479</v>
      </c>
      <c r="C12" s="119" t="str">
        <f>IF(AND(B13&lt;1),"NO PM STATED",IF(AND(B12&gt;=B15-C14),"MET PM",IF(AND(B12&lt;B15-C14),"PM NOT MET")))</f>
        <v>MET PM</v>
      </c>
      <c r="D12" s="158"/>
    </row>
    <row r="13" spans="1:5" ht="26.65" customHeight="1" x14ac:dyDescent="0.2">
      <c r="A13" s="26" t="s">
        <v>39</v>
      </c>
      <c r="B13" s="6">
        <f>B15</f>
        <v>1680</v>
      </c>
      <c r="C13" s="120"/>
      <c r="D13" s="159"/>
    </row>
    <row r="14" spans="1:5" ht="26.65" hidden="1" customHeight="1" x14ac:dyDescent="0.2">
      <c r="A14" s="26"/>
      <c r="B14" s="32">
        <v>0.1</v>
      </c>
      <c r="C14" s="72">
        <f>B14*B13</f>
        <v>168</v>
      </c>
      <c r="D14" s="159"/>
    </row>
    <row r="15" spans="1:5" ht="26.65" customHeight="1" x14ac:dyDescent="0.2">
      <c r="A15" s="5" t="s">
        <v>10</v>
      </c>
      <c r="B15" s="6">
        <v>1680</v>
      </c>
      <c r="C15" s="31"/>
      <c r="D15" s="160"/>
    </row>
    <row r="16" spans="1:5" x14ac:dyDescent="0.2">
      <c r="A16" s="2" t="s">
        <v>13</v>
      </c>
      <c r="B16" s="3" t="s">
        <v>33</v>
      </c>
      <c r="C16" s="3" t="s">
        <v>34</v>
      </c>
      <c r="D16" s="4" t="s">
        <v>14</v>
      </c>
    </row>
    <row r="17" spans="1:4" ht="53.25" customHeight="1" x14ac:dyDescent="0.2">
      <c r="A17" s="5" t="s">
        <v>9</v>
      </c>
      <c r="B17" s="6">
        <v>2465</v>
      </c>
      <c r="C17" s="119" t="str">
        <f>IF(AND(B18&lt;1),"NO PM STATED",IF(AND(B17&gt;=B20-C19),"MET PM",IF(AND(B17&lt;B20-C19),"PM NOT MET")))</f>
        <v>MET PM</v>
      </c>
      <c r="D17" s="158"/>
    </row>
    <row r="18" spans="1:4" ht="26.65" customHeight="1" x14ac:dyDescent="0.2">
      <c r="A18" s="26" t="s">
        <v>39</v>
      </c>
      <c r="B18" s="6">
        <f>B20</f>
        <v>1197</v>
      </c>
      <c r="C18" s="120"/>
      <c r="D18" s="159"/>
    </row>
    <row r="19" spans="1:4" ht="26.65" hidden="1" customHeight="1" x14ac:dyDescent="0.2">
      <c r="A19" s="26"/>
      <c r="B19" s="32">
        <v>0.1</v>
      </c>
      <c r="C19" s="72">
        <f>B19*B18</f>
        <v>119.7</v>
      </c>
      <c r="D19" s="159"/>
    </row>
    <row r="20" spans="1:4" ht="26.65" customHeight="1" x14ac:dyDescent="0.2">
      <c r="A20" s="5" t="s">
        <v>10</v>
      </c>
      <c r="B20" s="6">
        <v>1197</v>
      </c>
      <c r="C20" s="31"/>
      <c r="D20" s="160"/>
    </row>
    <row r="21" spans="1:4" x14ac:dyDescent="0.2">
      <c r="A21" s="2" t="s">
        <v>19</v>
      </c>
      <c r="B21" s="3" t="s">
        <v>33</v>
      </c>
      <c r="C21" s="3" t="s">
        <v>34</v>
      </c>
      <c r="D21" s="4" t="s">
        <v>14</v>
      </c>
    </row>
    <row r="22" spans="1:4" ht="53.25" customHeight="1" x14ac:dyDescent="0.2">
      <c r="A22" s="5" t="s">
        <v>9</v>
      </c>
      <c r="B22" s="6">
        <v>2433</v>
      </c>
      <c r="C22" s="119" t="str">
        <f>IF(AND(B23&lt;1),"NO PM STATED",IF(AND(B22&gt;=B25-C24),"MET PM",IF(AND(B22&lt;B25-C24),"PM NOT MET")))</f>
        <v>MET PM</v>
      </c>
      <c r="D22" s="158"/>
    </row>
    <row r="23" spans="1:4" ht="26.65" customHeight="1" x14ac:dyDescent="0.2">
      <c r="A23" s="26" t="s">
        <v>39</v>
      </c>
      <c r="B23" s="6">
        <f>B25</f>
        <v>1182</v>
      </c>
      <c r="C23" s="120"/>
      <c r="D23" s="159"/>
    </row>
    <row r="24" spans="1:4" ht="26.65" hidden="1" customHeight="1" x14ac:dyDescent="0.2">
      <c r="A24" s="26"/>
      <c r="B24" s="77">
        <v>0.1</v>
      </c>
      <c r="C24" s="78">
        <f>B24*B23</f>
        <v>118.2</v>
      </c>
      <c r="D24" s="159"/>
    </row>
    <row r="25" spans="1:4" ht="26.65" customHeight="1" x14ac:dyDescent="0.2">
      <c r="A25" s="5" t="s">
        <v>10</v>
      </c>
      <c r="B25" s="6">
        <v>1182</v>
      </c>
      <c r="C25" s="31"/>
      <c r="D25" s="160"/>
    </row>
    <row r="26" spans="1:4" x14ac:dyDescent="0.2">
      <c r="A26" s="2" t="s">
        <v>20</v>
      </c>
      <c r="B26" s="3" t="s">
        <v>33</v>
      </c>
      <c r="C26" s="3" t="s">
        <v>34</v>
      </c>
      <c r="D26" s="4" t="s">
        <v>14</v>
      </c>
    </row>
    <row r="27" spans="1:4" ht="53.25" customHeight="1" x14ac:dyDescent="0.2">
      <c r="A27" s="5" t="s">
        <v>9</v>
      </c>
      <c r="B27" s="6">
        <v>2088</v>
      </c>
      <c r="C27" s="119" t="str">
        <f>IF(AND(B28&lt;1),"NO PM STATED",IF(AND(B27&gt;=B30-C29),"MET PM",IF(AND(B27&lt;B30-C29),"PM NOT MET")))</f>
        <v>MET PM</v>
      </c>
      <c r="D27" s="158"/>
    </row>
    <row r="28" spans="1:4" ht="26.65" customHeight="1" x14ac:dyDescent="0.2">
      <c r="A28" s="26" t="s">
        <v>39</v>
      </c>
      <c r="B28" s="6">
        <f>B30</f>
        <v>500</v>
      </c>
      <c r="C28" s="120"/>
      <c r="D28" s="159"/>
    </row>
    <row r="29" spans="1:4" ht="26.65" hidden="1" customHeight="1" x14ac:dyDescent="0.2">
      <c r="A29" s="26"/>
      <c r="B29" s="32">
        <v>0.1</v>
      </c>
      <c r="C29" s="60">
        <f>B29*B28</f>
        <v>50</v>
      </c>
      <c r="D29" s="159"/>
    </row>
    <row r="30" spans="1:4" ht="26.65" customHeight="1" x14ac:dyDescent="0.2">
      <c r="A30" s="5" t="s">
        <v>10</v>
      </c>
      <c r="B30" s="6">
        <v>500</v>
      </c>
      <c r="C30" s="31"/>
      <c r="D30" s="160"/>
    </row>
    <row r="31" spans="1:4" ht="7.5" customHeight="1" x14ac:dyDescent="0.2">
      <c r="A31" s="7"/>
      <c r="B31" s="1"/>
    </row>
    <row r="32" spans="1:4" x14ac:dyDescent="0.2">
      <c r="A32" s="116" t="s">
        <v>16</v>
      </c>
      <c r="B32" s="117"/>
      <c r="C32" s="117"/>
      <c r="D32" s="118"/>
    </row>
    <row r="33" spans="1:4" x14ac:dyDescent="0.2">
      <c r="A33" s="2" t="s">
        <v>8</v>
      </c>
      <c r="B33" s="3" t="s">
        <v>33</v>
      </c>
      <c r="C33" s="3" t="s">
        <v>34</v>
      </c>
      <c r="D33" s="4" t="s">
        <v>14</v>
      </c>
    </row>
    <row r="34" spans="1:4" ht="53.25" customHeight="1" x14ac:dyDescent="0.2">
      <c r="A34" s="5" t="s">
        <v>9</v>
      </c>
      <c r="B34" s="6">
        <v>169</v>
      </c>
      <c r="C34" s="119" t="str">
        <f>IF(AND(B35&lt;1),"NO PM STATED",IF(AND(B34&gt;=B37-C36),"MET PM",IF(AND(B34&lt;B37-C36),"PM NOT MET")))</f>
        <v>MET PM</v>
      </c>
      <c r="D34" s="154"/>
    </row>
    <row r="35" spans="1:4" ht="26.65" customHeight="1" x14ac:dyDescent="0.2">
      <c r="A35" s="26" t="s">
        <v>39</v>
      </c>
      <c r="B35" s="6">
        <f>B37</f>
        <v>139</v>
      </c>
      <c r="C35" s="120"/>
      <c r="D35" s="155"/>
    </row>
    <row r="36" spans="1:4" ht="26.65" hidden="1" customHeight="1" x14ac:dyDescent="0.2">
      <c r="A36" s="26"/>
      <c r="B36" s="32">
        <v>0.1</v>
      </c>
      <c r="C36" s="72">
        <f>B36*B35</f>
        <v>13.9</v>
      </c>
      <c r="D36" s="155"/>
    </row>
    <row r="37" spans="1:4" ht="26.65" customHeight="1" x14ac:dyDescent="0.2">
      <c r="A37" s="8" t="s">
        <v>10</v>
      </c>
      <c r="B37" s="6">
        <v>139</v>
      </c>
      <c r="C37" s="30"/>
      <c r="D37" s="156"/>
    </row>
    <row r="38" spans="1:4" x14ac:dyDescent="0.2">
      <c r="A38" s="2" t="s">
        <v>13</v>
      </c>
      <c r="B38" s="3" t="s">
        <v>33</v>
      </c>
      <c r="C38" s="3" t="s">
        <v>34</v>
      </c>
      <c r="D38" s="4" t="s">
        <v>14</v>
      </c>
    </row>
    <row r="39" spans="1:4" ht="53.25" customHeight="1" x14ac:dyDescent="0.2">
      <c r="A39" s="5" t="s">
        <v>9</v>
      </c>
      <c r="B39" s="6">
        <v>165</v>
      </c>
      <c r="C39" s="119" t="str">
        <f>IF(AND(B40&lt;1),"NO PM STATED",IF(AND(B39&gt;=B42-C41),"MET PM",IF(AND(B39&lt;B42-C41),"PM NOT MET")))</f>
        <v>MET PM</v>
      </c>
      <c r="D39" s="154"/>
    </row>
    <row r="40" spans="1:4" ht="26.65" customHeight="1" x14ac:dyDescent="0.2">
      <c r="A40" s="26" t="s">
        <v>39</v>
      </c>
      <c r="B40" s="6">
        <f>B42</f>
        <v>104</v>
      </c>
      <c r="C40" s="120"/>
      <c r="D40" s="155"/>
    </row>
    <row r="41" spans="1:4" ht="26.65" hidden="1" customHeight="1" x14ac:dyDescent="0.2">
      <c r="A41" s="26"/>
      <c r="B41" s="32">
        <v>0.1</v>
      </c>
      <c r="C41" s="72">
        <f>B41*B40</f>
        <v>10.4</v>
      </c>
      <c r="D41" s="155"/>
    </row>
    <row r="42" spans="1:4" ht="26.65" customHeight="1" x14ac:dyDescent="0.2">
      <c r="A42" s="5" t="s">
        <v>10</v>
      </c>
      <c r="B42" s="6">
        <v>104</v>
      </c>
      <c r="C42" s="31"/>
      <c r="D42" s="156"/>
    </row>
    <row r="43" spans="1:4" ht="14.25" customHeight="1" x14ac:dyDescent="0.2">
      <c r="A43" s="2" t="s">
        <v>19</v>
      </c>
      <c r="B43" s="3" t="s">
        <v>33</v>
      </c>
      <c r="C43" s="3" t="s">
        <v>34</v>
      </c>
      <c r="D43" s="4" t="s">
        <v>14</v>
      </c>
    </row>
    <row r="44" spans="1:4" ht="53.25" customHeight="1" x14ac:dyDescent="0.2">
      <c r="A44" s="5" t="s">
        <v>9</v>
      </c>
      <c r="B44" s="6">
        <v>165</v>
      </c>
      <c r="C44" s="119" t="str">
        <f>IF(AND(B45&lt;1),"NO PM STATED",IF(AND(B44&gt;=B47-C46),"MET PM",IF(AND(B44&lt;B47-C46),"PM NOT MET")))</f>
        <v>MET PM</v>
      </c>
      <c r="D44" s="154"/>
    </row>
    <row r="45" spans="1:4" ht="26.65" customHeight="1" x14ac:dyDescent="0.2">
      <c r="A45" s="26" t="s">
        <v>39</v>
      </c>
      <c r="B45" s="6">
        <f>B47</f>
        <v>97</v>
      </c>
      <c r="C45" s="120"/>
      <c r="D45" s="155"/>
    </row>
    <row r="46" spans="1:4" ht="26.65" hidden="1" customHeight="1" x14ac:dyDescent="0.2">
      <c r="A46" s="26"/>
      <c r="B46" s="32">
        <v>0.1</v>
      </c>
      <c r="C46" s="76">
        <f>B46*B45</f>
        <v>9.7000000000000011</v>
      </c>
      <c r="D46" s="155"/>
    </row>
    <row r="47" spans="1:4" ht="26.65" customHeight="1" x14ac:dyDescent="0.2">
      <c r="A47" s="5" t="s">
        <v>10</v>
      </c>
      <c r="B47" s="6">
        <v>97</v>
      </c>
      <c r="C47" s="31"/>
      <c r="D47" s="156"/>
    </row>
    <row r="48" spans="1:4" x14ac:dyDescent="0.2">
      <c r="A48" s="2" t="s">
        <v>20</v>
      </c>
      <c r="B48" s="3" t="s">
        <v>33</v>
      </c>
      <c r="C48" s="3" t="s">
        <v>34</v>
      </c>
      <c r="D48" s="4" t="s">
        <v>14</v>
      </c>
    </row>
    <row r="49" spans="1:4" ht="53.25" customHeight="1" x14ac:dyDescent="0.2">
      <c r="A49" s="5" t="s">
        <v>9</v>
      </c>
      <c r="B49" s="6">
        <v>27</v>
      </c>
      <c r="C49" s="119" t="str">
        <f>IF(AND(B50&lt;1),"NO PM STATED",IF(AND(B49&gt;=B52-C51),"MET PM",IF(AND(B49&lt;B52-C51),"PM NOT MET")))</f>
        <v>MET PM</v>
      </c>
      <c r="D49" s="155"/>
    </row>
    <row r="50" spans="1:4" ht="26.65" customHeight="1" x14ac:dyDescent="0.2">
      <c r="A50" s="26" t="s">
        <v>39</v>
      </c>
      <c r="B50" s="6">
        <f>B52</f>
        <v>20</v>
      </c>
      <c r="C50" s="120"/>
      <c r="D50" s="155"/>
    </row>
    <row r="51" spans="1:4" ht="26.65" hidden="1" customHeight="1" x14ac:dyDescent="0.2">
      <c r="A51" s="26"/>
      <c r="B51" s="32">
        <v>0.1</v>
      </c>
      <c r="C51" s="72">
        <f>B51*B50</f>
        <v>2</v>
      </c>
      <c r="D51" s="155"/>
    </row>
    <row r="52" spans="1:4" ht="26.65" customHeight="1" x14ac:dyDescent="0.2">
      <c r="A52" s="5" t="s">
        <v>10</v>
      </c>
      <c r="B52" s="6">
        <v>20</v>
      </c>
      <c r="C52" s="31"/>
      <c r="D52" s="156"/>
    </row>
    <row r="53" spans="1:4" ht="7.5" customHeight="1" x14ac:dyDescent="0.2">
      <c r="A53" s="9"/>
    </row>
    <row r="54" spans="1:4" x14ac:dyDescent="0.2">
      <c r="A54" s="116" t="s">
        <v>17</v>
      </c>
      <c r="B54" s="117"/>
      <c r="C54" s="117"/>
      <c r="D54" s="118"/>
    </row>
    <row r="55" spans="1:4" x14ac:dyDescent="0.2">
      <c r="A55" s="11" t="s">
        <v>8</v>
      </c>
      <c r="B55" s="3" t="s">
        <v>33</v>
      </c>
      <c r="C55" s="3" t="s">
        <v>34</v>
      </c>
      <c r="D55" s="4" t="s">
        <v>14</v>
      </c>
    </row>
    <row r="56" spans="1:4" ht="53.25" customHeight="1" x14ac:dyDescent="0.2">
      <c r="A56" s="8" t="s">
        <v>9</v>
      </c>
      <c r="B56" s="6">
        <v>962193</v>
      </c>
      <c r="C56" s="119" t="str">
        <f>IF(AND(B57&lt;1),"NO PM STATED",IF(AND(B56&gt;=B59-C58),"MET PM",IF(AND(B56&lt;B59-C58),"PM NOT MET")))</f>
        <v>PM NOT MET</v>
      </c>
      <c r="D56" s="155"/>
    </row>
    <row r="57" spans="1:4" ht="26.65" customHeight="1" x14ac:dyDescent="0.2">
      <c r="A57" s="26" t="s">
        <v>39</v>
      </c>
      <c r="B57" s="6">
        <f>B59</f>
        <v>1661213</v>
      </c>
      <c r="C57" s="120"/>
      <c r="D57" s="155"/>
    </row>
    <row r="58" spans="1:4" ht="26.65" hidden="1" customHeight="1" x14ac:dyDescent="0.2">
      <c r="A58" s="26"/>
      <c r="B58" s="32">
        <v>0.1</v>
      </c>
      <c r="C58" s="72">
        <f>B58*B57</f>
        <v>166121.30000000002</v>
      </c>
      <c r="D58" s="155"/>
    </row>
    <row r="59" spans="1:4" ht="26.65" customHeight="1" x14ac:dyDescent="0.2">
      <c r="A59" s="8" t="s">
        <v>10</v>
      </c>
      <c r="B59" s="6">
        <v>1661213</v>
      </c>
      <c r="C59" s="31"/>
      <c r="D59" s="156"/>
    </row>
    <row r="60" spans="1:4" x14ac:dyDescent="0.2">
      <c r="A60" s="2" t="s">
        <v>13</v>
      </c>
      <c r="B60" s="3" t="s">
        <v>33</v>
      </c>
      <c r="C60" s="3" t="s">
        <v>34</v>
      </c>
      <c r="D60" s="4" t="s">
        <v>14</v>
      </c>
    </row>
    <row r="61" spans="1:4" ht="53.25" customHeight="1" x14ac:dyDescent="0.2">
      <c r="A61" s="5" t="s">
        <v>9</v>
      </c>
      <c r="B61" s="6">
        <v>892065</v>
      </c>
      <c r="C61" s="119" t="str">
        <f>IF(AND(B62&lt;1),"NO PM STATED",IF(AND(B61&gt;=B64-C63),"MET PM",IF(AND(B61&lt;B64-C63),"PM NOT MET")))</f>
        <v>PM NOT MET</v>
      </c>
      <c r="D61" s="154"/>
    </row>
    <row r="62" spans="1:4" ht="26.65" customHeight="1" x14ac:dyDescent="0.2">
      <c r="A62" s="26" t="s">
        <v>39</v>
      </c>
      <c r="B62" s="6">
        <f>B64</f>
        <v>1194221</v>
      </c>
      <c r="C62" s="120"/>
      <c r="D62" s="155"/>
    </row>
    <row r="63" spans="1:4" ht="26.65" hidden="1" customHeight="1" x14ac:dyDescent="0.2">
      <c r="A63" s="26"/>
      <c r="B63" s="32">
        <v>0.1</v>
      </c>
      <c r="C63" s="72">
        <f>B63*B62</f>
        <v>119422.1</v>
      </c>
      <c r="D63" s="155"/>
    </row>
    <row r="64" spans="1:4" ht="26.65" customHeight="1" x14ac:dyDescent="0.2">
      <c r="A64" s="5" t="s">
        <v>10</v>
      </c>
      <c r="B64" s="6">
        <v>1194221</v>
      </c>
      <c r="C64" s="31"/>
      <c r="D64" s="156"/>
    </row>
    <row r="65" spans="1:4" x14ac:dyDescent="0.2">
      <c r="A65" s="2" t="s">
        <v>19</v>
      </c>
      <c r="B65" s="3" t="s">
        <v>33</v>
      </c>
      <c r="C65" s="3" t="s">
        <v>34</v>
      </c>
      <c r="D65" s="4" t="s">
        <v>14</v>
      </c>
    </row>
    <row r="66" spans="1:4" ht="53.25" customHeight="1" x14ac:dyDescent="0.2">
      <c r="A66" s="5" t="s">
        <v>9</v>
      </c>
      <c r="B66" s="6">
        <v>872419</v>
      </c>
      <c r="C66" s="119" t="str">
        <f>IF(AND(B67&lt;1),"NO PM STATED",IF(AND(B66&gt;=B69-C68),"MET PM",IF(AND(B66&lt;B69-C68),"PM NOT MET")))</f>
        <v>PM NOT MET</v>
      </c>
      <c r="D66" s="154"/>
    </row>
    <row r="67" spans="1:4" ht="26.65" customHeight="1" x14ac:dyDescent="0.2">
      <c r="A67" s="26" t="s">
        <v>39</v>
      </c>
      <c r="B67" s="6">
        <f>B69</f>
        <v>1193982</v>
      </c>
      <c r="C67" s="120"/>
      <c r="D67" s="155"/>
    </row>
    <row r="68" spans="1:4" ht="26.65" hidden="1" customHeight="1" x14ac:dyDescent="0.2">
      <c r="A68" s="26"/>
      <c r="B68" s="32">
        <v>0.1</v>
      </c>
      <c r="C68" s="76">
        <f>B68*B67</f>
        <v>119398.20000000001</v>
      </c>
      <c r="D68" s="155"/>
    </row>
    <row r="69" spans="1:4" ht="26.65" customHeight="1" x14ac:dyDescent="0.2">
      <c r="A69" s="5" t="s">
        <v>10</v>
      </c>
      <c r="B69" s="6">
        <v>1193982</v>
      </c>
      <c r="C69" s="31"/>
      <c r="D69" s="156"/>
    </row>
    <row r="70" spans="1:4" x14ac:dyDescent="0.2">
      <c r="A70" s="2" t="s">
        <v>20</v>
      </c>
      <c r="B70" s="3" t="s">
        <v>33</v>
      </c>
      <c r="C70" s="3" t="s">
        <v>34</v>
      </c>
      <c r="D70" s="4" t="s">
        <v>14</v>
      </c>
    </row>
    <row r="71" spans="1:4" ht="53.25" customHeight="1" x14ac:dyDescent="0.2">
      <c r="A71" s="5" t="s">
        <v>9</v>
      </c>
      <c r="B71" s="6">
        <v>32414</v>
      </c>
      <c r="C71" s="119" t="str">
        <f>IF(AND(B72&lt;1),"NO PM STATED",IF(AND(B71&gt;=B74-C73),"MET PM",IF(AND(B71&lt;B74-C73),"PM NOT MET")))</f>
        <v>MET PM</v>
      </c>
      <c r="D71" s="110"/>
    </row>
    <row r="72" spans="1:4" ht="26.65" customHeight="1" x14ac:dyDescent="0.2">
      <c r="A72" s="26" t="s">
        <v>39</v>
      </c>
      <c r="B72" s="6">
        <f>B74</f>
        <v>10000</v>
      </c>
      <c r="C72" s="120"/>
      <c r="D72" s="161"/>
    </row>
    <row r="73" spans="1:4" ht="26.65" hidden="1" customHeight="1" x14ac:dyDescent="0.2">
      <c r="A73" s="26"/>
      <c r="B73" s="32">
        <v>0.1</v>
      </c>
      <c r="C73" s="72">
        <f>B73*B72</f>
        <v>1000</v>
      </c>
      <c r="D73" s="161"/>
    </row>
    <row r="74" spans="1:4" ht="26.65" customHeight="1" x14ac:dyDescent="0.2">
      <c r="A74" s="5" t="s">
        <v>10</v>
      </c>
      <c r="B74" s="6">
        <v>10000</v>
      </c>
      <c r="C74" s="31"/>
      <c r="D74" s="162"/>
    </row>
    <row r="75" spans="1:4" ht="6.75" customHeight="1" x14ac:dyDescent="0.2">
      <c r="A75" s="12"/>
    </row>
    <row r="76" spans="1:4" x14ac:dyDescent="0.2">
      <c r="A76" s="116" t="s">
        <v>18</v>
      </c>
      <c r="B76" s="117"/>
      <c r="C76" s="117"/>
      <c r="D76" s="118"/>
    </row>
    <row r="77" spans="1:4" x14ac:dyDescent="0.2">
      <c r="A77" s="11" t="s">
        <v>8</v>
      </c>
      <c r="B77" s="3" t="s">
        <v>33</v>
      </c>
      <c r="C77" s="3" t="s">
        <v>34</v>
      </c>
      <c r="D77" s="4" t="s">
        <v>14</v>
      </c>
    </row>
    <row r="78" spans="1:4" ht="53.25" customHeight="1" x14ac:dyDescent="0.2">
      <c r="A78" s="8" t="s">
        <v>9</v>
      </c>
      <c r="B78" s="6">
        <v>541</v>
      </c>
      <c r="C78" s="119" t="str">
        <f>IF(AND(B79&lt;1),"NO PM STATED",IF(AND(B78&gt;=B81-C80),"MET PM",IF(AND(B78&lt;B81-C80),"PM NOT MET")))</f>
        <v>MET PM</v>
      </c>
      <c r="D78" s="155"/>
    </row>
    <row r="79" spans="1:4" ht="26.65" customHeight="1" x14ac:dyDescent="0.2">
      <c r="A79" s="26" t="s">
        <v>39</v>
      </c>
      <c r="B79" s="6">
        <f>B81</f>
        <v>305</v>
      </c>
      <c r="C79" s="120"/>
      <c r="D79" s="155"/>
    </row>
    <row r="80" spans="1:4" ht="26.65" hidden="1" customHeight="1" x14ac:dyDescent="0.2">
      <c r="A80" s="26"/>
      <c r="B80" s="32">
        <v>0.1</v>
      </c>
      <c r="C80" s="72">
        <f>B80*B79</f>
        <v>30.5</v>
      </c>
      <c r="D80" s="155"/>
    </row>
    <row r="81" spans="1:4" ht="26.65" customHeight="1" x14ac:dyDescent="0.2">
      <c r="A81" s="8" t="s">
        <v>10</v>
      </c>
      <c r="B81" s="6">
        <v>305</v>
      </c>
      <c r="C81" s="31"/>
      <c r="D81" s="156"/>
    </row>
    <row r="82" spans="1:4" x14ac:dyDescent="0.2">
      <c r="A82" s="2" t="s">
        <v>13</v>
      </c>
      <c r="B82" s="3" t="s">
        <v>33</v>
      </c>
      <c r="C82" s="3" t="s">
        <v>34</v>
      </c>
      <c r="D82" s="4" t="s">
        <v>14</v>
      </c>
    </row>
    <row r="83" spans="1:4" ht="53.25" customHeight="1" x14ac:dyDescent="0.2">
      <c r="A83" s="5" t="s">
        <v>9</v>
      </c>
      <c r="B83" s="6">
        <v>546</v>
      </c>
      <c r="C83" s="119" t="str">
        <f>IF(AND(B84&lt;1),"NO PM STATED",IF(AND(B83&gt;=B86-C85),"MET PM",IF(AND(B83&lt;B86-C85),"PM NOT MET")))</f>
        <v>MET PM</v>
      </c>
      <c r="D83" s="154"/>
    </row>
    <row r="84" spans="1:4" ht="26.65" customHeight="1" x14ac:dyDescent="0.2">
      <c r="A84" s="26" t="s">
        <v>39</v>
      </c>
      <c r="B84" s="6">
        <f>B86</f>
        <v>312</v>
      </c>
      <c r="C84" s="120"/>
      <c r="D84" s="155"/>
    </row>
    <row r="85" spans="1:4" ht="26.65" hidden="1" customHeight="1" x14ac:dyDescent="0.2">
      <c r="A85" s="26"/>
      <c r="B85" s="32">
        <v>0.1</v>
      </c>
      <c r="C85" s="72">
        <f>B85*B84</f>
        <v>31.200000000000003</v>
      </c>
      <c r="D85" s="155"/>
    </row>
    <row r="86" spans="1:4" ht="26.65" customHeight="1" x14ac:dyDescent="0.2">
      <c r="A86" s="5" t="s">
        <v>10</v>
      </c>
      <c r="B86" s="6">
        <v>312</v>
      </c>
      <c r="C86" s="31"/>
      <c r="D86" s="156"/>
    </row>
    <row r="87" spans="1:4" x14ac:dyDescent="0.2">
      <c r="A87" s="2" t="s">
        <v>19</v>
      </c>
      <c r="B87" s="3" t="s">
        <v>33</v>
      </c>
      <c r="C87" s="3" t="s">
        <v>34</v>
      </c>
      <c r="D87" s="4" t="s">
        <v>14</v>
      </c>
    </row>
    <row r="88" spans="1:4" ht="53.25" customHeight="1" x14ac:dyDescent="0.2">
      <c r="A88" s="5" t="s">
        <v>9</v>
      </c>
      <c r="B88" s="6">
        <v>546</v>
      </c>
      <c r="C88" s="119" t="str">
        <f>IF(AND(B89&lt;1),"NO PM STATED",IF(AND(B88&gt;=B91-C90),"MET PM",IF(AND(B88&lt;B91-C90),"PM NOT MET")))</f>
        <v>MET PM</v>
      </c>
      <c r="D88" s="154"/>
    </row>
    <row r="89" spans="1:4" ht="26.65" customHeight="1" x14ac:dyDescent="0.2">
      <c r="A89" s="26" t="s">
        <v>39</v>
      </c>
      <c r="B89" s="6">
        <f>B91</f>
        <v>312</v>
      </c>
      <c r="C89" s="120"/>
      <c r="D89" s="155"/>
    </row>
    <row r="90" spans="1:4" ht="26.65" hidden="1" customHeight="1" x14ac:dyDescent="0.2">
      <c r="A90" s="26"/>
      <c r="B90" s="32">
        <v>0.1</v>
      </c>
      <c r="C90" s="72">
        <f>B90*B89</f>
        <v>31.200000000000003</v>
      </c>
      <c r="D90" s="155"/>
    </row>
    <row r="91" spans="1:4" ht="26.65" customHeight="1" x14ac:dyDescent="0.2">
      <c r="A91" s="5" t="s">
        <v>10</v>
      </c>
      <c r="B91" s="6">
        <v>312</v>
      </c>
      <c r="C91" s="31"/>
      <c r="D91" s="156"/>
    </row>
    <row r="92" spans="1:4" ht="9" customHeight="1" x14ac:dyDescent="0.2">
      <c r="A92" s="9"/>
      <c r="B92" s="18"/>
      <c r="C92" s="19"/>
      <c r="D92" s="20"/>
    </row>
    <row r="93" spans="1:4" x14ac:dyDescent="0.2">
      <c r="A93" s="153" t="s">
        <v>47</v>
      </c>
      <c r="B93" s="153"/>
      <c r="C93" s="153"/>
      <c r="D93" s="153"/>
    </row>
    <row r="94" spans="1:4" ht="7.5" customHeight="1" x14ac:dyDescent="0.2">
      <c r="A94" s="12"/>
    </row>
    <row r="95" spans="1:4" x14ac:dyDescent="0.2">
      <c r="A95" s="116" t="s">
        <v>11</v>
      </c>
      <c r="B95" s="117"/>
      <c r="C95" s="117"/>
      <c r="D95" s="118"/>
    </row>
    <row r="96" spans="1:4" x14ac:dyDescent="0.2">
      <c r="A96" s="11" t="s">
        <v>8</v>
      </c>
      <c r="B96" s="3" t="s">
        <v>33</v>
      </c>
      <c r="C96" s="3" t="s">
        <v>34</v>
      </c>
      <c r="D96" s="4" t="s">
        <v>14</v>
      </c>
    </row>
    <row r="97" spans="1:4" ht="53.25" customHeight="1" x14ac:dyDescent="0.2">
      <c r="A97" s="13" t="s">
        <v>9</v>
      </c>
      <c r="B97" s="6">
        <v>27</v>
      </c>
      <c r="C97" s="119" t="str">
        <f>IF(AND(B98&lt;1),"NO PM STATED",IF(AND(B97&gt;=B100-C99),"MET PM",IF(AND(B97&lt;B100-C99),"PM NOT MET")))</f>
        <v>PM NOT MET</v>
      </c>
      <c r="D97" s="157"/>
    </row>
    <row r="98" spans="1:4" ht="26.65" customHeight="1" x14ac:dyDescent="0.2">
      <c r="A98" s="26" t="s">
        <v>39</v>
      </c>
      <c r="B98" s="6">
        <f>B100</f>
        <v>63</v>
      </c>
      <c r="C98" s="120"/>
      <c r="D98" s="155"/>
    </row>
    <row r="99" spans="1:4" ht="26.65" hidden="1" customHeight="1" x14ac:dyDescent="0.2">
      <c r="A99" s="26"/>
      <c r="B99" s="32">
        <v>0.05</v>
      </c>
      <c r="C99" s="72">
        <f>B99*B98</f>
        <v>3.1500000000000004</v>
      </c>
      <c r="D99" s="155"/>
    </row>
    <row r="100" spans="1:4" ht="26.45" customHeight="1" x14ac:dyDescent="0.2">
      <c r="A100" s="13" t="s">
        <v>10</v>
      </c>
      <c r="B100" s="6">
        <v>63</v>
      </c>
      <c r="C100" s="31"/>
      <c r="D100" s="156"/>
    </row>
    <row r="101" spans="1:4" ht="10.5" customHeight="1" x14ac:dyDescent="0.2">
      <c r="A101" s="12"/>
    </row>
    <row r="102" spans="1:4" x14ac:dyDescent="0.2">
      <c r="A102" s="153" t="s">
        <v>49</v>
      </c>
      <c r="B102" s="153"/>
      <c r="C102" s="153"/>
      <c r="D102" s="153"/>
    </row>
    <row r="103" spans="1:4" ht="6.75" customHeight="1" x14ac:dyDescent="0.2">
      <c r="A103" s="12"/>
    </row>
    <row r="104" spans="1:4" ht="70.7" customHeight="1" x14ac:dyDescent="0.2">
      <c r="A104" s="122" t="s">
        <v>60</v>
      </c>
      <c r="B104" s="122"/>
      <c r="C104" s="122"/>
      <c r="D104" s="122"/>
    </row>
  </sheetData>
  <sheetProtection password="CD52" sheet="1" objects="1" scenarios="1"/>
  <protectedRanges>
    <protectedRange sqref="D97 D88 D83 D78 D71 D66 D61 D56 D49 D44 D39 D34 D27 D22 D17 D12" name="Range1"/>
  </protectedRanges>
  <mergeCells count="48">
    <mergeCell ref="C22:C23"/>
    <mergeCell ref="D22:D25"/>
    <mergeCell ref="C44:C45"/>
    <mergeCell ref="D44:D47"/>
    <mergeCell ref="C66:C67"/>
    <mergeCell ref="D66:D69"/>
    <mergeCell ref="D49:D52"/>
    <mergeCell ref="D71:D74"/>
    <mergeCell ref="A54:D54"/>
    <mergeCell ref="D27:D30"/>
    <mergeCell ref="A32:D32"/>
    <mergeCell ref="D34:D37"/>
    <mergeCell ref="C34:C35"/>
    <mergeCell ref="C27:C28"/>
    <mergeCell ref="D39:D42"/>
    <mergeCell ref="C39:C40"/>
    <mergeCell ref="C49:C50"/>
    <mergeCell ref="D56:D59"/>
    <mergeCell ref="D61:D64"/>
    <mergeCell ref="C56:C57"/>
    <mergeCell ref="C61:C62"/>
    <mergeCell ref="C71:C72"/>
    <mergeCell ref="A10:D10"/>
    <mergeCell ref="C17:C18"/>
    <mergeCell ref="A1:D1"/>
    <mergeCell ref="A2:D2"/>
    <mergeCell ref="D12:D15"/>
    <mergeCell ref="D17:D20"/>
    <mergeCell ref="C12:C13"/>
    <mergeCell ref="A3:D3"/>
    <mergeCell ref="A4:D4"/>
    <mergeCell ref="A5:D5"/>
    <mergeCell ref="A6:D6"/>
    <mergeCell ref="A7:D7"/>
    <mergeCell ref="A8:D8"/>
    <mergeCell ref="D78:D81"/>
    <mergeCell ref="A76:D76"/>
    <mergeCell ref="D83:D86"/>
    <mergeCell ref="C78:C79"/>
    <mergeCell ref="C83:C84"/>
    <mergeCell ref="A104:D104"/>
    <mergeCell ref="C97:C98"/>
    <mergeCell ref="A93:D93"/>
    <mergeCell ref="A95:D95"/>
    <mergeCell ref="D88:D91"/>
    <mergeCell ref="D97:D100"/>
    <mergeCell ref="A102:D102"/>
    <mergeCell ref="C88:C89"/>
  </mergeCells>
  <phoneticPr fontId="7" type="noConversion"/>
  <conditionalFormatting sqref="B98 B89 B84 B79 B72 B62 B57 B50 B40 B35 B28 B18 B13">
    <cfRule type="cellIs" dxfId="56" priority="19" operator="lessThan">
      <formula>1</formula>
    </cfRule>
  </conditionalFormatting>
  <conditionalFormatting sqref="B23 B45 B67">
    <cfRule type="cellIs" dxfId="55" priority="3" operator="lessThan">
      <formula>1</formula>
    </cfRule>
  </conditionalFormatting>
  <conditionalFormatting sqref="C97 C88 C83 C78 C71 C66 C61 C56 C49 C44 C39 C34 C27 C22 C17 C12">
    <cfRule type="cellIs" dxfId="54" priority="1" operator="equal">
      <formula>"NO PM STATED"</formula>
    </cfRule>
  </conditionalFormatting>
  <conditionalFormatting sqref="C97 C88 C83 C78 C71 C66 C61 C56 C49 C44 C39 C34 C27 C22 C17 C12">
    <cfRule type="cellIs" dxfId="53" priority="2" stopIfTrue="1" operator="equal">
      <formula>"PM NOT MET"</formula>
    </cfRule>
  </conditionalFormatting>
  <pageMargins left="0.33" right="0.4" top="0.52" bottom="0.72" header="0.5" footer="0.5"/>
  <pageSetup scale="88" orientation="portrait" r:id="rId1"/>
  <headerFooter alignWithMargins="0">
    <oddFooter>&amp;L&amp;9 07/15/2015  &amp;A&amp;R&amp;9Attachment 2, CCPC HOM 15-18 Page &amp;P of  &amp;N</oddFooter>
  </headerFooter>
  <rowBreaks count="2" manualBreakCount="2">
    <brk id="37" max="3" man="1"/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69"/>
  <sheetViews>
    <sheetView zoomScaleNormal="100" workbookViewId="0">
      <selection activeCell="A169" sqref="A169:D16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7.2851562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29</v>
      </c>
      <c r="B2" s="133"/>
      <c r="C2" s="133"/>
      <c r="D2" s="134"/>
    </row>
    <row r="3" spans="1:5" x14ac:dyDescent="0.2">
      <c r="A3" s="138" t="s">
        <v>58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2121</v>
      </c>
      <c r="C12" s="119" t="str">
        <f>IF(AND(B13&lt;1),"NO PM STATED",IF(AND(B12&gt;=B15-C14),"MET PM",IF(AND(B12&lt;B15-C14),"PM NOT MET")))</f>
        <v>PM NOT MET</v>
      </c>
      <c r="D12" s="167"/>
    </row>
    <row r="13" spans="1:5" ht="26.65" customHeight="1" x14ac:dyDescent="0.2">
      <c r="A13" s="26" t="s">
        <v>39</v>
      </c>
      <c r="B13" s="6">
        <f>B15</f>
        <v>2386</v>
      </c>
      <c r="C13" s="120"/>
      <c r="D13" s="165"/>
    </row>
    <row r="14" spans="1:5" ht="26.65" hidden="1" customHeight="1" x14ac:dyDescent="0.2">
      <c r="A14" s="26"/>
      <c r="B14" s="32">
        <v>0.1</v>
      </c>
      <c r="C14" s="34">
        <f>B13*B14</f>
        <v>238.60000000000002</v>
      </c>
      <c r="D14" s="165"/>
    </row>
    <row r="15" spans="1:5" ht="26.65" customHeight="1" x14ac:dyDescent="0.2">
      <c r="A15" s="5" t="s">
        <v>10</v>
      </c>
      <c r="B15" s="6">
        <v>2386</v>
      </c>
      <c r="C15" s="31"/>
      <c r="D15" s="166"/>
    </row>
    <row r="16" spans="1:5" x14ac:dyDescent="0.2">
      <c r="A16" s="2" t="s">
        <v>13</v>
      </c>
      <c r="B16" s="3" t="s">
        <v>33</v>
      </c>
      <c r="C16" s="3" t="s">
        <v>34</v>
      </c>
      <c r="D16" s="4" t="s">
        <v>14</v>
      </c>
    </row>
    <row r="17" spans="1:6" ht="53.25" customHeight="1" x14ac:dyDescent="0.2">
      <c r="A17" s="5" t="s">
        <v>9</v>
      </c>
      <c r="B17" s="6">
        <v>2412</v>
      </c>
      <c r="C17" s="119" t="str">
        <f>IF(AND(B18&lt;1),"NO PM STATED",IF(AND(B17&gt;=B20-C19),"MET PM",IF(AND(B17&lt;B20-C19),"PM NOT MET")))</f>
        <v>PM NOT MET</v>
      </c>
      <c r="D17" s="164"/>
      <c r="F17" s="44"/>
    </row>
    <row r="18" spans="1:6" ht="26.65" customHeight="1" x14ac:dyDescent="0.2">
      <c r="A18" s="26" t="s">
        <v>39</v>
      </c>
      <c r="B18" s="6">
        <f>B20</f>
        <v>2938</v>
      </c>
      <c r="C18" s="120"/>
      <c r="D18" s="165"/>
      <c r="F18" s="44"/>
    </row>
    <row r="19" spans="1:6" ht="26.65" hidden="1" customHeight="1" x14ac:dyDescent="0.2">
      <c r="A19" s="26"/>
      <c r="B19" s="32">
        <v>0.1</v>
      </c>
      <c r="C19" s="34">
        <f>B18*B19</f>
        <v>293.8</v>
      </c>
      <c r="D19" s="165"/>
      <c r="F19" s="44"/>
    </row>
    <row r="20" spans="1:6" ht="26.65" customHeight="1" x14ac:dyDescent="0.2">
      <c r="A20" s="8" t="s">
        <v>10</v>
      </c>
      <c r="B20" s="6">
        <v>2938</v>
      </c>
      <c r="C20" s="31"/>
      <c r="D20" s="166"/>
    </row>
    <row r="21" spans="1:6" x14ac:dyDescent="0.2">
      <c r="A21" s="2" t="s">
        <v>19</v>
      </c>
      <c r="B21" s="3" t="s">
        <v>33</v>
      </c>
      <c r="C21" s="3" t="s">
        <v>34</v>
      </c>
      <c r="D21" s="4" t="s">
        <v>14</v>
      </c>
    </row>
    <row r="22" spans="1:6" ht="63.75" customHeight="1" x14ac:dyDescent="0.2">
      <c r="A22" s="5" t="s">
        <v>9</v>
      </c>
      <c r="B22" s="6">
        <v>2367</v>
      </c>
      <c r="C22" s="119" t="str">
        <f>IF(AND(B23&lt;1),"NO PM STATED",IF(AND(B22&gt;=B25-C24),"MET PM",IF(AND(B22&lt;B25-C24),"PM NOT MET")))</f>
        <v>MET PM</v>
      </c>
      <c r="D22" s="164"/>
    </row>
    <row r="23" spans="1:6" ht="26.65" customHeight="1" x14ac:dyDescent="0.2">
      <c r="A23" s="26" t="s">
        <v>39</v>
      </c>
      <c r="B23" s="6">
        <f>B25</f>
        <v>2292</v>
      </c>
      <c r="C23" s="120"/>
      <c r="D23" s="165"/>
    </row>
    <row r="24" spans="1:6" ht="26.65" hidden="1" customHeight="1" x14ac:dyDescent="0.2">
      <c r="A24" s="26"/>
      <c r="B24" s="32">
        <v>0.1</v>
      </c>
      <c r="C24" s="34">
        <f>B23*B24</f>
        <v>229.20000000000002</v>
      </c>
      <c r="D24" s="165"/>
    </row>
    <row r="25" spans="1:6" ht="26.65" customHeight="1" x14ac:dyDescent="0.2">
      <c r="A25" s="8" t="s">
        <v>10</v>
      </c>
      <c r="B25" s="6">
        <v>2292</v>
      </c>
      <c r="C25" s="31"/>
      <c r="D25" s="166"/>
    </row>
    <row r="26" spans="1:6" x14ac:dyDescent="0.2">
      <c r="A26" s="2" t="s">
        <v>21</v>
      </c>
      <c r="B26" s="3" t="s">
        <v>33</v>
      </c>
      <c r="C26" s="3" t="s">
        <v>34</v>
      </c>
      <c r="D26" s="4" t="s">
        <v>14</v>
      </c>
    </row>
    <row r="27" spans="1:6" ht="53.25" customHeight="1" x14ac:dyDescent="0.2">
      <c r="A27" s="5" t="s">
        <v>9</v>
      </c>
      <c r="B27" s="6">
        <v>2764</v>
      </c>
      <c r="C27" s="119" t="str">
        <f>IF(AND(B28&lt;1),"NO PM STATED",IF(AND(B27&gt;=B30-C29),"MET PM",IF(AND(B27&lt;B30-C29),"PM NOT MET")))</f>
        <v>MET PM</v>
      </c>
      <c r="D27" s="167"/>
    </row>
    <row r="28" spans="1:6" ht="26.65" customHeight="1" x14ac:dyDescent="0.2">
      <c r="A28" s="26" t="s">
        <v>39</v>
      </c>
      <c r="B28" s="6">
        <f>B30</f>
        <v>2215</v>
      </c>
      <c r="C28" s="120"/>
      <c r="D28" s="165"/>
    </row>
    <row r="29" spans="1:6" ht="26.65" hidden="1" customHeight="1" x14ac:dyDescent="0.2">
      <c r="A29" s="26"/>
      <c r="B29" s="32">
        <v>0.1</v>
      </c>
      <c r="C29" s="34">
        <f>B28*B29</f>
        <v>221.5</v>
      </c>
      <c r="D29" s="165"/>
    </row>
    <row r="30" spans="1:6" ht="26.65" customHeight="1" x14ac:dyDescent="0.2">
      <c r="A30" s="8" t="s">
        <v>10</v>
      </c>
      <c r="B30" s="6">
        <v>2215</v>
      </c>
      <c r="C30" s="71"/>
      <c r="D30" s="166"/>
    </row>
    <row r="31" spans="1:6" x14ac:dyDescent="0.2">
      <c r="A31" s="2" t="s">
        <v>23</v>
      </c>
      <c r="B31" s="3" t="s">
        <v>33</v>
      </c>
      <c r="C31" s="3" t="s">
        <v>34</v>
      </c>
      <c r="D31" s="4" t="s">
        <v>14</v>
      </c>
    </row>
    <row r="32" spans="1:6" ht="53.25" customHeight="1" x14ac:dyDescent="0.2">
      <c r="A32" s="5" t="s">
        <v>9</v>
      </c>
      <c r="B32" s="6">
        <v>2472</v>
      </c>
      <c r="C32" s="119" t="str">
        <f>IF(AND(B33&lt;1),"NO PM STATED",IF(AND(B32&gt;=B35-C34),"MET PM",IF(AND(B32&lt;B35-C34),"PM NOT MET")))</f>
        <v>MET PM</v>
      </c>
      <c r="D32" s="167"/>
    </row>
    <row r="33" spans="1:4" ht="26.65" customHeight="1" x14ac:dyDescent="0.2">
      <c r="A33" s="26" t="s">
        <v>39</v>
      </c>
      <c r="B33" s="6">
        <f>B35</f>
        <v>1764</v>
      </c>
      <c r="C33" s="120"/>
      <c r="D33" s="165"/>
    </row>
    <row r="34" spans="1:4" ht="26.65" hidden="1" customHeight="1" x14ac:dyDescent="0.2">
      <c r="A34" s="26"/>
      <c r="B34" s="32">
        <v>0.1</v>
      </c>
      <c r="C34" s="34">
        <f>B33*B34</f>
        <v>176.4</v>
      </c>
      <c r="D34" s="165"/>
    </row>
    <row r="35" spans="1:4" ht="26.65" customHeight="1" x14ac:dyDescent="0.2">
      <c r="A35" s="8" t="s">
        <v>10</v>
      </c>
      <c r="B35" s="6">
        <v>1764</v>
      </c>
      <c r="C35" s="71"/>
      <c r="D35" s="166"/>
    </row>
    <row r="36" spans="1:4" x14ac:dyDescent="0.2">
      <c r="A36" s="2" t="s">
        <v>12</v>
      </c>
      <c r="B36" s="3" t="s">
        <v>33</v>
      </c>
      <c r="C36" s="3" t="s">
        <v>34</v>
      </c>
      <c r="D36" s="4" t="s">
        <v>14</v>
      </c>
    </row>
    <row r="37" spans="1:4" ht="63.75" customHeight="1" x14ac:dyDescent="0.2">
      <c r="A37" s="5" t="s">
        <v>9</v>
      </c>
      <c r="B37" s="6">
        <v>1368</v>
      </c>
      <c r="C37" s="119" t="str">
        <f>IF(AND(B38&lt;1),"NO PM STATED",IF(AND(B37&gt;=B40-C39),"MET PM",IF(AND(B37&lt;B40-C39),"PM NOT MET")))</f>
        <v>MET PM</v>
      </c>
      <c r="D37" s="167"/>
    </row>
    <row r="38" spans="1:4" ht="26.65" customHeight="1" x14ac:dyDescent="0.2">
      <c r="A38" s="26" t="s">
        <v>39</v>
      </c>
      <c r="B38" s="6">
        <f>B40</f>
        <v>1051</v>
      </c>
      <c r="C38" s="120"/>
      <c r="D38" s="165"/>
    </row>
    <row r="39" spans="1:4" ht="26.65" hidden="1" customHeight="1" x14ac:dyDescent="0.2">
      <c r="A39" s="26"/>
      <c r="B39" s="38">
        <v>0.1</v>
      </c>
      <c r="C39" s="28">
        <f>B39*B38</f>
        <v>105.10000000000001</v>
      </c>
      <c r="D39" s="165"/>
    </row>
    <row r="40" spans="1:4" ht="26.65" customHeight="1" x14ac:dyDescent="0.2">
      <c r="A40" s="8" t="s">
        <v>10</v>
      </c>
      <c r="B40" s="6">
        <v>1051</v>
      </c>
      <c r="C40" s="29"/>
      <c r="D40" s="166"/>
    </row>
    <row r="41" spans="1:4" x14ac:dyDescent="0.2">
      <c r="A41" s="2" t="s">
        <v>20</v>
      </c>
      <c r="B41" s="3" t="s">
        <v>33</v>
      </c>
      <c r="C41" s="3" t="s">
        <v>34</v>
      </c>
      <c r="D41" s="4" t="s">
        <v>14</v>
      </c>
    </row>
    <row r="42" spans="1:4" ht="53.25" customHeight="1" x14ac:dyDescent="0.2">
      <c r="A42" s="5" t="s">
        <v>9</v>
      </c>
      <c r="B42" s="6">
        <v>2166</v>
      </c>
      <c r="C42" s="119" t="str">
        <f>IF(AND(B43&lt;1),"NO PM STATED",IF(AND(B42&gt;=B45-C44),"MET PM",IF(AND(B42&lt;B45-C44),"PM NOT MET")))</f>
        <v>MET PM</v>
      </c>
      <c r="D42" s="164"/>
    </row>
    <row r="43" spans="1:4" ht="26.65" customHeight="1" x14ac:dyDescent="0.2">
      <c r="A43" s="26" t="s">
        <v>39</v>
      </c>
      <c r="B43" s="6">
        <f>B45</f>
        <v>1588</v>
      </c>
      <c r="C43" s="120"/>
      <c r="D43" s="165"/>
    </row>
    <row r="44" spans="1:4" ht="26.65" hidden="1" customHeight="1" x14ac:dyDescent="0.2">
      <c r="A44" s="26"/>
      <c r="B44" s="32">
        <v>0.1</v>
      </c>
      <c r="C44" s="34">
        <f>B43*B44</f>
        <v>158.80000000000001</v>
      </c>
      <c r="D44" s="165"/>
    </row>
    <row r="45" spans="1:4" ht="26.65" customHeight="1" x14ac:dyDescent="0.2">
      <c r="A45" s="8" t="s">
        <v>10</v>
      </c>
      <c r="B45" s="6">
        <v>1588</v>
      </c>
      <c r="C45" s="90"/>
      <c r="D45" s="166"/>
    </row>
    <row r="46" spans="1:4" x14ac:dyDescent="0.2">
      <c r="A46" s="7"/>
      <c r="B46" s="1"/>
    </row>
    <row r="47" spans="1:4" x14ac:dyDescent="0.2">
      <c r="A47" s="116" t="s">
        <v>16</v>
      </c>
      <c r="B47" s="117"/>
      <c r="C47" s="117"/>
      <c r="D47" s="118"/>
    </row>
    <row r="48" spans="1:4" x14ac:dyDescent="0.2">
      <c r="A48" s="2" t="s">
        <v>8</v>
      </c>
      <c r="B48" s="3" t="s">
        <v>33</v>
      </c>
      <c r="C48" s="3" t="s">
        <v>34</v>
      </c>
      <c r="D48" s="4" t="s">
        <v>14</v>
      </c>
    </row>
    <row r="49" spans="1:4" ht="53.25" customHeight="1" x14ac:dyDescent="0.2">
      <c r="A49" s="5" t="s">
        <v>9</v>
      </c>
      <c r="B49" s="6">
        <v>140</v>
      </c>
      <c r="C49" s="119" t="str">
        <f>IF(AND(B50&lt;1),"NO PM STATED",IF(AND(B49&gt;=B52-C51),"MET PM",IF(AND(B49&lt;B52-C51),"PM NOT MET")))</f>
        <v>MET PM</v>
      </c>
      <c r="D49" s="164"/>
    </row>
    <row r="50" spans="1:4" ht="26.25" customHeight="1" x14ac:dyDescent="0.2">
      <c r="A50" s="26" t="s">
        <v>39</v>
      </c>
      <c r="B50" s="6">
        <f>B52</f>
        <v>133</v>
      </c>
      <c r="C50" s="120"/>
      <c r="D50" s="165"/>
    </row>
    <row r="51" spans="1:4" ht="26.65" hidden="1" customHeight="1" x14ac:dyDescent="0.2">
      <c r="A51" s="26"/>
      <c r="B51" s="32">
        <v>0.1</v>
      </c>
      <c r="C51" s="28">
        <f>B50*B51</f>
        <v>13.3</v>
      </c>
      <c r="D51" s="165"/>
    </row>
    <row r="52" spans="1:4" ht="26.25" customHeight="1" x14ac:dyDescent="0.2">
      <c r="A52" s="8" t="s">
        <v>10</v>
      </c>
      <c r="B52" s="6">
        <v>133</v>
      </c>
      <c r="C52" s="90"/>
      <c r="D52" s="166"/>
    </row>
    <row r="53" spans="1:4" x14ac:dyDescent="0.2">
      <c r="A53" s="2" t="s">
        <v>13</v>
      </c>
      <c r="B53" s="3" t="s">
        <v>33</v>
      </c>
      <c r="C53" s="3" t="s">
        <v>34</v>
      </c>
      <c r="D53" s="4" t="s">
        <v>14</v>
      </c>
    </row>
    <row r="54" spans="1:4" ht="53.25" customHeight="1" x14ac:dyDescent="0.2">
      <c r="A54" s="5" t="s">
        <v>9</v>
      </c>
      <c r="B54" s="6">
        <v>129</v>
      </c>
      <c r="C54" s="119" t="str">
        <f>IF(AND(B55&lt;1),"NO PM STATED",IF(AND(B54&gt;=B57-C56),"MET PM",IF(AND(B54&lt;B57-C56),"PM NOT MET")))</f>
        <v>NO PM STATED</v>
      </c>
      <c r="D54" s="164"/>
    </row>
    <row r="55" spans="1:4" ht="26.45" customHeight="1" x14ac:dyDescent="0.2">
      <c r="A55" s="26" t="s">
        <v>39</v>
      </c>
      <c r="B55" s="6">
        <f>B57</f>
        <v>0</v>
      </c>
      <c r="C55" s="120"/>
      <c r="D55" s="165"/>
    </row>
    <row r="56" spans="1:4" hidden="1" x14ac:dyDescent="0.2">
      <c r="A56" s="26"/>
      <c r="B56" s="32">
        <v>0.1</v>
      </c>
      <c r="C56" s="28">
        <f>B56*B55</f>
        <v>0</v>
      </c>
      <c r="D56" s="165"/>
    </row>
    <row r="57" spans="1:4" ht="26.45" customHeight="1" x14ac:dyDescent="0.2">
      <c r="A57" s="8" t="s">
        <v>10</v>
      </c>
      <c r="B57" s="6"/>
      <c r="C57" s="71"/>
      <c r="D57" s="166"/>
    </row>
    <row r="58" spans="1:4" x14ac:dyDescent="0.2">
      <c r="A58" s="2" t="s">
        <v>19</v>
      </c>
      <c r="B58" s="3" t="s">
        <v>33</v>
      </c>
      <c r="C58" s="3" t="s">
        <v>34</v>
      </c>
      <c r="D58" s="4" t="s">
        <v>14</v>
      </c>
    </row>
    <row r="59" spans="1:4" ht="53.25" customHeight="1" x14ac:dyDescent="0.2">
      <c r="A59" s="5" t="s">
        <v>9</v>
      </c>
      <c r="B59" s="6">
        <v>129</v>
      </c>
      <c r="C59" s="119" t="str">
        <f>IF(AND(B60&lt;1),"NO PM STATED",IF(AND(B59&gt;=B62-C61),"MET PM",IF(AND(B59&lt;B62-C61),"PM NOT MET")))</f>
        <v>NO PM STATED</v>
      </c>
      <c r="D59" s="164"/>
    </row>
    <row r="60" spans="1:4" ht="26.45" customHeight="1" x14ac:dyDescent="0.2">
      <c r="A60" s="26" t="s">
        <v>39</v>
      </c>
      <c r="B60" s="6">
        <f>B62</f>
        <v>0</v>
      </c>
      <c r="C60" s="120"/>
      <c r="D60" s="165"/>
    </row>
    <row r="61" spans="1:4" hidden="1" x14ac:dyDescent="0.2">
      <c r="A61" s="26"/>
      <c r="B61" s="32">
        <v>0.1</v>
      </c>
      <c r="C61" s="28">
        <f>B60*B61</f>
        <v>0</v>
      </c>
      <c r="D61" s="165"/>
    </row>
    <row r="62" spans="1:4" ht="26.45" customHeight="1" x14ac:dyDescent="0.2">
      <c r="A62" s="8" t="s">
        <v>10</v>
      </c>
      <c r="B62" s="6"/>
      <c r="C62" s="71"/>
      <c r="D62" s="166"/>
    </row>
    <row r="63" spans="1:4" x14ac:dyDescent="0.2">
      <c r="A63" s="2" t="s">
        <v>21</v>
      </c>
      <c r="B63" s="3" t="s">
        <v>33</v>
      </c>
      <c r="C63" s="3" t="s">
        <v>34</v>
      </c>
      <c r="D63" s="4" t="s">
        <v>14</v>
      </c>
    </row>
    <row r="64" spans="1:4" ht="53.25" customHeight="1" x14ac:dyDescent="0.2">
      <c r="A64" s="5" t="s">
        <v>9</v>
      </c>
      <c r="B64" s="6">
        <v>57</v>
      </c>
      <c r="C64" s="119" t="str">
        <f>IF(AND(B65&lt;1),"NO PM STATED",IF(AND(B64&gt;=B67-C66),"MET PM",IF(AND(B64&lt;B67-C66),"PM NOT MET")))</f>
        <v>NO PM STATED</v>
      </c>
      <c r="D64" s="164"/>
    </row>
    <row r="65" spans="1:4" ht="26.45" customHeight="1" x14ac:dyDescent="0.2">
      <c r="A65" s="26" t="s">
        <v>39</v>
      </c>
      <c r="B65" s="6">
        <f>B67</f>
        <v>0</v>
      </c>
      <c r="C65" s="120"/>
      <c r="D65" s="165"/>
    </row>
    <row r="66" spans="1:4" hidden="1" x14ac:dyDescent="0.2">
      <c r="A66" s="26"/>
      <c r="B66" s="32">
        <v>0.1</v>
      </c>
      <c r="C66" s="91">
        <f>B65*B66</f>
        <v>0</v>
      </c>
      <c r="D66" s="165"/>
    </row>
    <row r="67" spans="1:4" ht="26.45" customHeight="1" x14ac:dyDescent="0.2">
      <c r="A67" s="8" t="s">
        <v>10</v>
      </c>
      <c r="B67" s="6"/>
      <c r="C67" s="71"/>
      <c r="D67" s="166"/>
    </row>
    <row r="68" spans="1:4" x14ac:dyDescent="0.2">
      <c r="A68" s="2" t="s">
        <v>23</v>
      </c>
      <c r="B68" s="3" t="s">
        <v>33</v>
      </c>
      <c r="C68" s="3" t="s">
        <v>34</v>
      </c>
      <c r="D68" s="4" t="s">
        <v>14</v>
      </c>
    </row>
    <row r="69" spans="1:4" ht="53.25" customHeight="1" x14ac:dyDescent="0.2">
      <c r="A69" s="5" t="s">
        <v>9</v>
      </c>
      <c r="B69" s="6">
        <v>66</v>
      </c>
      <c r="C69" s="119" t="str">
        <f>IF(AND(B70&lt;1),"NO PM STATED",IF(AND(B69&gt;=B72-C71),"MET PM",IF(AND(B69&lt;B72-C71),"PM NOT MET")))</f>
        <v>NO PM STATED</v>
      </c>
      <c r="D69" s="164"/>
    </row>
    <row r="70" spans="1:4" ht="26.45" customHeight="1" x14ac:dyDescent="0.2">
      <c r="A70" s="26" t="s">
        <v>39</v>
      </c>
      <c r="B70" s="6">
        <f>B72</f>
        <v>0</v>
      </c>
      <c r="C70" s="120"/>
      <c r="D70" s="165"/>
    </row>
    <row r="71" spans="1:4" hidden="1" x14ac:dyDescent="0.2">
      <c r="A71" s="26"/>
      <c r="B71" s="32">
        <v>0.1</v>
      </c>
      <c r="C71" s="91">
        <f>B70*B71</f>
        <v>0</v>
      </c>
      <c r="D71" s="165"/>
    </row>
    <row r="72" spans="1:4" ht="26.45" customHeight="1" x14ac:dyDescent="0.2">
      <c r="A72" s="8" t="s">
        <v>10</v>
      </c>
      <c r="B72" s="6"/>
      <c r="C72" s="71"/>
      <c r="D72" s="166"/>
    </row>
    <row r="73" spans="1:4" x14ac:dyDescent="0.2">
      <c r="A73" s="2" t="s">
        <v>12</v>
      </c>
      <c r="B73" s="3" t="s">
        <v>33</v>
      </c>
      <c r="C73" s="3" t="s">
        <v>34</v>
      </c>
      <c r="D73" s="4" t="s">
        <v>14</v>
      </c>
    </row>
    <row r="74" spans="1:4" ht="53.25" customHeight="1" x14ac:dyDescent="0.2">
      <c r="A74" s="5" t="s">
        <v>9</v>
      </c>
      <c r="B74" s="6">
        <v>34</v>
      </c>
      <c r="C74" s="119" t="str">
        <f>IF(AND(B75&lt;1),"NO PM STATED",IF(AND(B74&gt;=B77-C76),"MET PM",IF(AND(B74&lt;B77-C76),"PM NOT MET")))</f>
        <v>NO PM STATED</v>
      </c>
      <c r="D74" s="164"/>
    </row>
    <row r="75" spans="1:4" ht="26.45" customHeight="1" x14ac:dyDescent="0.2">
      <c r="A75" s="26" t="s">
        <v>39</v>
      </c>
      <c r="B75" s="6">
        <f>B77</f>
        <v>0</v>
      </c>
      <c r="C75" s="120"/>
      <c r="D75" s="165"/>
    </row>
    <row r="76" spans="1:4" hidden="1" x14ac:dyDescent="0.2">
      <c r="A76" s="26"/>
      <c r="B76" s="32">
        <v>0.1</v>
      </c>
      <c r="C76" s="91">
        <f>B75*B76</f>
        <v>0</v>
      </c>
      <c r="D76" s="165"/>
    </row>
    <row r="77" spans="1:4" ht="26.45" customHeight="1" x14ac:dyDescent="0.2">
      <c r="A77" s="8" t="s">
        <v>10</v>
      </c>
      <c r="B77" s="6"/>
      <c r="C77" s="71"/>
      <c r="D77" s="166"/>
    </row>
    <row r="78" spans="1:4" x14ac:dyDescent="0.2">
      <c r="A78" s="2" t="s">
        <v>20</v>
      </c>
      <c r="B78" s="3" t="s">
        <v>33</v>
      </c>
      <c r="C78" s="3" t="s">
        <v>34</v>
      </c>
      <c r="D78" s="4" t="s">
        <v>14</v>
      </c>
    </row>
    <row r="79" spans="1:4" ht="53.25" customHeight="1" x14ac:dyDescent="0.2">
      <c r="A79" s="5" t="s">
        <v>9</v>
      </c>
      <c r="B79" s="6">
        <v>52</v>
      </c>
      <c r="C79" s="119" t="str">
        <f>IF(AND(B80&lt;1),"NO PM STATED",IF(AND(B79&gt;=B82-C81),"MET PM",IF(AND(B79&lt;B82-C81),"PM NOT MET")))</f>
        <v>NO PM STATED</v>
      </c>
      <c r="D79" s="164"/>
    </row>
    <row r="80" spans="1:4" ht="26.45" customHeight="1" x14ac:dyDescent="0.2">
      <c r="A80" s="26" t="s">
        <v>39</v>
      </c>
      <c r="B80" s="6">
        <f>B82</f>
        <v>0</v>
      </c>
      <c r="C80" s="120"/>
      <c r="D80" s="165"/>
    </row>
    <row r="81" spans="1:4" hidden="1" x14ac:dyDescent="0.2">
      <c r="A81" s="26"/>
      <c r="B81" s="32">
        <v>0.1</v>
      </c>
      <c r="C81" s="28">
        <f>B80*B81</f>
        <v>0</v>
      </c>
      <c r="D81" s="165"/>
    </row>
    <row r="82" spans="1:4" ht="26.45" customHeight="1" x14ac:dyDescent="0.2">
      <c r="A82" s="8" t="s">
        <v>10</v>
      </c>
      <c r="B82" s="6"/>
      <c r="C82" s="71"/>
      <c r="D82" s="166"/>
    </row>
    <row r="83" spans="1:4" x14ac:dyDescent="0.2">
      <c r="A83" s="10"/>
    </row>
    <row r="84" spans="1:4" x14ac:dyDescent="0.2">
      <c r="A84" s="116" t="s">
        <v>17</v>
      </c>
      <c r="B84" s="117"/>
      <c r="C84" s="117"/>
      <c r="D84" s="118"/>
    </row>
    <row r="85" spans="1:4" x14ac:dyDescent="0.2">
      <c r="A85" s="11" t="s">
        <v>8</v>
      </c>
      <c r="B85" s="3" t="s">
        <v>33</v>
      </c>
      <c r="C85" s="3" t="s">
        <v>34</v>
      </c>
      <c r="D85" s="4" t="s">
        <v>14</v>
      </c>
    </row>
    <row r="86" spans="1:4" ht="53.25" customHeight="1" x14ac:dyDescent="0.2">
      <c r="A86" s="8" t="s">
        <v>9</v>
      </c>
      <c r="B86" s="6">
        <v>5059</v>
      </c>
      <c r="C86" s="119" t="str">
        <f>IF(AND(B87&lt;1),"NO PM STATED",IF(AND(B86&gt;=B89-C88),"MET PM",IF(AND(B86&lt;B89-C88),"PM NOT MET")))</f>
        <v>MET PM</v>
      </c>
      <c r="D86" s="164"/>
    </row>
    <row r="87" spans="1:4" ht="26.65" customHeight="1" x14ac:dyDescent="0.2">
      <c r="A87" s="26" t="s">
        <v>39</v>
      </c>
      <c r="B87" s="6">
        <f>B89</f>
        <v>3482</v>
      </c>
      <c r="C87" s="120"/>
      <c r="D87" s="165"/>
    </row>
    <row r="88" spans="1:4" ht="26.65" hidden="1" customHeight="1" x14ac:dyDescent="0.2">
      <c r="A88" s="26"/>
      <c r="B88" s="32">
        <v>0.1</v>
      </c>
      <c r="C88" s="34">
        <f>B87*B88</f>
        <v>348.20000000000005</v>
      </c>
      <c r="D88" s="165"/>
    </row>
    <row r="89" spans="1:4" ht="26.65" customHeight="1" x14ac:dyDescent="0.2">
      <c r="A89" s="8" t="s">
        <v>10</v>
      </c>
      <c r="B89" s="6">
        <v>3482</v>
      </c>
      <c r="C89" s="71"/>
      <c r="D89" s="166"/>
    </row>
    <row r="90" spans="1:4" x14ac:dyDescent="0.2">
      <c r="A90" s="2" t="s">
        <v>13</v>
      </c>
      <c r="B90" s="3" t="s">
        <v>33</v>
      </c>
      <c r="C90" s="3" t="s">
        <v>34</v>
      </c>
      <c r="D90" s="4" t="s">
        <v>14</v>
      </c>
    </row>
    <row r="91" spans="1:4" ht="47.25" customHeight="1" x14ac:dyDescent="0.2">
      <c r="A91" s="5" t="s">
        <v>9</v>
      </c>
      <c r="B91" s="6">
        <v>5091</v>
      </c>
      <c r="C91" s="119" t="str">
        <f>IF(AND(B92&lt;1),"NO PM STATED",IF(AND(B91&gt;=B94-C93),"MET PM",IF(AND(B91&lt;B94-C93),"PM NOT MET")))</f>
        <v>MET PM</v>
      </c>
      <c r="D91" s="164"/>
    </row>
    <row r="92" spans="1:4" ht="26.25" customHeight="1" x14ac:dyDescent="0.2">
      <c r="A92" s="26" t="s">
        <v>39</v>
      </c>
      <c r="B92" s="6">
        <f>B94</f>
        <v>4170</v>
      </c>
      <c r="C92" s="120"/>
      <c r="D92" s="165"/>
    </row>
    <row r="93" spans="1:4" ht="26.65" hidden="1" customHeight="1" x14ac:dyDescent="0.2">
      <c r="A93" s="26"/>
      <c r="B93" s="32">
        <v>0.1</v>
      </c>
      <c r="C93" s="28">
        <f>B93*B92</f>
        <v>417</v>
      </c>
      <c r="D93" s="165"/>
    </row>
    <row r="94" spans="1:4" ht="26.65" customHeight="1" x14ac:dyDescent="0.2">
      <c r="A94" s="8" t="s">
        <v>10</v>
      </c>
      <c r="B94" s="6">
        <v>4170</v>
      </c>
      <c r="C94" s="71"/>
      <c r="D94" s="166"/>
    </row>
    <row r="95" spans="1:4" x14ac:dyDescent="0.2">
      <c r="A95" s="2" t="s">
        <v>19</v>
      </c>
      <c r="B95" s="3" t="s">
        <v>33</v>
      </c>
      <c r="C95" s="3" t="s">
        <v>34</v>
      </c>
      <c r="D95" s="4" t="s">
        <v>14</v>
      </c>
    </row>
    <row r="96" spans="1:4" ht="44.25" customHeight="1" x14ac:dyDescent="0.2">
      <c r="A96" s="5" t="s">
        <v>9</v>
      </c>
      <c r="B96" s="6">
        <v>4845</v>
      </c>
      <c r="C96" s="119" t="str">
        <f>IF(AND(B97&lt;1),"NO PM STATED",IF(AND(B96&gt;=B99-C98),"MET PM",IF(AND(B96&lt;B99-C98),"PM NOT MET")))</f>
        <v>MET PM</v>
      </c>
      <c r="D96" s="164"/>
    </row>
    <row r="97" spans="1:4" ht="26.25" customHeight="1" x14ac:dyDescent="0.2">
      <c r="A97" s="26" t="s">
        <v>39</v>
      </c>
      <c r="B97" s="6">
        <f>B99</f>
        <v>3771</v>
      </c>
      <c r="C97" s="120"/>
      <c r="D97" s="165"/>
    </row>
    <row r="98" spans="1:4" ht="26.65" hidden="1" customHeight="1" x14ac:dyDescent="0.2">
      <c r="A98" s="26"/>
      <c r="B98" s="32">
        <v>0.1</v>
      </c>
      <c r="C98" s="28">
        <f>B97*B98</f>
        <v>377.1</v>
      </c>
      <c r="D98" s="165"/>
    </row>
    <row r="99" spans="1:4" ht="26.65" customHeight="1" x14ac:dyDescent="0.2">
      <c r="A99" s="8" t="s">
        <v>10</v>
      </c>
      <c r="B99" s="6">
        <v>3771</v>
      </c>
      <c r="C99" s="71"/>
      <c r="D99" s="166"/>
    </row>
    <row r="100" spans="1:4" x14ac:dyDescent="0.2">
      <c r="A100" s="2" t="s">
        <v>21</v>
      </c>
      <c r="B100" s="3" t="s">
        <v>33</v>
      </c>
      <c r="C100" s="3" t="s">
        <v>34</v>
      </c>
      <c r="D100" s="4" t="s">
        <v>14</v>
      </c>
    </row>
    <row r="101" spans="1:4" ht="53.25" customHeight="1" x14ac:dyDescent="0.2">
      <c r="A101" s="5" t="s">
        <v>9</v>
      </c>
      <c r="B101" s="6">
        <v>5234</v>
      </c>
      <c r="C101" s="119" t="str">
        <f>IF(AND(B102&lt;1),"NO PM STATED",IF(AND(B101&gt;=B104-C103),"MET PM",IF(AND(B101&lt;B104-C103),"PM NOT MET")))</f>
        <v>MET PM</v>
      </c>
      <c r="D101" s="164"/>
    </row>
    <row r="102" spans="1:4" ht="26.25" customHeight="1" x14ac:dyDescent="0.2">
      <c r="A102" s="26" t="s">
        <v>39</v>
      </c>
      <c r="B102" s="6">
        <f>B104</f>
        <v>2994</v>
      </c>
      <c r="C102" s="120"/>
      <c r="D102" s="165"/>
    </row>
    <row r="103" spans="1:4" ht="26.25" hidden="1" customHeight="1" x14ac:dyDescent="0.2">
      <c r="A103" s="26"/>
      <c r="B103" s="32">
        <v>0.1</v>
      </c>
      <c r="C103" s="34">
        <f>B102*B103</f>
        <v>299.40000000000003</v>
      </c>
      <c r="D103" s="165"/>
    </row>
    <row r="104" spans="1:4" ht="26.65" customHeight="1" x14ac:dyDescent="0.2">
      <c r="A104" s="8" t="s">
        <v>10</v>
      </c>
      <c r="B104" s="6">
        <v>2994</v>
      </c>
      <c r="C104" s="71"/>
      <c r="D104" s="166"/>
    </row>
    <row r="105" spans="1:4" x14ac:dyDescent="0.2">
      <c r="A105" s="2" t="s">
        <v>23</v>
      </c>
      <c r="B105" s="3" t="s">
        <v>33</v>
      </c>
      <c r="C105" s="3" t="s">
        <v>34</v>
      </c>
      <c r="D105" s="4" t="s">
        <v>14</v>
      </c>
    </row>
    <row r="106" spans="1:4" ht="53.25" customHeight="1" x14ac:dyDescent="0.2">
      <c r="A106" s="5" t="s">
        <v>9</v>
      </c>
      <c r="B106" s="6">
        <v>3893</v>
      </c>
      <c r="C106" s="119" t="str">
        <f>IF(AND(B107&lt;1),"NO PM STATED",IF(AND(B106&gt;=B109-C108),"MET PM",IF(AND(B106&lt;B109-C108),"PM NOT MET")))</f>
        <v>MET PM</v>
      </c>
      <c r="D106" s="164"/>
    </row>
    <row r="107" spans="1:4" ht="24.75" customHeight="1" x14ac:dyDescent="0.2">
      <c r="A107" s="26" t="s">
        <v>39</v>
      </c>
      <c r="B107" s="6">
        <f>B109</f>
        <v>2542</v>
      </c>
      <c r="C107" s="120"/>
      <c r="D107" s="165"/>
    </row>
    <row r="108" spans="1:4" ht="24.75" hidden="1" customHeight="1" x14ac:dyDescent="0.2">
      <c r="A108" s="26"/>
      <c r="B108" s="32">
        <v>0.1</v>
      </c>
      <c r="C108" s="34">
        <f>B107*B108</f>
        <v>254.20000000000002</v>
      </c>
      <c r="D108" s="165"/>
    </row>
    <row r="109" spans="1:4" ht="26.65" customHeight="1" x14ac:dyDescent="0.2">
      <c r="A109" s="8" t="s">
        <v>10</v>
      </c>
      <c r="B109" s="6">
        <v>2542</v>
      </c>
      <c r="C109" s="71"/>
      <c r="D109" s="166"/>
    </row>
    <row r="110" spans="1:4" x14ac:dyDescent="0.2">
      <c r="A110" s="2" t="s">
        <v>12</v>
      </c>
      <c r="B110" s="3" t="s">
        <v>33</v>
      </c>
      <c r="C110" s="3" t="s">
        <v>34</v>
      </c>
      <c r="D110" s="4" t="s">
        <v>14</v>
      </c>
    </row>
    <row r="111" spans="1:4" ht="53.25" customHeight="1" x14ac:dyDescent="0.2">
      <c r="A111" s="5" t="s">
        <v>9</v>
      </c>
      <c r="B111" s="6">
        <v>2994</v>
      </c>
      <c r="C111" s="119" t="str">
        <f>IF(AND(B112&lt;1),"NO PM STATED",IF(AND(B111&gt;=B114-C113),"MET PM",IF(AND(B111&lt;B114-C113),"PM NOT MET")))</f>
        <v>MET PM</v>
      </c>
      <c r="D111" s="164"/>
    </row>
    <row r="112" spans="1:4" ht="26.65" customHeight="1" x14ac:dyDescent="0.2">
      <c r="A112" s="26" t="s">
        <v>39</v>
      </c>
      <c r="B112" s="6">
        <f>B114</f>
        <v>1562</v>
      </c>
      <c r="C112" s="120"/>
      <c r="D112" s="165"/>
    </row>
    <row r="113" spans="1:4" ht="26.65" hidden="1" customHeight="1" x14ac:dyDescent="0.2">
      <c r="A113" s="26"/>
      <c r="B113" s="32">
        <v>0.1</v>
      </c>
      <c r="C113" s="34">
        <f>B112*B113</f>
        <v>156.20000000000002</v>
      </c>
      <c r="D113" s="165"/>
    </row>
    <row r="114" spans="1:4" ht="26.65" customHeight="1" x14ac:dyDescent="0.2">
      <c r="A114" s="8" t="s">
        <v>10</v>
      </c>
      <c r="B114" s="6">
        <v>1562</v>
      </c>
      <c r="C114" s="71"/>
      <c r="D114" s="166"/>
    </row>
    <row r="115" spans="1:4" x14ac:dyDescent="0.2">
      <c r="A115" s="2" t="s">
        <v>20</v>
      </c>
      <c r="B115" s="3" t="s">
        <v>33</v>
      </c>
      <c r="C115" s="3" t="s">
        <v>34</v>
      </c>
      <c r="D115" s="4" t="s">
        <v>14</v>
      </c>
    </row>
    <row r="116" spans="1:4" ht="53.25" customHeight="1" x14ac:dyDescent="0.2">
      <c r="A116" s="5" t="s">
        <v>9</v>
      </c>
      <c r="B116" s="6">
        <v>3523</v>
      </c>
      <c r="C116" s="119" t="str">
        <f>IF(AND(B117&lt;1),"NO PM STATED",IF(AND(B116&gt;=B119-C118),"MET PM",IF(AND(B116&lt;B119-C118),"PM NOT MET")))</f>
        <v>MET PM</v>
      </c>
      <c r="D116" s="164"/>
    </row>
    <row r="117" spans="1:4" ht="26.65" customHeight="1" x14ac:dyDescent="0.2">
      <c r="A117" s="26" t="s">
        <v>39</v>
      </c>
      <c r="B117" s="6">
        <f>B119</f>
        <v>2572</v>
      </c>
      <c r="C117" s="120"/>
      <c r="D117" s="165"/>
    </row>
    <row r="118" spans="1:4" ht="26.65" hidden="1" customHeight="1" x14ac:dyDescent="0.2">
      <c r="A118" s="26"/>
      <c r="B118" s="32">
        <v>0.1</v>
      </c>
      <c r="C118" s="28">
        <f>B117*B118</f>
        <v>257.2</v>
      </c>
      <c r="D118" s="165"/>
    </row>
    <row r="119" spans="1:4" ht="26.65" customHeight="1" x14ac:dyDescent="0.2">
      <c r="A119" s="8" t="s">
        <v>10</v>
      </c>
      <c r="B119" s="6">
        <v>2572</v>
      </c>
      <c r="C119" s="71"/>
      <c r="D119" s="166"/>
    </row>
    <row r="120" spans="1:4" x14ac:dyDescent="0.2">
      <c r="A120" s="45"/>
      <c r="B120" s="41"/>
      <c r="C120" s="42"/>
      <c r="D120" s="43"/>
    </row>
    <row r="121" spans="1:4" x14ac:dyDescent="0.2">
      <c r="A121" s="116" t="s">
        <v>18</v>
      </c>
      <c r="B121" s="117"/>
      <c r="C121" s="117"/>
      <c r="D121" s="118"/>
    </row>
    <row r="122" spans="1:4" x14ac:dyDescent="0.2">
      <c r="A122" s="11" t="s">
        <v>8</v>
      </c>
      <c r="B122" s="3" t="s">
        <v>33</v>
      </c>
      <c r="C122" s="3" t="s">
        <v>34</v>
      </c>
      <c r="D122" s="4" t="s">
        <v>14</v>
      </c>
    </row>
    <row r="123" spans="1:4" ht="53.25" customHeight="1" x14ac:dyDescent="0.2">
      <c r="A123" s="8" t="s">
        <v>9</v>
      </c>
      <c r="B123" s="6">
        <v>734</v>
      </c>
      <c r="C123" s="119" t="str">
        <f>IF(AND(B124&lt;1),"NO PM STATED",IF(AND(B123&gt;=B126-C125),"MET PM",IF(AND(B123&lt;B126-C125),"PM NOT MET")))</f>
        <v>MET PM</v>
      </c>
      <c r="D123" s="164"/>
    </row>
    <row r="124" spans="1:4" ht="27.75" customHeight="1" x14ac:dyDescent="0.2">
      <c r="A124" s="26" t="s">
        <v>39</v>
      </c>
      <c r="B124" s="6">
        <f>B126</f>
        <v>121</v>
      </c>
      <c r="C124" s="120"/>
      <c r="D124" s="165"/>
    </row>
    <row r="125" spans="1:4" ht="26.65" hidden="1" customHeight="1" x14ac:dyDescent="0.2">
      <c r="A125" s="26"/>
      <c r="B125" s="32">
        <v>0.1</v>
      </c>
      <c r="C125" s="28">
        <f>B124*B125</f>
        <v>12.100000000000001</v>
      </c>
      <c r="D125" s="165"/>
    </row>
    <row r="126" spans="1:4" ht="26.65" customHeight="1" x14ac:dyDescent="0.2">
      <c r="A126" s="8" t="s">
        <v>10</v>
      </c>
      <c r="B126" s="6">
        <v>121</v>
      </c>
      <c r="C126" s="71"/>
      <c r="D126" s="166"/>
    </row>
    <row r="127" spans="1:4" x14ac:dyDescent="0.2">
      <c r="A127" s="2" t="s">
        <v>13</v>
      </c>
      <c r="B127" s="3" t="s">
        <v>33</v>
      </c>
      <c r="C127" s="3" t="s">
        <v>34</v>
      </c>
      <c r="D127" s="4" t="s">
        <v>14</v>
      </c>
    </row>
    <row r="128" spans="1:4" ht="53.25" customHeight="1" x14ac:dyDescent="0.2">
      <c r="A128" s="5" t="s">
        <v>9</v>
      </c>
      <c r="B128" s="6">
        <v>734</v>
      </c>
      <c r="C128" s="119" t="str">
        <f>IF(AND(B129&lt;1),"NO PM STATED",IF(AND(B128&gt;=B131-C130),"MET PM",IF(AND(B128&lt;B131-C130),"PM NOT MET")))</f>
        <v>NO PM STATED</v>
      </c>
      <c r="D128" s="164"/>
    </row>
    <row r="129" spans="1:4" ht="26.65" customHeight="1" x14ac:dyDescent="0.2">
      <c r="A129" s="26" t="s">
        <v>39</v>
      </c>
      <c r="B129" s="6">
        <f>B131</f>
        <v>0</v>
      </c>
      <c r="C129" s="120"/>
      <c r="D129" s="165"/>
    </row>
    <row r="130" spans="1:4" ht="26.65" hidden="1" customHeight="1" x14ac:dyDescent="0.2">
      <c r="A130" s="26"/>
      <c r="B130" s="32">
        <v>0.1</v>
      </c>
      <c r="C130" s="28">
        <f>B130*B129</f>
        <v>0</v>
      </c>
      <c r="D130" s="165"/>
    </row>
    <row r="131" spans="1:4" ht="26.65" customHeight="1" x14ac:dyDescent="0.2">
      <c r="A131" s="8" t="s">
        <v>10</v>
      </c>
      <c r="B131" s="6"/>
      <c r="C131" s="71"/>
      <c r="D131" s="166"/>
    </row>
    <row r="132" spans="1:4" x14ac:dyDescent="0.2">
      <c r="A132" s="2" t="s">
        <v>19</v>
      </c>
      <c r="B132" s="3" t="s">
        <v>33</v>
      </c>
      <c r="C132" s="3" t="s">
        <v>34</v>
      </c>
      <c r="D132" s="4" t="s">
        <v>14</v>
      </c>
    </row>
    <row r="133" spans="1:4" ht="53.25" customHeight="1" x14ac:dyDescent="0.2">
      <c r="A133" s="5" t="s">
        <v>9</v>
      </c>
      <c r="B133" s="6">
        <v>734</v>
      </c>
      <c r="C133" s="119" t="str">
        <f>IF(AND(B134&lt;1),"NO PM STATED",IF(AND(B133&gt;=B136-C135),"MET PM",IF(AND(B133&lt;B136-C135),"PM NOT MET")))</f>
        <v>NO PM STATED</v>
      </c>
      <c r="D133" s="164"/>
    </row>
    <row r="134" spans="1:4" ht="26.65" customHeight="1" x14ac:dyDescent="0.2">
      <c r="A134" s="26" t="s">
        <v>39</v>
      </c>
      <c r="B134" s="6">
        <f>B136</f>
        <v>0</v>
      </c>
      <c r="C134" s="120"/>
      <c r="D134" s="165"/>
    </row>
    <row r="135" spans="1:4" ht="26.65" hidden="1" customHeight="1" x14ac:dyDescent="0.2">
      <c r="A135" s="26"/>
      <c r="B135" s="32">
        <v>0.1</v>
      </c>
      <c r="C135" s="28">
        <f>B134*B135</f>
        <v>0</v>
      </c>
      <c r="D135" s="165"/>
    </row>
    <row r="136" spans="1:4" ht="26.65" customHeight="1" x14ac:dyDescent="0.2">
      <c r="A136" s="8" t="s">
        <v>10</v>
      </c>
      <c r="B136" s="6"/>
      <c r="C136" s="71"/>
      <c r="D136" s="166"/>
    </row>
    <row r="137" spans="1:4" x14ac:dyDescent="0.2">
      <c r="A137" s="2" t="s">
        <v>21</v>
      </c>
      <c r="B137" s="3" t="s">
        <v>33</v>
      </c>
      <c r="C137" s="3" t="s">
        <v>34</v>
      </c>
      <c r="D137" s="4" t="s">
        <v>14</v>
      </c>
    </row>
    <row r="138" spans="1:4" ht="53.25" customHeight="1" x14ac:dyDescent="0.2">
      <c r="A138" s="5" t="s">
        <v>9</v>
      </c>
      <c r="B138" s="6">
        <v>666</v>
      </c>
      <c r="C138" s="119" t="str">
        <f>IF(AND(B139&lt;1),"NO PM STATED",IF(AND(B138&gt;=B141-C140),"MET PM",IF(AND(B138&lt;B141-C140),"PM NOT MET")))</f>
        <v>NO PM STATED</v>
      </c>
      <c r="D138" s="164"/>
    </row>
    <row r="139" spans="1:4" ht="26.65" customHeight="1" x14ac:dyDescent="0.2">
      <c r="A139" s="26" t="s">
        <v>39</v>
      </c>
      <c r="B139" s="6">
        <f>B141</f>
        <v>0</v>
      </c>
      <c r="C139" s="120"/>
      <c r="D139" s="165"/>
    </row>
    <row r="140" spans="1:4" ht="26.65" hidden="1" customHeight="1" x14ac:dyDescent="0.2">
      <c r="A140" s="26"/>
      <c r="B140" s="32">
        <v>0.1</v>
      </c>
      <c r="C140" s="91">
        <f>B139*B140</f>
        <v>0</v>
      </c>
      <c r="D140" s="165"/>
    </row>
    <row r="141" spans="1:4" ht="26.65" customHeight="1" x14ac:dyDescent="0.2">
      <c r="A141" s="8" t="s">
        <v>10</v>
      </c>
      <c r="B141" s="6"/>
      <c r="C141" s="71"/>
      <c r="D141" s="166"/>
    </row>
    <row r="142" spans="1:4" x14ac:dyDescent="0.2">
      <c r="A142" s="2" t="s">
        <v>23</v>
      </c>
      <c r="B142" s="3" t="s">
        <v>33</v>
      </c>
      <c r="C142" s="3" t="s">
        <v>34</v>
      </c>
      <c r="D142" s="4" t="s">
        <v>14</v>
      </c>
    </row>
    <row r="143" spans="1:4" ht="53.25" customHeight="1" x14ac:dyDescent="0.2">
      <c r="A143" s="5" t="s">
        <v>9</v>
      </c>
      <c r="B143" s="6">
        <v>666</v>
      </c>
      <c r="C143" s="119" t="str">
        <f>IF(AND(B144&lt;1),"NO PM STATED",IF(AND(B143&gt;=B146-C145),"MET PM",IF(AND(B143&lt;B146-C145),"PM NOT MET")))</f>
        <v>NO PM STATED</v>
      </c>
      <c r="D143" s="164"/>
    </row>
    <row r="144" spans="1:4" ht="26.65" customHeight="1" x14ac:dyDescent="0.2">
      <c r="A144" s="26" t="s">
        <v>39</v>
      </c>
      <c r="B144" s="6">
        <f>B146</f>
        <v>0</v>
      </c>
      <c r="C144" s="120"/>
      <c r="D144" s="165"/>
    </row>
    <row r="145" spans="1:4" ht="26.65" hidden="1" customHeight="1" x14ac:dyDescent="0.2">
      <c r="A145" s="26"/>
      <c r="B145" s="32">
        <v>0.1</v>
      </c>
      <c r="C145" s="91">
        <f>B144*B145</f>
        <v>0</v>
      </c>
      <c r="D145" s="165"/>
    </row>
    <row r="146" spans="1:4" ht="26.65" customHeight="1" x14ac:dyDescent="0.2">
      <c r="A146" s="8" t="s">
        <v>10</v>
      </c>
      <c r="B146" s="6"/>
      <c r="C146" s="71"/>
      <c r="D146" s="166"/>
    </row>
    <row r="147" spans="1:4" x14ac:dyDescent="0.2">
      <c r="A147" s="2" t="s">
        <v>12</v>
      </c>
      <c r="B147" s="3" t="s">
        <v>33</v>
      </c>
      <c r="C147" s="3" t="s">
        <v>34</v>
      </c>
      <c r="D147" s="4" t="s">
        <v>14</v>
      </c>
    </row>
    <row r="148" spans="1:4" ht="53.25" customHeight="1" x14ac:dyDescent="0.2">
      <c r="A148" s="5" t="s">
        <v>9</v>
      </c>
      <c r="B148" s="6">
        <v>615</v>
      </c>
      <c r="C148" s="119" t="str">
        <f>IF(AND(B149&lt;1),"NO PM STATED",IF(AND(B148&gt;=B151-C150),"MET PM",IF(AND(B148&lt;B151-C150),"PM NOT MET")))</f>
        <v>NO PM STATED</v>
      </c>
      <c r="D148" s="164"/>
    </row>
    <row r="149" spans="1:4" ht="26.65" customHeight="1" x14ac:dyDescent="0.2">
      <c r="A149" s="26" t="s">
        <v>39</v>
      </c>
      <c r="B149" s="6">
        <f>B151</f>
        <v>0</v>
      </c>
      <c r="C149" s="120"/>
      <c r="D149" s="165"/>
    </row>
    <row r="150" spans="1:4" ht="26.65" hidden="1" customHeight="1" x14ac:dyDescent="0.2">
      <c r="A150" s="26"/>
      <c r="B150" s="32">
        <v>0.1</v>
      </c>
      <c r="C150" s="91">
        <f>B149*B150</f>
        <v>0</v>
      </c>
      <c r="D150" s="165"/>
    </row>
    <row r="151" spans="1:4" ht="26.65" customHeight="1" x14ac:dyDescent="0.2">
      <c r="A151" s="8" t="s">
        <v>10</v>
      </c>
      <c r="B151" s="6"/>
      <c r="C151" s="71"/>
      <c r="D151" s="166"/>
    </row>
    <row r="152" spans="1:4" x14ac:dyDescent="0.2">
      <c r="A152" s="2" t="s">
        <v>20</v>
      </c>
      <c r="B152" s="3" t="s">
        <v>33</v>
      </c>
      <c r="C152" s="3" t="s">
        <v>34</v>
      </c>
      <c r="D152" s="4" t="s">
        <v>14</v>
      </c>
    </row>
    <row r="153" spans="1:4" ht="53.25" customHeight="1" x14ac:dyDescent="0.2">
      <c r="A153" s="5" t="s">
        <v>9</v>
      </c>
      <c r="B153" s="6">
        <v>615</v>
      </c>
      <c r="C153" s="119" t="str">
        <f>IF(AND(B154&lt;1),"NO PM STATED",IF(AND(B153&gt;=B156-C155),"MET PM",IF(AND(B153&lt;B156-C155),"PM NOT MET")))</f>
        <v>NO PM STATED</v>
      </c>
      <c r="D153" s="164"/>
    </row>
    <row r="154" spans="1:4" ht="26.85" customHeight="1" x14ac:dyDescent="0.2">
      <c r="A154" s="26" t="s">
        <v>39</v>
      </c>
      <c r="B154" s="6">
        <f>B156</f>
        <v>0</v>
      </c>
      <c r="C154" s="120"/>
      <c r="D154" s="165"/>
    </row>
    <row r="155" spans="1:4" hidden="1" x14ac:dyDescent="0.2">
      <c r="A155" s="26"/>
      <c r="B155" s="32">
        <v>0.1</v>
      </c>
      <c r="C155" s="28">
        <f>B154*B155</f>
        <v>0</v>
      </c>
      <c r="D155" s="165"/>
    </row>
    <row r="156" spans="1:4" ht="26.85" customHeight="1" x14ac:dyDescent="0.2">
      <c r="A156" s="8" t="s">
        <v>10</v>
      </c>
      <c r="B156" s="6"/>
      <c r="C156" s="71"/>
      <c r="D156" s="166"/>
    </row>
    <row r="157" spans="1:4" x14ac:dyDescent="0.2">
      <c r="A157" s="12"/>
    </row>
    <row r="158" spans="1:4" ht="26.25" customHeight="1" x14ac:dyDescent="0.2">
      <c r="A158" s="121" t="s">
        <v>47</v>
      </c>
      <c r="B158" s="121"/>
      <c r="C158" s="121"/>
      <c r="D158" s="121"/>
    </row>
    <row r="159" spans="1:4" x14ac:dyDescent="0.2">
      <c r="A159" s="12"/>
    </row>
    <row r="160" spans="1:4" x14ac:dyDescent="0.2">
      <c r="A160" s="116" t="s">
        <v>11</v>
      </c>
      <c r="B160" s="117"/>
      <c r="C160" s="117"/>
      <c r="D160" s="118"/>
    </row>
    <row r="161" spans="1:4" ht="26.25" customHeight="1" x14ac:dyDescent="0.2">
      <c r="A161" s="11" t="s">
        <v>8</v>
      </c>
      <c r="B161" s="3" t="s">
        <v>33</v>
      </c>
      <c r="C161" s="3" t="s">
        <v>34</v>
      </c>
      <c r="D161" s="4" t="s">
        <v>14</v>
      </c>
    </row>
    <row r="162" spans="1:4" ht="53.25" customHeight="1" x14ac:dyDescent="0.2">
      <c r="A162" s="13" t="s">
        <v>9</v>
      </c>
      <c r="B162" s="6">
        <v>63</v>
      </c>
      <c r="C162" s="119" t="str">
        <f>IF(AND(B163&lt;1),"NO PM STATED",IF(AND(B162&gt;=B165-C164),"MET PM",IF(AND(B162&lt;B165-C164),"PM NOT MET")))</f>
        <v>PM NOT MET</v>
      </c>
      <c r="D162" s="163"/>
    </row>
    <row r="163" spans="1:4" ht="26.65" customHeight="1" x14ac:dyDescent="0.2">
      <c r="A163" s="26" t="s">
        <v>39</v>
      </c>
      <c r="B163" s="6">
        <f>B165</f>
        <v>85</v>
      </c>
      <c r="C163" s="120"/>
      <c r="D163" s="111"/>
    </row>
    <row r="164" spans="1:4" ht="26.65" hidden="1" customHeight="1" x14ac:dyDescent="0.2">
      <c r="A164" s="26"/>
      <c r="B164" s="32">
        <v>0.05</v>
      </c>
      <c r="C164" s="28">
        <f>B163*B164</f>
        <v>4.25</v>
      </c>
      <c r="D164" s="111"/>
    </row>
    <row r="165" spans="1:4" ht="26.65" customHeight="1" x14ac:dyDescent="0.2">
      <c r="A165" s="13" t="s">
        <v>10</v>
      </c>
      <c r="B165" s="6">
        <v>85</v>
      </c>
      <c r="C165" s="30"/>
      <c r="D165" s="112"/>
    </row>
    <row r="166" spans="1:4" x14ac:dyDescent="0.2">
      <c r="A166" s="12"/>
    </row>
    <row r="167" spans="1:4" ht="26.25" customHeight="1" x14ac:dyDescent="0.2">
      <c r="A167" s="121" t="s">
        <v>49</v>
      </c>
      <c r="B167" s="121"/>
      <c r="C167" s="121"/>
      <c r="D167" s="121"/>
    </row>
    <row r="168" spans="1:4" x14ac:dyDescent="0.2">
      <c r="A168" s="12"/>
    </row>
    <row r="169" spans="1:4" ht="70.7" customHeight="1" x14ac:dyDescent="0.2">
      <c r="A169" s="122" t="s">
        <v>60</v>
      </c>
      <c r="B169" s="122"/>
      <c r="C169" s="122"/>
      <c r="D169" s="122"/>
    </row>
  </sheetData>
  <sheetProtection password="CD52" sheet="1" objects="1" scenarios="1"/>
  <protectedRanges>
    <protectedRange sqref="D162 D153 D148 D143 D138 D133 D128 D123 D116 D111 D106 D101 D96 D91 D86 D79 D74 D69 D64 D59 D54 D49 D42 D37 D32 D27 D22 D17 D12" name="Range1"/>
  </protectedRanges>
  <mergeCells count="74">
    <mergeCell ref="C12:C13"/>
    <mergeCell ref="D32:D35"/>
    <mergeCell ref="D143:D146"/>
    <mergeCell ref="C54:C55"/>
    <mergeCell ref="D54:D57"/>
    <mergeCell ref="C59:C60"/>
    <mergeCell ref="D59:D62"/>
    <mergeCell ref="C64:C65"/>
    <mergeCell ref="D64:D67"/>
    <mergeCell ref="D37:D40"/>
    <mergeCell ref="C37:C38"/>
    <mergeCell ref="C32:C33"/>
    <mergeCell ref="D86:D89"/>
    <mergeCell ref="C86:C87"/>
    <mergeCell ref="D42:D45"/>
    <mergeCell ref="A47:D47"/>
    <mergeCell ref="C148:C149"/>
    <mergeCell ref="D148:D151"/>
    <mergeCell ref="C153:C154"/>
    <mergeCell ref="D153:D156"/>
    <mergeCell ref="C69:C70"/>
    <mergeCell ref="D69:D72"/>
    <mergeCell ref="C74:C75"/>
    <mergeCell ref="D74:D77"/>
    <mergeCell ref="C79:C80"/>
    <mergeCell ref="D79:D82"/>
    <mergeCell ref="D91:D94"/>
    <mergeCell ref="C96:C97"/>
    <mergeCell ref="D96:D99"/>
    <mergeCell ref="C91:C92"/>
    <mergeCell ref="A84:D84"/>
    <mergeCell ref="D101:D104"/>
    <mergeCell ref="A1:D1"/>
    <mergeCell ref="A2:D2"/>
    <mergeCell ref="C17:C18"/>
    <mergeCell ref="A10:D10"/>
    <mergeCell ref="D27:D30"/>
    <mergeCell ref="D22:D25"/>
    <mergeCell ref="C22:C23"/>
    <mergeCell ref="A3:D3"/>
    <mergeCell ref="A4:D4"/>
    <mergeCell ref="A5:D5"/>
    <mergeCell ref="A6:D6"/>
    <mergeCell ref="A7:D7"/>
    <mergeCell ref="A8:D8"/>
    <mergeCell ref="C27:C28"/>
    <mergeCell ref="D12:D15"/>
    <mergeCell ref="D17:D20"/>
    <mergeCell ref="C49:C50"/>
    <mergeCell ref="D49:D52"/>
    <mergeCell ref="C42:C43"/>
    <mergeCell ref="D138:D141"/>
    <mergeCell ref="D111:D114"/>
    <mergeCell ref="C111:C112"/>
    <mergeCell ref="C116:C117"/>
    <mergeCell ref="D106:D109"/>
    <mergeCell ref="D116:D119"/>
    <mergeCell ref="C106:C107"/>
    <mergeCell ref="C143:C144"/>
    <mergeCell ref="C101:C102"/>
    <mergeCell ref="A121:D121"/>
    <mergeCell ref="A167:D167"/>
    <mergeCell ref="A169:D169"/>
    <mergeCell ref="A158:D158"/>
    <mergeCell ref="A160:D160"/>
    <mergeCell ref="C162:C163"/>
    <mergeCell ref="D162:D165"/>
    <mergeCell ref="C123:C124"/>
    <mergeCell ref="D123:D126"/>
    <mergeCell ref="C128:C129"/>
    <mergeCell ref="D128:D131"/>
    <mergeCell ref="C133:C134"/>
    <mergeCell ref="D133:D136"/>
    <mergeCell ref="C138:C139"/>
  </mergeCells>
  <phoneticPr fontId="7" type="noConversion"/>
  <conditionalFormatting sqref="B13 B18 B23 B28 B33 B38 B43 B50 B87 B92 B97 B102 B107 B112">
    <cfRule type="cellIs" dxfId="52" priority="45" operator="lessThan">
      <formula>1</formula>
    </cfRule>
  </conditionalFormatting>
  <conditionalFormatting sqref="C162 C153 C148 C143 C138 C133 C128 C123 C116 C111 C106 C101 C96 C91 C86 C79 C74 C69 C64 C59 C54 C49 C42 C37 C32 C27 C22 C17 C12">
    <cfRule type="cellIs" dxfId="51" priority="2" operator="equal">
      <formula>"NO PM STATED"</formula>
    </cfRule>
  </conditionalFormatting>
  <conditionalFormatting sqref="C162 C153 C148 C143 C138 C133 C128 C123 C116 C111 C106 C101 C96 C91 C86 C79 C74 C69 C64 C59 C54 C49 C42 C37 C32 C27 C22 C17 C12">
    <cfRule type="cellIs" dxfId="50" priority="3" stopIfTrue="1" operator="equal">
      <formula>"PM NOT MET"</formula>
    </cfRule>
  </conditionalFormatting>
  <conditionalFormatting sqref="B163 B154 B149 B144 B139 B134 B129 B124 B117 B80 B75 B70 B65 B60 B55">
    <cfRule type="cellIs" dxfId="49" priority="1" operator="lessThan">
      <formula>1</formula>
    </cfRule>
  </conditionalFormatting>
  <pageMargins left="0.33" right="0.4" top="0.52" bottom="0.72" header="0.5" footer="0.5"/>
  <pageSetup scale="93" orientation="portrait" r:id="rId1"/>
  <headerFooter alignWithMargins="0">
    <oddFooter>&amp;L&amp;9 07/15/2015  &amp;A&amp;R&amp;9Attachment 2, CCPC HOM 15-18 Page &amp;P of  &amp;N</oddFooter>
  </headerFooter>
  <rowBreaks count="5" manualBreakCount="5">
    <brk id="35" max="16383" man="1"/>
    <brk id="67" max="16383" man="1"/>
    <brk id="99" max="16383" man="1"/>
    <brk id="131" max="16383" man="1"/>
    <brk id="1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133"/>
  <sheetViews>
    <sheetView zoomScaleNormal="100" workbookViewId="0">
      <selection activeCell="A133" sqref="A133:D133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7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30</v>
      </c>
      <c r="B2" s="133"/>
      <c r="C2" s="133"/>
      <c r="D2" s="134"/>
    </row>
    <row r="3" spans="1:5" x14ac:dyDescent="0.2">
      <c r="A3" s="138" t="s">
        <v>53</v>
      </c>
      <c r="B3" s="139"/>
      <c r="C3" s="139"/>
      <c r="D3" s="140"/>
    </row>
    <row r="4" spans="1:5" x14ac:dyDescent="0.2">
      <c r="A4" s="141" t="s">
        <v>56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98" t="s">
        <v>15</v>
      </c>
      <c r="B10" s="99"/>
      <c r="C10" s="99"/>
      <c r="D10" s="100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941</v>
      </c>
      <c r="C12" s="119" t="str">
        <f>IF(AND(B13&lt;1),"NO PM STATED",IF(AND(B12&gt;=B15-C14),"MET PM",IF(AND(B12&lt;B15-C14),"PM NOT MET")))</f>
        <v>MET PM</v>
      </c>
      <c r="D12" s="179"/>
    </row>
    <row r="13" spans="1:5" ht="26.65" customHeight="1" x14ac:dyDescent="0.2">
      <c r="A13" s="26" t="s">
        <v>39</v>
      </c>
      <c r="B13" s="6">
        <f>B15</f>
        <v>675</v>
      </c>
      <c r="C13" s="172"/>
      <c r="D13" s="180"/>
    </row>
    <row r="14" spans="1:5" ht="26.65" hidden="1" customHeight="1" x14ac:dyDescent="0.2">
      <c r="A14" s="26"/>
      <c r="B14" s="32">
        <v>0.1</v>
      </c>
      <c r="C14" s="28">
        <f>B13*B14</f>
        <v>67.5</v>
      </c>
      <c r="D14" s="180"/>
    </row>
    <row r="15" spans="1:5" ht="26.65" customHeight="1" x14ac:dyDescent="0.2">
      <c r="A15" s="5" t="s">
        <v>10</v>
      </c>
      <c r="B15" s="6">
        <v>675</v>
      </c>
      <c r="C15" s="30"/>
      <c r="D15" s="181"/>
    </row>
    <row r="16" spans="1:5" x14ac:dyDescent="0.2">
      <c r="A16" s="2" t="s">
        <v>13</v>
      </c>
      <c r="B16" s="3" t="s">
        <v>33</v>
      </c>
      <c r="C16" s="3" t="s">
        <v>34</v>
      </c>
      <c r="D16" s="4" t="s">
        <v>14</v>
      </c>
    </row>
    <row r="17" spans="1:4" ht="53.25" customHeight="1" x14ac:dyDescent="0.2">
      <c r="A17" s="5" t="s">
        <v>9</v>
      </c>
      <c r="B17" s="6">
        <v>587</v>
      </c>
      <c r="C17" s="119" t="str">
        <f>IF(AND(B18&lt;1),"NO PM STATED",IF(AND(B17&gt;=B20-C19),"MET PM",IF(AND(B17&lt;B20-C19),"PM NOT MET")))</f>
        <v>MET PM</v>
      </c>
      <c r="D17" s="182"/>
    </row>
    <row r="18" spans="1:4" ht="26.65" customHeight="1" x14ac:dyDescent="0.2">
      <c r="A18" s="26" t="s">
        <v>39</v>
      </c>
      <c r="B18" s="6">
        <f>B20</f>
        <v>525</v>
      </c>
      <c r="C18" s="172"/>
      <c r="D18" s="183"/>
    </row>
    <row r="19" spans="1:4" ht="26.65" hidden="1" customHeight="1" x14ac:dyDescent="0.2">
      <c r="A19" s="26"/>
      <c r="B19" s="38">
        <v>0.1</v>
      </c>
      <c r="C19" s="34">
        <f>B18*B19</f>
        <v>52.5</v>
      </c>
      <c r="D19" s="183"/>
    </row>
    <row r="20" spans="1:4" ht="26.65" customHeight="1" x14ac:dyDescent="0.2">
      <c r="A20" s="5" t="s">
        <v>10</v>
      </c>
      <c r="B20" s="6">
        <v>525</v>
      </c>
      <c r="C20" s="31"/>
      <c r="D20" s="184"/>
    </row>
    <row r="21" spans="1:4" x14ac:dyDescent="0.2">
      <c r="A21" s="2" t="s">
        <v>19</v>
      </c>
      <c r="B21" s="3" t="s">
        <v>33</v>
      </c>
      <c r="C21" s="3" t="s">
        <v>34</v>
      </c>
      <c r="D21" s="4" t="s">
        <v>14</v>
      </c>
    </row>
    <row r="22" spans="1:4" ht="53.25" customHeight="1" x14ac:dyDescent="0.2">
      <c r="A22" s="5" t="s">
        <v>9</v>
      </c>
      <c r="B22" s="6">
        <v>601</v>
      </c>
      <c r="C22" s="119" t="str">
        <f>IF(AND(B23&lt;1),"NO PM STATED",IF(AND(B22&gt;=B25-C24),"MET PM",IF(AND(B22&lt;B25-C24),"PM NOT MET")))</f>
        <v>MET PM</v>
      </c>
      <c r="D22" s="182"/>
    </row>
    <row r="23" spans="1:4" ht="26.65" customHeight="1" x14ac:dyDescent="0.2">
      <c r="A23" s="26" t="s">
        <v>39</v>
      </c>
      <c r="B23" s="6">
        <f>B25</f>
        <v>500</v>
      </c>
      <c r="C23" s="172"/>
      <c r="D23" s="183"/>
    </row>
    <row r="24" spans="1:4" ht="26.65" hidden="1" customHeight="1" x14ac:dyDescent="0.2">
      <c r="A24" s="26"/>
      <c r="B24" s="32">
        <v>0.1</v>
      </c>
      <c r="C24" s="28">
        <f>B23*B24</f>
        <v>50</v>
      </c>
      <c r="D24" s="183"/>
    </row>
    <row r="25" spans="1:4" ht="26.65" customHeight="1" x14ac:dyDescent="0.2">
      <c r="A25" s="5" t="s">
        <v>10</v>
      </c>
      <c r="B25" s="64">
        <v>500</v>
      </c>
      <c r="C25" s="30"/>
      <c r="D25" s="184"/>
    </row>
    <row r="26" spans="1:4" x14ac:dyDescent="0.2">
      <c r="A26" s="2" t="s">
        <v>12</v>
      </c>
      <c r="B26" s="46" t="s">
        <v>33</v>
      </c>
      <c r="C26" s="73" t="s">
        <v>34</v>
      </c>
      <c r="D26" s="35" t="s">
        <v>14</v>
      </c>
    </row>
    <row r="27" spans="1:4" ht="53.25" customHeight="1" x14ac:dyDescent="0.2">
      <c r="A27" s="5" t="s">
        <v>9</v>
      </c>
      <c r="B27" s="6">
        <v>525</v>
      </c>
      <c r="C27" s="119" t="str">
        <f>IF(AND(B28&lt;1),"NO PM STATED",IF(AND(B27&gt;=B30-C29),"MET PM",IF(AND(B27&lt;B30-C29),"PM NOT MET")))</f>
        <v>MET PM</v>
      </c>
      <c r="D27" s="182"/>
    </row>
    <row r="28" spans="1:4" ht="26.65" customHeight="1" x14ac:dyDescent="0.2">
      <c r="A28" s="26" t="s">
        <v>39</v>
      </c>
      <c r="B28" s="6">
        <f>B30</f>
        <v>450</v>
      </c>
      <c r="C28" s="172"/>
      <c r="D28" s="183"/>
    </row>
    <row r="29" spans="1:4" ht="26.65" hidden="1" customHeight="1" x14ac:dyDescent="0.2">
      <c r="A29" s="26"/>
      <c r="B29" s="32">
        <v>0.1</v>
      </c>
      <c r="C29" s="28">
        <f>B28*B29</f>
        <v>45</v>
      </c>
      <c r="D29" s="183"/>
    </row>
    <row r="30" spans="1:4" ht="26.85" customHeight="1" x14ac:dyDescent="0.2">
      <c r="A30" s="5" t="s">
        <v>10</v>
      </c>
      <c r="B30" s="6">
        <v>450</v>
      </c>
      <c r="C30" s="30"/>
      <c r="D30" s="184"/>
    </row>
    <row r="31" spans="1:4" x14ac:dyDescent="0.2">
      <c r="A31" s="2" t="s">
        <v>20</v>
      </c>
      <c r="B31" s="46" t="s">
        <v>33</v>
      </c>
      <c r="C31" s="74" t="s">
        <v>34</v>
      </c>
      <c r="D31" s="63" t="s">
        <v>14</v>
      </c>
    </row>
    <row r="32" spans="1:4" ht="53.25" customHeight="1" x14ac:dyDescent="0.2">
      <c r="A32" s="5" t="s">
        <v>9</v>
      </c>
      <c r="B32" s="6">
        <v>716</v>
      </c>
      <c r="C32" s="119" t="str">
        <f>IF(AND(B33&lt;1),"NO PM STATED",IF(AND(B32&gt;=B35-C34),"MET PM",IF(AND(B32&lt;B35-C34),"PM NOT MET")))</f>
        <v>MET PM</v>
      </c>
      <c r="D32" s="173"/>
    </row>
    <row r="33" spans="1:4" ht="26.65" customHeight="1" x14ac:dyDescent="0.2">
      <c r="A33" s="26" t="s">
        <v>39</v>
      </c>
      <c r="B33" s="6">
        <f>B35</f>
        <v>475</v>
      </c>
      <c r="C33" s="172"/>
      <c r="D33" s="174"/>
    </row>
    <row r="34" spans="1:4" ht="26.65" hidden="1" customHeight="1" x14ac:dyDescent="0.2">
      <c r="A34" s="26"/>
      <c r="B34" s="32">
        <v>0.1</v>
      </c>
      <c r="C34" s="28">
        <f>B33*B34</f>
        <v>47.5</v>
      </c>
      <c r="D34" s="174"/>
    </row>
    <row r="35" spans="1:4" ht="26.85" customHeight="1" x14ac:dyDescent="0.2">
      <c r="A35" s="5" t="s">
        <v>10</v>
      </c>
      <c r="B35" s="6">
        <v>475</v>
      </c>
      <c r="C35" s="30"/>
      <c r="D35" s="175"/>
    </row>
    <row r="36" spans="1:4" x14ac:dyDescent="0.2">
      <c r="A36" s="98" t="s">
        <v>16</v>
      </c>
      <c r="B36" s="99"/>
      <c r="C36" s="99"/>
      <c r="D36" s="100"/>
    </row>
    <row r="37" spans="1:4" x14ac:dyDescent="0.2">
      <c r="A37" s="2" t="s">
        <v>8</v>
      </c>
      <c r="B37" s="3" t="s">
        <v>33</v>
      </c>
      <c r="C37" s="3" t="s">
        <v>34</v>
      </c>
      <c r="D37" s="4" t="s">
        <v>14</v>
      </c>
    </row>
    <row r="38" spans="1:4" ht="56.25" customHeight="1" x14ac:dyDescent="0.2">
      <c r="A38" s="5" t="s">
        <v>9</v>
      </c>
      <c r="B38" s="6">
        <v>117</v>
      </c>
      <c r="C38" s="119" t="str">
        <f>IF(AND(B39&lt;1),"NO PM STATED",IF(AND(B38&gt;=B41-C40),"MET PM",IF(AND(B38&lt;B41-C40),"PM NOT MET")))</f>
        <v>MET PM</v>
      </c>
      <c r="D38" s="185"/>
    </row>
    <row r="39" spans="1:4" ht="26.85" customHeight="1" x14ac:dyDescent="0.2">
      <c r="A39" s="26" t="s">
        <v>39</v>
      </c>
      <c r="B39" s="6">
        <f>B41</f>
        <v>65</v>
      </c>
      <c r="C39" s="172"/>
      <c r="D39" s="186"/>
    </row>
    <row r="40" spans="1:4" ht="26.85" hidden="1" customHeight="1" x14ac:dyDescent="0.2">
      <c r="A40" s="26"/>
      <c r="B40" s="32">
        <v>0.1</v>
      </c>
      <c r="C40" s="60">
        <f>B39*B40</f>
        <v>6.5</v>
      </c>
      <c r="D40" s="186"/>
    </row>
    <row r="41" spans="1:4" ht="26.85" customHeight="1" x14ac:dyDescent="0.2">
      <c r="A41" s="8" t="s">
        <v>10</v>
      </c>
      <c r="B41" s="6">
        <v>65</v>
      </c>
      <c r="C41" s="31"/>
      <c r="D41" s="187"/>
    </row>
    <row r="42" spans="1:4" x14ac:dyDescent="0.2">
      <c r="A42" s="2" t="s">
        <v>13</v>
      </c>
      <c r="B42" s="3" t="s">
        <v>33</v>
      </c>
      <c r="C42" s="3" t="s">
        <v>34</v>
      </c>
      <c r="D42" s="4" t="s">
        <v>14</v>
      </c>
    </row>
    <row r="43" spans="1:4" ht="56.25" customHeight="1" x14ac:dyDescent="0.2">
      <c r="A43" s="5" t="s">
        <v>9</v>
      </c>
      <c r="B43" s="6">
        <v>113</v>
      </c>
      <c r="C43" s="119" t="str">
        <f>IF(AND(B44&lt;1),"NO PM STATED",IF(AND(B43&gt;=B46-C45),"MET PM",IF(AND(B43&lt;B46-C45),"PM NOT MET")))</f>
        <v>MET PM</v>
      </c>
      <c r="D43" s="185"/>
    </row>
    <row r="44" spans="1:4" ht="26.85" customHeight="1" x14ac:dyDescent="0.2">
      <c r="A44" s="26" t="s">
        <v>39</v>
      </c>
      <c r="B44" s="6">
        <f>B46</f>
        <v>55</v>
      </c>
      <c r="C44" s="172"/>
      <c r="D44" s="186"/>
    </row>
    <row r="45" spans="1:4" ht="26.85" hidden="1" customHeight="1" x14ac:dyDescent="0.2">
      <c r="A45" s="26"/>
      <c r="B45" s="32">
        <v>0.1</v>
      </c>
      <c r="C45" s="60">
        <f>B44*B45</f>
        <v>5.5</v>
      </c>
      <c r="D45" s="186"/>
    </row>
    <row r="46" spans="1:4" ht="26.85" customHeight="1" x14ac:dyDescent="0.2">
      <c r="A46" s="8" t="s">
        <v>10</v>
      </c>
      <c r="B46" s="6">
        <v>55</v>
      </c>
      <c r="C46" s="31"/>
      <c r="D46" s="187"/>
    </row>
    <row r="47" spans="1:4" x14ac:dyDescent="0.2">
      <c r="A47" s="2" t="s">
        <v>19</v>
      </c>
      <c r="B47" s="3" t="s">
        <v>33</v>
      </c>
      <c r="C47" s="3" t="s">
        <v>34</v>
      </c>
      <c r="D47" s="4" t="s">
        <v>14</v>
      </c>
    </row>
    <row r="48" spans="1:4" ht="56.25" customHeight="1" x14ac:dyDescent="0.2">
      <c r="A48" s="5" t="s">
        <v>9</v>
      </c>
      <c r="B48" s="6">
        <v>105</v>
      </c>
      <c r="C48" s="119" t="str">
        <f>IF(AND(B49&lt;1),"NO PM STATED",IF(AND(B48&gt;=B51-C50),"MET PM",IF(AND(B48&lt;B51-C50),"PM NOT MET")))</f>
        <v>MET PM</v>
      </c>
      <c r="D48" s="185"/>
    </row>
    <row r="49" spans="1:4" ht="26.85" customHeight="1" x14ac:dyDescent="0.2">
      <c r="A49" s="26" t="s">
        <v>39</v>
      </c>
      <c r="B49" s="6">
        <f>B51</f>
        <v>55</v>
      </c>
      <c r="C49" s="172"/>
      <c r="D49" s="186"/>
    </row>
    <row r="50" spans="1:4" ht="26.85" hidden="1" customHeight="1" x14ac:dyDescent="0.2">
      <c r="A50" s="26"/>
      <c r="B50" s="32">
        <v>0.1</v>
      </c>
      <c r="C50" s="60">
        <f>B49*B50</f>
        <v>5.5</v>
      </c>
      <c r="D50" s="186"/>
    </row>
    <row r="51" spans="1:4" ht="26.85" customHeight="1" x14ac:dyDescent="0.2">
      <c r="A51" s="8" t="s">
        <v>10</v>
      </c>
      <c r="B51" s="6">
        <v>55</v>
      </c>
      <c r="C51" s="31"/>
      <c r="D51" s="187"/>
    </row>
    <row r="52" spans="1:4" x14ac:dyDescent="0.2">
      <c r="A52" s="2" t="s">
        <v>12</v>
      </c>
      <c r="B52" s="3" t="s">
        <v>33</v>
      </c>
      <c r="C52" s="3" t="s">
        <v>34</v>
      </c>
      <c r="D52" s="4" t="s">
        <v>14</v>
      </c>
    </row>
    <row r="53" spans="1:4" ht="56.25" customHeight="1" x14ac:dyDescent="0.2">
      <c r="A53" s="5" t="s">
        <v>9</v>
      </c>
      <c r="B53" s="6">
        <v>77</v>
      </c>
      <c r="C53" s="119" t="str">
        <f>IF(AND(B54&lt;1),"NO PM STATED",IF(AND(B53&gt;=B56-C55),"MET PM",IF(AND(B53&lt;B56-C55),"PM NOT MET")))</f>
        <v>MET PM</v>
      </c>
      <c r="D53" s="185"/>
    </row>
    <row r="54" spans="1:4" ht="26.85" customHeight="1" x14ac:dyDescent="0.2">
      <c r="A54" s="26" t="s">
        <v>39</v>
      </c>
      <c r="B54" s="6">
        <f>B56</f>
        <v>55</v>
      </c>
      <c r="C54" s="172"/>
      <c r="D54" s="186"/>
    </row>
    <row r="55" spans="1:4" ht="26.85" hidden="1" customHeight="1" x14ac:dyDescent="0.2">
      <c r="A55" s="26"/>
      <c r="B55" s="32">
        <v>0.1</v>
      </c>
      <c r="C55" s="60">
        <f>B54*B55</f>
        <v>5.5</v>
      </c>
      <c r="D55" s="186"/>
    </row>
    <row r="56" spans="1:4" ht="26.85" customHeight="1" x14ac:dyDescent="0.2">
      <c r="A56" s="8" t="s">
        <v>10</v>
      </c>
      <c r="B56" s="6">
        <v>55</v>
      </c>
      <c r="C56" s="31"/>
      <c r="D56" s="187"/>
    </row>
    <row r="57" spans="1:4" x14ac:dyDescent="0.2">
      <c r="A57" s="2" t="s">
        <v>20</v>
      </c>
      <c r="B57" s="3" t="s">
        <v>33</v>
      </c>
      <c r="C57" s="3" t="s">
        <v>34</v>
      </c>
      <c r="D57" s="4" t="s">
        <v>14</v>
      </c>
    </row>
    <row r="58" spans="1:4" ht="56.25" customHeight="1" x14ac:dyDescent="0.2">
      <c r="A58" s="5" t="s">
        <v>9</v>
      </c>
      <c r="B58" s="6">
        <v>108</v>
      </c>
      <c r="C58" s="119" t="str">
        <f>IF(AND(B59&lt;1),"NO PM STATED",IF(AND(B58&gt;=B61-C60),"MET PM",IF(AND(B58&lt;B61-C60),"PM NOT MET")))</f>
        <v>MET PM</v>
      </c>
      <c r="D58" s="185"/>
    </row>
    <row r="59" spans="1:4" ht="26.85" customHeight="1" x14ac:dyDescent="0.2">
      <c r="A59" s="26" t="s">
        <v>39</v>
      </c>
      <c r="B59" s="6">
        <f>B61</f>
        <v>65</v>
      </c>
      <c r="C59" s="172"/>
      <c r="D59" s="186"/>
    </row>
    <row r="60" spans="1:4" ht="26.85" hidden="1" customHeight="1" x14ac:dyDescent="0.2">
      <c r="A60" s="26"/>
      <c r="B60" s="32">
        <v>0.1</v>
      </c>
      <c r="C60" s="60">
        <f>B59*B60</f>
        <v>6.5</v>
      </c>
      <c r="D60" s="186"/>
    </row>
    <row r="61" spans="1:4" ht="26.85" customHeight="1" x14ac:dyDescent="0.2">
      <c r="A61" s="8" t="s">
        <v>10</v>
      </c>
      <c r="B61" s="6">
        <v>65</v>
      </c>
      <c r="C61" s="31"/>
      <c r="D61" s="187"/>
    </row>
    <row r="62" spans="1:4" ht="9" customHeight="1" x14ac:dyDescent="0.2">
      <c r="A62" s="9"/>
    </row>
    <row r="63" spans="1:4" x14ac:dyDescent="0.2">
      <c r="A63" s="98" t="s">
        <v>17</v>
      </c>
      <c r="B63" s="99"/>
      <c r="C63" s="99"/>
      <c r="D63" s="100"/>
    </row>
    <row r="64" spans="1:4" x14ac:dyDescent="0.2">
      <c r="A64" s="11" t="s">
        <v>8</v>
      </c>
      <c r="B64" s="3" t="s">
        <v>33</v>
      </c>
      <c r="C64" s="3" t="s">
        <v>34</v>
      </c>
      <c r="D64" s="4" t="s">
        <v>14</v>
      </c>
    </row>
    <row r="65" spans="1:4" ht="53.25" customHeight="1" x14ac:dyDescent="0.2">
      <c r="A65" s="8" t="s">
        <v>9</v>
      </c>
      <c r="B65" s="6">
        <v>1184333</v>
      </c>
      <c r="C65" s="119" t="str">
        <f>IF(AND(B66&lt;1),"NO PM STATED",IF(AND(B65&gt;=B68-C67),"MET PM",IF(AND(B65&lt;B68-C67),"PM NOT MET")))</f>
        <v>MET PM</v>
      </c>
      <c r="D65" s="176"/>
    </row>
    <row r="66" spans="1:4" ht="26.65" customHeight="1" x14ac:dyDescent="0.2">
      <c r="A66" s="26" t="s">
        <v>39</v>
      </c>
      <c r="B66" s="6">
        <f>B68</f>
        <v>995000</v>
      </c>
      <c r="C66" s="172"/>
      <c r="D66" s="177"/>
    </row>
    <row r="67" spans="1:4" ht="26.65" hidden="1" customHeight="1" x14ac:dyDescent="0.2">
      <c r="A67" s="26"/>
      <c r="B67" s="32">
        <v>0.1</v>
      </c>
      <c r="C67" s="28">
        <f>B66*B67</f>
        <v>99500</v>
      </c>
      <c r="D67" s="177"/>
    </row>
    <row r="68" spans="1:4" ht="26.65" customHeight="1" x14ac:dyDescent="0.2">
      <c r="A68" s="8" t="s">
        <v>10</v>
      </c>
      <c r="B68" s="6">
        <v>995000</v>
      </c>
      <c r="C68" s="30"/>
      <c r="D68" s="178"/>
    </row>
    <row r="69" spans="1:4" x14ac:dyDescent="0.2">
      <c r="A69" s="2" t="s">
        <v>13</v>
      </c>
      <c r="B69" s="3" t="s">
        <v>33</v>
      </c>
      <c r="C69" s="3" t="s">
        <v>34</v>
      </c>
      <c r="D69" s="4" t="s">
        <v>14</v>
      </c>
    </row>
    <row r="70" spans="1:4" ht="53.25" customHeight="1" x14ac:dyDescent="0.2">
      <c r="A70" s="5" t="s">
        <v>9</v>
      </c>
      <c r="B70" s="6">
        <v>654467</v>
      </c>
      <c r="C70" s="119" t="str">
        <f>IF(AND(B71&lt;1),"NO PM STATED",IF(AND(B70&gt;=B73-C72),"MET PM",IF(AND(B70&lt;B73-C72),"PM NOT MET")))</f>
        <v>MET PM</v>
      </c>
      <c r="D70" s="163"/>
    </row>
    <row r="71" spans="1:4" ht="26.65" customHeight="1" x14ac:dyDescent="0.2">
      <c r="A71" s="26" t="s">
        <v>39</v>
      </c>
      <c r="B71" s="6">
        <f>B73</f>
        <v>450000</v>
      </c>
      <c r="C71" s="172"/>
      <c r="D71" s="111"/>
    </row>
    <row r="72" spans="1:4" ht="26.65" hidden="1" customHeight="1" x14ac:dyDescent="0.2">
      <c r="A72" s="26"/>
      <c r="B72" s="32">
        <v>0.1</v>
      </c>
      <c r="C72" s="60">
        <f>B71*B72</f>
        <v>45000</v>
      </c>
      <c r="D72" s="111"/>
    </row>
    <row r="73" spans="1:4" ht="26.65" customHeight="1" x14ac:dyDescent="0.2">
      <c r="A73" s="8" t="s">
        <v>10</v>
      </c>
      <c r="B73" s="6">
        <v>450000</v>
      </c>
      <c r="C73" s="31"/>
      <c r="D73" s="112"/>
    </row>
    <row r="74" spans="1:4" x14ac:dyDescent="0.2">
      <c r="A74" s="2" t="s">
        <v>19</v>
      </c>
      <c r="B74" s="3" t="s">
        <v>33</v>
      </c>
      <c r="C74" s="3" t="s">
        <v>34</v>
      </c>
      <c r="D74" s="4" t="s">
        <v>14</v>
      </c>
    </row>
    <row r="75" spans="1:4" ht="53.25" customHeight="1" x14ac:dyDescent="0.2">
      <c r="A75" s="5" t="s">
        <v>9</v>
      </c>
      <c r="B75" s="6">
        <v>544862</v>
      </c>
      <c r="C75" s="119" t="str">
        <f>IF(AND(B76&lt;1),"NO PM STATED",IF(AND(B75&gt;=B78-C77),"MET PM",IF(AND(B75&lt;B78-C77),"PM NOT MET")))</f>
        <v>MET PM</v>
      </c>
      <c r="D75" s="182"/>
    </row>
    <row r="76" spans="1:4" ht="26.65" customHeight="1" x14ac:dyDescent="0.2">
      <c r="A76" s="26" t="s">
        <v>39</v>
      </c>
      <c r="B76" s="6">
        <f>B78</f>
        <v>325000</v>
      </c>
      <c r="C76" s="172"/>
      <c r="D76" s="191"/>
    </row>
    <row r="77" spans="1:4" ht="26.65" hidden="1" customHeight="1" x14ac:dyDescent="0.2">
      <c r="A77" s="26"/>
      <c r="B77" s="32">
        <v>0.1</v>
      </c>
      <c r="C77" s="60">
        <f>B76*B77</f>
        <v>32500</v>
      </c>
      <c r="D77" s="191"/>
    </row>
    <row r="78" spans="1:4" ht="26.65" customHeight="1" x14ac:dyDescent="0.2">
      <c r="A78" s="8" t="s">
        <v>10</v>
      </c>
      <c r="B78" s="6">
        <v>325000</v>
      </c>
      <c r="C78" s="31"/>
      <c r="D78" s="192"/>
    </row>
    <row r="79" spans="1:4" x14ac:dyDescent="0.2">
      <c r="A79" s="2" t="s">
        <v>12</v>
      </c>
      <c r="B79" s="3" t="s">
        <v>33</v>
      </c>
      <c r="C79" s="3" t="s">
        <v>34</v>
      </c>
      <c r="D79" s="4" t="s">
        <v>14</v>
      </c>
    </row>
    <row r="80" spans="1:4" ht="53.25" customHeight="1" x14ac:dyDescent="0.2">
      <c r="A80" s="5" t="s">
        <v>9</v>
      </c>
      <c r="B80" s="6">
        <v>889306</v>
      </c>
      <c r="C80" s="119" t="str">
        <f>IF(AND(B81&lt;1),"NO PM STATED",IF(AND(B80&gt;=B83-C82),"MET PM",IF(AND(B80&lt;B83-C82),"PM NOT MET")))</f>
        <v>MET PM</v>
      </c>
      <c r="D80" s="188"/>
    </row>
    <row r="81" spans="1:4" ht="26.65" customHeight="1" x14ac:dyDescent="0.2">
      <c r="A81" s="26" t="s">
        <v>39</v>
      </c>
      <c r="B81" s="6">
        <f>B83</f>
        <v>775000</v>
      </c>
      <c r="C81" s="172"/>
      <c r="D81" s="189"/>
    </row>
    <row r="82" spans="1:4" ht="26.65" hidden="1" customHeight="1" x14ac:dyDescent="0.2">
      <c r="A82" s="26"/>
      <c r="B82" s="32">
        <v>0.1</v>
      </c>
      <c r="C82" s="60">
        <f>B81*B82</f>
        <v>77500</v>
      </c>
      <c r="D82" s="189"/>
    </row>
    <row r="83" spans="1:4" ht="26.65" customHeight="1" x14ac:dyDescent="0.2">
      <c r="A83" s="8" t="s">
        <v>10</v>
      </c>
      <c r="B83" s="6">
        <v>775000</v>
      </c>
      <c r="C83" s="30"/>
      <c r="D83" s="190"/>
    </row>
    <row r="84" spans="1:4" x14ac:dyDescent="0.2">
      <c r="A84" s="11" t="s">
        <v>20</v>
      </c>
      <c r="B84" s="3" t="s">
        <v>33</v>
      </c>
      <c r="C84" s="3" t="s">
        <v>34</v>
      </c>
      <c r="D84" s="4" t="s">
        <v>14</v>
      </c>
    </row>
    <row r="85" spans="1:4" ht="53.25" customHeight="1" x14ac:dyDescent="0.2">
      <c r="A85" s="8" t="s">
        <v>9</v>
      </c>
      <c r="B85" s="6">
        <v>656598</v>
      </c>
      <c r="C85" s="119" t="str">
        <f>IF(AND(B86&lt;1),"NO PM STATED",IF(AND(B85&gt;=B88-C87),"MET PM",IF(AND(B85&lt;B88-C87),"PM NOT MET")))</f>
        <v>MET PM</v>
      </c>
      <c r="D85" s="173"/>
    </row>
    <row r="86" spans="1:4" ht="26.65" customHeight="1" x14ac:dyDescent="0.2">
      <c r="A86" s="26" t="s">
        <v>39</v>
      </c>
      <c r="B86" s="6">
        <f>B88</f>
        <v>540000</v>
      </c>
      <c r="C86" s="172"/>
      <c r="D86" s="174"/>
    </row>
    <row r="87" spans="1:4" ht="26.65" hidden="1" customHeight="1" x14ac:dyDescent="0.2">
      <c r="A87" s="26"/>
      <c r="B87" s="32">
        <v>0.1</v>
      </c>
      <c r="C87" s="28">
        <f>B86*B87</f>
        <v>54000</v>
      </c>
      <c r="D87" s="174"/>
    </row>
    <row r="88" spans="1:4" ht="26.65" customHeight="1" x14ac:dyDescent="0.2">
      <c r="A88" s="8" t="s">
        <v>10</v>
      </c>
      <c r="B88" s="6">
        <v>540000</v>
      </c>
      <c r="C88" s="30"/>
      <c r="D88" s="175"/>
    </row>
    <row r="89" spans="1:4" ht="6.75" customHeight="1" x14ac:dyDescent="0.2">
      <c r="A89" s="12"/>
    </row>
    <row r="90" spans="1:4" x14ac:dyDescent="0.2">
      <c r="A90" s="98" t="s">
        <v>18</v>
      </c>
      <c r="B90" s="99"/>
      <c r="C90" s="99"/>
      <c r="D90" s="100"/>
    </row>
    <row r="91" spans="1:4" x14ac:dyDescent="0.2">
      <c r="A91" s="11" t="s">
        <v>8</v>
      </c>
      <c r="B91" s="3" t="s">
        <v>33</v>
      </c>
      <c r="C91" s="3" t="s">
        <v>34</v>
      </c>
      <c r="D91" s="4" t="s">
        <v>14</v>
      </c>
    </row>
    <row r="92" spans="1:4" ht="53.45" customHeight="1" x14ac:dyDescent="0.2">
      <c r="A92" s="8" t="s">
        <v>9</v>
      </c>
      <c r="B92" s="6">
        <v>144</v>
      </c>
      <c r="C92" s="119" t="str">
        <f>IF(AND(B93&lt;1),"NO PM STATED",IF(AND(B92&gt;=B95-C94),"MET PM",IF(AND(B92&lt;B95-C94),"PM NOT MET")))</f>
        <v>MET PM</v>
      </c>
      <c r="D92" s="173"/>
    </row>
    <row r="93" spans="1:4" ht="26.85" customHeight="1" x14ac:dyDescent="0.2">
      <c r="A93" s="26" t="s">
        <v>39</v>
      </c>
      <c r="B93" s="6">
        <f>B95</f>
        <v>150</v>
      </c>
      <c r="C93" s="172"/>
      <c r="D93" s="174"/>
    </row>
    <row r="94" spans="1:4" ht="26.85" hidden="1" customHeight="1" x14ac:dyDescent="0.2">
      <c r="A94" s="26"/>
      <c r="B94" s="32">
        <v>0.1</v>
      </c>
      <c r="C94" s="28">
        <f>B93*B94</f>
        <v>15</v>
      </c>
      <c r="D94" s="174"/>
    </row>
    <row r="95" spans="1:4" ht="26.85" customHeight="1" x14ac:dyDescent="0.2">
      <c r="A95" s="8" t="s">
        <v>10</v>
      </c>
      <c r="B95" s="6">
        <v>150</v>
      </c>
      <c r="C95" s="30"/>
      <c r="D95" s="175"/>
    </row>
    <row r="96" spans="1:4" x14ac:dyDescent="0.2">
      <c r="A96" s="11" t="s">
        <v>13</v>
      </c>
      <c r="B96" s="3" t="s">
        <v>33</v>
      </c>
      <c r="C96" s="3" t="s">
        <v>34</v>
      </c>
      <c r="D96" s="4" t="s">
        <v>14</v>
      </c>
    </row>
    <row r="97" spans="1:4" ht="53.45" customHeight="1" x14ac:dyDescent="0.2">
      <c r="A97" s="8" t="s">
        <v>9</v>
      </c>
      <c r="B97" s="6">
        <v>224</v>
      </c>
      <c r="C97" s="119" t="str">
        <f>IF(AND(B98&lt;1),"NO PM STATED",IF(AND(B97&gt;=B100-C99),"MET PM",IF(AND(B97&lt;B100-C99),"PM NOT MET")))</f>
        <v>MET PM</v>
      </c>
      <c r="D97" s="168"/>
    </row>
    <row r="98" spans="1:4" ht="26.85" customHeight="1" x14ac:dyDescent="0.2">
      <c r="A98" s="26" t="s">
        <v>39</v>
      </c>
      <c r="B98" s="6">
        <f>B100</f>
        <v>80</v>
      </c>
      <c r="C98" s="172"/>
      <c r="D98" s="111"/>
    </row>
    <row r="99" spans="1:4" ht="26.85" hidden="1" customHeight="1" x14ac:dyDescent="0.2">
      <c r="A99" s="26"/>
      <c r="B99" s="32">
        <v>0.1</v>
      </c>
      <c r="C99" s="60">
        <f>B98*B99</f>
        <v>8</v>
      </c>
      <c r="D99" s="111"/>
    </row>
    <row r="100" spans="1:4" ht="26.85" customHeight="1" x14ac:dyDescent="0.2">
      <c r="A100" s="8" t="s">
        <v>10</v>
      </c>
      <c r="B100" s="6">
        <v>80</v>
      </c>
      <c r="C100" s="31"/>
      <c r="D100" s="112"/>
    </row>
    <row r="101" spans="1:4" x14ac:dyDescent="0.2">
      <c r="A101" s="11" t="s">
        <v>19</v>
      </c>
      <c r="B101" s="3" t="s">
        <v>33</v>
      </c>
      <c r="C101" s="3" t="s">
        <v>34</v>
      </c>
      <c r="D101" s="4" t="s">
        <v>14</v>
      </c>
    </row>
    <row r="102" spans="1:4" ht="53.45" customHeight="1" x14ac:dyDescent="0.2">
      <c r="A102" s="8" t="s">
        <v>9</v>
      </c>
      <c r="B102" s="6">
        <v>122</v>
      </c>
      <c r="C102" s="119" t="str">
        <f>IF(AND(B103&lt;1),"NO PM STATED",IF(AND(B102&gt;=B105-C104),"MET PM",IF(AND(B102&lt;B105-C104),"PM NOT MET")))</f>
        <v>MET PM</v>
      </c>
      <c r="D102" s="168"/>
    </row>
    <row r="103" spans="1:4" ht="26.85" customHeight="1" x14ac:dyDescent="0.2">
      <c r="A103" s="26" t="s">
        <v>39</v>
      </c>
      <c r="B103" s="6">
        <f>B105</f>
        <v>80</v>
      </c>
      <c r="C103" s="172"/>
      <c r="D103" s="111"/>
    </row>
    <row r="104" spans="1:4" ht="26.85" hidden="1" customHeight="1" x14ac:dyDescent="0.2">
      <c r="A104" s="26"/>
      <c r="B104" s="32">
        <v>0.1</v>
      </c>
      <c r="C104" s="60">
        <f>B103*B104</f>
        <v>8</v>
      </c>
      <c r="D104" s="111"/>
    </row>
    <row r="105" spans="1:4" ht="26.85" customHeight="1" x14ac:dyDescent="0.2">
      <c r="A105" s="8" t="s">
        <v>10</v>
      </c>
      <c r="B105" s="6">
        <v>80</v>
      </c>
      <c r="C105" s="31"/>
      <c r="D105" s="112"/>
    </row>
    <row r="106" spans="1:4" x14ac:dyDescent="0.2">
      <c r="A106" s="11" t="s">
        <v>12</v>
      </c>
      <c r="B106" s="3" t="s">
        <v>33</v>
      </c>
      <c r="C106" s="3" t="s">
        <v>34</v>
      </c>
      <c r="D106" s="4" t="s">
        <v>14</v>
      </c>
    </row>
    <row r="107" spans="1:4" ht="53.45" customHeight="1" x14ac:dyDescent="0.2">
      <c r="A107" s="8" t="s">
        <v>9</v>
      </c>
      <c r="B107" s="6">
        <v>127</v>
      </c>
      <c r="C107" s="119" t="str">
        <f>IF(AND(B108&lt;1),"NO PM STATED",IF(AND(B107&gt;=B110-C109),"MET PM",IF(AND(B107&lt;B110-C109),"PM NOT MET")))</f>
        <v>MET PM</v>
      </c>
      <c r="D107" s="168"/>
    </row>
    <row r="108" spans="1:4" ht="26.85" customHeight="1" x14ac:dyDescent="0.2">
      <c r="A108" s="26" t="s">
        <v>39</v>
      </c>
      <c r="B108" s="6">
        <f>B110</f>
        <v>80</v>
      </c>
      <c r="C108" s="172"/>
      <c r="D108" s="111"/>
    </row>
    <row r="109" spans="1:4" ht="26.65" hidden="1" customHeight="1" x14ac:dyDescent="0.2">
      <c r="A109" s="26"/>
      <c r="B109" s="32">
        <v>0.1</v>
      </c>
      <c r="C109" s="60">
        <f>B108*B109</f>
        <v>8</v>
      </c>
      <c r="D109" s="111"/>
    </row>
    <row r="110" spans="1:4" ht="26.85" customHeight="1" x14ac:dyDescent="0.2">
      <c r="A110" s="8" t="s">
        <v>10</v>
      </c>
      <c r="B110" s="6">
        <v>80</v>
      </c>
      <c r="C110" s="31"/>
      <c r="D110" s="112"/>
    </row>
    <row r="111" spans="1:4" x14ac:dyDescent="0.2">
      <c r="A111" s="11" t="s">
        <v>20</v>
      </c>
      <c r="B111" s="3" t="s">
        <v>33</v>
      </c>
      <c r="C111" s="3" t="s">
        <v>34</v>
      </c>
      <c r="D111" s="4" t="s">
        <v>14</v>
      </c>
    </row>
    <row r="112" spans="1:4" ht="53.45" customHeight="1" x14ac:dyDescent="0.2">
      <c r="A112" s="8" t="s">
        <v>9</v>
      </c>
      <c r="B112" s="6">
        <v>115</v>
      </c>
      <c r="C112" s="119" t="str">
        <f>IF(AND(B113&lt;1),"NO PM STATED",IF(AND(B112&gt;=B115-C114),"MET PM",IF(AND(B112&lt;B115-C114),"PM NOT MET")))</f>
        <v>MET PM</v>
      </c>
      <c r="D112" s="168"/>
    </row>
    <row r="113" spans="1:4" ht="26.85" customHeight="1" x14ac:dyDescent="0.2">
      <c r="A113" s="26" t="s">
        <v>39</v>
      </c>
      <c r="B113" s="6">
        <f>B115</f>
        <v>80</v>
      </c>
      <c r="C113" s="172"/>
      <c r="D113" s="111"/>
    </row>
    <row r="114" spans="1:4" ht="26.65" hidden="1" customHeight="1" x14ac:dyDescent="0.2">
      <c r="A114" s="26"/>
      <c r="B114" s="32">
        <v>0.1</v>
      </c>
      <c r="C114" s="60">
        <f>B113*B114</f>
        <v>8</v>
      </c>
      <c r="D114" s="111"/>
    </row>
    <row r="115" spans="1:4" ht="26.85" customHeight="1" x14ac:dyDescent="0.2">
      <c r="A115" s="8" t="s">
        <v>10</v>
      </c>
      <c r="B115" s="6">
        <v>80</v>
      </c>
      <c r="C115" s="31"/>
      <c r="D115" s="112"/>
    </row>
    <row r="116" spans="1:4" ht="8.25" customHeight="1" x14ac:dyDescent="0.2">
      <c r="A116" s="12"/>
    </row>
    <row r="117" spans="1:4" x14ac:dyDescent="0.2">
      <c r="A117" s="22" t="s">
        <v>47</v>
      </c>
      <c r="B117" s="22"/>
      <c r="C117" s="22"/>
      <c r="D117" s="22"/>
    </row>
    <row r="118" spans="1:4" ht="7.5" customHeight="1" x14ac:dyDescent="0.2">
      <c r="A118" s="12"/>
    </row>
    <row r="119" spans="1:4" x14ac:dyDescent="0.2">
      <c r="A119" s="113" t="s">
        <v>11</v>
      </c>
      <c r="B119" s="114"/>
      <c r="C119" s="114"/>
      <c r="D119" s="115"/>
    </row>
    <row r="120" spans="1:4" x14ac:dyDescent="0.2">
      <c r="A120" s="11" t="s">
        <v>8</v>
      </c>
      <c r="B120" s="3" t="s">
        <v>33</v>
      </c>
      <c r="C120" s="3" t="s">
        <v>34</v>
      </c>
      <c r="D120" s="4" t="s">
        <v>14</v>
      </c>
    </row>
    <row r="121" spans="1:4" ht="53.45" customHeight="1" x14ac:dyDescent="0.2">
      <c r="A121" s="13" t="s">
        <v>9</v>
      </c>
      <c r="B121" s="6">
        <v>15</v>
      </c>
      <c r="C121" s="119" t="str">
        <f>IF(AND(B122&lt;1),"NO PM STATED",IF(AND(B121&gt;=B124-C123),"MET PM",IF(AND(B121&lt;B124-C123),"PM NOT MET")))</f>
        <v>PM NOT MET</v>
      </c>
      <c r="D121" s="169"/>
    </row>
    <row r="122" spans="1:4" ht="26.85" customHeight="1" x14ac:dyDescent="0.2">
      <c r="A122" s="26" t="s">
        <v>39</v>
      </c>
      <c r="B122" s="6">
        <f>B124</f>
        <v>29</v>
      </c>
      <c r="C122" s="172"/>
      <c r="D122" s="170"/>
    </row>
    <row r="123" spans="1:4" ht="26.85" hidden="1" customHeight="1" x14ac:dyDescent="0.2">
      <c r="A123" s="26"/>
      <c r="B123" s="32">
        <v>0.05</v>
      </c>
      <c r="C123" s="28">
        <f>B123*B122</f>
        <v>1.4500000000000002</v>
      </c>
      <c r="D123" s="170"/>
    </row>
    <row r="124" spans="1:4" ht="26.85" customHeight="1" x14ac:dyDescent="0.2">
      <c r="A124" s="13" t="s">
        <v>10</v>
      </c>
      <c r="B124" s="6">
        <v>29</v>
      </c>
      <c r="C124" s="30"/>
      <c r="D124" s="171"/>
    </row>
    <row r="125" spans="1:4" x14ac:dyDescent="0.2">
      <c r="A125" s="11" t="s">
        <v>20</v>
      </c>
      <c r="B125" s="3" t="s">
        <v>33</v>
      </c>
      <c r="C125" s="3" t="s">
        <v>34</v>
      </c>
      <c r="D125" s="4" t="s">
        <v>14</v>
      </c>
    </row>
    <row r="126" spans="1:4" ht="53.25" customHeight="1" x14ac:dyDescent="0.2">
      <c r="A126" s="13" t="s">
        <v>9</v>
      </c>
      <c r="B126" s="6">
        <v>6</v>
      </c>
      <c r="C126" s="119" t="str">
        <f>IF(AND(B127&lt;1),"NO PM STATED",IF(AND(B126&gt;=B129-C128),"MET PM",IF(AND(B126&lt;B129-C128),"PM NOT MET")))</f>
        <v>PM NOT MET</v>
      </c>
      <c r="D126" s="169"/>
    </row>
    <row r="127" spans="1:4" ht="26.65" customHeight="1" x14ac:dyDescent="0.2">
      <c r="A127" s="26" t="s">
        <v>39</v>
      </c>
      <c r="B127" s="6">
        <f>B129</f>
        <v>20</v>
      </c>
      <c r="C127" s="172"/>
      <c r="D127" s="170"/>
    </row>
    <row r="128" spans="1:4" ht="26.65" hidden="1" customHeight="1" x14ac:dyDescent="0.2">
      <c r="A128" s="26"/>
      <c r="B128" s="32">
        <v>0.05</v>
      </c>
      <c r="C128" s="28">
        <f>B128*B127</f>
        <v>1</v>
      </c>
      <c r="D128" s="170"/>
    </row>
    <row r="129" spans="1:4" ht="36" customHeight="1" x14ac:dyDescent="0.2">
      <c r="A129" s="13" t="s">
        <v>10</v>
      </c>
      <c r="B129" s="6">
        <v>20</v>
      </c>
      <c r="C129" s="30"/>
      <c r="D129" s="171"/>
    </row>
    <row r="130" spans="1:4" ht="11.25" customHeight="1" x14ac:dyDescent="0.2"/>
    <row r="131" spans="1:4" x14ac:dyDescent="0.2">
      <c r="A131" s="22" t="s">
        <v>49</v>
      </c>
      <c r="B131" s="22"/>
      <c r="C131" s="22"/>
      <c r="D131" s="22"/>
    </row>
    <row r="132" spans="1:4" ht="12.75" customHeight="1" x14ac:dyDescent="0.2">
      <c r="A132" s="12"/>
    </row>
    <row r="133" spans="1:4" ht="70.7" customHeight="1" x14ac:dyDescent="0.2">
      <c r="A133" s="122" t="s">
        <v>60</v>
      </c>
      <c r="B133" s="122"/>
      <c r="C133" s="122"/>
      <c r="D133" s="122"/>
    </row>
  </sheetData>
  <sheetProtection password="CD52" sheet="1" objects="1" scenarios="1"/>
  <protectedRanges>
    <protectedRange sqref="D126 D121 D112 D107 D102 D97 D92 D85 D80 D75 D70 D65 D58 D53 D48 D43 D38 D32 D27 D22 D17 D12" name="Range1"/>
  </protectedRanges>
  <mergeCells count="54">
    <mergeCell ref="A8:D8"/>
    <mergeCell ref="A119:D119"/>
    <mergeCell ref="A3:D3"/>
    <mergeCell ref="A4:D4"/>
    <mergeCell ref="A5:D5"/>
    <mergeCell ref="A6:D6"/>
    <mergeCell ref="A7:D7"/>
    <mergeCell ref="C53:C54"/>
    <mergeCell ref="D53:D56"/>
    <mergeCell ref="C92:C93"/>
    <mergeCell ref="D92:D95"/>
    <mergeCell ref="C97:C98"/>
    <mergeCell ref="D97:D100"/>
    <mergeCell ref="D80:D83"/>
    <mergeCell ref="D75:D78"/>
    <mergeCell ref="C80:C81"/>
    <mergeCell ref="C75:C76"/>
    <mergeCell ref="C38:C39"/>
    <mergeCell ref="D38:D41"/>
    <mergeCell ref="C48:C49"/>
    <mergeCell ref="D48:D51"/>
    <mergeCell ref="C43:C44"/>
    <mergeCell ref="D43:D46"/>
    <mergeCell ref="D58:D61"/>
    <mergeCell ref="C58:C59"/>
    <mergeCell ref="A1:D1"/>
    <mergeCell ref="A2:D2"/>
    <mergeCell ref="C12:C13"/>
    <mergeCell ref="C70:C71"/>
    <mergeCell ref="D65:D68"/>
    <mergeCell ref="C65:C66"/>
    <mergeCell ref="D70:D73"/>
    <mergeCell ref="D12:D15"/>
    <mergeCell ref="D17:D20"/>
    <mergeCell ref="D27:D30"/>
    <mergeCell ref="C22:C23"/>
    <mergeCell ref="D22:D25"/>
    <mergeCell ref="C17:C18"/>
    <mergeCell ref="C27:C28"/>
    <mergeCell ref="D32:D35"/>
    <mergeCell ref="C32:C33"/>
    <mergeCell ref="A133:D133"/>
    <mergeCell ref="D112:D115"/>
    <mergeCell ref="D126:D129"/>
    <mergeCell ref="C85:C86"/>
    <mergeCell ref="D85:D88"/>
    <mergeCell ref="C126:C127"/>
    <mergeCell ref="D102:D105"/>
    <mergeCell ref="C112:C113"/>
    <mergeCell ref="C102:C103"/>
    <mergeCell ref="C107:C108"/>
    <mergeCell ref="D107:D110"/>
    <mergeCell ref="C121:C122"/>
    <mergeCell ref="D121:D124"/>
  </mergeCells>
  <phoneticPr fontId="7" type="noConversion"/>
  <conditionalFormatting sqref="B127 B113 B103 B86 B81 B76 B71 B66 B59 B33 B28 B23 B18 B13">
    <cfRule type="cellIs" dxfId="48" priority="40" operator="lessThan">
      <formula>1</formula>
    </cfRule>
  </conditionalFormatting>
  <conditionalFormatting sqref="B39 B44 B49 B54 B93 B98 B108 B122">
    <cfRule type="cellIs" dxfId="47" priority="3" operator="lessThan">
      <formula>1</formula>
    </cfRule>
  </conditionalFormatting>
  <conditionalFormatting sqref="C126 C121 C112 C107 C102 C97 C92 C85 C80 C75 C70 C65 C58 C53 C48 C43 C38 C32 C27 C22 C17 C12">
    <cfRule type="cellIs" dxfId="46" priority="1" operator="equal">
      <formula>"NO PM STATED"</formula>
    </cfRule>
  </conditionalFormatting>
  <conditionalFormatting sqref="C126 C121 C112 C107 C102 C97 C92 C85 C80 C75 C70 C65 C58 C53 C48 C43 C38 C32 C27 C22 C17 C12">
    <cfRule type="cellIs" dxfId="45" priority="2" stopIfTrue="1" operator="equal">
      <formula>"PM NOT MET"</formula>
    </cfRule>
  </conditionalFormatting>
  <pageMargins left="0.33" right="0.4" top="0.52" bottom="0.72" header="0.5" footer="0.5"/>
  <pageSetup scale="93" orientation="portrait" r:id="rId1"/>
  <headerFooter alignWithMargins="0">
    <oddFooter>&amp;L&amp;9 07/15/2015  &amp;A&amp;R&amp;9Attachment 2, CCPC HOM 15-18 Page &amp;P of  &amp;N</oddFooter>
  </headerFooter>
  <rowBreaks count="3" manualBreakCount="3">
    <brk id="35" max="3" man="1"/>
    <brk id="68" max="16383" man="1"/>
    <brk id="10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M149"/>
  <sheetViews>
    <sheetView zoomScaleNormal="100" workbookViewId="0">
      <selection activeCell="E143" sqref="E143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6.7109375" customWidth="1"/>
    <col min="11" max="13" width="9.140625" hidden="1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0</v>
      </c>
      <c r="B2" s="133"/>
      <c r="C2" s="133"/>
      <c r="D2" s="134"/>
    </row>
    <row r="3" spans="1:5" x14ac:dyDescent="0.2">
      <c r="A3" s="138" t="s">
        <v>57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5602</v>
      </c>
      <c r="C12" s="119" t="str">
        <f>IF(AND(B13&lt;1),"NO PM STATED",IF(AND(B12&gt;=B15-C14),"MET PM",IF(AND(B12&lt;B15-C14),"PM NOT MET")))</f>
        <v>PM NOT MET</v>
      </c>
      <c r="D12" s="163"/>
    </row>
    <row r="13" spans="1:5" ht="26.65" customHeight="1" x14ac:dyDescent="0.2">
      <c r="A13" s="26" t="s">
        <v>39</v>
      </c>
      <c r="B13" s="6">
        <f>B15</f>
        <v>7766</v>
      </c>
      <c r="C13" s="172"/>
      <c r="D13" s="111"/>
    </row>
    <row r="14" spans="1:5" ht="26.65" hidden="1" customHeight="1" x14ac:dyDescent="0.2">
      <c r="A14" s="26"/>
      <c r="B14" s="32">
        <v>0.1</v>
      </c>
      <c r="C14" s="60">
        <f>B14*B13</f>
        <v>776.6</v>
      </c>
      <c r="D14" s="111"/>
    </row>
    <row r="15" spans="1:5" ht="26.65" customHeight="1" x14ac:dyDescent="0.2">
      <c r="A15" s="5" t="s">
        <v>10</v>
      </c>
      <c r="B15" s="6">
        <v>7766</v>
      </c>
      <c r="C15" s="69"/>
      <c r="D15" s="112"/>
    </row>
    <row r="16" spans="1:5" x14ac:dyDescent="0.2">
      <c r="A16" s="2" t="s">
        <v>13</v>
      </c>
      <c r="B16" s="3" t="s">
        <v>33</v>
      </c>
      <c r="C16" s="3" t="s">
        <v>34</v>
      </c>
      <c r="D16" s="4" t="s">
        <v>14</v>
      </c>
    </row>
    <row r="17" spans="1:4" ht="53.25" customHeight="1" x14ac:dyDescent="0.2">
      <c r="A17" s="5" t="s">
        <v>9</v>
      </c>
      <c r="B17" s="6">
        <v>13698</v>
      </c>
      <c r="C17" s="119" t="str">
        <f>IF(AND(B18&lt;1),"NO PM STATED",IF(AND(B17&gt;=B20-C19),"MET PM",IF(AND(B17&lt;B20-C19),"PM NOT MET")))</f>
        <v>MET PM</v>
      </c>
      <c r="D17" s="163"/>
    </row>
    <row r="18" spans="1:4" ht="26.65" customHeight="1" x14ac:dyDescent="0.2">
      <c r="A18" s="26" t="s">
        <v>39</v>
      </c>
      <c r="B18" s="6">
        <f>B20</f>
        <v>8594</v>
      </c>
      <c r="C18" s="172"/>
      <c r="D18" s="111"/>
    </row>
    <row r="19" spans="1:4" ht="26.65" hidden="1" customHeight="1" x14ac:dyDescent="0.2">
      <c r="A19" s="26"/>
      <c r="B19" s="38">
        <v>0.1</v>
      </c>
      <c r="C19" s="28">
        <f>B19*B18</f>
        <v>859.40000000000009</v>
      </c>
      <c r="D19" s="111"/>
    </row>
    <row r="20" spans="1:4" ht="26.65" customHeight="1" x14ac:dyDescent="0.2">
      <c r="A20" s="8" t="s">
        <v>10</v>
      </c>
      <c r="B20" s="6">
        <v>8594</v>
      </c>
      <c r="C20" s="69"/>
      <c r="D20" s="112"/>
    </row>
    <row r="21" spans="1:4" x14ac:dyDescent="0.2">
      <c r="A21" s="2" t="s">
        <v>19</v>
      </c>
      <c r="B21" s="3" t="s">
        <v>33</v>
      </c>
      <c r="C21" s="3" t="s">
        <v>34</v>
      </c>
      <c r="D21" s="4" t="s">
        <v>14</v>
      </c>
    </row>
    <row r="22" spans="1:4" ht="53.25" customHeight="1" x14ac:dyDescent="0.2">
      <c r="A22" s="5" t="s">
        <v>9</v>
      </c>
      <c r="B22" s="6">
        <v>872</v>
      </c>
      <c r="C22" s="119" t="str">
        <f>IF(AND(B23&lt;1),"NO PM STATED",IF(AND(B22&gt;=B25-C24),"MET PM",IF(AND(B22&lt;B25-C24),"PM NOT MET")))</f>
        <v>PM NOT MET</v>
      </c>
      <c r="D22" s="163"/>
    </row>
    <row r="23" spans="1:4" ht="26.65" customHeight="1" x14ac:dyDescent="0.2">
      <c r="A23" s="26" t="s">
        <v>39</v>
      </c>
      <c r="B23" s="6">
        <f>B25</f>
        <v>2409</v>
      </c>
      <c r="C23" s="172"/>
      <c r="D23" s="111"/>
    </row>
    <row r="24" spans="1:4" ht="26.65" hidden="1" customHeight="1" x14ac:dyDescent="0.2">
      <c r="A24" s="26"/>
      <c r="B24" s="38">
        <v>0.1</v>
      </c>
      <c r="C24" s="34">
        <f>B24*B23</f>
        <v>240.9</v>
      </c>
      <c r="D24" s="111"/>
    </row>
    <row r="25" spans="1:4" ht="26.65" customHeight="1" x14ac:dyDescent="0.2">
      <c r="A25" s="8" t="s">
        <v>10</v>
      </c>
      <c r="B25" s="6">
        <v>2409</v>
      </c>
      <c r="C25" s="69"/>
      <c r="D25" s="112"/>
    </row>
    <row r="26" spans="1:4" x14ac:dyDescent="0.2">
      <c r="A26" s="2" t="s">
        <v>21</v>
      </c>
      <c r="B26" s="3" t="s">
        <v>33</v>
      </c>
      <c r="C26" s="3" t="s">
        <v>34</v>
      </c>
      <c r="D26" s="4" t="s">
        <v>14</v>
      </c>
    </row>
    <row r="27" spans="1:4" ht="53.25" customHeight="1" x14ac:dyDescent="0.2">
      <c r="A27" s="5" t="s">
        <v>9</v>
      </c>
      <c r="B27" s="6">
        <v>4410</v>
      </c>
      <c r="C27" s="119" t="str">
        <f>IF(AND(B28&lt;1),"NO PM STATED",IF(AND(B27&gt;=B30-C29),"MET PM",IF(AND(B27&lt;B30-C29),"PM NOT MET")))</f>
        <v>PM NOT MET</v>
      </c>
      <c r="D27" s="200"/>
    </row>
    <row r="28" spans="1:4" ht="26.65" customHeight="1" x14ac:dyDescent="0.2">
      <c r="A28" s="26" t="s">
        <v>39</v>
      </c>
      <c r="B28" s="6">
        <f>B30</f>
        <v>5819</v>
      </c>
      <c r="C28" s="172"/>
      <c r="D28" s="201"/>
    </row>
    <row r="29" spans="1:4" ht="26.65" hidden="1" customHeight="1" x14ac:dyDescent="0.2">
      <c r="A29" s="26"/>
      <c r="B29" s="38">
        <v>0.1</v>
      </c>
      <c r="C29" s="34">
        <f>B29*B28</f>
        <v>581.9</v>
      </c>
      <c r="D29" s="201"/>
    </row>
    <row r="30" spans="1:4" ht="26.65" customHeight="1" x14ac:dyDescent="0.2">
      <c r="A30" s="8" t="s">
        <v>10</v>
      </c>
      <c r="B30" s="6">
        <v>5819</v>
      </c>
      <c r="C30" s="69"/>
      <c r="D30" s="202"/>
    </row>
    <row r="31" spans="1:4" x14ac:dyDescent="0.2">
      <c r="A31" s="2" t="s">
        <v>23</v>
      </c>
      <c r="B31" s="3" t="s">
        <v>33</v>
      </c>
      <c r="C31" s="3" t="s">
        <v>34</v>
      </c>
      <c r="D31" s="4" t="s">
        <v>14</v>
      </c>
    </row>
    <row r="32" spans="1:4" ht="53.25" customHeight="1" x14ac:dyDescent="0.2">
      <c r="A32" s="5" t="s">
        <v>9</v>
      </c>
      <c r="B32" s="6">
        <v>2359</v>
      </c>
      <c r="C32" s="119" t="str">
        <f>IF(AND(B33&lt;1),"NO PM STATED",IF(AND(B32&gt;=B35-C34),"MET PM",IF(AND(B32&lt;B35-C34),"PM NOT MET")))</f>
        <v>PM NOT MET</v>
      </c>
      <c r="D32" s="126"/>
    </row>
    <row r="33" spans="1:4" ht="26.65" customHeight="1" x14ac:dyDescent="0.2">
      <c r="A33" s="26" t="s">
        <v>39</v>
      </c>
      <c r="B33" s="6">
        <f>B35</f>
        <v>4037</v>
      </c>
      <c r="C33" s="172"/>
      <c r="D33" s="127"/>
    </row>
    <row r="34" spans="1:4" ht="26.65" hidden="1" customHeight="1" x14ac:dyDescent="0.2">
      <c r="A34" s="26"/>
      <c r="B34" s="32">
        <v>0.1</v>
      </c>
      <c r="C34" s="34">
        <f>B34*B33</f>
        <v>403.70000000000005</v>
      </c>
      <c r="D34" s="127"/>
    </row>
    <row r="35" spans="1:4" ht="26.65" customHeight="1" x14ac:dyDescent="0.2">
      <c r="A35" s="8" t="s">
        <v>10</v>
      </c>
      <c r="B35" s="6">
        <v>4037</v>
      </c>
      <c r="C35" s="31"/>
      <c r="D35" s="128"/>
    </row>
    <row r="36" spans="1:4" x14ac:dyDescent="0.2">
      <c r="A36" s="2" t="s">
        <v>12</v>
      </c>
      <c r="B36" s="3" t="s">
        <v>33</v>
      </c>
      <c r="C36" s="3" t="s">
        <v>34</v>
      </c>
      <c r="D36" s="4" t="s">
        <v>14</v>
      </c>
    </row>
    <row r="37" spans="1:4" ht="53.25" customHeight="1" x14ac:dyDescent="0.2">
      <c r="A37" s="5" t="s">
        <v>9</v>
      </c>
      <c r="B37" s="6">
        <v>2978</v>
      </c>
      <c r="C37" s="119" t="str">
        <f>IF(AND(B38&lt;1),"NO PM STATED",IF(AND(B37&gt;=B40-C39),"MET PM",IF(AND(B37&lt;B40-C39),"PM NOT MET")))</f>
        <v>PM NOT MET</v>
      </c>
      <c r="D37" s="163"/>
    </row>
    <row r="38" spans="1:4" ht="26.65" customHeight="1" x14ac:dyDescent="0.2">
      <c r="A38" s="26" t="s">
        <v>39</v>
      </c>
      <c r="B38" s="6">
        <f>B40</f>
        <v>6606</v>
      </c>
      <c r="C38" s="172"/>
      <c r="D38" s="111"/>
    </row>
    <row r="39" spans="1:4" ht="26.65" hidden="1" customHeight="1" x14ac:dyDescent="0.2">
      <c r="A39" s="26"/>
      <c r="B39" s="32">
        <v>0.1</v>
      </c>
      <c r="C39" s="28">
        <f>B39*B38</f>
        <v>660.6</v>
      </c>
      <c r="D39" s="111"/>
    </row>
    <row r="40" spans="1:4" ht="26.65" customHeight="1" x14ac:dyDescent="0.2">
      <c r="A40" s="8" t="s">
        <v>10</v>
      </c>
      <c r="B40" s="6">
        <v>6606</v>
      </c>
      <c r="C40" s="69"/>
      <c r="D40" s="112"/>
    </row>
    <row r="41" spans="1:4" x14ac:dyDescent="0.2">
      <c r="A41" s="2" t="s">
        <v>20</v>
      </c>
      <c r="B41" s="3" t="s">
        <v>33</v>
      </c>
      <c r="C41" s="3" t="s">
        <v>34</v>
      </c>
      <c r="D41" s="4" t="s">
        <v>14</v>
      </c>
    </row>
    <row r="42" spans="1:4" ht="53.25" customHeight="1" x14ac:dyDescent="0.2">
      <c r="A42" s="5" t="s">
        <v>9</v>
      </c>
      <c r="B42" s="6">
        <v>1877</v>
      </c>
      <c r="C42" s="119" t="str">
        <f>IF(AND(B43&lt;1),"NO PM STATED",IF(AND(B42&gt;=B45-C44),"MET PM",IF(AND(B42&lt;B45-C44),"PM NOT MET")))</f>
        <v>MET PM</v>
      </c>
      <c r="D42" s="126"/>
    </row>
    <row r="43" spans="1:4" ht="26.65" customHeight="1" x14ac:dyDescent="0.2">
      <c r="A43" s="26" t="s">
        <v>39</v>
      </c>
      <c r="B43" s="6">
        <f>B45</f>
        <v>1839</v>
      </c>
      <c r="C43" s="172"/>
      <c r="D43" s="127"/>
    </row>
    <row r="44" spans="1:4" ht="26.65" hidden="1" customHeight="1" x14ac:dyDescent="0.2">
      <c r="A44" s="26"/>
      <c r="B44" s="32">
        <v>0.1</v>
      </c>
      <c r="C44" s="34">
        <f>B43*B44</f>
        <v>183.9</v>
      </c>
      <c r="D44" s="127"/>
    </row>
    <row r="45" spans="1:4" ht="26.65" customHeight="1" x14ac:dyDescent="0.2">
      <c r="A45" s="8" t="s">
        <v>10</v>
      </c>
      <c r="B45" s="6">
        <v>1839</v>
      </c>
      <c r="C45" s="31"/>
      <c r="D45" s="128"/>
    </row>
    <row r="46" spans="1:4" x14ac:dyDescent="0.2">
      <c r="A46" s="7"/>
      <c r="B46" s="1"/>
    </row>
    <row r="47" spans="1:4" x14ac:dyDescent="0.2">
      <c r="A47" s="116" t="s">
        <v>16</v>
      </c>
      <c r="B47" s="117"/>
      <c r="C47" s="117"/>
      <c r="D47" s="118"/>
    </row>
    <row r="48" spans="1:4" x14ac:dyDescent="0.2">
      <c r="A48" s="2" t="s">
        <v>8</v>
      </c>
      <c r="B48" s="3" t="s">
        <v>33</v>
      </c>
      <c r="C48" s="3" t="s">
        <v>34</v>
      </c>
      <c r="D48" s="4" t="s">
        <v>14</v>
      </c>
    </row>
    <row r="49" spans="1:4" ht="53.25" customHeight="1" x14ac:dyDescent="0.2">
      <c r="A49" s="5" t="s">
        <v>9</v>
      </c>
      <c r="B49" s="6">
        <v>1395</v>
      </c>
      <c r="C49" s="119" t="str">
        <f>IF(AND(B50&lt;1),"NO PM STATED",IF(AND(B49&gt;=B52-C51),"MET PM",IF(AND(B49&lt;B52-C51),"PM NOT MET")))</f>
        <v>PM NOT MET</v>
      </c>
      <c r="D49" s="197"/>
    </row>
    <row r="50" spans="1:4" ht="26.65" customHeight="1" x14ac:dyDescent="0.2">
      <c r="A50" s="26" t="s">
        <v>39</v>
      </c>
      <c r="B50" s="6">
        <f>B52</f>
        <v>2645</v>
      </c>
      <c r="C50" s="172"/>
      <c r="D50" s="198"/>
    </row>
    <row r="51" spans="1:4" ht="26.65" hidden="1" customHeight="1" x14ac:dyDescent="0.2">
      <c r="A51" s="26"/>
      <c r="B51" s="32">
        <v>0.1</v>
      </c>
      <c r="C51" s="34">
        <f>B51*B50</f>
        <v>264.5</v>
      </c>
      <c r="D51" s="198"/>
    </row>
    <row r="52" spans="1:4" ht="26.65" customHeight="1" x14ac:dyDescent="0.2">
      <c r="A52" s="8" t="s">
        <v>10</v>
      </c>
      <c r="B52" s="6">
        <v>2645</v>
      </c>
      <c r="C52" s="88"/>
      <c r="D52" s="199"/>
    </row>
    <row r="53" spans="1:4" x14ac:dyDescent="0.2">
      <c r="A53" s="2" t="s">
        <v>13</v>
      </c>
      <c r="B53" s="3" t="s">
        <v>33</v>
      </c>
      <c r="C53" s="3" t="s">
        <v>34</v>
      </c>
      <c r="D53" s="4" t="s">
        <v>14</v>
      </c>
    </row>
    <row r="54" spans="1:4" ht="53.25" customHeight="1" x14ac:dyDescent="0.2">
      <c r="A54" s="5" t="s">
        <v>9</v>
      </c>
      <c r="B54" s="6">
        <v>2663</v>
      </c>
      <c r="C54" s="119" t="str">
        <f>IF(AND(B55&lt;1),"NO PM STATED",IF(AND(B54&gt;=B57-C56),"MET PM",IF(AND(B54&lt;B57-C56),"PM NOT MET")))</f>
        <v>MET PM</v>
      </c>
      <c r="D54" s="200"/>
    </row>
    <row r="55" spans="1:4" ht="26.65" customHeight="1" x14ac:dyDescent="0.2">
      <c r="A55" s="26" t="s">
        <v>39</v>
      </c>
      <c r="B55" s="6">
        <f>B57</f>
        <v>934</v>
      </c>
      <c r="C55" s="172"/>
      <c r="D55" s="111"/>
    </row>
    <row r="56" spans="1:4" ht="26.65" hidden="1" customHeight="1" x14ac:dyDescent="0.2">
      <c r="A56" s="26"/>
      <c r="B56" s="32">
        <v>0.1</v>
      </c>
      <c r="C56" s="34">
        <f>B55*B56</f>
        <v>93.4</v>
      </c>
      <c r="D56" s="111"/>
    </row>
    <row r="57" spans="1:4" ht="26.65" customHeight="1" x14ac:dyDescent="0.2">
      <c r="A57" s="8" t="s">
        <v>10</v>
      </c>
      <c r="B57" s="6">
        <v>934</v>
      </c>
      <c r="C57" s="70"/>
      <c r="D57" s="112"/>
    </row>
    <row r="58" spans="1:4" x14ac:dyDescent="0.2">
      <c r="A58" s="2" t="s">
        <v>19</v>
      </c>
      <c r="B58" s="3" t="s">
        <v>33</v>
      </c>
      <c r="C58" s="3" t="s">
        <v>34</v>
      </c>
      <c r="D58" s="4" t="s">
        <v>14</v>
      </c>
    </row>
    <row r="59" spans="1:4" ht="53.25" customHeight="1" x14ac:dyDescent="0.2">
      <c r="A59" s="5" t="s">
        <v>9</v>
      </c>
      <c r="B59" s="6">
        <v>1050</v>
      </c>
      <c r="C59" s="119" t="str">
        <f>IF(AND(B60&lt;1),"NO PM STATED",IF(AND(B59&gt;=B62-C61),"MET PM",IF(AND(B59&lt;B62-C61),"PM NOT MET")))</f>
        <v>MET PM</v>
      </c>
      <c r="D59" s="163"/>
    </row>
    <row r="60" spans="1:4" ht="26.65" customHeight="1" x14ac:dyDescent="0.2">
      <c r="A60" s="26" t="s">
        <v>39</v>
      </c>
      <c r="B60" s="6">
        <f>B62</f>
        <v>100</v>
      </c>
      <c r="C60" s="172"/>
      <c r="D60" s="111"/>
    </row>
    <row r="61" spans="1:4" ht="26.65" hidden="1" customHeight="1" x14ac:dyDescent="0.2">
      <c r="A61" s="26"/>
      <c r="B61" s="32">
        <v>0.1</v>
      </c>
      <c r="C61" s="34">
        <f>B60*B61</f>
        <v>10</v>
      </c>
      <c r="D61" s="111"/>
    </row>
    <row r="62" spans="1:4" ht="26.65" customHeight="1" x14ac:dyDescent="0.2">
      <c r="A62" s="8" t="s">
        <v>10</v>
      </c>
      <c r="B62" s="6">
        <v>100</v>
      </c>
      <c r="C62" s="70"/>
      <c r="D62" s="112"/>
    </row>
    <row r="63" spans="1:4" x14ac:dyDescent="0.2">
      <c r="A63" s="2" t="s">
        <v>12</v>
      </c>
      <c r="B63" s="3" t="s">
        <v>33</v>
      </c>
      <c r="C63" s="3" t="s">
        <v>34</v>
      </c>
      <c r="D63" s="4" t="s">
        <v>14</v>
      </c>
    </row>
    <row r="64" spans="1:4" ht="53.25" customHeight="1" x14ac:dyDescent="0.2">
      <c r="A64" s="5" t="s">
        <v>9</v>
      </c>
      <c r="B64" s="6">
        <v>1058</v>
      </c>
      <c r="C64" s="119" t="str">
        <f>IF(AND(B65&lt;1),"NO PM STATED",IF(AND(B64&gt;=B67-C66),"MET PM",IF(AND(B64&lt;B67-C66),"PM NOT MET")))</f>
        <v>PM NOT MET</v>
      </c>
      <c r="D64" s="163"/>
    </row>
    <row r="65" spans="1:4" ht="26.65" customHeight="1" x14ac:dyDescent="0.2">
      <c r="A65" s="26" t="s">
        <v>39</v>
      </c>
      <c r="B65" s="6">
        <f>B67</f>
        <v>2733</v>
      </c>
      <c r="C65" s="172"/>
      <c r="D65" s="111"/>
    </row>
    <row r="66" spans="1:4" ht="26.65" hidden="1" customHeight="1" x14ac:dyDescent="0.2">
      <c r="A66" s="26"/>
      <c r="B66" s="32">
        <v>0.1</v>
      </c>
      <c r="C66" s="34">
        <f>B65*B66</f>
        <v>273.3</v>
      </c>
      <c r="D66" s="111"/>
    </row>
    <row r="67" spans="1:4" ht="26.65" customHeight="1" x14ac:dyDescent="0.2">
      <c r="A67" s="8" t="s">
        <v>10</v>
      </c>
      <c r="B67" s="6">
        <v>2733</v>
      </c>
      <c r="C67" s="31"/>
      <c r="D67" s="112"/>
    </row>
    <row r="68" spans="1:4" x14ac:dyDescent="0.2">
      <c r="A68" s="2" t="s">
        <v>20</v>
      </c>
      <c r="B68" s="3" t="s">
        <v>33</v>
      </c>
      <c r="C68" s="3" t="s">
        <v>34</v>
      </c>
      <c r="D68" s="4" t="s">
        <v>14</v>
      </c>
    </row>
    <row r="69" spans="1:4" ht="53.25" customHeight="1" x14ac:dyDescent="0.2">
      <c r="A69" s="5" t="s">
        <v>9</v>
      </c>
      <c r="B69" s="6">
        <v>1074</v>
      </c>
      <c r="C69" s="119" t="str">
        <f>IF(AND(B70&lt;1),"NO PM STATED",IF(AND(B69&gt;=B72-C71),"MET PM",IF(AND(B69&lt;B72-C71),"PM NOT MET")))</f>
        <v>MET PM</v>
      </c>
      <c r="D69" s="163"/>
    </row>
    <row r="70" spans="1:4" ht="26.65" customHeight="1" x14ac:dyDescent="0.2">
      <c r="A70" s="26" t="s">
        <v>39</v>
      </c>
      <c r="B70" s="6">
        <f>B72</f>
        <v>139</v>
      </c>
      <c r="C70" s="172"/>
      <c r="D70" s="111"/>
    </row>
    <row r="71" spans="1:4" ht="26.65" hidden="1" customHeight="1" x14ac:dyDescent="0.2">
      <c r="A71" s="26"/>
      <c r="B71" s="32">
        <v>0.1</v>
      </c>
      <c r="C71" s="34">
        <f>B70*B71</f>
        <v>13.9</v>
      </c>
      <c r="D71" s="111"/>
    </row>
    <row r="72" spans="1:4" ht="26.65" customHeight="1" x14ac:dyDescent="0.2">
      <c r="A72" s="8" t="s">
        <v>10</v>
      </c>
      <c r="B72" s="6">
        <v>139</v>
      </c>
      <c r="C72" s="69"/>
      <c r="D72" s="112"/>
    </row>
    <row r="73" spans="1:4" x14ac:dyDescent="0.2">
      <c r="A73" s="10"/>
    </row>
    <row r="74" spans="1:4" x14ac:dyDescent="0.2">
      <c r="A74" s="116" t="s">
        <v>17</v>
      </c>
      <c r="B74" s="117"/>
      <c r="C74" s="117"/>
      <c r="D74" s="118"/>
    </row>
    <row r="75" spans="1:4" x14ac:dyDescent="0.2">
      <c r="A75" s="11" t="s">
        <v>8</v>
      </c>
      <c r="B75" s="3" t="s">
        <v>33</v>
      </c>
      <c r="C75" s="3" t="s">
        <v>34</v>
      </c>
      <c r="D75" s="4" t="s">
        <v>14</v>
      </c>
    </row>
    <row r="76" spans="1:4" ht="53.25" customHeight="1" x14ac:dyDescent="0.2">
      <c r="A76" s="8" t="s">
        <v>9</v>
      </c>
      <c r="B76" s="6">
        <v>485263</v>
      </c>
      <c r="C76" s="119" t="str">
        <f>IF(AND(B77&lt;1),"NO PM STATED",IF(AND(B76&gt;=B79-C78),"MET PM",IF(AND(B76&lt;B79-C78),"PM NOT MET")))</f>
        <v>PM NOT MET</v>
      </c>
      <c r="D76" s="163"/>
    </row>
    <row r="77" spans="1:4" ht="26.65" customHeight="1" x14ac:dyDescent="0.2">
      <c r="A77" s="26" t="s">
        <v>39</v>
      </c>
      <c r="B77" s="6">
        <f>B79</f>
        <v>854658</v>
      </c>
      <c r="C77" s="172"/>
      <c r="D77" s="111"/>
    </row>
    <row r="78" spans="1:4" ht="26.65" hidden="1" customHeight="1" x14ac:dyDescent="0.2">
      <c r="A78" s="26"/>
      <c r="B78" s="32">
        <v>0.1</v>
      </c>
      <c r="C78" s="28">
        <f>B78*B77</f>
        <v>85465.8</v>
      </c>
      <c r="D78" s="111"/>
    </row>
    <row r="79" spans="1:4" ht="26.65" customHeight="1" x14ac:dyDescent="0.2">
      <c r="A79" s="8" t="s">
        <v>10</v>
      </c>
      <c r="B79" s="6">
        <v>854658</v>
      </c>
      <c r="C79" s="69"/>
      <c r="D79" s="112"/>
    </row>
    <row r="80" spans="1:4" x14ac:dyDescent="0.2">
      <c r="A80" s="2" t="s">
        <v>13</v>
      </c>
      <c r="B80" s="3" t="s">
        <v>33</v>
      </c>
      <c r="C80" s="3" t="s">
        <v>34</v>
      </c>
      <c r="D80" s="4" t="s">
        <v>14</v>
      </c>
    </row>
    <row r="81" spans="1:4" ht="53.25" customHeight="1" x14ac:dyDescent="0.2">
      <c r="A81" s="5" t="s">
        <v>9</v>
      </c>
      <c r="B81" s="6">
        <v>760000</v>
      </c>
      <c r="C81" s="119" t="str">
        <f>IF(AND(B82&lt;1),"NO PM STATED",IF(AND(B81&gt;=B84-C83),"MET PM",IF(AND(B81&lt;B84-C83),"PM NOT MET")))</f>
        <v>MET PM</v>
      </c>
      <c r="D81" s="163"/>
    </row>
    <row r="82" spans="1:4" ht="26.65" customHeight="1" x14ac:dyDescent="0.2">
      <c r="A82" s="26" t="s">
        <v>39</v>
      </c>
      <c r="B82" s="6">
        <f>B84</f>
        <v>475460</v>
      </c>
      <c r="C82" s="172"/>
      <c r="D82" s="111"/>
    </row>
    <row r="83" spans="1:4" ht="26.65" hidden="1" customHeight="1" x14ac:dyDescent="0.2">
      <c r="A83" s="26"/>
      <c r="B83" s="32">
        <v>0.1</v>
      </c>
      <c r="C83" s="34">
        <f>B82*B83</f>
        <v>47546</v>
      </c>
      <c r="D83" s="111"/>
    </row>
    <row r="84" spans="1:4" ht="26.65" customHeight="1" x14ac:dyDescent="0.2">
      <c r="A84" s="8" t="s">
        <v>10</v>
      </c>
      <c r="B84" s="6">
        <v>475460</v>
      </c>
      <c r="C84" s="69"/>
      <c r="D84" s="112"/>
    </row>
    <row r="85" spans="1:4" x14ac:dyDescent="0.2">
      <c r="A85" s="2" t="s">
        <v>19</v>
      </c>
      <c r="B85" s="3" t="s">
        <v>33</v>
      </c>
      <c r="C85" s="3" t="s">
        <v>34</v>
      </c>
      <c r="D85" s="4" t="s">
        <v>14</v>
      </c>
    </row>
    <row r="86" spans="1:4" ht="53.25" customHeight="1" x14ac:dyDescent="0.2">
      <c r="A86" s="5" t="s">
        <v>9</v>
      </c>
      <c r="B86" s="6">
        <v>400000</v>
      </c>
      <c r="C86" s="119" t="str">
        <f>IF(AND(B87&lt;1),"NO PM STATED",IF(AND(B86&gt;=B89-C88),"MET PM",IF(AND(B86&lt;B89-C88),"PM NOT MET")))</f>
        <v>MET PM</v>
      </c>
      <c r="D86" s="163"/>
    </row>
    <row r="87" spans="1:4" ht="26.65" customHeight="1" x14ac:dyDescent="0.2">
      <c r="A87" s="26" t="s">
        <v>39</v>
      </c>
      <c r="B87" s="6">
        <f>B89</f>
        <v>60360</v>
      </c>
      <c r="C87" s="172"/>
      <c r="D87" s="111"/>
    </row>
    <row r="88" spans="1:4" ht="26.65" hidden="1" customHeight="1" x14ac:dyDescent="0.2">
      <c r="A88" s="26"/>
      <c r="B88" s="32">
        <v>0.1</v>
      </c>
      <c r="C88" s="28">
        <f>B88*B87</f>
        <v>6036</v>
      </c>
      <c r="D88" s="111"/>
    </row>
    <row r="89" spans="1:4" ht="26.65" customHeight="1" x14ac:dyDescent="0.2">
      <c r="A89" s="8" t="s">
        <v>10</v>
      </c>
      <c r="B89" s="6">
        <v>60360</v>
      </c>
      <c r="C89" s="69"/>
      <c r="D89" s="112"/>
    </row>
    <row r="90" spans="1:4" x14ac:dyDescent="0.2">
      <c r="A90" s="2" t="s">
        <v>21</v>
      </c>
      <c r="B90" s="3" t="s">
        <v>33</v>
      </c>
      <c r="C90" s="3" t="s">
        <v>34</v>
      </c>
      <c r="D90" s="4" t="s">
        <v>14</v>
      </c>
    </row>
    <row r="91" spans="1:4" ht="53.25" customHeight="1" x14ac:dyDescent="0.2">
      <c r="A91" s="5" t="s">
        <v>9</v>
      </c>
      <c r="B91" s="6">
        <v>101600</v>
      </c>
      <c r="C91" s="119" t="str">
        <f>IF(AND(B92&lt;1),"NO PM STATED",IF(AND(B91&gt;=B94-C93),"MET PM",IF(AND(B91&lt;B94-C93),"PM NOT MET")))</f>
        <v>PM NOT MET</v>
      </c>
      <c r="D91" s="163"/>
    </row>
    <row r="92" spans="1:4" ht="26.65" customHeight="1" x14ac:dyDescent="0.2">
      <c r="A92" s="26" t="s">
        <v>39</v>
      </c>
      <c r="B92" s="6">
        <f>B94</f>
        <v>433750</v>
      </c>
      <c r="C92" s="172"/>
      <c r="D92" s="111"/>
    </row>
    <row r="93" spans="1:4" ht="26.65" hidden="1" customHeight="1" x14ac:dyDescent="0.2">
      <c r="A93" s="26"/>
      <c r="B93" s="32">
        <v>0.1</v>
      </c>
      <c r="C93" s="28">
        <f>B93*B92</f>
        <v>43375</v>
      </c>
      <c r="D93" s="111"/>
    </row>
    <row r="94" spans="1:4" ht="26.65" customHeight="1" x14ac:dyDescent="0.2">
      <c r="A94" s="8" t="s">
        <v>10</v>
      </c>
      <c r="B94" s="6">
        <v>433750</v>
      </c>
      <c r="C94" s="69"/>
      <c r="D94" s="112"/>
    </row>
    <row r="95" spans="1:4" x14ac:dyDescent="0.2">
      <c r="A95" s="2" t="s">
        <v>23</v>
      </c>
      <c r="B95" s="3" t="s">
        <v>33</v>
      </c>
      <c r="C95" s="3" t="s">
        <v>34</v>
      </c>
      <c r="D95" s="4" t="s">
        <v>14</v>
      </c>
    </row>
    <row r="96" spans="1:4" ht="53.25" customHeight="1" x14ac:dyDescent="0.2">
      <c r="A96" s="5" t="s">
        <v>9</v>
      </c>
      <c r="B96" s="6">
        <v>160000</v>
      </c>
      <c r="C96" s="119" t="str">
        <f>IF(AND(B97&lt;1),"NO PM STATED",IF(AND(B96&gt;=B99-C98),"MET PM",IF(AND(B96&lt;B99-C98),"PM NOT MET")))</f>
        <v>PM NOT MET</v>
      </c>
      <c r="D96" s="197"/>
    </row>
    <row r="97" spans="1:4" ht="26.65" customHeight="1" x14ac:dyDescent="0.2">
      <c r="A97" s="26" t="s">
        <v>39</v>
      </c>
      <c r="B97" s="6">
        <f>B99</f>
        <v>660657</v>
      </c>
      <c r="C97" s="172"/>
      <c r="D97" s="198"/>
    </row>
    <row r="98" spans="1:4" ht="26.65" hidden="1" customHeight="1" x14ac:dyDescent="0.2">
      <c r="A98" s="26"/>
      <c r="B98" s="32">
        <v>0.1</v>
      </c>
      <c r="C98" s="34">
        <f>B97*B98</f>
        <v>66065.7</v>
      </c>
      <c r="D98" s="198"/>
    </row>
    <row r="99" spans="1:4" ht="26.65" customHeight="1" x14ac:dyDescent="0.2">
      <c r="A99" s="8" t="s">
        <v>10</v>
      </c>
      <c r="B99" s="6">
        <v>660657</v>
      </c>
      <c r="C99" s="69"/>
      <c r="D99" s="199"/>
    </row>
    <row r="100" spans="1:4" x14ac:dyDescent="0.2">
      <c r="A100" s="2" t="s">
        <v>12</v>
      </c>
      <c r="B100" s="3" t="s">
        <v>33</v>
      </c>
      <c r="C100" s="3" t="s">
        <v>34</v>
      </c>
      <c r="D100" s="4" t="s">
        <v>14</v>
      </c>
    </row>
    <row r="101" spans="1:4" ht="53.25" customHeight="1" x14ac:dyDescent="0.2">
      <c r="A101" s="5" t="s">
        <v>9</v>
      </c>
      <c r="B101" s="6">
        <v>160000</v>
      </c>
      <c r="C101" s="119" t="str">
        <f>IF(AND(B102&lt;1),"NO PM STATED",IF(AND(B101&gt;=B104-C103),"MET PM",IF(AND(B101&lt;B104-C103),"PM NOT MET")))</f>
        <v>PM NOT MET</v>
      </c>
      <c r="D101" s="163"/>
    </row>
    <row r="102" spans="1:4" ht="26.65" customHeight="1" x14ac:dyDescent="0.2">
      <c r="A102" s="26" t="s">
        <v>39</v>
      </c>
      <c r="B102" s="6">
        <f>B104</f>
        <v>879291</v>
      </c>
      <c r="C102" s="172"/>
      <c r="D102" s="111"/>
    </row>
    <row r="103" spans="1:4" ht="26.65" hidden="1" customHeight="1" x14ac:dyDescent="0.2">
      <c r="A103" s="26"/>
      <c r="B103" s="32">
        <v>0.1</v>
      </c>
      <c r="C103" s="34">
        <f>B102*B103</f>
        <v>87929.1</v>
      </c>
      <c r="D103" s="111"/>
    </row>
    <row r="104" spans="1:4" ht="26.65" customHeight="1" x14ac:dyDescent="0.2">
      <c r="A104" s="8" t="s">
        <v>10</v>
      </c>
      <c r="B104" s="6">
        <v>879291</v>
      </c>
      <c r="C104" s="69"/>
      <c r="D104" s="112"/>
    </row>
    <row r="105" spans="1:4" x14ac:dyDescent="0.2">
      <c r="A105" s="2" t="s">
        <v>20</v>
      </c>
      <c r="B105" s="3" t="s">
        <v>33</v>
      </c>
      <c r="C105" s="3" t="s">
        <v>34</v>
      </c>
      <c r="D105" s="4" t="s">
        <v>14</v>
      </c>
    </row>
    <row r="106" spans="1:4" ht="53.25" customHeight="1" x14ac:dyDescent="0.2">
      <c r="A106" s="5" t="s">
        <v>9</v>
      </c>
      <c r="B106" s="6">
        <v>231200</v>
      </c>
      <c r="C106" s="119" t="str">
        <f>IF(AND(B107&lt;1),"NO PM STATED",IF(AND(B106&gt;=B109-C108),"MET PM",IF(AND(B106&lt;B109-C108),"PM NOT MET")))</f>
        <v>PM NOT MET</v>
      </c>
      <c r="D106" s="163"/>
    </row>
    <row r="107" spans="1:4" ht="26.65" customHeight="1" x14ac:dyDescent="0.2">
      <c r="A107" s="26" t="s">
        <v>39</v>
      </c>
      <c r="B107" s="6">
        <f>B109</f>
        <v>375036</v>
      </c>
      <c r="C107" s="172"/>
      <c r="D107" s="111"/>
    </row>
    <row r="108" spans="1:4" ht="26.65" hidden="1" customHeight="1" x14ac:dyDescent="0.2">
      <c r="A108" s="26"/>
      <c r="B108" s="32">
        <v>0.1</v>
      </c>
      <c r="C108" s="28">
        <f>B108*B107</f>
        <v>37503.599999999999</v>
      </c>
      <c r="D108" s="111"/>
    </row>
    <row r="109" spans="1:4" ht="26.65" customHeight="1" x14ac:dyDescent="0.2">
      <c r="A109" s="8" t="s">
        <v>10</v>
      </c>
      <c r="B109" s="6">
        <v>375036</v>
      </c>
      <c r="C109" s="69"/>
      <c r="D109" s="112"/>
    </row>
    <row r="110" spans="1:4" x14ac:dyDescent="0.2">
      <c r="A110" s="45"/>
      <c r="B110" s="41"/>
      <c r="C110" s="42"/>
      <c r="D110" s="43"/>
    </row>
    <row r="111" spans="1:4" x14ac:dyDescent="0.2">
      <c r="A111" s="116" t="s">
        <v>18</v>
      </c>
      <c r="B111" s="117"/>
      <c r="C111" s="117"/>
      <c r="D111" s="118"/>
    </row>
    <row r="112" spans="1:4" x14ac:dyDescent="0.2">
      <c r="A112" s="11" t="s">
        <v>8</v>
      </c>
      <c r="B112" s="3" t="s">
        <v>33</v>
      </c>
      <c r="C112" s="3" t="s">
        <v>34</v>
      </c>
      <c r="D112" s="4" t="s">
        <v>14</v>
      </c>
    </row>
    <row r="113" spans="1:4" ht="53.25" customHeight="1" x14ac:dyDescent="0.2">
      <c r="A113" s="8" t="s">
        <v>9</v>
      </c>
      <c r="B113" s="6">
        <v>215800</v>
      </c>
      <c r="C113" s="119" t="str">
        <f>IF(AND(B114&lt;1),"NO PM STATED",IF(AND(B113&gt;=B116-C115),"MET PM",IF(AND(B113&lt;B116-C115),"PM NOT MET")))</f>
        <v>MET PM</v>
      </c>
      <c r="D113" s="163"/>
    </row>
    <row r="114" spans="1:4" ht="26.65" customHeight="1" x14ac:dyDescent="0.2">
      <c r="A114" s="26" t="s">
        <v>39</v>
      </c>
      <c r="B114" s="6">
        <f>B116</f>
        <v>27500</v>
      </c>
      <c r="C114" s="172"/>
      <c r="D114" s="111"/>
    </row>
    <row r="115" spans="1:4" ht="26.65" hidden="1" customHeight="1" x14ac:dyDescent="0.2">
      <c r="A115" s="26"/>
      <c r="B115" s="32">
        <v>0.1</v>
      </c>
      <c r="C115" s="28">
        <f>B115*B114</f>
        <v>2750</v>
      </c>
      <c r="D115" s="111"/>
    </row>
    <row r="116" spans="1:4" ht="26.65" customHeight="1" x14ac:dyDescent="0.2">
      <c r="A116" s="8" t="s">
        <v>10</v>
      </c>
      <c r="B116" s="6">
        <v>27500</v>
      </c>
      <c r="C116" s="69"/>
      <c r="D116" s="112"/>
    </row>
    <row r="117" spans="1:4" x14ac:dyDescent="0.2">
      <c r="A117" s="2" t="s">
        <v>13</v>
      </c>
      <c r="B117" s="3" t="s">
        <v>33</v>
      </c>
      <c r="C117" s="3" t="s">
        <v>34</v>
      </c>
      <c r="D117" s="4" t="s">
        <v>14</v>
      </c>
    </row>
    <row r="118" spans="1:4" ht="53.25" customHeight="1" x14ac:dyDescent="0.2">
      <c r="A118" s="5" t="s">
        <v>9</v>
      </c>
      <c r="B118" s="6">
        <v>68000</v>
      </c>
      <c r="C118" s="119" t="str">
        <f>IF(AND(B119&lt;1),"NO PM STATED",IF(AND(B118&gt;=B121-C120),"MET PM",IF(AND(B118&lt;B121-C120),"PM NOT MET")))</f>
        <v>MET PM</v>
      </c>
      <c r="D118" s="163"/>
    </row>
    <row r="119" spans="1:4" ht="26.65" customHeight="1" x14ac:dyDescent="0.2">
      <c r="A119" s="26" t="s">
        <v>39</v>
      </c>
      <c r="B119" s="6">
        <f>B121</f>
        <v>12938</v>
      </c>
      <c r="C119" s="172"/>
      <c r="D119" s="111"/>
    </row>
    <row r="120" spans="1:4" ht="26.65" hidden="1" customHeight="1" x14ac:dyDescent="0.2">
      <c r="A120" s="26"/>
      <c r="B120" s="32">
        <v>0.1</v>
      </c>
      <c r="C120" s="34">
        <f>B119*B120</f>
        <v>1293.8000000000002</v>
      </c>
      <c r="D120" s="111"/>
    </row>
    <row r="121" spans="1:4" ht="26.65" customHeight="1" x14ac:dyDescent="0.2">
      <c r="A121" s="8" t="s">
        <v>10</v>
      </c>
      <c r="B121" s="6">
        <v>12938</v>
      </c>
      <c r="C121" s="69"/>
      <c r="D121" s="112"/>
    </row>
    <row r="122" spans="1:4" x14ac:dyDescent="0.2">
      <c r="A122" s="2" t="s">
        <v>19</v>
      </c>
      <c r="B122" s="3" t="s">
        <v>33</v>
      </c>
      <c r="C122" s="3" t="s">
        <v>34</v>
      </c>
      <c r="D122" s="4" t="s">
        <v>14</v>
      </c>
    </row>
    <row r="123" spans="1:4" ht="53.25" customHeight="1" x14ac:dyDescent="0.2">
      <c r="A123" s="5" t="s">
        <v>9</v>
      </c>
      <c r="B123" s="6">
        <v>15000</v>
      </c>
      <c r="C123" s="119" t="str">
        <f>IF(AND(B124&lt;1),"NO PM STATED",IF(AND(B123&gt;=B126-C125),"MET PM",IF(AND(B123&lt;B126-C125),"PM NOT MET")))</f>
        <v>MET PM</v>
      </c>
      <c r="D123" s="163"/>
    </row>
    <row r="124" spans="1:4" ht="26.65" customHeight="1" x14ac:dyDescent="0.2">
      <c r="A124" s="26" t="s">
        <v>39</v>
      </c>
      <c r="B124" s="6">
        <f>B126</f>
        <v>8672</v>
      </c>
      <c r="C124" s="172"/>
      <c r="D124" s="111"/>
    </row>
    <row r="125" spans="1:4" ht="26.65" hidden="1" customHeight="1" x14ac:dyDescent="0.2">
      <c r="A125" s="26"/>
      <c r="B125" s="32">
        <v>0.1</v>
      </c>
      <c r="C125" s="28">
        <f>B125*B124</f>
        <v>867.2</v>
      </c>
      <c r="D125" s="111"/>
    </row>
    <row r="126" spans="1:4" ht="26.65" customHeight="1" x14ac:dyDescent="0.2">
      <c r="A126" s="8" t="s">
        <v>10</v>
      </c>
      <c r="B126" s="6">
        <v>8672</v>
      </c>
      <c r="C126" s="69"/>
      <c r="D126" s="112"/>
    </row>
    <row r="127" spans="1:4" x14ac:dyDescent="0.2">
      <c r="A127" s="2" t="s">
        <v>12</v>
      </c>
      <c r="B127" s="3" t="s">
        <v>33</v>
      </c>
      <c r="C127" s="3" t="s">
        <v>34</v>
      </c>
      <c r="D127" s="4" t="s">
        <v>14</v>
      </c>
    </row>
    <row r="128" spans="1:4" ht="53.25" customHeight="1" x14ac:dyDescent="0.2">
      <c r="A128" s="5" t="s">
        <v>9</v>
      </c>
      <c r="B128" s="6">
        <v>20000</v>
      </c>
      <c r="C128" s="119" t="str">
        <f>IF(AND(B129&lt;1),"NO PM STATED",IF(AND(B128&gt;=B131-C130),"MET PM",IF(AND(B128&lt;B131-C130),"PM NOT MET")))</f>
        <v>PM NOT MET</v>
      </c>
      <c r="D128" s="163"/>
    </row>
    <row r="129" spans="1:4" ht="26.65" customHeight="1" x14ac:dyDescent="0.2">
      <c r="A129" s="26" t="s">
        <v>39</v>
      </c>
      <c r="B129" s="6">
        <f>B131</f>
        <v>29250</v>
      </c>
      <c r="C129" s="172"/>
      <c r="D129" s="111"/>
    </row>
    <row r="130" spans="1:4" ht="26.65" hidden="1" customHeight="1" x14ac:dyDescent="0.2">
      <c r="A130" s="26"/>
      <c r="B130" s="32">
        <v>0.1</v>
      </c>
      <c r="C130" s="28">
        <f>B130*B129</f>
        <v>2925</v>
      </c>
      <c r="D130" s="111"/>
    </row>
    <row r="131" spans="1:4" ht="26.65" customHeight="1" x14ac:dyDescent="0.2">
      <c r="A131" s="8" t="s">
        <v>10</v>
      </c>
      <c r="B131" s="6">
        <v>29250</v>
      </c>
      <c r="C131" s="69"/>
      <c r="D131" s="112"/>
    </row>
    <row r="132" spans="1:4" x14ac:dyDescent="0.2">
      <c r="A132" s="2" t="s">
        <v>20</v>
      </c>
      <c r="B132" s="3" t="s">
        <v>33</v>
      </c>
      <c r="C132" s="3" t="s">
        <v>34</v>
      </c>
      <c r="D132" s="4" t="s">
        <v>14</v>
      </c>
    </row>
    <row r="133" spans="1:4" ht="53.25" customHeight="1" x14ac:dyDescent="0.2">
      <c r="A133" s="5" t="s">
        <v>9</v>
      </c>
      <c r="B133" s="6">
        <v>25000</v>
      </c>
      <c r="C133" s="119" t="str">
        <f>IF(AND(B134&lt;1),"NO PM STATED",IF(AND(B133&gt;=B136-C135),"MET PM",IF(AND(B133&lt;B136-C135),"PM NOT MET")))</f>
        <v>MET PM</v>
      </c>
      <c r="D133" s="163"/>
    </row>
    <row r="134" spans="1:4" ht="26.65" customHeight="1" x14ac:dyDescent="0.2">
      <c r="A134" s="26" t="s">
        <v>39</v>
      </c>
      <c r="B134" s="6">
        <f>B136</f>
        <v>11767</v>
      </c>
      <c r="C134" s="172"/>
      <c r="D134" s="111"/>
    </row>
    <row r="135" spans="1:4" ht="26.65" hidden="1" customHeight="1" x14ac:dyDescent="0.2">
      <c r="A135" s="26"/>
      <c r="B135" s="32">
        <v>0.1</v>
      </c>
      <c r="C135" s="34">
        <f>B134*B135</f>
        <v>1176.7</v>
      </c>
      <c r="D135" s="111"/>
    </row>
    <row r="136" spans="1:4" ht="26.65" customHeight="1" x14ac:dyDescent="0.2">
      <c r="A136" s="8" t="s">
        <v>10</v>
      </c>
      <c r="B136" s="6">
        <v>11767</v>
      </c>
      <c r="C136" s="69"/>
      <c r="D136" s="112"/>
    </row>
    <row r="137" spans="1:4" ht="6.75" customHeight="1" x14ac:dyDescent="0.2">
      <c r="A137" s="12"/>
    </row>
    <row r="138" spans="1:4" x14ac:dyDescent="0.2">
      <c r="A138" s="22" t="s">
        <v>51</v>
      </c>
      <c r="B138" s="22"/>
      <c r="C138" s="22"/>
      <c r="D138" s="22"/>
    </row>
    <row r="139" spans="1:4" ht="6.75" customHeight="1" x14ac:dyDescent="0.2">
      <c r="A139" s="12"/>
    </row>
    <row r="140" spans="1:4" x14ac:dyDescent="0.2">
      <c r="A140" s="116" t="s">
        <v>11</v>
      </c>
      <c r="B140" s="117"/>
      <c r="C140" s="117"/>
      <c r="D140" s="118"/>
    </row>
    <row r="141" spans="1:4" x14ac:dyDescent="0.2">
      <c r="A141" s="11" t="s">
        <v>8</v>
      </c>
      <c r="B141" s="3" t="s">
        <v>33</v>
      </c>
      <c r="C141" s="3" t="s">
        <v>34</v>
      </c>
      <c r="D141" s="4" t="s">
        <v>14</v>
      </c>
    </row>
    <row r="142" spans="1:4" ht="53.25" customHeight="1" x14ac:dyDescent="0.2">
      <c r="A142" s="13" t="s">
        <v>9</v>
      </c>
      <c r="B142" s="6">
        <f>214+7</f>
        <v>221</v>
      </c>
      <c r="C142" s="119" t="str">
        <f>IF(AND(B143&lt;1),"NO PM STATED",IF(AND(B142&gt;=B145-C144),"MET PM",IF(AND(B142&lt;B145-C144),"PM NOT MET")))</f>
        <v>MET PM</v>
      </c>
      <c r="D142" s="193"/>
    </row>
    <row r="143" spans="1:4" ht="26.65" customHeight="1" x14ac:dyDescent="0.2">
      <c r="A143" s="26" t="s">
        <v>39</v>
      </c>
      <c r="B143" s="6">
        <f>B145</f>
        <v>225</v>
      </c>
      <c r="C143" s="172"/>
      <c r="D143" s="194"/>
    </row>
    <row r="144" spans="1:4" ht="26.65" hidden="1" customHeight="1" x14ac:dyDescent="0.2">
      <c r="A144" s="26"/>
      <c r="B144" s="32">
        <v>0.05</v>
      </c>
      <c r="C144" s="28">
        <f>B144*B143</f>
        <v>11.25</v>
      </c>
      <c r="D144" s="194"/>
    </row>
    <row r="145" spans="1:4" ht="26.65" customHeight="1" x14ac:dyDescent="0.2">
      <c r="A145" s="13" t="s">
        <v>10</v>
      </c>
      <c r="B145" s="6">
        <v>225</v>
      </c>
      <c r="C145" s="88"/>
      <c r="D145" s="195"/>
    </row>
    <row r="146" spans="1:4" ht="7.5" customHeight="1" x14ac:dyDescent="0.2"/>
    <row r="147" spans="1:4" x14ac:dyDescent="0.2">
      <c r="A147" s="196" t="s">
        <v>52</v>
      </c>
      <c r="B147" s="196"/>
      <c r="C147" s="196"/>
      <c r="D147" s="196"/>
    </row>
    <row r="148" spans="1:4" ht="7.5" customHeight="1" x14ac:dyDescent="0.2">
      <c r="A148" s="47"/>
      <c r="B148" s="21"/>
      <c r="C148" s="21"/>
      <c r="D148" s="21"/>
    </row>
    <row r="149" spans="1:4" ht="70.7" customHeight="1" x14ac:dyDescent="0.2">
      <c r="A149" s="122" t="s">
        <v>60</v>
      </c>
      <c r="B149" s="122"/>
      <c r="C149" s="122"/>
      <c r="D149" s="122"/>
    </row>
  </sheetData>
  <sheetProtection password="CD52" sheet="1" objects="1" scenarios="1"/>
  <protectedRanges>
    <protectedRange sqref="D142 D133 D128 D123 D118 D113 D106 D101 D96 D91 D86 D81 D76 D69 D64 D59 D54 D49 D42 D37 D32 D27 D22 D17 D12" name="Range1"/>
  </protectedRanges>
  <mergeCells count="65">
    <mergeCell ref="A8:D8"/>
    <mergeCell ref="A140:D140"/>
    <mergeCell ref="A111:D111"/>
    <mergeCell ref="A74:D74"/>
    <mergeCell ref="A47:D47"/>
    <mergeCell ref="A10:D10"/>
    <mergeCell ref="C12:C13"/>
    <mergeCell ref="C22:C23"/>
    <mergeCell ref="C37:C38"/>
    <mergeCell ref="C27:C28"/>
    <mergeCell ref="D12:D15"/>
    <mergeCell ref="D17:D20"/>
    <mergeCell ref="D32:D35"/>
    <mergeCell ref="D27:D30"/>
    <mergeCell ref="C17:C18"/>
    <mergeCell ref="D22:D25"/>
    <mergeCell ref="A3:D3"/>
    <mergeCell ref="A4:D4"/>
    <mergeCell ref="A5:D5"/>
    <mergeCell ref="A6:D6"/>
    <mergeCell ref="A7:D7"/>
    <mergeCell ref="C32:C33"/>
    <mergeCell ref="A1:D1"/>
    <mergeCell ref="A2:D2"/>
    <mergeCell ref="D123:D126"/>
    <mergeCell ref="D113:D116"/>
    <mergeCell ref="C123:C124"/>
    <mergeCell ref="C118:C119"/>
    <mergeCell ref="D37:D40"/>
    <mergeCell ref="C69:C70"/>
    <mergeCell ref="C64:C65"/>
    <mergeCell ref="C96:C97"/>
    <mergeCell ref="C86:C87"/>
    <mergeCell ref="C54:C55"/>
    <mergeCell ref="D86:D89"/>
    <mergeCell ref="D91:D94"/>
    <mergeCell ref="D81:D84"/>
    <mergeCell ref="D76:D79"/>
    <mergeCell ref="D49:D52"/>
    <mergeCell ref="D42:D45"/>
    <mergeCell ref="C91:C92"/>
    <mergeCell ref="C81:C82"/>
    <mergeCell ref="C76:C77"/>
    <mergeCell ref="C49:C50"/>
    <mergeCell ref="C59:C60"/>
    <mergeCell ref="C42:C43"/>
    <mergeCell ref="D69:D72"/>
    <mergeCell ref="D64:D67"/>
    <mergeCell ref="D59:D62"/>
    <mergeCell ref="D54:D57"/>
    <mergeCell ref="D118:D121"/>
    <mergeCell ref="C101:C102"/>
    <mergeCell ref="D96:D99"/>
    <mergeCell ref="D101:D104"/>
    <mergeCell ref="C106:C107"/>
    <mergeCell ref="C113:C114"/>
    <mergeCell ref="D106:D109"/>
    <mergeCell ref="A149:D149"/>
    <mergeCell ref="D142:D145"/>
    <mergeCell ref="D128:D131"/>
    <mergeCell ref="D133:D136"/>
    <mergeCell ref="C142:C143"/>
    <mergeCell ref="C133:C134"/>
    <mergeCell ref="A147:D147"/>
    <mergeCell ref="C128:C129"/>
  </mergeCells>
  <phoneticPr fontId="7" type="noConversion"/>
  <conditionalFormatting sqref="C56 C51 C44 C34">
    <cfRule type="cellIs" dxfId="44" priority="18" stopIfTrue="1" operator="equal">
      <formula>"Not on target to meet PM"</formula>
    </cfRule>
  </conditionalFormatting>
  <conditionalFormatting sqref="C135 C120 C103 C83 C71 C66">
    <cfRule type="cellIs" dxfId="43" priority="17" stopIfTrue="1" operator="equal">
      <formula>"Not on target to meet PM"</formula>
    </cfRule>
  </conditionalFormatting>
  <conditionalFormatting sqref="C61">
    <cfRule type="cellIs" dxfId="42" priority="16" stopIfTrue="1" operator="equal">
      <formula>"Not on target to meet PM"</formula>
    </cfRule>
  </conditionalFormatting>
  <conditionalFormatting sqref="C98">
    <cfRule type="cellIs" dxfId="41" priority="15" stopIfTrue="1" operator="equal">
      <formula>"Not on target to meet PM"</formula>
    </cfRule>
  </conditionalFormatting>
  <conditionalFormatting sqref="B13 B23 B28 B33 B38 B43 B50 B55 B60 B65 B70 B77 B82 B87 B92 B97 B102 B107 B114 B119 B124 B129 B134 B143">
    <cfRule type="cellIs" dxfId="40" priority="11" operator="lessThan">
      <formula>1</formula>
    </cfRule>
  </conditionalFormatting>
  <conditionalFormatting sqref="B18">
    <cfRule type="cellIs" dxfId="39" priority="5" operator="lessThan">
      <formula>1</formula>
    </cfRule>
  </conditionalFormatting>
  <conditionalFormatting sqref="C12 C17 C22 C27 C32 C37 C42 C49 C54 C59 C64 C69 C76 C81 C86 C91 C96 C101 C106 C113 C118 C123 C128 C133 C142">
    <cfRule type="cellIs" dxfId="38" priority="1" operator="equal">
      <formula>"NO PM STATED"</formula>
    </cfRule>
  </conditionalFormatting>
  <conditionalFormatting sqref="C12 C17 C22 C27 C32 C37 C42 C49 C54 C59 C64 C69 C76 C81 C86 C91 C96 C101 C106 C113 C118 C123 C128 C133 C142">
    <cfRule type="cellIs" dxfId="37" priority="2" stopIfTrue="1" operator="equal">
      <formula>"PM NOT MET"</formula>
    </cfRule>
  </conditionalFormatting>
  <pageMargins left="0.33" right="0.4" top="0.52" bottom="0.72" header="0.5" footer="0.5"/>
  <pageSetup scale="85" orientation="portrait" r:id="rId1"/>
  <headerFooter alignWithMargins="0">
    <oddFooter>&amp;L&amp;9 07/15/2015  &amp;A&amp;R&amp;9Attachment 2, CCPC HOM 15-18 Page &amp;P of  &amp;N</oddFooter>
  </headerFooter>
  <rowBreaks count="4" manualBreakCount="4">
    <brk id="30" max="16383" man="1"/>
    <brk id="62" max="16383" man="1"/>
    <brk id="94" max="16383" man="1"/>
    <brk id="126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69"/>
  <sheetViews>
    <sheetView view="pageBreakPreview" zoomScaleNormal="100" zoomScaleSheetLayoutView="100" workbookViewId="0">
      <selection activeCell="A44" sqref="A44:D44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6.4257812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32</v>
      </c>
      <c r="B2" s="133"/>
      <c r="C2" s="133"/>
      <c r="D2" s="134"/>
    </row>
    <row r="3" spans="1:5" x14ac:dyDescent="0.2">
      <c r="A3" s="138" t="s">
        <v>42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4359</v>
      </c>
      <c r="C12" s="119" t="str">
        <f>IF(AND(B13&lt;1),"NO PM STATED",IF(AND(B12&gt;=B15-C14),"MET PM",IF(AND(B12&lt;B15-C14),"PM NOT MET")))</f>
        <v>MET PM</v>
      </c>
      <c r="D12" s="163"/>
    </row>
    <row r="13" spans="1:5" ht="26.65" customHeight="1" x14ac:dyDescent="0.2">
      <c r="A13" s="26" t="s">
        <v>39</v>
      </c>
      <c r="B13" s="6">
        <f>B15</f>
        <v>4501</v>
      </c>
      <c r="C13" s="120"/>
      <c r="D13" s="111"/>
    </row>
    <row r="14" spans="1:5" ht="26.65" hidden="1" customHeight="1" x14ac:dyDescent="0.2">
      <c r="A14" s="26"/>
      <c r="B14" s="37">
        <v>0.1</v>
      </c>
      <c r="C14" s="28">
        <f>B14*B13</f>
        <v>450.1</v>
      </c>
      <c r="D14" s="111"/>
    </row>
    <row r="15" spans="1:5" ht="26.65" customHeight="1" x14ac:dyDescent="0.2">
      <c r="A15" s="5" t="s">
        <v>10</v>
      </c>
      <c r="B15" s="6">
        <v>4501</v>
      </c>
      <c r="C15" s="30"/>
      <c r="D15" s="112"/>
    </row>
    <row r="16" spans="1:5" x14ac:dyDescent="0.2">
      <c r="A16" s="7"/>
      <c r="B16" s="1"/>
    </row>
    <row r="17" spans="1:4" x14ac:dyDescent="0.2">
      <c r="A17" s="116" t="s">
        <v>16</v>
      </c>
      <c r="B17" s="117"/>
      <c r="C17" s="117"/>
      <c r="D17" s="118"/>
    </row>
    <row r="18" spans="1:4" x14ac:dyDescent="0.2">
      <c r="A18" s="2" t="s">
        <v>8</v>
      </c>
      <c r="B18" s="3" t="s">
        <v>33</v>
      </c>
      <c r="C18" s="3" t="s">
        <v>34</v>
      </c>
      <c r="D18" s="4" t="s">
        <v>14</v>
      </c>
    </row>
    <row r="19" spans="1:4" ht="53.25" customHeight="1" x14ac:dyDescent="0.2">
      <c r="A19" s="5" t="s">
        <v>9</v>
      </c>
      <c r="B19" s="6">
        <v>526</v>
      </c>
      <c r="C19" s="119" t="str">
        <f>IF(AND(B20&lt;1),"NO PM STATED",IF(AND(B19&gt;=B22-C21),"MET PM",IF(AND(B19&lt;B22-C21),"PM NOT MET")))</f>
        <v>MET PM</v>
      </c>
      <c r="D19" s="203"/>
    </row>
    <row r="20" spans="1:4" ht="26.65" customHeight="1" x14ac:dyDescent="0.2">
      <c r="A20" s="26" t="s">
        <v>39</v>
      </c>
      <c r="B20" s="6">
        <f>B22</f>
        <v>184</v>
      </c>
      <c r="C20" s="120"/>
      <c r="D20" s="204"/>
    </row>
    <row r="21" spans="1:4" ht="26.65" hidden="1" customHeight="1" x14ac:dyDescent="0.2">
      <c r="A21" s="26"/>
      <c r="B21" s="37">
        <v>0.1</v>
      </c>
      <c r="C21" s="28">
        <f>B21*B20</f>
        <v>18.400000000000002</v>
      </c>
      <c r="D21" s="204"/>
    </row>
    <row r="22" spans="1:4" ht="27" customHeight="1" x14ac:dyDescent="0.2">
      <c r="A22" s="8" t="s">
        <v>10</v>
      </c>
      <c r="B22" s="6">
        <v>184</v>
      </c>
      <c r="C22" s="89"/>
      <c r="D22" s="205"/>
    </row>
    <row r="23" spans="1:4" x14ac:dyDescent="0.2">
      <c r="A23" s="9"/>
    </row>
    <row r="24" spans="1:4" x14ac:dyDescent="0.2">
      <c r="A24" s="116" t="s">
        <v>17</v>
      </c>
      <c r="B24" s="117"/>
      <c r="C24" s="117"/>
      <c r="D24" s="118"/>
    </row>
    <row r="25" spans="1:4" x14ac:dyDescent="0.2">
      <c r="A25" s="11" t="s">
        <v>8</v>
      </c>
      <c r="B25" s="3" t="s">
        <v>33</v>
      </c>
      <c r="C25" s="3" t="s">
        <v>34</v>
      </c>
      <c r="D25" s="4" t="s">
        <v>14</v>
      </c>
    </row>
    <row r="26" spans="1:4" ht="53.25" customHeight="1" x14ac:dyDescent="0.2">
      <c r="A26" s="8" t="s">
        <v>9</v>
      </c>
      <c r="B26" s="6">
        <v>2785587</v>
      </c>
      <c r="C26" s="119" t="str">
        <f>IF(AND(B27&lt;1),"NO PM STATED",IF(AND(B26&gt;=B29-C28),"MET PM",IF(AND(B26&lt;B29-C28),"PM NOT MET")))</f>
        <v>PM NOT MET</v>
      </c>
      <c r="D26" s="126"/>
    </row>
    <row r="27" spans="1:4" ht="26.85" customHeight="1" x14ac:dyDescent="0.2">
      <c r="A27" s="26" t="s">
        <v>39</v>
      </c>
      <c r="B27" s="6">
        <f>B29</f>
        <v>3462563</v>
      </c>
      <c r="C27" s="120"/>
      <c r="D27" s="127"/>
    </row>
    <row r="28" spans="1:4" ht="26.85" hidden="1" customHeight="1" x14ac:dyDescent="0.2">
      <c r="A28" s="26"/>
      <c r="B28" s="38">
        <v>0.1</v>
      </c>
      <c r="C28" s="34">
        <f>B27*B28</f>
        <v>346256.30000000005</v>
      </c>
      <c r="D28" s="127"/>
    </row>
    <row r="29" spans="1:4" ht="26.85" customHeight="1" x14ac:dyDescent="0.2">
      <c r="A29" s="8" t="s">
        <v>10</v>
      </c>
      <c r="B29" s="6">
        <v>3462563</v>
      </c>
      <c r="C29" s="67"/>
      <c r="D29" s="128"/>
    </row>
    <row r="30" spans="1:4" x14ac:dyDescent="0.2">
      <c r="A30" s="12"/>
    </row>
    <row r="31" spans="1:4" hidden="1" x14ac:dyDescent="0.2">
      <c r="A31" s="15" t="s">
        <v>18</v>
      </c>
      <c r="B31" s="16"/>
      <c r="C31" s="16"/>
      <c r="D31" s="17"/>
    </row>
    <row r="32" spans="1:4" hidden="1" x14ac:dyDescent="0.2">
      <c r="A32" s="12"/>
    </row>
    <row r="33" spans="1:4" x14ac:dyDescent="0.2">
      <c r="A33" s="22" t="s">
        <v>47</v>
      </c>
      <c r="B33" s="22"/>
      <c r="C33" s="22"/>
      <c r="D33" s="22"/>
    </row>
    <row r="34" spans="1:4" x14ac:dyDescent="0.2">
      <c r="A34" s="12"/>
    </row>
    <row r="35" spans="1:4" x14ac:dyDescent="0.2">
      <c r="A35" s="116" t="s">
        <v>11</v>
      </c>
      <c r="B35" s="117"/>
      <c r="C35" s="117"/>
      <c r="D35" s="118"/>
    </row>
    <row r="36" spans="1:4" x14ac:dyDescent="0.2">
      <c r="A36" s="11" t="s">
        <v>8</v>
      </c>
      <c r="B36" s="3" t="s">
        <v>33</v>
      </c>
      <c r="C36" s="3" t="s">
        <v>34</v>
      </c>
      <c r="D36" s="4" t="s">
        <v>14</v>
      </c>
    </row>
    <row r="37" spans="1:4" ht="53.25" customHeight="1" x14ac:dyDescent="0.2">
      <c r="A37" s="13" t="s">
        <v>9</v>
      </c>
      <c r="B37" s="6">
        <v>203</v>
      </c>
      <c r="C37" s="119" t="str">
        <f>IF(AND(B38&lt;1),"NO PM STATED",IF(AND(B37&gt;=B40-C39),"MET PM",IF(AND(B37&lt;B40-C39),"PM NOT MET")))</f>
        <v>PM NOT MET</v>
      </c>
      <c r="D37" s="203"/>
    </row>
    <row r="38" spans="1:4" ht="26.65" customHeight="1" x14ac:dyDescent="0.2">
      <c r="A38" s="26" t="s">
        <v>39</v>
      </c>
      <c r="B38" s="6">
        <f>B40</f>
        <v>225</v>
      </c>
      <c r="C38" s="120"/>
      <c r="D38" s="206"/>
    </row>
    <row r="39" spans="1:4" ht="26.65" hidden="1" customHeight="1" x14ac:dyDescent="0.2">
      <c r="A39" s="26"/>
      <c r="B39" s="32">
        <v>0.05</v>
      </c>
      <c r="C39" s="34">
        <f>B38*B39</f>
        <v>11.25</v>
      </c>
      <c r="D39" s="206"/>
    </row>
    <row r="40" spans="1:4" ht="37.5" customHeight="1" x14ac:dyDescent="0.2">
      <c r="A40" s="13" t="s">
        <v>10</v>
      </c>
      <c r="B40" s="6">
        <v>225</v>
      </c>
      <c r="C40" s="89"/>
      <c r="D40" s="207"/>
    </row>
    <row r="41" spans="1:4" ht="7.5" customHeight="1" x14ac:dyDescent="0.2"/>
    <row r="42" spans="1:4" x14ac:dyDescent="0.2">
      <c r="A42" s="196" t="s">
        <v>48</v>
      </c>
      <c r="B42" s="196"/>
      <c r="C42" s="196"/>
      <c r="D42" s="196"/>
    </row>
    <row r="43" spans="1:4" ht="7.5" customHeight="1" x14ac:dyDescent="0.2">
      <c r="A43" s="47"/>
      <c r="B43" s="21"/>
      <c r="C43" s="21"/>
      <c r="D43" s="21"/>
    </row>
    <row r="44" spans="1:4" ht="70.7" customHeight="1" x14ac:dyDescent="0.2">
      <c r="A44" s="122" t="s">
        <v>60</v>
      </c>
      <c r="B44" s="122"/>
      <c r="C44" s="122"/>
      <c r="D44" s="122"/>
    </row>
    <row r="45" spans="1:4" ht="7.5" customHeight="1" x14ac:dyDescent="0.2"/>
    <row r="69" ht="85.9" customHeight="1" x14ac:dyDescent="0.2"/>
  </sheetData>
  <sheetProtection password="CD52" sheet="1" objects="1" scenarios="1"/>
  <protectedRanges>
    <protectedRange sqref="D37 D26 D19 D12" name="Range1"/>
  </protectedRanges>
  <mergeCells count="22">
    <mergeCell ref="A17:D17"/>
    <mergeCell ref="A35:D35"/>
    <mergeCell ref="A24:D24"/>
    <mergeCell ref="A44:D44"/>
    <mergeCell ref="D26:D29"/>
    <mergeCell ref="C19:C20"/>
    <mergeCell ref="D19:D22"/>
    <mergeCell ref="D37:D40"/>
    <mergeCell ref="C26:C27"/>
    <mergeCell ref="C37:C38"/>
    <mergeCell ref="A42:D42"/>
    <mergeCell ref="C12:C13"/>
    <mergeCell ref="D12:D15"/>
    <mergeCell ref="A1:D1"/>
    <mergeCell ref="A2:D2"/>
    <mergeCell ref="A3:D3"/>
    <mergeCell ref="A4:D4"/>
    <mergeCell ref="A5:D5"/>
    <mergeCell ref="A6:D6"/>
    <mergeCell ref="A7:D7"/>
    <mergeCell ref="A8:D8"/>
    <mergeCell ref="A10:D10"/>
  </mergeCells>
  <phoneticPr fontId="7" type="noConversion"/>
  <conditionalFormatting sqref="C28 C39">
    <cfRule type="cellIs" dxfId="36" priority="12" stopIfTrue="1" operator="equal">
      <formula>"Not on target to meet PM"</formula>
    </cfRule>
  </conditionalFormatting>
  <conditionalFormatting sqref="B13 B20">
    <cfRule type="cellIs" dxfId="35" priority="7" operator="lessThan">
      <formula>1</formula>
    </cfRule>
  </conditionalFormatting>
  <conditionalFormatting sqref="B38">
    <cfRule type="cellIs" dxfId="34" priority="9" operator="lessThan">
      <formula>1</formula>
    </cfRule>
  </conditionalFormatting>
  <conditionalFormatting sqref="B27">
    <cfRule type="cellIs" dxfId="33" priority="8" operator="lessThan">
      <formula>1</formula>
    </cfRule>
  </conditionalFormatting>
  <conditionalFormatting sqref="C37 C26 C19 C12">
    <cfRule type="cellIs" dxfId="32" priority="1" operator="equal">
      <formula>"NO PM STATED"</formula>
    </cfRule>
  </conditionalFormatting>
  <conditionalFormatting sqref="C37 C26 C19 C12">
    <cfRule type="cellIs" dxfId="31" priority="2" stopIfTrue="1" operator="equal">
      <formula>"PM NOT MET"</formula>
    </cfRule>
  </conditionalFormatting>
  <pageMargins left="0.33" right="0.4" top="0.52" bottom="0.72" header="0.5" footer="0.5"/>
  <pageSetup scale="93" orientation="portrait" r:id="rId1"/>
  <headerFooter alignWithMargins="0">
    <oddFooter>&amp;L&amp;9 07/15/2015  &amp;A&amp;R&amp;9Attachment 2, CCPC HOM 15-18 Page &amp;P of  &amp;N</oddFooter>
  </headerFooter>
  <rowBreaks count="2" manualBreakCount="2">
    <brk id="29" max="16383" man="1"/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69"/>
  <sheetViews>
    <sheetView zoomScaleNormal="100" workbookViewId="0">
      <selection activeCell="A69" sqref="A69:D69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8.710937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1</v>
      </c>
      <c r="B2" s="133"/>
      <c r="C2" s="133"/>
      <c r="D2" s="134"/>
    </row>
    <row r="3" spans="1:5" x14ac:dyDescent="0.2">
      <c r="A3" s="138" t="s">
        <v>43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ht="11.25" customHeight="1" x14ac:dyDescent="0.2">
      <c r="A10" s="116" t="s">
        <v>15</v>
      </c>
      <c r="B10" s="117"/>
      <c r="C10" s="117"/>
      <c r="D10" s="118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0.25" customHeight="1" x14ac:dyDescent="0.2">
      <c r="A12" s="5" t="s">
        <v>9</v>
      </c>
      <c r="B12" s="6">
        <v>1270</v>
      </c>
      <c r="C12" s="119" t="str">
        <f>IF(AND(B13&lt;1),"NO PM STATED",IF(AND(B12&gt;=B15-C14),"MET PM",IF(AND(B12&lt;B15-C14),"PM NOT MET")))</f>
        <v>PM NOT MET</v>
      </c>
      <c r="D12" s="126"/>
    </row>
    <row r="13" spans="1:5" ht="26.65" customHeight="1" x14ac:dyDescent="0.2">
      <c r="A13" s="26" t="s">
        <v>39</v>
      </c>
      <c r="B13" s="6">
        <f>B15</f>
        <v>2482</v>
      </c>
      <c r="C13" s="120"/>
      <c r="D13" s="127"/>
    </row>
    <row r="14" spans="1:5" ht="26.65" hidden="1" customHeight="1" x14ac:dyDescent="0.2">
      <c r="A14" s="26"/>
      <c r="B14" s="32">
        <v>0.1</v>
      </c>
      <c r="C14" s="34">
        <f>B13*B14</f>
        <v>248.20000000000002</v>
      </c>
      <c r="D14" s="127"/>
    </row>
    <row r="15" spans="1:5" ht="26.65" customHeight="1" x14ac:dyDescent="0.2">
      <c r="A15" s="5" t="s">
        <v>10</v>
      </c>
      <c r="B15" s="6">
        <v>2482</v>
      </c>
      <c r="C15" s="67"/>
      <c r="D15" s="128"/>
    </row>
    <row r="16" spans="1:5" x14ac:dyDescent="0.2">
      <c r="A16" s="2" t="s">
        <v>20</v>
      </c>
      <c r="B16" s="3" t="s">
        <v>33</v>
      </c>
      <c r="C16" s="3" t="s">
        <v>34</v>
      </c>
      <c r="D16" s="4" t="s">
        <v>14</v>
      </c>
    </row>
    <row r="17" spans="1:4" ht="50.25" customHeight="1" x14ac:dyDescent="0.2">
      <c r="A17" s="5" t="s">
        <v>9</v>
      </c>
      <c r="B17" s="6">
        <v>4449</v>
      </c>
      <c r="C17" s="119" t="str">
        <f>IF(AND(B18&lt;1),"NO PM STATED",IF(AND(B17&gt;=B20-C19),"MET PM",IF(AND(B17&lt;B20-C19),"PM NOT MET")))</f>
        <v>MET PM</v>
      </c>
      <c r="D17" s="126"/>
    </row>
    <row r="18" spans="1:4" ht="26.65" customHeight="1" x14ac:dyDescent="0.2">
      <c r="A18" s="26" t="s">
        <v>39</v>
      </c>
      <c r="B18" s="6">
        <f>B20</f>
        <v>4294</v>
      </c>
      <c r="C18" s="120"/>
      <c r="D18" s="127"/>
    </row>
    <row r="19" spans="1:4" ht="26.65" hidden="1" customHeight="1" x14ac:dyDescent="0.2">
      <c r="A19" s="26"/>
      <c r="B19" s="32">
        <v>0.1</v>
      </c>
      <c r="C19" s="34">
        <f>B18*B19</f>
        <v>429.40000000000003</v>
      </c>
      <c r="D19" s="127"/>
    </row>
    <row r="20" spans="1:4" ht="26.65" customHeight="1" x14ac:dyDescent="0.2">
      <c r="A20" s="8" t="s">
        <v>10</v>
      </c>
      <c r="B20" s="6">
        <v>4294</v>
      </c>
      <c r="C20" s="67"/>
      <c r="D20" s="128"/>
    </row>
    <row r="21" spans="1:4" x14ac:dyDescent="0.2">
      <c r="A21" s="7"/>
      <c r="B21" s="1"/>
    </row>
    <row r="22" spans="1:4" x14ac:dyDescent="0.2">
      <c r="A22" s="116" t="s">
        <v>16</v>
      </c>
      <c r="B22" s="117"/>
      <c r="C22" s="117"/>
      <c r="D22" s="118"/>
    </row>
    <row r="23" spans="1:4" x14ac:dyDescent="0.2">
      <c r="A23" s="11" t="s">
        <v>8</v>
      </c>
      <c r="B23" s="3" t="s">
        <v>33</v>
      </c>
      <c r="C23" s="3" t="s">
        <v>34</v>
      </c>
      <c r="D23" s="4" t="s">
        <v>14</v>
      </c>
    </row>
    <row r="24" spans="1:4" ht="50.25" customHeight="1" x14ac:dyDescent="0.2">
      <c r="A24" s="8" t="s">
        <v>9</v>
      </c>
      <c r="B24" s="6">
        <v>230</v>
      </c>
      <c r="C24" s="119" t="str">
        <f>IF(AND(B25&lt;1),"NO PM STATED",IF(AND(B24&gt;=B27-C26),"MET PM",IF(AND(B24&lt;B27-C26),"PM NOT MET")))</f>
        <v>MET PM</v>
      </c>
      <c r="D24" s="208"/>
    </row>
    <row r="25" spans="1:4" ht="26.65" customHeight="1" x14ac:dyDescent="0.2">
      <c r="A25" s="26" t="s">
        <v>39</v>
      </c>
      <c r="B25" s="6">
        <f>B27</f>
        <v>213</v>
      </c>
      <c r="C25" s="120"/>
      <c r="D25" s="189"/>
    </row>
    <row r="26" spans="1:4" ht="26.65" hidden="1" customHeight="1" x14ac:dyDescent="0.2">
      <c r="A26" s="26"/>
      <c r="B26" s="32">
        <v>0.1</v>
      </c>
      <c r="C26" s="28">
        <f>B26*B25</f>
        <v>21.3</v>
      </c>
      <c r="D26" s="189"/>
    </row>
    <row r="27" spans="1:4" ht="26.65" customHeight="1" x14ac:dyDescent="0.2">
      <c r="A27" s="8" t="s">
        <v>10</v>
      </c>
      <c r="B27" s="6">
        <v>213</v>
      </c>
      <c r="C27" s="89"/>
      <c r="D27" s="190"/>
    </row>
    <row r="28" spans="1:4" x14ac:dyDescent="0.2">
      <c r="A28" s="11" t="s">
        <v>20</v>
      </c>
      <c r="B28" s="3" t="s">
        <v>33</v>
      </c>
      <c r="C28" s="3" t="s">
        <v>34</v>
      </c>
      <c r="D28" s="4" t="s">
        <v>14</v>
      </c>
    </row>
    <row r="29" spans="1:4" ht="50.25" customHeight="1" x14ac:dyDescent="0.2">
      <c r="A29" s="8" t="s">
        <v>9</v>
      </c>
      <c r="B29" s="6">
        <v>215</v>
      </c>
      <c r="C29" s="119" t="str">
        <f>IF(AND(B30&lt;1),"NO PM STATED",IF(AND(B29&gt;=B32-C31),"MET PM",IF(AND(B29&lt;B32-C31),"PM NOT MET")))</f>
        <v>MET PM</v>
      </c>
      <c r="D29" s="163"/>
    </row>
    <row r="30" spans="1:4" ht="26.65" customHeight="1" x14ac:dyDescent="0.2">
      <c r="A30" s="26" t="s">
        <v>39</v>
      </c>
      <c r="B30" s="6">
        <f>B32</f>
        <v>169</v>
      </c>
      <c r="C30" s="120"/>
      <c r="D30" s="111"/>
    </row>
    <row r="31" spans="1:4" ht="26.65" hidden="1" customHeight="1" x14ac:dyDescent="0.2">
      <c r="A31" s="26"/>
      <c r="B31" s="66">
        <v>0.1</v>
      </c>
      <c r="C31" s="62">
        <f>B31*B30</f>
        <v>16.900000000000002</v>
      </c>
      <c r="D31" s="111"/>
    </row>
    <row r="32" spans="1:4" ht="26.65" customHeight="1" x14ac:dyDescent="0.2">
      <c r="A32" s="8" t="s">
        <v>10</v>
      </c>
      <c r="B32" s="64">
        <v>169</v>
      </c>
      <c r="C32" s="67"/>
      <c r="D32" s="112"/>
    </row>
    <row r="33" spans="1:4" x14ac:dyDescent="0.2">
      <c r="A33" s="10"/>
    </row>
    <row r="34" spans="1:4" x14ac:dyDescent="0.2">
      <c r="A34" s="116" t="s">
        <v>17</v>
      </c>
      <c r="B34" s="117"/>
      <c r="C34" s="117"/>
      <c r="D34" s="118"/>
    </row>
    <row r="35" spans="1:4" x14ac:dyDescent="0.2">
      <c r="A35" s="11" t="s">
        <v>8</v>
      </c>
      <c r="B35" s="3" t="s">
        <v>33</v>
      </c>
      <c r="C35" s="3" t="s">
        <v>34</v>
      </c>
      <c r="D35" s="4" t="s">
        <v>14</v>
      </c>
    </row>
    <row r="36" spans="1:4" ht="50.25" customHeight="1" x14ac:dyDescent="0.2">
      <c r="A36" s="8" t="s">
        <v>9</v>
      </c>
      <c r="B36" s="6">
        <v>531035</v>
      </c>
      <c r="C36" s="119" t="str">
        <f>IF(AND(B37&lt;1),"NO PM STATED",IF(AND(B36&gt;=B39-C38),"MET PM",IF(AND(B36&lt;B39-C38),"PM NOT MET")))</f>
        <v>PM NOT MET</v>
      </c>
      <c r="D36" s="163"/>
    </row>
    <row r="37" spans="1:4" ht="26.65" customHeight="1" x14ac:dyDescent="0.2">
      <c r="A37" s="26" t="s">
        <v>39</v>
      </c>
      <c r="B37" s="6">
        <f>B39</f>
        <v>670324</v>
      </c>
      <c r="C37" s="120"/>
      <c r="D37" s="111"/>
    </row>
    <row r="38" spans="1:4" ht="26.65" hidden="1" customHeight="1" x14ac:dyDescent="0.2">
      <c r="A38" s="26"/>
      <c r="B38" s="38">
        <v>0.1</v>
      </c>
      <c r="C38" s="34">
        <f>B38*B37</f>
        <v>67032.400000000009</v>
      </c>
      <c r="D38" s="111"/>
    </row>
    <row r="39" spans="1:4" ht="26.65" customHeight="1" x14ac:dyDescent="0.2">
      <c r="A39" s="8" t="s">
        <v>10</v>
      </c>
      <c r="B39" s="6">
        <v>670324</v>
      </c>
      <c r="C39" s="31"/>
      <c r="D39" s="112"/>
    </row>
    <row r="40" spans="1:4" x14ac:dyDescent="0.2">
      <c r="A40" s="11" t="s">
        <v>20</v>
      </c>
      <c r="B40" s="3" t="s">
        <v>33</v>
      </c>
      <c r="C40" s="3" t="s">
        <v>34</v>
      </c>
      <c r="D40" s="4" t="s">
        <v>14</v>
      </c>
    </row>
    <row r="41" spans="1:4" ht="50.25" customHeight="1" x14ac:dyDescent="0.2">
      <c r="A41" s="8" t="s">
        <v>9</v>
      </c>
      <c r="B41" s="6">
        <v>521783</v>
      </c>
      <c r="C41" s="119" t="str">
        <f>IF(AND(B42&lt;1),"NO PM STATED",IF(AND(B41&gt;=B44-C43),"MET PM",IF(AND(B41&lt;B44-C43),"PM NOT MET")))</f>
        <v>PM NOT MET</v>
      </c>
      <c r="D41" s="163"/>
    </row>
    <row r="42" spans="1:4" ht="26.65" customHeight="1" x14ac:dyDescent="0.2">
      <c r="A42" s="26" t="s">
        <v>39</v>
      </c>
      <c r="B42" s="6">
        <f>B44</f>
        <v>610466</v>
      </c>
      <c r="C42" s="120"/>
      <c r="D42" s="111"/>
    </row>
    <row r="43" spans="1:4" ht="26.65" hidden="1" customHeight="1" x14ac:dyDescent="0.2">
      <c r="A43" s="26"/>
      <c r="B43" s="38">
        <v>0.1</v>
      </c>
      <c r="C43" s="34">
        <f>B43*B42</f>
        <v>61046.600000000006</v>
      </c>
      <c r="D43" s="111"/>
    </row>
    <row r="44" spans="1:4" ht="26.65" customHeight="1" x14ac:dyDescent="0.2">
      <c r="A44" s="8" t="s">
        <v>10</v>
      </c>
      <c r="B44" s="6">
        <v>610466</v>
      </c>
      <c r="C44" s="31"/>
      <c r="D44" s="112"/>
    </row>
    <row r="45" spans="1:4" x14ac:dyDescent="0.2">
      <c r="A45" s="12"/>
    </row>
    <row r="46" spans="1:4" x14ac:dyDescent="0.2">
      <c r="A46" s="116" t="s">
        <v>18</v>
      </c>
      <c r="B46" s="117"/>
      <c r="C46" s="117"/>
      <c r="D46" s="118"/>
    </row>
    <row r="47" spans="1:4" x14ac:dyDescent="0.2">
      <c r="A47" s="11" t="s">
        <v>8</v>
      </c>
      <c r="B47" s="3" t="s">
        <v>33</v>
      </c>
      <c r="C47" s="3" t="s">
        <v>34</v>
      </c>
      <c r="D47" s="4" t="s">
        <v>14</v>
      </c>
    </row>
    <row r="48" spans="1:4" ht="44.25" customHeight="1" x14ac:dyDescent="0.2">
      <c r="A48" s="8" t="s">
        <v>9</v>
      </c>
      <c r="B48" s="6">
        <v>256</v>
      </c>
      <c r="C48" s="119" t="str">
        <f>IF(AND(B49&lt;1),"NO PM STATED",IF(AND(B48&gt;=B51-C50),"MET PM",IF(AND(B48&lt;B51-C50),"PM NOT MET")))</f>
        <v>MET PM</v>
      </c>
      <c r="D48" s="200"/>
    </row>
    <row r="49" spans="1:4" ht="31.5" customHeight="1" x14ac:dyDescent="0.2">
      <c r="A49" s="26" t="s">
        <v>39</v>
      </c>
      <c r="B49" s="6">
        <f>B51</f>
        <v>139</v>
      </c>
      <c r="C49" s="120"/>
      <c r="D49" s="111"/>
    </row>
    <row r="50" spans="1:4" ht="31.5" hidden="1" customHeight="1" x14ac:dyDescent="0.2">
      <c r="A50" s="26"/>
      <c r="B50" s="38">
        <v>0.1</v>
      </c>
      <c r="C50" s="34">
        <f>B49*B50</f>
        <v>13.9</v>
      </c>
      <c r="D50" s="111"/>
    </row>
    <row r="51" spans="1:4" ht="31.5" customHeight="1" x14ac:dyDescent="0.2">
      <c r="A51" s="8" t="s">
        <v>10</v>
      </c>
      <c r="B51" s="6">
        <v>139</v>
      </c>
      <c r="C51" s="67"/>
      <c r="D51" s="112"/>
    </row>
    <row r="52" spans="1:4" ht="14.25" customHeight="1" x14ac:dyDescent="0.2">
      <c r="A52" s="11" t="s">
        <v>20</v>
      </c>
      <c r="B52" s="3" t="s">
        <v>33</v>
      </c>
      <c r="C52" s="3" t="s">
        <v>34</v>
      </c>
      <c r="D52" s="4" t="s">
        <v>14</v>
      </c>
    </row>
    <row r="53" spans="1:4" ht="50.25" customHeight="1" x14ac:dyDescent="0.2">
      <c r="A53" s="8" t="s">
        <v>9</v>
      </c>
      <c r="B53" s="6">
        <v>145</v>
      </c>
      <c r="C53" s="119" t="str">
        <f>IF(AND(B54&lt;1),"NO PM STATED",IF(AND(B53&gt;=B56-C55),"MET PM",IF(AND(B53&lt;B56-C55),"PM NOT MET")))</f>
        <v>PM NOT MET</v>
      </c>
      <c r="D53" s="209"/>
    </row>
    <row r="54" spans="1:4" ht="26.65" customHeight="1" x14ac:dyDescent="0.2">
      <c r="A54" s="26" t="s">
        <v>39</v>
      </c>
      <c r="B54" s="6">
        <f>B56</f>
        <v>292</v>
      </c>
      <c r="C54" s="120"/>
      <c r="D54" s="189"/>
    </row>
    <row r="55" spans="1:4" ht="26.65" hidden="1" customHeight="1" x14ac:dyDescent="0.2">
      <c r="A55" s="26"/>
      <c r="B55" s="38">
        <v>0.1</v>
      </c>
      <c r="C55" s="34">
        <f>B54*B55</f>
        <v>29.200000000000003</v>
      </c>
      <c r="D55" s="189"/>
    </row>
    <row r="56" spans="1:4" ht="26.65" customHeight="1" x14ac:dyDescent="0.2">
      <c r="A56" s="8" t="s">
        <v>10</v>
      </c>
      <c r="B56" s="6">
        <v>292</v>
      </c>
      <c r="C56" s="89"/>
      <c r="D56" s="190"/>
    </row>
    <row r="57" spans="1:4" ht="7.5" customHeight="1" x14ac:dyDescent="0.2">
      <c r="A57" s="12"/>
    </row>
    <row r="58" spans="1:4" x14ac:dyDescent="0.2">
      <c r="A58" s="22" t="s">
        <v>47</v>
      </c>
      <c r="B58" s="22"/>
      <c r="C58" s="22"/>
      <c r="D58" s="22"/>
    </row>
    <row r="59" spans="1:4" ht="9" customHeight="1" x14ac:dyDescent="0.2">
      <c r="A59" s="12"/>
    </row>
    <row r="60" spans="1:4" x14ac:dyDescent="0.2">
      <c r="A60" s="116" t="s">
        <v>11</v>
      </c>
      <c r="B60" s="117"/>
      <c r="C60" s="117"/>
      <c r="D60" s="118"/>
    </row>
    <row r="61" spans="1:4" x14ac:dyDescent="0.2">
      <c r="A61" s="11" t="s">
        <v>8</v>
      </c>
      <c r="B61" s="3" t="s">
        <v>33</v>
      </c>
      <c r="C61" s="3" t="s">
        <v>34</v>
      </c>
      <c r="D61" s="4" t="s">
        <v>14</v>
      </c>
    </row>
    <row r="62" spans="1:4" ht="50.25" customHeight="1" x14ac:dyDescent="0.2">
      <c r="A62" s="13" t="s">
        <v>9</v>
      </c>
      <c r="B62" s="6">
        <v>9</v>
      </c>
      <c r="C62" s="119" t="str">
        <f>IF(AND(B63&lt;1),"NO PM STATED",IF(AND(B62&gt;=B65-C64),"MET PM",IF(AND(B62&lt;B65-C64),"PM NOT MET")))</f>
        <v>PM NOT MET</v>
      </c>
      <c r="D62" s="126"/>
    </row>
    <row r="63" spans="1:4" ht="26.65" customHeight="1" x14ac:dyDescent="0.2">
      <c r="A63" s="26" t="s">
        <v>39</v>
      </c>
      <c r="B63" s="6">
        <f>B65</f>
        <v>33</v>
      </c>
      <c r="C63" s="120"/>
      <c r="D63" s="127"/>
    </row>
    <row r="64" spans="1:4" ht="26.65" hidden="1" customHeight="1" x14ac:dyDescent="0.2">
      <c r="A64" s="26"/>
      <c r="B64" s="32">
        <v>0.05</v>
      </c>
      <c r="C64" s="34">
        <f>B64*B63</f>
        <v>1.6500000000000001</v>
      </c>
      <c r="D64" s="127"/>
    </row>
    <row r="65" spans="1:4" ht="26.65" customHeight="1" x14ac:dyDescent="0.2">
      <c r="A65" s="13" t="s">
        <v>10</v>
      </c>
      <c r="B65" s="6">
        <v>33</v>
      </c>
      <c r="C65" s="31"/>
      <c r="D65" s="128"/>
    </row>
    <row r="67" spans="1:4" ht="12.75" customHeight="1" x14ac:dyDescent="0.2">
      <c r="A67" s="196" t="s">
        <v>48</v>
      </c>
      <c r="B67" s="196"/>
      <c r="C67" s="196"/>
      <c r="D67" s="196"/>
    </row>
    <row r="68" spans="1:4" ht="9" customHeight="1" x14ac:dyDescent="0.2"/>
    <row r="69" spans="1:4" ht="70.7" customHeight="1" x14ac:dyDescent="0.2">
      <c r="A69" s="122" t="s">
        <v>60</v>
      </c>
      <c r="B69" s="122"/>
      <c r="C69" s="122"/>
      <c r="D69" s="122"/>
    </row>
  </sheetData>
  <sheetProtection password="CD52" sheet="1" objects="1" scenarios="1"/>
  <protectedRanges>
    <protectedRange sqref="D62 D53 D48 D41 D36 D29 D24 D17 D12" name="Range1"/>
  </protectedRanges>
  <mergeCells count="33">
    <mergeCell ref="A6:D6"/>
    <mergeCell ref="A7:D7"/>
    <mergeCell ref="A10:D10"/>
    <mergeCell ref="A34:D34"/>
    <mergeCell ref="A46:D46"/>
    <mergeCell ref="A22:D22"/>
    <mergeCell ref="A69:D69"/>
    <mergeCell ref="A67:D67"/>
    <mergeCell ref="D62:D65"/>
    <mergeCell ref="D29:D32"/>
    <mergeCell ref="C29:C30"/>
    <mergeCell ref="D48:D51"/>
    <mergeCell ref="D53:D56"/>
    <mergeCell ref="D41:D44"/>
    <mergeCell ref="D36:D39"/>
    <mergeCell ref="C62:C63"/>
    <mergeCell ref="A60:D60"/>
    <mergeCell ref="A1:D1"/>
    <mergeCell ref="A2:D2"/>
    <mergeCell ref="D12:D15"/>
    <mergeCell ref="C12:C13"/>
    <mergeCell ref="C53:C54"/>
    <mergeCell ref="C48:C49"/>
    <mergeCell ref="C41:C42"/>
    <mergeCell ref="C36:C37"/>
    <mergeCell ref="D17:D20"/>
    <mergeCell ref="C17:C18"/>
    <mergeCell ref="C24:C25"/>
    <mergeCell ref="D24:D27"/>
    <mergeCell ref="A8:D8"/>
    <mergeCell ref="A3:D3"/>
    <mergeCell ref="A4:D4"/>
    <mergeCell ref="A5:D5"/>
  </mergeCells>
  <phoneticPr fontId="7" type="noConversion"/>
  <conditionalFormatting sqref="C31">
    <cfRule type="cellIs" dxfId="30" priority="20" stopIfTrue="1" operator="equal">
      <formula>"Not on target to meet PM"</formula>
    </cfRule>
  </conditionalFormatting>
  <conditionalFormatting sqref="C14 C55 C64 C43 C19 C38 C50">
    <cfRule type="cellIs" dxfId="29" priority="18" stopIfTrue="1" operator="equal">
      <formula>"Not on target to meet PM"</formula>
    </cfRule>
  </conditionalFormatting>
  <conditionalFormatting sqref="B63 B54 B49 B42 B37 B30 B25 B18 B13">
    <cfRule type="cellIs" dxfId="28" priority="15" operator="lessThan">
      <formula>1</formula>
    </cfRule>
  </conditionalFormatting>
  <conditionalFormatting sqref="C62 C53 C48 C41 C36 C29 C24 C17 C12">
    <cfRule type="cellIs" dxfId="27" priority="1" operator="equal">
      <formula>"NO PM STATED"</formula>
    </cfRule>
  </conditionalFormatting>
  <conditionalFormatting sqref="C62 C53 C48 C41 C36 C29 C24 C17 C12">
    <cfRule type="cellIs" dxfId="26" priority="2" stopIfTrue="1" operator="equal">
      <formula>"PM NOT MET"</formula>
    </cfRule>
  </conditionalFormatting>
  <pageMargins left="0.33" right="0.4" top="0.52" bottom="0.72" header="0.5" footer="0.5"/>
  <pageSetup scale="84" orientation="portrait" r:id="rId1"/>
  <headerFooter alignWithMargins="0">
    <oddFooter>&amp;L&amp;9 07/15/2015  &amp;A&amp;R&amp;9Attachment 2, CCPC HOM 15-18 Page &amp;P of  &amp;N</oddFooter>
  </headerFooter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69"/>
  <sheetViews>
    <sheetView zoomScaleNormal="100" workbookViewId="0">
      <selection activeCell="D12" sqref="D12:D15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76.710937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3</v>
      </c>
      <c r="B2" s="133"/>
      <c r="C2" s="133"/>
      <c r="D2" s="134"/>
    </row>
    <row r="3" spans="1:5" x14ac:dyDescent="0.2">
      <c r="A3" s="138" t="s">
        <v>43</v>
      </c>
      <c r="B3" s="139"/>
      <c r="C3" s="139"/>
      <c r="D3" s="140"/>
    </row>
    <row r="4" spans="1:5" x14ac:dyDescent="0.2">
      <c r="A4" s="141" t="s">
        <v>41</v>
      </c>
      <c r="B4" s="142"/>
      <c r="C4" s="142"/>
      <c r="D4" s="143"/>
    </row>
    <row r="5" spans="1:5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101" t="s">
        <v>15</v>
      </c>
      <c r="B10" s="102"/>
      <c r="C10" s="102"/>
      <c r="D10" s="103"/>
    </row>
    <row r="11" spans="1:5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1758</v>
      </c>
      <c r="C12" s="119" t="str">
        <f>IF(AND(B13&lt;1),"NO PM STATED",IF(AND(B12&gt;=B15-C14),"MET PM",IF(AND(B12&lt;B15-C14),"PM NOT MET")))</f>
        <v>MET PM</v>
      </c>
      <c r="D12" s="209"/>
    </row>
    <row r="13" spans="1:5" ht="26.65" customHeight="1" x14ac:dyDescent="0.2">
      <c r="A13" s="26" t="s">
        <v>39</v>
      </c>
      <c r="B13" s="6">
        <f>B15</f>
        <v>400</v>
      </c>
      <c r="C13" s="120"/>
      <c r="D13" s="189"/>
    </row>
    <row r="14" spans="1:5" ht="26.65" hidden="1" customHeight="1" x14ac:dyDescent="0.2">
      <c r="A14" s="26"/>
      <c r="B14" s="32">
        <v>0.1</v>
      </c>
      <c r="C14" s="28">
        <f>B14*B13</f>
        <v>40</v>
      </c>
      <c r="D14" s="189"/>
    </row>
    <row r="15" spans="1:5" ht="26.65" customHeight="1" x14ac:dyDescent="0.2">
      <c r="A15" s="5" t="s">
        <v>10</v>
      </c>
      <c r="B15" s="6">
        <v>400</v>
      </c>
      <c r="C15" s="89"/>
      <c r="D15" s="190"/>
    </row>
    <row r="16" spans="1:5" x14ac:dyDescent="0.2">
      <c r="A16" s="2" t="s">
        <v>20</v>
      </c>
      <c r="B16" s="3" t="s">
        <v>33</v>
      </c>
      <c r="C16" s="3" t="s">
        <v>34</v>
      </c>
      <c r="D16" s="4" t="s">
        <v>14</v>
      </c>
    </row>
    <row r="17" spans="1:7" ht="53.25" customHeight="1" x14ac:dyDescent="0.2">
      <c r="A17" s="5" t="s">
        <v>9</v>
      </c>
      <c r="B17" s="6">
        <v>1976</v>
      </c>
      <c r="C17" s="119" t="str">
        <f>IF(AND(B18&lt;1),"NO PM STATED",IF(AND(B17&gt;=B20-C19),"MET PM",IF(AND(B17&lt;B20-C19),"PM NOT MET")))</f>
        <v>MET PM</v>
      </c>
      <c r="D17" s="209"/>
    </row>
    <row r="18" spans="1:7" ht="26.65" customHeight="1" x14ac:dyDescent="0.2">
      <c r="A18" s="26" t="s">
        <v>39</v>
      </c>
      <c r="B18" s="6">
        <f>B20</f>
        <v>550</v>
      </c>
      <c r="C18" s="120"/>
      <c r="D18" s="189"/>
    </row>
    <row r="19" spans="1:7" ht="26.65" hidden="1" customHeight="1" x14ac:dyDescent="0.2">
      <c r="A19" s="26"/>
      <c r="B19" s="32">
        <v>0.1</v>
      </c>
      <c r="C19" s="28">
        <f>B19*B18</f>
        <v>55</v>
      </c>
      <c r="D19" s="189"/>
    </row>
    <row r="20" spans="1:7" ht="26.65" customHeight="1" x14ac:dyDescent="0.2">
      <c r="A20" s="5" t="s">
        <v>10</v>
      </c>
      <c r="B20" s="6">
        <v>550</v>
      </c>
      <c r="C20" s="89"/>
      <c r="D20" s="190"/>
    </row>
    <row r="21" spans="1:7" ht="6.75" customHeight="1" x14ac:dyDescent="0.2">
      <c r="A21" s="39"/>
      <c r="B21" s="18"/>
      <c r="C21" s="19"/>
      <c r="D21" s="20"/>
    </row>
    <row r="22" spans="1:7" x14ac:dyDescent="0.2">
      <c r="A22" s="101" t="s">
        <v>16</v>
      </c>
      <c r="B22" s="102"/>
      <c r="C22" s="102"/>
      <c r="D22" s="103"/>
    </row>
    <row r="23" spans="1:7" x14ac:dyDescent="0.2">
      <c r="A23" s="2" t="s">
        <v>8</v>
      </c>
      <c r="B23" s="3" t="s">
        <v>33</v>
      </c>
      <c r="C23" s="3" t="s">
        <v>34</v>
      </c>
      <c r="D23" s="4" t="s">
        <v>14</v>
      </c>
    </row>
    <row r="24" spans="1:7" ht="53.25" customHeight="1" x14ac:dyDescent="0.2">
      <c r="A24" s="5" t="s">
        <v>9</v>
      </c>
      <c r="B24" s="6">
        <v>286</v>
      </c>
      <c r="C24" s="119" t="str">
        <f>IF(AND(B25&lt;1),"NO PM STATED",IF(AND(B24&gt;=B27-C26),"MET PM",IF(AND(B24&lt;B27-C26),"PM NOT MET")))</f>
        <v>MET PM</v>
      </c>
      <c r="D24" s="210"/>
    </row>
    <row r="25" spans="1:7" ht="26.65" customHeight="1" x14ac:dyDescent="0.2">
      <c r="A25" s="26" t="s">
        <v>39</v>
      </c>
      <c r="B25" s="6">
        <f>B27</f>
        <v>20</v>
      </c>
      <c r="C25" s="120"/>
      <c r="D25" s="211"/>
    </row>
    <row r="26" spans="1:7" ht="26.65" hidden="1" customHeight="1" x14ac:dyDescent="0.2">
      <c r="A26" s="26"/>
      <c r="B26" s="32">
        <v>0.1</v>
      </c>
      <c r="C26" s="28">
        <f>B26*B25</f>
        <v>2</v>
      </c>
      <c r="D26" s="211"/>
    </row>
    <row r="27" spans="1:7" ht="26.65" customHeight="1" x14ac:dyDescent="0.2">
      <c r="A27" s="8" t="s">
        <v>10</v>
      </c>
      <c r="B27" s="6">
        <v>20</v>
      </c>
      <c r="C27" s="30"/>
      <c r="D27" s="212"/>
      <c r="G27" s="19"/>
    </row>
    <row r="28" spans="1:7" x14ac:dyDescent="0.2">
      <c r="A28" s="2" t="s">
        <v>20</v>
      </c>
      <c r="B28" s="3" t="s">
        <v>33</v>
      </c>
      <c r="C28" s="3" t="s">
        <v>34</v>
      </c>
      <c r="D28" s="4" t="s">
        <v>14</v>
      </c>
    </row>
    <row r="29" spans="1:7" ht="53.25" customHeight="1" x14ac:dyDescent="0.2">
      <c r="A29" s="5" t="s">
        <v>9</v>
      </c>
      <c r="B29" s="6">
        <v>89</v>
      </c>
      <c r="C29" s="119" t="str">
        <f>IF(AND(B30&lt;1),"NO PM STATED",IF(AND(B29&gt;=B32-C31),"MET PM",IF(AND(B29&lt;B32-C31),"PM NOT MET")))</f>
        <v>MET PM</v>
      </c>
      <c r="D29" s="208"/>
    </row>
    <row r="30" spans="1:7" ht="26.65" customHeight="1" x14ac:dyDescent="0.2">
      <c r="A30" s="26" t="s">
        <v>39</v>
      </c>
      <c r="B30" s="6">
        <f>B32</f>
        <v>20</v>
      </c>
      <c r="C30" s="120"/>
      <c r="D30" s="189"/>
    </row>
    <row r="31" spans="1:7" ht="26.65" hidden="1" customHeight="1" x14ac:dyDescent="0.2">
      <c r="A31" s="26"/>
      <c r="B31" s="32">
        <v>0.1</v>
      </c>
      <c r="C31" s="28">
        <f>B31*B30</f>
        <v>2</v>
      </c>
      <c r="D31" s="189"/>
    </row>
    <row r="32" spans="1:7" ht="26.85" customHeight="1" x14ac:dyDescent="0.2">
      <c r="A32" s="5" t="s">
        <v>10</v>
      </c>
      <c r="B32" s="6">
        <v>20</v>
      </c>
      <c r="C32" s="89"/>
      <c r="D32" s="190"/>
    </row>
    <row r="33" spans="1:4" ht="6.75" customHeight="1" x14ac:dyDescent="0.2">
      <c r="A33" s="12"/>
    </row>
    <row r="34" spans="1:4" x14ac:dyDescent="0.2">
      <c r="A34" s="101" t="s">
        <v>17</v>
      </c>
      <c r="B34" s="102"/>
      <c r="C34" s="102"/>
      <c r="D34" s="103"/>
    </row>
    <row r="35" spans="1:4" ht="14.25" customHeight="1" x14ac:dyDescent="0.2">
      <c r="A35" s="2" t="s">
        <v>8</v>
      </c>
      <c r="B35" s="3" t="s">
        <v>33</v>
      </c>
      <c r="C35" s="3" t="s">
        <v>34</v>
      </c>
      <c r="D35" s="4" t="s">
        <v>14</v>
      </c>
    </row>
    <row r="36" spans="1:4" ht="53.25" customHeight="1" x14ac:dyDescent="0.2">
      <c r="A36" s="5" t="s">
        <v>9</v>
      </c>
      <c r="B36" s="6">
        <v>3570</v>
      </c>
      <c r="C36" s="119" t="str">
        <f>IF(AND(B37&lt;1),"NO PM STATED",IF(AND(B36&gt;=B39-C38),"MET PM",IF(AND(B36&lt;B39-C38),"PM NOT MET")))</f>
        <v>PM NOT MET</v>
      </c>
      <c r="D36" s="213"/>
    </row>
    <row r="37" spans="1:4" ht="26.65" customHeight="1" x14ac:dyDescent="0.2">
      <c r="A37" s="26" t="s">
        <v>39</v>
      </c>
      <c r="B37" s="6">
        <f>B39</f>
        <v>8000</v>
      </c>
      <c r="C37" s="120"/>
      <c r="D37" s="214"/>
    </row>
    <row r="38" spans="1:4" ht="26.65" hidden="1" customHeight="1" x14ac:dyDescent="0.2">
      <c r="A38" s="26"/>
      <c r="B38" s="32">
        <v>0.1</v>
      </c>
      <c r="C38" s="28">
        <f>B38*B37</f>
        <v>800</v>
      </c>
      <c r="D38" s="214"/>
    </row>
    <row r="39" spans="1:4" ht="26.65" customHeight="1" x14ac:dyDescent="0.2">
      <c r="A39" s="5" t="s">
        <v>10</v>
      </c>
      <c r="B39" s="6">
        <v>8000</v>
      </c>
      <c r="C39" s="89"/>
      <c r="D39" s="215"/>
    </row>
    <row r="40" spans="1:4" x14ac:dyDescent="0.2">
      <c r="A40" s="2" t="s">
        <v>20</v>
      </c>
      <c r="B40" s="3" t="s">
        <v>33</v>
      </c>
      <c r="C40" s="3" t="s">
        <v>34</v>
      </c>
      <c r="D40" s="4" t="s">
        <v>14</v>
      </c>
    </row>
    <row r="41" spans="1:4" ht="53.25" customHeight="1" x14ac:dyDescent="0.2">
      <c r="A41" s="5" t="s">
        <v>9</v>
      </c>
      <c r="B41" s="6">
        <v>129707</v>
      </c>
      <c r="C41" s="119" t="str">
        <f>IF(AND(B42&lt;1),"NO PM STATED",IF(AND(B41&gt;=B44-C43),"MET PM",IF(AND(B41&lt;B44-C43),"PM NOT MET")))</f>
        <v>MET PM</v>
      </c>
      <c r="D41" s="213"/>
    </row>
    <row r="42" spans="1:4" ht="26.65" customHeight="1" x14ac:dyDescent="0.2">
      <c r="A42" s="26" t="s">
        <v>39</v>
      </c>
      <c r="B42" s="6">
        <f>B44</f>
        <v>7400</v>
      </c>
      <c r="C42" s="120"/>
      <c r="D42" s="214"/>
    </row>
    <row r="43" spans="1:4" ht="26.65" hidden="1" customHeight="1" x14ac:dyDescent="0.2">
      <c r="A43" s="26"/>
      <c r="B43" s="32">
        <v>0.1</v>
      </c>
      <c r="C43" s="28">
        <f>B43*B42</f>
        <v>740</v>
      </c>
      <c r="D43" s="214"/>
    </row>
    <row r="44" spans="1:4" ht="26.65" customHeight="1" x14ac:dyDescent="0.2">
      <c r="A44" s="5" t="s">
        <v>10</v>
      </c>
      <c r="B44" s="6">
        <v>7400</v>
      </c>
      <c r="C44" s="89"/>
      <c r="D44" s="215"/>
    </row>
    <row r="45" spans="1:4" x14ac:dyDescent="0.2">
      <c r="A45" s="40"/>
      <c r="B45" s="41"/>
      <c r="C45" s="42"/>
      <c r="D45" s="43"/>
    </row>
    <row r="46" spans="1:4" x14ac:dyDescent="0.2">
      <c r="A46" s="101" t="s">
        <v>18</v>
      </c>
      <c r="B46" s="102"/>
      <c r="C46" s="102"/>
      <c r="D46" s="103"/>
    </row>
    <row r="47" spans="1:4" x14ac:dyDescent="0.2">
      <c r="A47" s="2" t="s">
        <v>8</v>
      </c>
      <c r="B47" s="3" t="s">
        <v>33</v>
      </c>
      <c r="C47" s="3" t="s">
        <v>34</v>
      </c>
      <c r="D47" s="4" t="s">
        <v>14</v>
      </c>
    </row>
    <row r="48" spans="1:4" ht="53.25" customHeight="1" x14ac:dyDescent="0.2">
      <c r="A48" s="5" t="s">
        <v>9</v>
      </c>
      <c r="B48" s="6">
        <v>188</v>
      </c>
      <c r="C48" s="119" t="str">
        <f>IF(AND(B49&lt;1),"NO PM STATED",IF(AND(B48&gt;=B51-C50),"MET PM",IF(AND(B48&lt;B51-C50),"PM NOT MET")))</f>
        <v>MET PM</v>
      </c>
      <c r="D48" s="210"/>
    </row>
    <row r="49" spans="1:4" ht="25.5" customHeight="1" x14ac:dyDescent="0.2">
      <c r="A49" s="26" t="s">
        <v>39</v>
      </c>
      <c r="B49" s="6">
        <f>B51</f>
        <v>50</v>
      </c>
      <c r="C49" s="120"/>
      <c r="D49" s="211"/>
    </row>
    <row r="50" spans="1:4" hidden="1" x14ac:dyDescent="0.2">
      <c r="A50" s="26"/>
      <c r="B50" s="32">
        <v>0.1</v>
      </c>
      <c r="C50" s="28">
        <f>B50*B49</f>
        <v>5</v>
      </c>
      <c r="D50" s="211"/>
    </row>
    <row r="51" spans="1:4" ht="26.25" customHeight="1" x14ac:dyDescent="0.2">
      <c r="A51" s="5" t="s">
        <v>10</v>
      </c>
      <c r="B51" s="6">
        <v>50</v>
      </c>
      <c r="C51" s="67"/>
      <c r="D51" s="212"/>
    </row>
    <row r="52" spans="1:4" x14ac:dyDescent="0.2">
      <c r="A52" s="2" t="s">
        <v>20</v>
      </c>
      <c r="B52" s="3" t="s">
        <v>33</v>
      </c>
      <c r="C52" s="3" t="s">
        <v>34</v>
      </c>
      <c r="D52" s="4" t="s">
        <v>14</v>
      </c>
    </row>
    <row r="53" spans="1:4" ht="53.25" customHeight="1" x14ac:dyDescent="0.2">
      <c r="A53" s="5" t="s">
        <v>9</v>
      </c>
      <c r="B53" s="6">
        <v>35</v>
      </c>
      <c r="C53" s="119" t="str">
        <f>IF(AND(B54&lt;1),"NO PM STATED",IF(AND(B53&gt;=B56-C55),"MET PM",IF(AND(B53&lt;B56-C55),"PM NOT MET")))</f>
        <v>PM NOT MET</v>
      </c>
      <c r="D53" s="213"/>
    </row>
    <row r="54" spans="1:4" ht="26.65" customHeight="1" x14ac:dyDescent="0.2">
      <c r="A54" s="26" t="s">
        <v>39</v>
      </c>
      <c r="B54" s="6">
        <f>B56</f>
        <v>50</v>
      </c>
      <c r="C54" s="120"/>
      <c r="D54" s="214"/>
    </row>
    <row r="55" spans="1:4" ht="26.65" hidden="1" customHeight="1" x14ac:dyDescent="0.2">
      <c r="A55" s="26"/>
      <c r="B55" s="32">
        <v>0.1</v>
      </c>
      <c r="C55" s="28">
        <f>B55*B54</f>
        <v>5</v>
      </c>
      <c r="D55" s="214"/>
    </row>
    <row r="56" spans="1:4" ht="26.65" customHeight="1" x14ac:dyDescent="0.2">
      <c r="A56" s="5" t="s">
        <v>10</v>
      </c>
      <c r="B56" s="6">
        <v>50</v>
      </c>
      <c r="C56" s="89"/>
      <c r="D56" s="215"/>
    </row>
    <row r="57" spans="1:4" ht="6.75" customHeight="1" x14ac:dyDescent="0.2">
      <c r="A57" s="9"/>
      <c r="B57" s="18"/>
      <c r="C57" s="19"/>
      <c r="D57" s="20"/>
    </row>
    <row r="58" spans="1:4" x14ac:dyDescent="0.2">
      <c r="A58" s="22" t="s">
        <v>47</v>
      </c>
      <c r="B58" s="22"/>
      <c r="C58" s="22"/>
      <c r="D58" s="22"/>
    </row>
    <row r="59" spans="1:4" ht="6.75" customHeight="1" x14ac:dyDescent="0.2">
      <c r="A59" s="12"/>
    </row>
    <row r="60" spans="1:4" x14ac:dyDescent="0.2">
      <c r="A60" s="101" t="s">
        <v>11</v>
      </c>
      <c r="B60" s="102"/>
      <c r="C60" s="102"/>
      <c r="D60" s="103"/>
    </row>
    <row r="61" spans="1:4" x14ac:dyDescent="0.2">
      <c r="A61" s="11" t="s">
        <v>8</v>
      </c>
      <c r="B61" s="3" t="s">
        <v>33</v>
      </c>
      <c r="C61" s="3" t="s">
        <v>34</v>
      </c>
      <c r="D61" s="4" t="s">
        <v>14</v>
      </c>
    </row>
    <row r="62" spans="1:4" ht="53.25" customHeight="1" x14ac:dyDescent="0.2">
      <c r="A62" s="13" t="s">
        <v>9</v>
      </c>
      <c r="B62" s="6">
        <v>11</v>
      </c>
      <c r="C62" s="119" t="str">
        <f>IF(AND(B63&lt;1),"NO PM STATED",IF(AND(B62&gt;=B65-C64),"MET PM",IF(AND(B62&lt;B65-C64),"PM NOT MET")))</f>
        <v>PM NOT MET</v>
      </c>
      <c r="D62" s="209"/>
    </row>
    <row r="63" spans="1:4" ht="26.65" customHeight="1" x14ac:dyDescent="0.2">
      <c r="A63" s="26" t="s">
        <v>39</v>
      </c>
      <c r="B63" s="6">
        <f>B65</f>
        <v>22</v>
      </c>
      <c r="C63" s="120"/>
      <c r="D63" s="189"/>
    </row>
    <row r="64" spans="1:4" ht="26.65" hidden="1" customHeight="1" x14ac:dyDescent="0.2">
      <c r="A64" s="26"/>
      <c r="B64" s="32">
        <v>0.05</v>
      </c>
      <c r="C64" s="33">
        <f>B63*B64+IF(,"B57-B58&lt;1,B57-538&gt;0",0.5)</f>
        <v>1.6</v>
      </c>
      <c r="D64" s="189"/>
    </row>
    <row r="65" spans="1:4" ht="26.65" customHeight="1" x14ac:dyDescent="0.2">
      <c r="A65" s="13" t="s">
        <v>10</v>
      </c>
      <c r="B65" s="6">
        <v>22</v>
      </c>
      <c r="C65" s="89"/>
      <c r="D65" s="190"/>
    </row>
    <row r="66" spans="1:4" ht="7.5" customHeight="1" x14ac:dyDescent="0.2"/>
    <row r="67" spans="1:4" x14ac:dyDescent="0.2">
      <c r="A67" s="196" t="s">
        <v>48</v>
      </c>
      <c r="B67" s="196"/>
      <c r="C67" s="196"/>
      <c r="D67" s="196"/>
    </row>
    <row r="68" spans="1:4" ht="8.25" customHeight="1" x14ac:dyDescent="0.2"/>
    <row r="69" spans="1:4" s="48" customFormat="1" ht="70.7" customHeight="1" x14ac:dyDescent="0.2">
      <c r="A69" s="122" t="s">
        <v>60</v>
      </c>
      <c r="B69" s="122"/>
      <c r="C69" s="122"/>
      <c r="D69" s="122"/>
    </row>
  </sheetData>
  <sheetProtection password="CD52" sheet="1" objects="1" scenarios="1"/>
  <protectedRanges>
    <protectedRange sqref="D62 D53 D48 D41 D36 D29 D24 D17 D12" name="Range1"/>
  </protectedRanges>
  <mergeCells count="28">
    <mergeCell ref="D17:D20"/>
    <mergeCell ref="C24:C25"/>
    <mergeCell ref="D24:D27"/>
    <mergeCell ref="C17:C18"/>
    <mergeCell ref="C36:C37"/>
    <mergeCell ref="D36:D39"/>
    <mergeCell ref="C29:C30"/>
    <mergeCell ref="D29:D32"/>
    <mergeCell ref="C12:C13"/>
    <mergeCell ref="D12:D15"/>
    <mergeCell ref="A1:D1"/>
    <mergeCell ref="A2:D2"/>
    <mergeCell ref="A3:D3"/>
    <mergeCell ref="A4:D4"/>
    <mergeCell ref="A5:D5"/>
    <mergeCell ref="A6:D6"/>
    <mergeCell ref="A7:D7"/>
    <mergeCell ref="A8:D8"/>
    <mergeCell ref="C48:C49"/>
    <mergeCell ref="D48:D51"/>
    <mergeCell ref="C41:C42"/>
    <mergeCell ref="D41:D44"/>
    <mergeCell ref="A69:D69"/>
    <mergeCell ref="C53:C54"/>
    <mergeCell ref="D53:D56"/>
    <mergeCell ref="A67:D67"/>
    <mergeCell ref="C62:C63"/>
    <mergeCell ref="D62:D65"/>
  </mergeCells>
  <phoneticPr fontId="7" type="noConversion"/>
  <conditionalFormatting sqref="C12 C17 C24 C29 C36 C41 C48 C53 C62">
    <cfRule type="cellIs" dxfId="25" priority="2" operator="equal">
      <formula>"NO PM STATED"</formula>
    </cfRule>
  </conditionalFormatting>
  <conditionalFormatting sqref="C12 C17 C24 C29 C36 C41 C48 C53 C62">
    <cfRule type="cellIs" dxfId="24" priority="3" stopIfTrue="1" operator="equal">
      <formula>"PM NOT MET"</formula>
    </cfRule>
  </conditionalFormatting>
  <conditionalFormatting sqref="B13 B18 B25 B30 B37 B42 B49 B54 B63">
    <cfRule type="cellIs" dxfId="23" priority="1" operator="lessThan">
      <formula>1</formula>
    </cfRule>
  </conditionalFormatting>
  <pageMargins left="0.33" right="0.4" top="0.52" bottom="0.72" header="0.5" footer="0.5"/>
  <pageSetup scale="85" orientation="portrait" r:id="rId1"/>
  <headerFooter alignWithMargins="0">
    <oddFooter>&amp;L&amp;9 07/15/2015  &amp;A&amp;R&amp;9Attachment 2, CCPC HOM 15-18 Page &amp;P of  &amp;N</oddFooter>
  </headerFooter>
  <rowBreaks count="2" manualBreakCount="2">
    <brk id="33" max="16383" man="1"/>
    <brk id="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E88"/>
  <sheetViews>
    <sheetView zoomScaleNormal="100" zoomScaleSheetLayoutView="100" workbookViewId="0">
      <selection activeCell="A88" sqref="A88:D88"/>
    </sheetView>
  </sheetViews>
  <sheetFormatPr defaultRowHeight="12.75" x14ac:dyDescent="0.2"/>
  <cols>
    <col min="1" max="1" width="14.28515625" customWidth="1"/>
    <col min="2" max="2" width="9.5703125" customWidth="1"/>
    <col min="3" max="3" width="17.28515625" customWidth="1"/>
    <col min="4" max="4" width="66.85546875" customWidth="1"/>
  </cols>
  <sheetData>
    <row r="1" spans="1:5" ht="39.75" customHeight="1" x14ac:dyDescent="0.2">
      <c r="A1" s="129" t="s">
        <v>46</v>
      </c>
      <c r="B1" s="130"/>
      <c r="C1" s="130"/>
      <c r="D1" s="131"/>
      <c r="E1" s="14"/>
    </row>
    <row r="2" spans="1:5" ht="15.75" x14ac:dyDescent="0.25">
      <c r="A2" s="132" t="s">
        <v>2</v>
      </c>
      <c r="B2" s="133"/>
      <c r="C2" s="133"/>
      <c r="D2" s="134"/>
    </row>
    <row r="3" spans="1:5" ht="13.15" customHeight="1" x14ac:dyDescent="0.2">
      <c r="A3" s="138" t="s">
        <v>44</v>
      </c>
      <c r="B3" s="139"/>
      <c r="C3" s="139"/>
      <c r="D3" s="140"/>
    </row>
    <row r="4" spans="1:5" ht="13.15" customHeight="1" x14ac:dyDescent="0.2">
      <c r="A4" s="141" t="s">
        <v>41</v>
      </c>
      <c r="B4" s="142"/>
      <c r="C4" s="142"/>
      <c r="D4" s="143"/>
    </row>
    <row r="5" spans="1:5" ht="13.15" customHeight="1" x14ac:dyDescent="0.2">
      <c r="A5" s="144" t="s">
        <v>36</v>
      </c>
      <c r="B5" s="145"/>
      <c r="C5" s="145"/>
      <c r="D5" s="146"/>
    </row>
    <row r="6" spans="1:5" ht="27" customHeight="1" x14ac:dyDescent="0.2">
      <c r="A6" s="147" t="s">
        <v>54</v>
      </c>
      <c r="B6" s="148"/>
      <c r="C6" s="148"/>
      <c r="D6" s="149"/>
    </row>
    <row r="7" spans="1:5" ht="27.6" customHeight="1" x14ac:dyDescent="0.2">
      <c r="A7" s="150" t="s">
        <v>37</v>
      </c>
      <c r="B7" s="151"/>
      <c r="C7" s="151"/>
      <c r="D7" s="152"/>
    </row>
    <row r="8" spans="1:5" ht="16.149999999999999" customHeight="1" x14ac:dyDescent="0.2">
      <c r="A8" s="135" t="s">
        <v>38</v>
      </c>
      <c r="B8" s="136"/>
      <c r="C8" s="136"/>
      <c r="D8" s="137"/>
    </row>
    <row r="9" spans="1:5" ht="6.75" customHeight="1" x14ac:dyDescent="0.2"/>
    <row r="10" spans="1:5" x14ac:dyDescent="0.2">
      <c r="A10" s="101" t="s">
        <v>15</v>
      </c>
      <c r="B10" s="102"/>
      <c r="C10" s="102"/>
      <c r="D10" s="103"/>
    </row>
    <row r="11" spans="1:5" ht="13.15" customHeight="1" x14ac:dyDescent="0.2">
      <c r="A11" s="2" t="s">
        <v>8</v>
      </c>
      <c r="B11" s="3" t="s">
        <v>33</v>
      </c>
      <c r="C11" s="3" t="s">
        <v>34</v>
      </c>
      <c r="D11" s="4" t="s">
        <v>14</v>
      </c>
    </row>
    <row r="12" spans="1:5" ht="53.25" customHeight="1" x14ac:dyDescent="0.2">
      <c r="A12" s="5" t="s">
        <v>9</v>
      </c>
      <c r="B12" s="6">
        <v>1382</v>
      </c>
      <c r="C12" s="119" t="str">
        <f>IF(AND(B13&lt;1),"NO PM STATED",IF(AND(B12&gt;=B15-C14),"MET PM",IF(AND(B12&lt;B15-C14),"PM NOT MET")))</f>
        <v>PM NOT MET</v>
      </c>
      <c r="D12" s="208"/>
    </row>
    <row r="13" spans="1:5" ht="26.65" customHeight="1" x14ac:dyDescent="0.2">
      <c r="A13" s="26" t="s">
        <v>39</v>
      </c>
      <c r="B13" s="6">
        <f>B15</f>
        <v>2617</v>
      </c>
      <c r="C13" s="120"/>
      <c r="D13" s="189"/>
    </row>
    <row r="14" spans="1:5" ht="26.65" hidden="1" customHeight="1" x14ac:dyDescent="0.2">
      <c r="A14" s="26"/>
      <c r="B14" s="32">
        <v>0.1</v>
      </c>
      <c r="C14" s="28">
        <f>B14*B13</f>
        <v>261.7</v>
      </c>
      <c r="D14" s="189"/>
    </row>
    <row r="15" spans="1:5" ht="26.65" customHeight="1" x14ac:dyDescent="0.2">
      <c r="A15" s="5" t="s">
        <v>10</v>
      </c>
      <c r="B15" s="6">
        <v>2617</v>
      </c>
      <c r="C15" s="30"/>
      <c r="D15" s="190"/>
    </row>
    <row r="16" spans="1:5" x14ac:dyDescent="0.2">
      <c r="A16" s="2" t="s">
        <v>21</v>
      </c>
      <c r="B16" s="3" t="s">
        <v>33</v>
      </c>
      <c r="C16" s="3" t="s">
        <v>34</v>
      </c>
      <c r="D16" s="4" t="s">
        <v>14</v>
      </c>
    </row>
    <row r="17" spans="1:4" ht="53.45" customHeight="1" x14ac:dyDescent="0.2">
      <c r="A17" s="5" t="s">
        <v>9</v>
      </c>
      <c r="B17" s="6">
        <v>2060</v>
      </c>
      <c r="C17" s="119" t="str">
        <f>IF(AND(B18&lt;1),"NO PM STATED",IF(AND(B17&gt;=B20-C19),"MET PM",IF(AND(B17&lt;B20-C19),"PM NOT MET")))</f>
        <v>PM NOT MET</v>
      </c>
      <c r="D17" s="216"/>
    </row>
    <row r="18" spans="1:4" ht="26.65" customHeight="1" x14ac:dyDescent="0.2">
      <c r="A18" s="26" t="s">
        <v>39</v>
      </c>
      <c r="B18" s="6">
        <f>B20</f>
        <v>3595</v>
      </c>
      <c r="C18" s="120"/>
      <c r="D18" s="217"/>
    </row>
    <row r="19" spans="1:4" ht="26.65" hidden="1" customHeight="1" x14ac:dyDescent="0.2">
      <c r="A19" s="26"/>
      <c r="B19" s="32">
        <v>0.1</v>
      </c>
      <c r="C19" s="34">
        <f>B18*B19</f>
        <v>359.5</v>
      </c>
      <c r="D19" s="217"/>
    </row>
    <row r="20" spans="1:4" ht="26.65" customHeight="1" x14ac:dyDescent="0.2">
      <c r="A20" s="5" t="s">
        <v>10</v>
      </c>
      <c r="B20" s="6">
        <v>3595</v>
      </c>
      <c r="C20" s="30"/>
      <c r="D20" s="218"/>
    </row>
    <row r="21" spans="1:4" x14ac:dyDescent="0.2">
      <c r="A21" s="2" t="s">
        <v>20</v>
      </c>
      <c r="B21" s="3" t="s">
        <v>33</v>
      </c>
      <c r="C21" s="3" t="s">
        <v>34</v>
      </c>
      <c r="D21" s="4" t="s">
        <v>14</v>
      </c>
    </row>
    <row r="22" spans="1:4" ht="53.25" customHeight="1" x14ac:dyDescent="0.2">
      <c r="A22" s="5" t="s">
        <v>9</v>
      </c>
      <c r="B22" s="6">
        <v>1725</v>
      </c>
      <c r="C22" s="119" t="str">
        <f>IF(AND(B23&lt;1),"NO PM STATED",IF(AND(B22&gt;=B25-C24),"MET PM",IF(AND(B22&lt;B25-C24),"PM NOT MET")))</f>
        <v>PM NOT MET</v>
      </c>
      <c r="D22" s="216"/>
    </row>
    <row r="23" spans="1:4" ht="26.65" customHeight="1" x14ac:dyDescent="0.2">
      <c r="A23" s="26" t="s">
        <v>39</v>
      </c>
      <c r="B23" s="6">
        <f>B25</f>
        <v>2866</v>
      </c>
      <c r="C23" s="120"/>
      <c r="D23" s="217"/>
    </row>
    <row r="24" spans="1:4" ht="26.65" hidden="1" customHeight="1" x14ac:dyDescent="0.2">
      <c r="A24" s="26"/>
      <c r="B24" s="32">
        <v>0.1</v>
      </c>
      <c r="C24" s="34">
        <f>B23*B24</f>
        <v>286.60000000000002</v>
      </c>
      <c r="D24" s="217"/>
    </row>
    <row r="25" spans="1:4" ht="26.65" customHeight="1" x14ac:dyDescent="0.2">
      <c r="A25" s="5" t="s">
        <v>10</v>
      </c>
      <c r="B25" s="6">
        <v>2866</v>
      </c>
      <c r="C25" s="30"/>
      <c r="D25" s="218"/>
    </row>
    <row r="26" spans="1:4" x14ac:dyDescent="0.2">
      <c r="A26" s="7"/>
      <c r="B26" s="1"/>
    </row>
    <row r="27" spans="1:4" x14ac:dyDescent="0.2">
      <c r="A27" s="101" t="s">
        <v>16</v>
      </c>
      <c r="B27" s="102"/>
      <c r="C27" s="102"/>
      <c r="D27" s="103"/>
    </row>
    <row r="28" spans="1:4" x14ac:dyDescent="0.2">
      <c r="A28" s="2" t="s">
        <v>8</v>
      </c>
      <c r="B28" s="3" t="s">
        <v>33</v>
      </c>
      <c r="C28" s="3" t="s">
        <v>34</v>
      </c>
      <c r="D28" s="4" t="s">
        <v>14</v>
      </c>
    </row>
    <row r="29" spans="1:4" ht="47.45" customHeight="1" x14ac:dyDescent="0.2">
      <c r="A29" s="5" t="s">
        <v>9</v>
      </c>
      <c r="B29" s="6">
        <v>59</v>
      </c>
      <c r="C29" s="119" t="str">
        <f>IF(AND(B30&lt;1),"NO PM STATED",IF(AND(B29&gt;=B32-C31),"MET PM",IF(AND(B29&lt;B32-C31),"PM NOT MET")))</f>
        <v>MET PM</v>
      </c>
      <c r="D29" s="208"/>
    </row>
    <row r="30" spans="1:4" ht="25.15" customHeight="1" x14ac:dyDescent="0.2">
      <c r="A30" s="26" t="s">
        <v>39</v>
      </c>
      <c r="B30" s="6">
        <f>B32</f>
        <v>60</v>
      </c>
      <c r="C30" s="120"/>
      <c r="D30" s="189"/>
    </row>
    <row r="31" spans="1:4" ht="26.65" hidden="1" customHeight="1" x14ac:dyDescent="0.2">
      <c r="A31" s="26"/>
      <c r="B31" s="32">
        <v>0.1</v>
      </c>
      <c r="C31" s="28">
        <f>B31*B30</f>
        <v>6</v>
      </c>
      <c r="D31" s="189"/>
    </row>
    <row r="32" spans="1:4" ht="26.65" customHeight="1" x14ac:dyDescent="0.2">
      <c r="A32" s="8" t="s">
        <v>10</v>
      </c>
      <c r="B32" s="6">
        <v>60</v>
      </c>
      <c r="C32" s="30"/>
      <c r="D32" s="190"/>
    </row>
    <row r="33" spans="1:4" ht="13.15" customHeight="1" x14ac:dyDescent="0.2">
      <c r="A33" s="2" t="s">
        <v>21</v>
      </c>
      <c r="B33" s="3" t="s">
        <v>33</v>
      </c>
      <c r="C33" s="85"/>
      <c r="D33" s="4" t="s">
        <v>14</v>
      </c>
    </row>
    <row r="34" spans="1:4" ht="53.25" customHeight="1" x14ac:dyDescent="0.2">
      <c r="A34" s="5" t="s">
        <v>9</v>
      </c>
      <c r="B34" s="6">
        <v>59</v>
      </c>
      <c r="C34" s="119" t="str">
        <f>IF(AND(B35&lt;1),"NO PM STATED",IF(AND(B34&gt;=B37-C36),"MET PM",IF(AND(B34&lt;B37-C36),"PM NOT MET")))</f>
        <v>MET PM</v>
      </c>
      <c r="D34" s="216"/>
    </row>
    <row r="35" spans="1:4" ht="26.65" customHeight="1" x14ac:dyDescent="0.2">
      <c r="A35" s="26" t="s">
        <v>39</v>
      </c>
      <c r="B35" s="6">
        <f>B37</f>
        <v>62</v>
      </c>
      <c r="C35" s="120"/>
      <c r="D35" s="217"/>
    </row>
    <row r="36" spans="1:4" ht="26.65" hidden="1" customHeight="1" x14ac:dyDescent="0.2">
      <c r="A36" s="26"/>
      <c r="B36" s="32">
        <v>0.1</v>
      </c>
      <c r="C36" s="28">
        <f>B36*B35</f>
        <v>6.2</v>
      </c>
      <c r="D36" s="217"/>
    </row>
    <row r="37" spans="1:4" ht="26.65" customHeight="1" x14ac:dyDescent="0.2">
      <c r="A37" s="8" t="s">
        <v>10</v>
      </c>
      <c r="B37" s="6">
        <v>62</v>
      </c>
      <c r="C37" s="30"/>
      <c r="D37" s="218"/>
    </row>
    <row r="38" spans="1:4" ht="13.15" customHeight="1" x14ac:dyDescent="0.2">
      <c r="A38" s="2" t="s">
        <v>20</v>
      </c>
      <c r="B38" s="6"/>
      <c r="C38" s="80"/>
      <c r="D38" s="4" t="s">
        <v>14</v>
      </c>
    </row>
    <row r="39" spans="1:4" ht="53.25" customHeight="1" x14ac:dyDescent="0.2">
      <c r="A39" s="5" t="s">
        <v>9</v>
      </c>
      <c r="B39" s="6">
        <v>59</v>
      </c>
      <c r="C39" s="119" t="str">
        <f>IF(AND(B40&lt;1),"NO PM STATED",IF(AND(B39&gt;=B42-C41),"MET PM",IF(AND(B39&lt;B42-C41),"PM NOT MET")))</f>
        <v>PM NOT MET</v>
      </c>
      <c r="D39" s="216"/>
    </row>
    <row r="40" spans="1:4" ht="26.65" customHeight="1" x14ac:dyDescent="0.2">
      <c r="A40" s="26" t="s">
        <v>39</v>
      </c>
      <c r="B40" s="6">
        <f>B42</f>
        <v>81</v>
      </c>
      <c r="C40" s="120"/>
      <c r="D40" s="217"/>
    </row>
    <row r="41" spans="1:4" ht="26.65" hidden="1" customHeight="1" x14ac:dyDescent="0.2">
      <c r="A41" s="26"/>
      <c r="B41" s="32">
        <v>0.1</v>
      </c>
      <c r="C41" s="28">
        <f>B41*B40</f>
        <v>8.1</v>
      </c>
      <c r="D41" s="217"/>
    </row>
    <row r="42" spans="1:4" ht="26.65" customHeight="1" x14ac:dyDescent="0.2">
      <c r="A42" s="5" t="s">
        <v>10</v>
      </c>
      <c r="B42" s="6">
        <v>81</v>
      </c>
      <c r="C42" s="30"/>
      <c r="D42" s="218"/>
    </row>
    <row r="44" spans="1:4" x14ac:dyDescent="0.2">
      <c r="A44" s="101" t="s">
        <v>17</v>
      </c>
      <c r="B44" s="102"/>
      <c r="C44" s="102"/>
      <c r="D44" s="103"/>
    </row>
    <row r="45" spans="1:4" ht="13.15" customHeight="1" x14ac:dyDescent="0.2">
      <c r="A45" s="11" t="s">
        <v>8</v>
      </c>
      <c r="B45" s="3" t="s">
        <v>33</v>
      </c>
      <c r="C45" s="3" t="s">
        <v>34</v>
      </c>
      <c r="D45" s="4" t="s">
        <v>14</v>
      </c>
    </row>
    <row r="46" spans="1:4" ht="53.25" customHeight="1" x14ac:dyDescent="0.2">
      <c r="A46" s="8" t="s">
        <v>9</v>
      </c>
      <c r="B46" s="6">
        <v>202027</v>
      </c>
      <c r="C46" s="119" t="str">
        <f>IF(AND(B47&lt;1),"NO PM STATED",IF(AND(B46&gt;=B49-C48),"MET PM",IF(AND(B46&lt;B49-C48),"PM NOT MET")))</f>
        <v>MET PM</v>
      </c>
      <c r="D46" s="216"/>
    </row>
    <row r="47" spans="1:4" ht="26.65" customHeight="1" x14ac:dyDescent="0.2">
      <c r="A47" s="26" t="s">
        <v>39</v>
      </c>
      <c r="B47" s="6">
        <f>B49</f>
        <v>120695</v>
      </c>
      <c r="C47" s="120"/>
      <c r="D47" s="217"/>
    </row>
    <row r="48" spans="1:4" ht="26.65" hidden="1" customHeight="1" x14ac:dyDescent="0.2">
      <c r="A48" s="26"/>
      <c r="B48" s="32">
        <v>0.1</v>
      </c>
      <c r="C48" s="34">
        <f>B47*B48</f>
        <v>12069.5</v>
      </c>
      <c r="D48" s="217"/>
    </row>
    <row r="49" spans="1:4" ht="26.65" customHeight="1" x14ac:dyDescent="0.2">
      <c r="A49" s="8" t="s">
        <v>10</v>
      </c>
      <c r="B49" s="6">
        <v>120695</v>
      </c>
      <c r="C49" s="30"/>
      <c r="D49" s="218"/>
    </row>
    <row r="50" spans="1:4" ht="13.15" customHeight="1" x14ac:dyDescent="0.2">
      <c r="A50" s="11" t="s">
        <v>21</v>
      </c>
      <c r="B50" s="3" t="s">
        <v>33</v>
      </c>
      <c r="C50" s="3" t="s">
        <v>34</v>
      </c>
      <c r="D50" s="4" t="s">
        <v>14</v>
      </c>
    </row>
    <row r="51" spans="1:4" ht="53.25" customHeight="1" x14ac:dyDescent="0.2">
      <c r="A51" s="8" t="s">
        <v>9</v>
      </c>
      <c r="B51" s="6">
        <v>87114</v>
      </c>
      <c r="C51" s="119" t="str">
        <f>IF(AND(B52&lt;1),"NO PM STATED",IF(AND(B51&gt;=B54-C53),"MET PM",IF(AND(B51&lt;B54-C53),"PM NOT MET")))</f>
        <v>MET PM</v>
      </c>
      <c r="D51" s="216"/>
    </row>
    <row r="52" spans="1:4" ht="26.65" customHeight="1" x14ac:dyDescent="0.2">
      <c r="A52" s="26" t="s">
        <v>39</v>
      </c>
      <c r="B52" s="6">
        <f>B54</f>
        <v>83986</v>
      </c>
      <c r="C52" s="120"/>
      <c r="D52" s="217"/>
    </row>
    <row r="53" spans="1:4" ht="26.65" hidden="1" customHeight="1" x14ac:dyDescent="0.2">
      <c r="A53" s="26"/>
      <c r="B53" s="32">
        <v>0.1</v>
      </c>
      <c r="C53" s="34">
        <f>B52*B53</f>
        <v>8398.6</v>
      </c>
      <c r="D53" s="217"/>
    </row>
    <row r="54" spans="1:4" ht="26.65" customHeight="1" x14ac:dyDescent="0.2">
      <c r="A54" s="8" t="s">
        <v>10</v>
      </c>
      <c r="B54" s="6">
        <v>83986</v>
      </c>
      <c r="C54" s="30"/>
      <c r="D54" s="218"/>
    </row>
    <row r="55" spans="1:4" ht="13.15" customHeight="1" x14ac:dyDescent="0.2">
      <c r="A55" s="11" t="s">
        <v>20</v>
      </c>
      <c r="B55" s="3" t="s">
        <v>33</v>
      </c>
      <c r="C55" s="3" t="s">
        <v>34</v>
      </c>
      <c r="D55" s="4" t="s">
        <v>14</v>
      </c>
    </row>
    <row r="56" spans="1:4" ht="53.25" customHeight="1" x14ac:dyDescent="0.2">
      <c r="A56" s="8" t="s">
        <v>9</v>
      </c>
      <c r="B56" s="6">
        <v>42842</v>
      </c>
      <c r="C56" s="119" t="str">
        <f>IF(AND(B57&lt;1),"NO PM STATED",IF(AND(B56&gt;=B59-C58),"MET PM",IF(AND(B56&lt;B59-C58),"PM NOT MET")))</f>
        <v>PM NOT MET</v>
      </c>
      <c r="D56" s="216"/>
    </row>
    <row r="57" spans="1:4" ht="26.65" customHeight="1" x14ac:dyDescent="0.2">
      <c r="A57" s="26" t="s">
        <v>39</v>
      </c>
      <c r="B57" s="6">
        <f>B59</f>
        <v>53179</v>
      </c>
      <c r="C57" s="120"/>
      <c r="D57" s="217"/>
    </row>
    <row r="58" spans="1:4" ht="26.65" hidden="1" customHeight="1" x14ac:dyDescent="0.2">
      <c r="A58" s="26"/>
      <c r="B58" s="32">
        <v>0.1</v>
      </c>
      <c r="C58" s="34">
        <f>B57*B58</f>
        <v>5317.9000000000005</v>
      </c>
      <c r="D58" s="217"/>
    </row>
    <row r="59" spans="1:4" ht="26.65" customHeight="1" x14ac:dyDescent="0.2">
      <c r="A59" s="8" t="s">
        <v>10</v>
      </c>
      <c r="B59" s="6">
        <v>53179</v>
      </c>
      <c r="C59" s="30"/>
      <c r="D59" s="218"/>
    </row>
    <row r="60" spans="1:4" x14ac:dyDescent="0.2">
      <c r="A60" s="219" t="s">
        <v>18</v>
      </c>
      <c r="B60" s="220"/>
      <c r="C60" s="220"/>
      <c r="D60" s="220"/>
    </row>
    <row r="61" spans="1:4" ht="13.15" customHeight="1" x14ac:dyDescent="0.2">
      <c r="A61" s="11" t="s">
        <v>8</v>
      </c>
      <c r="B61" s="6"/>
      <c r="C61" s="81"/>
      <c r="D61" s="4" t="s">
        <v>14</v>
      </c>
    </row>
    <row r="62" spans="1:4" ht="48" customHeight="1" x14ac:dyDescent="0.2">
      <c r="A62" s="8" t="s">
        <v>9</v>
      </c>
      <c r="B62" s="6">
        <v>216</v>
      </c>
      <c r="C62" s="119" t="str">
        <f>IF(AND(B63&lt;1),"NO PM STATED",IF(AND(B62&gt;=B65-C64),"MET PM",IF(AND(B62&lt;B65-C64),"PM NOT MET")))</f>
        <v>MET PM</v>
      </c>
      <c r="D62" s="216"/>
    </row>
    <row r="63" spans="1:4" ht="26.65" customHeight="1" x14ac:dyDescent="0.2">
      <c r="A63" s="26" t="s">
        <v>39</v>
      </c>
      <c r="B63" s="6">
        <f>B65</f>
        <v>136</v>
      </c>
      <c r="C63" s="120"/>
      <c r="D63" s="217"/>
    </row>
    <row r="64" spans="1:4" ht="26.65" hidden="1" customHeight="1" x14ac:dyDescent="0.2">
      <c r="A64" s="26"/>
      <c r="B64" s="32">
        <v>0.1</v>
      </c>
      <c r="C64" s="79">
        <f>B63*B64</f>
        <v>13.600000000000001</v>
      </c>
      <c r="D64" s="217"/>
    </row>
    <row r="65" spans="1:4" ht="26.65" customHeight="1" x14ac:dyDescent="0.2">
      <c r="A65" s="8" t="s">
        <v>10</v>
      </c>
      <c r="B65" s="6">
        <v>136</v>
      </c>
      <c r="C65" s="30"/>
      <c r="D65" s="218"/>
    </row>
    <row r="66" spans="1:4" ht="13.15" customHeight="1" x14ac:dyDescent="0.2">
      <c r="A66" s="11" t="s">
        <v>21</v>
      </c>
      <c r="B66" s="6"/>
      <c r="C66" s="84"/>
      <c r="D66" s="4" t="s">
        <v>14</v>
      </c>
    </row>
    <row r="67" spans="1:4" ht="53.25" customHeight="1" x14ac:dyDescent="0.2">
      <c r="A67" s="8" t="s">
        <v>9</v>
      </c>
      <c r="B67" s="6">
        <v>173</v>
      </c>
      <c r="C67" s="119" t="str">
        <f>IF(AND(B68&lt;1),"NO PM STATED",IF(AND(B67&gt;=B70-C69),"MET PM",IF(AND(B67&lt;B70-C69),"PM NOT MET")))</f>
        <v>MET PM</v>
      </c>
      <c r="D67" s="216"/>
    </row>
    <row r="68" spans="1:4" ht="26.65" customHeight="1" x14ac:dyDescent="0.2">
      <c r="A68" s="26" t="s">
        <v>39</v>
      </c>
      <c r="B68" s="6">
        <f>B70</f>
        <v>168</v>
      </c>
      <c r="C68" s="120"/>
      <c r="D68" s="217"/>
    </row>
    <row r="69" spans="1:4" ht="85.9" hidden="1" customHeight="1" x14ac:dyDescent="0.2">
      <c r="A69" s="26"/>
      <c r="B69" s="32">
        <v>0.1</v>
      </c>
      <c r="C69" s="79">
        <f>B68*B69</f>
        <v>16.8</v>
      </c>
      <c r="D69" s="217"/>
    </row>
    <row r="70" spans="1:4" ht="26.65" customHeight="1" x14ac:dyDescent="0.2">
      <c r="A70" s="8" t="s">
        <v>10</v>
      </c>
      <c r="B70" s="6">
        <v>168</v>
      </c>
      <c r="C70" s="30"/>
      <c r="D70" s="218"/>
    </row>
    <row r="71" spans="1:4" ht="13.15" customHeight="1" x14ac:dyDescent="0.2">
      <c r="A71" s="11" t="s">
        <v>20</v>
      </c>
      <c r="B71" s="6"/>
      <c r="C71" s="81"/>
      <c r="D71" s="4" t="s">
        <v>14</v>
      </c>
    </row>
    <row r="72" spans="1:4" ht="51" customHeight="1" x14ac:dyDescent="0.2">
      <c r="A72" s="8" t="s">
        <v>9</v>
      </c>
      <c r="B72" s="6">
        <v>153</v>
      </c>
      <c r="C72" s="119" t="str">
        <f>IF(AND(B73&lt;1),"NO PM STATED",IF(AND(B72&gt;=B75-C74),"MET PM",IF(AND(B72&lt;B75-C74),"PM NOT MET")))</f>
        <v>MET PM</v>
      </c>
      <c r="D72" s="216"/>
    </row>
    <row r="73" spans="1:4" ht="26.65" customHeight="1" x14ac:dyDescent="0.2">
      <c r="A73" s="26" t="s">
        <v>39</v>
      </c>
      <c r="B73" s="6">
        <f>B75</f>
        <v>110</v>
      </c>
      <c r="C73" s="120"/>
      <c r="D73" s="217"/>
    </row>
    <row r="74" spans="1:4" ht="26.65" hidden="1" customHeight="1" x14ac:dyDescent="0.2">
      <c r="A74" s="26"/>
      <c r="B74" s="32">
        <v>0.1</v>
      </c>
      <c r="C74" s="79">
        <f>B73*B74</f>
        <v>11</v>
      </c>
      <c r="D74" s="217"/>
    </row>
    <row r="75" spans="1:4" ht="26.65" customHeight="1" x14ac:dyDescent="0.2">
      <c r="A75" s="8" t="s">
        <v>10</v>
      </c>
      <c r="B75" s="6">
        <v>110</v>
      </c>
      <c r="C75" s="30"/>
      <c r="D75" s="218"/>
    </row>
    <row r="76" spans="1:4" ht="9" customHeight="1" x14ac:dyDescent="0.2">
      <c r="A76" s="12"/>
    </row>
    <row r="77" spans="1:4" x14ac:dyDescent="0.2">
      <c r="A77" s="22" t="s">
        <v>47</v>
      </c>
      <c r="B77" s="22"/>
      <c r="C77" s="22"/>
      <c r="D77" s="22"/>
    </row>
    <row r="78" spans="1:4" ht="7.9" customHeight="1" x14ac:dyDescent="0.2">
      <c r="A78" s="12"/>
    </row>
    <row r="79" spans="1:4" x14ac:dyDescent="0.2">
      <c r="A79" s="101" t="s">
        <v>11</v>
      </c>
      <c r="B79" s="102"/>
      <c r="C79" s="102"/>
      <c r="D79" s="103"/>
    </row>
    <row r="80" spans="1:4" x14ac:dyDescent="0.2">
      <c r="A80" s="11" t="s">
        <v>8</v>
      </c>
      <c r="B80" s="3" t="s">
        <v>33</v>
      </c>
      <c r="C80" s="3" t="s">
        <v>34</v>
      </c>
      <c r="D80" s="4" t="s">
        <v>14</v>
      </c>
    </row>
    <row r="81" spans="1:4" ht="53.25" customHeight="1" x14ac:dyDescent="0.2">
      <c r="A81" s="13" t="s">
        <v>9</v>
      </c>
      <c r="B81" s="6">
        <f>8+1</f>
        <v>9</v>
      </c>
      <c r="C81" s="119" t="str">
        <f>IF(AND(B82&lt;1),"NO PM STATED",IF(AND(B81&gt;=B84-C83),"MET PM",IF(AND(B81&lt;B84-C83),"PM NOT MET")))</f>
        <v>PM NOT MET</v>
      </c>
      <c r="D81" s="208"/>
    </row>
    <row r="82" spans="1:4" ht="26.65" customHeight="1" x14ac:dyDescent="0.2">
      <c r="A82" s="26" t="s">
        <v>39</v>
      </c>
      <c r="B82" s="6">
        <f>B84</f>
        <v>56</v>
      </c>
      <c r="C82" s="120"/>
      <c r="D82" s="189"/>
    </row>
    <row r="83" spans="1:4" ht="26.65" hidden="1" customHeight="1" x14ac:dyDescent="0.2">
      <c r="A83" s="26"/>
      <c r="B83" s="32">
        <v>0.05</v>
      </c>
      <c r="C83" s="28">
        <f>B83*B82</f>
        <v>2.8000000000000003</v>
      </c>
      <c r="D83" s="189"/>
    </row>
    <row r="84" spans="1:4" ht="26.65" customHeight="1" x14ac:dyDescent="0.2">
      <c r="A84" s="13" t="s">
        <v>10</v>
      </c>
      <c r="B84" s="6">
        <v>56</v>
      </c>
      <c r="C84" s="30"/>
      <c r="D84" s="190"/>
    </row>
    <row r="86" spans="1:4" x14ac:dyDescent="0.2">
      <c r="A86" s="196" t="s">
        <v>48</v>
      </c>
      <c r="B86" s="196"/>
      <c r="C86" s="196"/>
      <c r="D86" s="196"/>
    </row>
    <row r="88" spans="1:4" ht="70.7" customHeight="1" x14ac:dyDescent="0.2">
      <c r="A88" s="122" t="s">
        <v>60</v>
      </c>
      <c r="B88" s="122"/>
      <c r="C88" s="122"/>
      <c r="D88" s="122"/>
    </row>
  </sheetData>
  <sheetProtection password="CD52" sheet="1" objects="1" scenarios="1"/>
  <protectedRanges>
    <protectedRange sqref="D81 D72 D67 D62 D56 D51 D46 D39 D34 D29 D22 D17 D12" name="Range1"/>
  </protectedRanges>
  <mergeCells count="37">
    <mergeCell ref="A1:D1"/>
    <mergeCell ref="A2:D2"/>
    <mergeCell ref="C12:C13"/>
    <mergeCell ref="D12:D15"/>
    <mergeCell ref="D22:D25"/>
    <mergeCell ref="D17:D20"/>
    <mergeCell ref="C17:C18"/>
    <mergeCell ref="C22:C23"/>
    <mergeCell ref="A8:D8"/>
    <mergeCell ref="A3:D3"/>
    <mergeCell ref="A4:D4"/>
    <mergeCell ref="A5:D5"/>
    <mergeCell ref="A6:D6"/>
    <mergeCell ref="A7:D7"/>
    <mergeCell ref="D51:D54"/>
    <mergeCell ref="C56:C57"/>
    <mergeCell ref="C51:C52"/>
    <mergeCell ref="D46:D49"/>
    <mergeCell ref="C29:C30"/>
    <mergeCell ref="C46:C47"/>
    <mergeCell ref="D29:D32"/>
    <mergeCell ref="D34:D37"/>
    <mergeCell ref="D39:D42"/>
    <mergeCell ref="C34:C35"/>
    <mergeCell ref="C39:C40"/>
    <mergeCell ref="A88:D88"/>
    <mergeCell ref="C81:C82"/>
    <mergeCell ref="D81:D84"/>
    <mergeCell ref="D56:D59"/>
    <mergeCell ref="A86:D86"/>
    <mergeCell ref="A60:D60"/>
    <mergeCell ref="D62:D65"/>
    <mergeCell ref="D67:D70"/>
    <mergeCell ref="D72:D75"/>
    <mergeCell ref="C62:C63"/>
    <mergeCell ref="C67:C68"/>
    <mergeCell ref="C72:C73"/>
  </mergeCells>
  <phoneticPr fontId="7" type="noConversion"/>
  <conditionalFormatting sqref="C81 C72 C67 C62 C56 C51 C46 C39 C34 C29 C22 C17 C12">
    <cfRule type="cellIs" dxfId="22" priority="2" operator="equal">
      <formula>"NO PM STATED"</formula>
    </cfRule>
  </conditionalFormatting>
  <conditionalFormatting sqref="C81 C72 C67 C62 C56 C51 C46 C39 C34 C29 C22 C17 C12">
    <cfRule type="cellIs" dxfId="21" priority="3" stopIfTrue="1" operator="equal">
      <formula>"PM NOT MET"</formula>
    </cfRule>
  </conditionalFormatting>
  <conditionalFormatting sqref="B13 B18 B23 B30 B35 B40 B47 B52 B57 B63 B68 B73 B82">
    <cfRule type="cellIs" dxfId="20" priority="1" operator="lessThan">
      <formula>1</formula>
    </cfRule>
  </conditionalFormatting>
  <pageMargins left="0.33" right="0.4" top="0.52" bottom="0.72" header="0.5" footer="0.5"/>
  <pageSetup scale="93" orientation="portrait" r:id="rId1"/>
  <headerFooter alignWithMargins="0">
    <oddFooter>&amp;L&amp;9 07/15/2015  &amp;A&amp;R&amp;9Attachment 2, CCPC HOM 15-18 Page &amp;P of  &amp;N</oddFooter>
  </headerFooter>
  <rowBreaks count="2" manualBreakCount="2">
    <brk id="32" max="16383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4BA45AAFC9447BBFCFBC00BA005D2" ma:contentTypeVersion="69" ma:contentTypeDescription="Create a new document." ma:contentTypeScope="" ma:versionID="4e5c3c3259db244956bbde5daa447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67871-02BB-4BC6-8019-6B970B8FB073}"/>
</file>

<file path=customXml/itemProps2.xml><?xml version="1.0" encoding="utf-8"?>
<ds:datastoreItem xmlns:ds="http://schemas.openxmlformats.org/officeDocument/2006/customXml" ds:itemID="{0D263487-DE5D-4C4F-9D6B-25B6C98AE45A}"/>
</file>

<file path=customXml/itemProps3.xml><?xml version="1.0" encoding="utf-8"?>
<ds:datastoreItem xmlns:ds="http://schemas.openxmlformats.org/officeDocument/2006/customXml" ds:itemID="{E05BA0FF-9FC9-4858-B8E3-75770604A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Garrett</vt:lpstr>
      <vt:lpstr>Harford</vt:lpstr>
      <vt:lpstr>Howard</vt:lpstr>
      <vt:lpstr>Kent</vt:lpstr>
      <vt:lpstr>Montgomery</vt:lpstr>
      <vt:lpstr>Prince_George's</vt:lpstr>
      <vt:lpstr>Queen_Annes</vt:lpstr>
      <vt:lpstr>Somerset</vt:lpstr>
      <vt:lpstr>St_Marys</vt:lpstr>
      <vt:lpstr>Talbot</vt:lpstr>
      <vt:lpstr>Washington</vt:lpstr>
      <vt:lpstr>Wicomico</vt:lpstr>
      <vt:lpstr>Worcester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Cynthia Walker</cp:lastModifiedBy>
  <cp:lastPrinted>2015-07-14T13:29:01Z</cp:lastPrinted>
  <dcterms:created xsi:type="dcterms:W3CDTF">2008-11-25T20:02:10Z</dcterms:created>
  <dcterms:modified xsi:type="dcterms:W3CDTF">2015-07-17T13:16:15Z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0x010100EC64BA45AAFC9447BBFCFBC00BA005D2</vt:lpwstr>
  </property>
  <property fmtid="{D5CDD505-2E9C-101B-9397-08002B2CF9AE}" pid="3" name="Order">
    <vt:r8>40200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