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3405" yWindow="135" windowWidth="9570" windowHeight="11145" tabRatio="788" activeTab="11"/>
  </bookViews>
  <sheets>
    <sheet name="Allegany" sheetId="1" r:id="rId1"/>
    <sheet name="Anne_Arundel" sheetId="2" r:id="rId2"/>
    <sheet name="Balto_City_LHD" sheetId="3" r:id="rId3"/>
    <sheet name="Balto_City_UM" sheetId="4" r:id="rId4"/>
    <sheet name="Balto_County" sheetId="5" r:id="rId5"/>
    <sheet name="Calvert" sheetId="6" r:id="rId6"/>
    <sheet name="Caroline" sheetId="7" r:id="rId7"/>
    <sheet name="Carroll" sheetId="8" r:id="rId8"/>
    <sheet name="Cecil" sheetId="9" r:id="rId9"/>
    <sheet name="Charles" sheetId="10" r:id="rId10"/>
    <sheet name="Dorchester" sheetId="11" r:id="rId11"/>
    <sheet name="Frederick" sheetId="12" r:id="rId12"/>
  </sheets>
  <definedNames>
    <definedName name="_xlnm._FilterDatabase" localSheetId="4" hidden="1">Balto_County!$A$101:$D$105</definedName>
    <definedName name="_xlnm._FilterDatabase" localSheetId="5" hidden="1">Calvert!$A$76:$E$76</definedName>
    <definedName name="_xlnm._FilterDatabase" localSheetId="6" hidden="1">Caroline!$A$11:$E$20</definedName>
    <definedName name="_xlnm._FilterDatabase" localSheetId="7" hidden="1">Carroll!$A$76:$E$80</definedName>
    <definedName name="_xlnm._FilterDatabase" localSheetId="9" hidden="1">Charles!$A$11:$E$11</definedName>
    <definedName name="_xlnm._FilterDatabase" localSheetId="11" hidden="1">Frederick!#REF!</definedName>
    <definedName name="_xlnm.Print_Area" localSheetId="0">Allegany!$A$1:$D$49</definedName>
    <definedName name="_xlnm.Print_Area" localSheetId="1">Anne_Arundel!$A$1:$D$103</definedName>
  </definedNames>
  <calcPr calcId="145621"/>
  <customWorkbookViews>
    <customWorkbookView name="aweinstein - Personal View" guid="{3A600F54-6A56-45BB-B747-8667762B4338}" mergeInterval="0" personalView="1" maximized="1" windowWidth="1020" windowHeight="526" tabRatio="922" activeSheetId="1"/>
    <customWorkbookView name="CGroves - Personal View" guid="{038299EE-3F7A-4559-A492-CAB768484930}" mergeInterval="0" personalView="1" maximized="1" windowWidth="1140" windowHeight="632" tabRatio="922" activeSheetId="20"/>
    <customWorkbookView name="lunderwood - Personal View" guid="{47CDEB64-ABB4-4932-9951-3A119F89C289}" mergeInterval="0" changesSavedWin="1" personalView="1" maximized="1" windowWidth="1020" windowHeight="552" tabRatio="922" activeSheetId="1"/>
  </customWorkbookViews>
  <fileRecoveryPr autoRecover="0"/>
</workbook>
</file>

<file path=xl/calcChain.xml><?xml version="1.0" encoding="utf-8"?>
<calcChain xmlns="http://schemas.openxmlformats.org/spreadsheetml/2006/main">
  <c r="C68" i="3" l="1"/>
  <c r="C62" i="3"/>
  <c r="C53" i="3"/>
  <c r="C48" i="3"/>
  <c r="C41" i="3"/>
  <c r="C36" i="3"/>
  <c r="C29" i="3"/>
  <c r="C24" i="3"/>
  <c r="C17" i="3"/>
  <c r="C12" i="3"/>
  <c r="B13" i="12" l="1"/>
  <c r="B18" i="12"/>
  <c r="B23" i="12"/>
  <c r="B28" i="12"/>
  <c r="B35" i="12"/>
  <c r="B42" i="12"/>
  <c r="B47" i="12"/>
  <c r="B52" i="12"/>
  <c r="B57" i="12"/>
  <c r="B68" i="12"/>
  <c r="B13" i="11"/>
  <c r="B20" i="11"/>
  <c r="B27" i="11"/>
  <c r="B34" i="11"/>
  <c r="B43" i="11"/>
  <c r="B13" i="10"/>
  <c r="B18" i="10"/>
  <c r="B25" i="10"/>
  <c r="B30" i="10"/>
  <c r="B37" i="10"/>
  <c r="B42" i="10"/>
  <c r="B49" i="10"/>
  <c r="B54" i="10"/>
  <c r="B63" i="10"/>
  <c r="B43" i="9"/>
  <c r="B34" i="9"/>
  <c r="B27" i="9"/>
  <c r="B20" i="9"/>
  <c r="B13" i="9"/>
  <c r="B78" i="8"/>
  <c r="B69" i="8"/>
  <c r="B64" i="8"/>
  <c r="B57" i="8"/>
  <c r="B52" i="8"/>
  <c r="B47" i="8"/>
  <c r="B42" i="8"/>
  <c r="B35" i="8"/>
  <c r="B28" i="8"/>
  <c r="B23" i="8"/>
  <c r="B18" i="8"/>
  <c r="B13" i="8"/>
  <c r="B63" i="7"/>
  <c r="B54" i="7"/>
  <c r="B49" i="7"/>
  <c r="B42" i="7"/>
  <c r="B37" i="7"/>
  <c r="B30" i="7"/>
  <c r="B25" i="7"/>
  <c r="B18" i="7"/>
  <c r="B13" i="7"/>
  <c r="B78" i="6"/>
  <c r="B69" i="6"/>
  <c r="B64" i="6"/>
  <c r="B59" i="6"/>
  <c r="B52" i="6"/>
  <c r="B47" i="6"/>
  <c r="B42" i="6"/>
  <c r="B35" i="6"/>
  <c r="B30" i="6"/>
  <c r="B23" i="6"/>
  <c r="B18" i="6"/>
  <c r="B13" i="6"/>
  <c r="B103" i="5"/>
  <c r="B94" i="5"/>
  <c r="B89" i="5"/>
  <c r="B84" i="5"/>
  <c r="B79" i="5"/>
  <c r="B72" i="5"/>
  <c r="B67" i="5"/>
  <c r="B62" i="5"/>
  <c r="B57" i="5"/>
  <c r="B50" i="5"/>
  <c r="B45" i="5"/>
  <c r="B40" i="5"/>
  <c r="B35" i="5"/>
  <c r="B28" i="5"/>
  <c r="B23" i="5"/>
  <c r="B18" i="5"/>
  <c r="B13" i="5"/>
  <c r="B103" i="4"/>
  <c r="B96" i="4"/>
  <c r="B90" i="4"/>
  <c r="B83" i="4"/>
  <c r="B74" i="4"/>
  <c r="B69" i="4"/>
  <c r="B64" i="4"/>
  <c r="B57" i="4"/>
  <c r="B52" i="4"/>
  <c r="B47" i="4"/>
  <c r="B40" i="4"/>
  <c r="B35" i="4"/>
  <c r="B30" i="4"/>
  <c r="B23" i="4"/>
  <c r="B18" i="4"/>
  <c r="B13" i="4"/>
  <c r="B13" i="3"/>
  <c r="B18" i="3"/>
  <c r="B25" i="3"/>
  <c r="B30" i="3"/>
  <c r="B37" i="3"/>
  <c r="B42" i="3"/>
  <c r="B49" i="3"/>
  <c r="B54" i="3"/>
  <c r="B63" i="3"/>
  <c r="B69" i="3"/>
  <c r="B97" i="2" l="1"/>
  <c r="B90" i="2"/>
  <c r="B83" i="2"/>
  <c r="B74" i="2"/>
  <c r="B69" i="2"/>
  <c r="B62" i="2"/>
  <c r="B57" i="2"/>
  <c r="B52" i="2"/>
  <c r="B47" i="2"/>
  <c r="B40" i="2"/>
  <c r="B35" i="2"/>
  <c r="B28" i="2"/>
  <c r="B18" i="2"/>
  <c r="B13" i="2"/>
  <c r="B23" i="2"/>
  <c r="B27" i="1"/>
  <c r="B34" i="1"/>
  <c r="B43" i="1"/>
  <c r="B13" i="1"/>
  <c r="B20" i="1"/>
  <c r="C24" i="12" l="1"/>
  <c r="C22" i="12" s="1"/>
  <c r="C53" i="12"/>
  <c r="C51" i="12" s="1"/>
  <c r="C31" i="6"/>
  <c r="C29" i="6" s="1"/>
  <c r="C65" i="8" l="1"/>
  <c r="C63" i="8" s="1"/>
  <c r="C90" i="5"/>
  <c r="C88" i="5" s="1"/>
  <c r="C24" i="5"/>
  <c r="C22" i="5" s="1"/>
  <c r="C68" i="5" l="1"/>
  <c r="C66" i="5" s="1"/>
  <c r="C46" i="5"/>
  <c r="C44" i="5" s="1"/>
  <c r="C58" i="2"/>
  <c r="C56" i="2" s="1"/>
  <c r="C53" i="2" l="1"/>
  <c r="C51" i="2" s="1"/>
  <c r="C63" i="2"/>
  <c r="C61" i="2" s="1"/>
  <c r="C48" i="2"/>
  <c r="C46" i="2" s="1"/>
  <c r="C26" i="3"/>
  <c r="C43" i="3"/>
  <c r="C50" i="3"/>
  <c r="C55" i="3" l="1"/>
  <c r="C104" i="4" l="1"/>
  <c r="C102" i="4" s="1"/>
  <c r="C97" i="4"/>
  <c r="C95" i="4" s="1"/>
  <c r="C91" i="4"/>
  <c r="C89" i="4" s="1"/>
  <c r="C14" i="1" l="1"/>
  <c r="C12" i="1" s="1"/>
  <c r="C41" i="5" l="1"/>
  <c r="C39" i="5" s="1"/>
  <c r="C36" i="12"/>
  <c r="C34" i="12" s="1"/>
  <c r="C21" i="1"/>
  <c r="C19" i="1" s="1"/>
  <c r="C26" i="10" l="1"/>
  <c r="C24" i="10" s="1"/>
  <c r="C14" i="4"/>
  <c r="C12" i="4" s="1"/>
  <c r="C64" i="7" l="1"/>
  <c r="C62" i="7" s="1"/>
  <c r="C31" i="7"/>
  <c r="C29" i="7" s="1"/>
  <c r="C55" i="7"/>
  <c r="C53" i="7" s="1"/>
  <c r="C43" i="7"/>
  <c r="C41" i="7" s="1"/>
  <c r="C50" i="7"/>
  <c r="C48" i="7" s="1"/>
  <c r="C38" i="7"/>
  <c r="C36" i="7" s="1"/>
  <c r="C26" i="7"/>
  <c r="C24" i="7" s="1"/>
  <c r="C58" i="4"/>
  <c r="C56" i="4" s="1"/>
  <c r="C64" i="10" l="1"/>
  <c r="C62" i="10" s="1"/>
  <c r="C55" i="10"/>
  <c r="C53" i="10" s="1"/>
  <c r="C50" i="10"/>
  <c r="C48" i="10" s="1"/>
  <c r="C31" i="10"/>
  <c r="C29" i="10" s="1"/>
  <c r="C19" i="10"/>
  <c r="C17" i="10" s="1"/>
  <c r="C14" i="10"/>
  <c r="C12" i="10" s="1"/>
  <c r="C70" i="8"/>
  <c r="C68" i="8" s="1"/>
  <c r="C36" i="8"/>
  <c r="C34" i="8" s="1"/>
  <c r="C91" i="2"/>
  <c r="C89" i="2" s="1"/>
  <c r="C75" i="4"/>
  <c r="C73" i="4" s="1"/>
  <c r="B109" i="5"/>
  <c r="C110" i="5" s="1"/>
  <c r="C84" i="4"/>
  <c r="C82" i="4" s="1"/>
  <c r="C43" i="10"/>
  <c r="C41" i="10" s="1"/>
  <c r="C43" i="6"/>
  <c r="C41" i="6" s="1"/>
  <c r="C28" i="11"/>
  <c r="C26" i="11" s="1"/>
  <c r="C44" i="1"/>
  <c r="C42" i="1" s="1"/>
  <c r="C19" i="6"/>
  <c r="C17" i="6" s="1"/>
  <c r="C14" i="5"/>
  <c r="C12" i="5" s="1"/>
  <c r="C24" i="4"/>
  <c r="C22" i="4" s="1"/>
  <c r="C19" i="4"/>
  <c r="C17" i="4" s="1"/>
  <c r="C84" i="2"/>
  <c r="C82" i="2" s="1"/>
  <c r="C75" i="2"/>
  <c r="C73" i="2" s="1"/>
  <c r="C36" i="2"/>
  <c r="C34" i="2" s="1"/>
  <c r="C28" i="1"/>
  <c r="C26" i="1" s="1"/>
  <c r="C48" i="8"/>
  <c r="C46" i="8" s="1"/>
  <c r="C24" i="8"/>
  <c r="C22" i="8" s="1"/>
  <c r="C44" i="11"/>
  <c r="C42" i="11" s="1"/>
  <c r="C21" i="11"/>
  <c r="C19" i="11" s="1"/>
  <c r="C14" i="11"/>
  <c r="C12" i="11" s="1"/>
  <c r="C43" i="8"/>
  <c r="C41" i="8" s="1"/>
  <c r="C63" i="5"/>
  <c r="C61" i="5" s="1"/>
  <c r="C58" i="5"/>
  <c r="C56" i="5" s="1"/>
  <c r="C41" i="4"/>
  <c r="C39" i="4" s="1"/>
  <c r="C31" i="4"/>
  <c r="C29" i="4" s="1"/>
  <c r="C29" i="2"/>
  <c r="C27" i="2" s="1"/>
  <c r="C70" i="3"/>
  <c r="C38" i="3"/>
  <c r="C19" i="3"/>
  <c r="C65" i="4"/>
  <c r="C63" i="4" s="1"/>
  <c r="C53" i="4"/>
  <c r="C51" i="4" s="1"/>
  <c r="C36" i="4"/>
  <c r="C34" i="4" s="1"/>
  <c r="C48" i="12"/>
  <c r="C46" i="12" s="1"/>
  <c r="C43" i="12"/>
  <c r="C41" i="12" s="1"/>
  <c r="C29" i="12"/>
  <c r="C27" i="12" s="1"/>
  <c r="C58" i="8"/>
  <c r="C56" i="8" s="1"/>
  <c r="C53" i="8"/>
  <c r="C51" i="8" s="1"/>
  <c r="C19" i="7"/>
  <c r="C17" i="7" s="1"/>
  <c r="C14" i="7"/>
  <c r="C12" i="7" s="1"/>
  <c r="C60" i="6"/>
  <c r="C58" i="6" s="1"/>
  <c r="C48" i="6"/>
  <c r="C46" i="6" s="1"/>
  <c r="C36" i="6"/>
  <c r="C34" i="6" s="1"/>
  <c r="C24" i="6"/>
  <c r="C22" i="6" s="1"/>
  <c r="C14" i="6"/>
  <c r="C12" i="6" s="1"/>
  <c r="C95" i="5"/>
  <c r="C93" i="5" s="1"/>
  <c r="C85" i="5"/>
  <c r="C83" i="5" s="1"/>
  <c r="C80" i="5"/>
  <c r="C78" i="5" s="1"/>
  <c r="C51" i="5"/>
  <c r="C49" i="5" s="1"/>
  <c r="C14" i="3"/>
  <c r="C24" i="2"/>
  <c r="C22" i="2" s="1"/>
  <c r="C19" i="2"/>
  <c r="C17" i="2" s="1"/>
  <c r="C98" i="2"/>
  <c r="C96" i="2" s="1"/>
  <c r="C73" i="5"/>
  <c r="C71" i="5" s="1"/>
  <c r="C104" i="5"/>
  <c r="C102" i="5" s="1"/>
  <c r="C64" i="3"/>
  <c r="C35" i="11"/>
  <c r="C33" i="11" s="1"/>
  <c r="C70" i="6"/>
  <c r="C68" i="6" s="1"/>
  <c r="C79" i="6"/>
  <c r="C77" i="6" s="1"/>
  <c r="C53" i="6"/>
  <c r="C51" i="6" s="1"/>
  <c r="C14" i="2"/>
  <c r="C12" i="2" s="1"/>
  <c r="C38" i="10"/>
  <c r="C36" i="10" s="1"/>
  <c r="C19" i="5"/>
  <c r="C17" i="5" s="1"/>
  <c r="C29" i="5"/>
  <c r="C27" i="5" s="1"/>
  <c r="C29" i="8"/>
  <c r="C27" i="8" s="1"/>
  <c r="C58" i="12"/>
  <c r="C56" i="12" s="1"/>
  <c r="C19" i="12"/>
  <c r="C17" i="12" s="1"/>
  <c r="C48" i="4"/>
  <c r="C46" i="4" s="1"/>
  <c r="C31" i="3"/>
  <c r="C70" i="2"/>
  <c r="C68" i="2" s="1"/>
  <c r="C36" i="5"/>
  <c r="C34" i="5" s="1"/>
  <c r="C65" i="6"/>
  <c r="C63" i="6" s="1"/>
  <c r="C21" i="9"/>
  <c r="C19" i="9" s="1"/>
  <c r="C19" i="8"/>
  <c r="C17" i="8" s="1"/>
  <c r="C35" i="1"/>
  <c r="C33" i="1" s="1"/>
  <c r="C41" i="2"/>
  <c r="C39" i="2" s="1"/>
  <c r="C14" i="12"/>
  <c r="C12" i="12" s="1"/>
  <c r="C69" i="12"/>
  <c r="C67" i="12" s="1"/>
  <c r="C79" i="8"/>
  <c r="C77" i="8" s="1"/>
  <c r="C14" i="9" l="1"/>
  <c r="C12" i="9" s="1"/>
  <c r="C28" i="9"/>
  <c r="C26" i="9" s="1"/>
  <c r="C35" i="9"/>
  <c r="C33" i="9" s="1"/>
  <c r="C44" i="9"/>
  <c r="C42" i="9" s="1"/>
  <c r="C14" i="8"/>
  <c r="C12" i="8" s="1"/>
  <c r="C108" i="5"/>
  <c r="C70" i="4"/>
  <c r="C68" i="4" s="1"/>
</calcChain>
</file>

<file path=xl/sharedStrings.xml><?xml version="1.0" encoding="utf-8"?>
<sst xmlns="http://schemas.openxmlformats.org/spreadsheetml/2006/main" count="1081" uniqueCount="71">
  <si>
    <t>CRC</t>
  </si>
  <si>
    <t>Achieved</t>
  </si>
  <si>
    <t>PM</t>
  </si>
  <si>
    <t>Colonoscopies</t>
  </si>
  <si>
    <t>Prostate</t>
  </si>
  <si>
    <t>Breast</t>
  </si>
  <si>
    <t>Local Program Action Plan</t>
  </si>
  <si>
    <t>EDB Form 1: General Public Educated</t>
  </si>
  <si>
    <t>EDB Form 1: Health Care Professionals Educated</t>
  </si>
  <si>
    <t>EDB Form 2: General Public Targeted/Reached</t>
  </si>
  <si>
    <t>EDB Form 2: Health Care Professionals Targeted/Reached</t>
  </si>
  <si>
    <t>Allegany County CRF/CPEST Program</t>
  </si>
  <si>
    <t>Anne Arundel County CRF/CPEST Program</t>
  </si>
  <si>
    <t>Calvert County CRF/CPEST Program</t>
  </si>
  <si>
    <t>Caroline County CRF/CPEST Program</t>
  </si>
  <si>
    <t>Carroll County CRF/CPEST Program</t>
  </si>
  <si>
    <t>Cecil County CRF/CPEST Program</t>
  </si>
  <si>
    <t>Charles County CRF/CPEST Program</t>
  </si>
  <si>
    <t>Dorchester County CRF/CPEST Program</t>
  </si>
  <si>
    <t>Frederick County CRF/CPEST Program</t>
  </si>
  <si>
    <t>Cervical</t>
  </si>
  <si>
    <t>Mammograms</t>
  </si>
  <si>
    <t>Skin</t>
  </si>
  <si>
    <t>Pap Test</t>
  </si>
  <si>
    <t>Mammogram</t>
  </si>
  <si>
    <t>Clinical Breast Exam</t>
  </si>
  <si>
    <t>Clinical Breast Exams</t>
  </si>
  <si>
    <t>Pap Tests</t>
  </si>
  <si>
    <t>Baltimore City, University of Maryland Medical System CRF/CPEST Program</t>
  </si>
  <si>
    <t>Lung</t>
  </si>
  <si>
    <t>Baltimore County CRF/CPEST Program</t>
  </si>
  <si>
    <t>Oral</t>
  </si>
  <si>
    <t>Oral Exam</t>
  </si>
  <si>
    <t>Colorectal</t>
  </si>
  <si>
    <t>Colonoscopy</t>
  </si>
  <si>
    <t>FOBT/FIT</t>
  </si>
  <si>
    <t>Baltimore City Health Department CRF/CPEST Program</t>
  </si>
  <si>
    <t>FY15</t>
  </si>
  <si>
    <t>FY15 Assessment*</t>
  </si>
  <si>
    <t xml:space="preserve">Cancers Declared in FY15 Grant for Screening - CRC
</t>
  </si>
  <si>
    <t>Instructions for the Action Plan:</t>
  </si>
  <si>
    <t xml:space="preserve">Cancers Declared in FY15 Grant for Education - CRC </t>
  </si>
  <si>
    <t>1. Provide the reason(s)/rationale as to why each performance Measure was not Met
2. State the specific methods and steps planned to correct this in the future</t>
  </si>
  <si>
    <t>Submit the Action plan with Progress Report by July 31, 2015</t>
  </si>
  <si>
    <t>Estimated PM</t>
  </si>
  <si>
    <t xml:space="preserve">Cancers Declared in FY15 Grant for Education - CRC, Breast, Cervical, Skin </t>
  </si>
  <si>
    <t xml:space="preserve">Cancers Declared in FY15 Grant for Screening - Breast, Cervical
</t>
  </si>
  <si>
    <t>Cancers Declared in FY15 Grant for Education - CRC, Oral</t>
  </si>
  <si>
    <t xml:space="preserve">Cancers Declared in FY15 Grant for Screening - CRC, Oral
</t>
  </si>
  <si>
    <t xml:space="preserve">Cancers Declared in FY15 Grant for Education - CRC, Breast, Cervical
</t>
  </si>
  <si>
    <t>Cancers Declared in FY15 Grant for Screening - CRC, Breast, Cervical</t>
  </si>
  <si>
    <t xml:space="preserve">Cancers Declared in FY15 Grant for Education - CRC, Breast, Cervical, Skin
</t>
  </si>
  <si>
    <t>Cancers Declared in FY15 Grant for Screening - CRC</t>
  </si>
  <si>
    <t xml:space="preserve">Cancers Declared in FY15 Grant for Education - CRC
</t>
  </si>
  <si>
    <t xml:space="preserve">Cancers Declared in FY15 Grant for Education - CRC, Skin
</t>
  </si>
  <si>
    <t xml:space="preserve">Cancers Declared in FY15 Grant for Education - CRC, Oral, Skin
</t>
  </si>
  <si>
    <t>Cancers Declared in FY15 Grant for Education - CRC</t>
  </si>
  <si>
    <t xml:space="preserve">Cancers Declared in FY15 Grant for Education - CRC, Breast, Lung, Skin
</t>
  </si>
  <si>
    <t>FY15 End of Year Performance Measures (PM) Report and Action Plan
Time Period Covered: July 1, 2014 - June 30, 2015</t>
  </si>
  <si>
    <t>Source: Cancer Education Database (EDB), Form 1 - F1/S2 and Form 2 - F2/S2 Reports,07/09/2015</t>
  </si>
  <si>
    <t>Source:  Cancer Client Database (CDB), C-CoPD, 07/09/2015</t>
  </si>
  <si>
    <t>Source: Cancer Education Database (EDB), Form 1 - F1/S2 and Form 2 - F2/S2 Reports, 07/09/2015</t>
  </si>
  <si>
    <t>Source:  Cancer Client Database (CDB), C-CoP, 07/09/2015</t>
  </si>
  <si>
    <t>Source:  Cancer Client Database (CDB), C-CoP, P-CoP 07/09/2015</t>
  </si>
  <si>
    <t>Source:  Cancer Client Database (CDB), C-CoP, O-CoP, 07/09/2015</t>
  </si>
  <si>
    <t>Source:  BCCP Database, 07/09/2015; Cancer Client Database (CDB), C-CoPD, 07/09/2015</t>
  </si>
  <si>
    <t>Source:  BCCP Database, 07/09/2015</t>
  </si>
  <si>
    <t>Source:  Cancer Client Database (CDB) C-CoP 07/09/2015</t>
  </si>
  <si>
    <r>
      <t>Review your achieved data and each FY15 data Performance Measure in this FY15 Report
For each Assessment stating "</t>
    </r>
    <r>
      <rPr>
        <b/>
        <sz val="10"/>
        <color rgb="FFFF0000"/>
        <rFont val="Times New Roman"/>
        <family val="1"/>
      </rPr>
      <t>PM NOT MET</t>
    </r>
    <r>
      <rPr>
        <sz val="10"/>
        <rFont val="Times New Roman"/>
        <family val="1"/>
      </rPr>
      <t>" (in bold and red):</t>
    </r>
  </si>
  <si>
    <t xml:space="preserve">Cancers Declared in FY15 Grant for Education - CRC, Prostate
</t>
  </si>
  <si>
    <r>
      <rPr>
        <b/>
        <sz val="10"/>
        <rFont val="Times New Roman"/>
        <family val="1"/>
      </rPr>
      <t>*</t>
    </r>
    <r>
      <rPr>
        <sz val="10"/>
        <rFont val="Times New Roman"/>
        <family val="1"/>
      </rPr>
      <t xml:space="preserve"> FY15 Assessment indicates whether the PM was either: 
     • met
     • is not met within 10% of the projection for education and within 5% of the projection for the screening procedures
     • PM not stated: declared cancer and cancer activities and/or services in grant, but no PM stated in DHMH Form 4542C (Program Budget: 
        Estimated Performance Measures Form)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</si>
</sst>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b/>
      <sz val="10"/>
      <color indexed="22"/>
      <name val="Arial"/>
      <family val="2"/>
    </font>
    <font>
      <sz val="12"/>
      <name val="Times New Roman"/>
      <family val="1"/>
    </font>
    <font>
      <b/>
      <sz val="8"/>
      <color indexed="22"/>
      <name val="Arial"/>
      <family val="2"/>
    </font>
    <font>
      <b/>
      <sz val="10"/>
      <color indexed="55"/>
      <name val="Arial"/>
      <family val="2"/>
    </font>
    <font>
      <b/>
      <sz val="10"/>
      <color indexed="55"/>
      <name val="Arial"/>
      <family val="2"/>
    </font>
    <font>
      <b/>
      <sz val="10"/>
      <color theme="0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Times New Roman"/>
      <family val="1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18" fillId="0" borderId="0"/>
  </cellStyleXfs>
  <cellXfs count="203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4" fillId="0" borderId="1" xfId="0" applyFont="1" applyBorder="1"/>
    <xf numFmtId="0" fontId="5" fillId="0" borderId="0" xfId="0" applyFont="1"/>
    <xf numFmtId="0" fontId="0" fillId="0" borderId="0" xfId="0" applyBorder="1"/>
    <xf numFmtId="0" fontId="0" fillId="0" borderId="1" xfId="0" applyBorder="1"/>
    <xf numFmtId="0" fontId="0" fillId="0" borderId="0" xfId="0" applyAlignment="1">
      <alignment wrapText="1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Fill="1"/>
    <xf numFmtId="0" fontId="4" fillId="0" borderId="9" xfId="0" applyFont="1" applyFill="1" applyBorder="1" applyAlignment="1">
      <alignment horizontal="left"/>
    </xf>
    <xf numFmtId="0" fontId="0" fillId="0" borderId="0" xfId="0" applyFill="1" applyBorder="1"/>
    <xf numFmtId="0" fontId="5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0" fontId="3" fillId="0" borderId="0" xfId="0" applyFont="1"/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9" fontId="0" fillId="0" borderId="1" xfId="5" applyFont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9" fontId="3" fillId="0" borderId="1" xfId="5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0" fontId="5" fillId="0" borderId="9" xfId="0" applyFont="1" applyBorder="1"/>
    <xf numFmtId="3" fontId="4" fillId="0" borderId="1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5" fillId="0" borderId="5" xfId="0" applyFont="1" applyBorder="1"/>
    <xf numFmtId="0" fontId="9" fillId="0" borderId="3" xfId="0" applyFont="1" applyBorder="1" applyAlignment="1">
      <alignment vertical="center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/>
    </xf>
    <xf numFmtId="9" fontId="5" fillId="0" borderId="1" xfId="5" applyFont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 wrapText="1"/>
    </xf>
    <xf numFmtId="0" fontId="0" fillId="0" borderId="6" xfId="0" applyBorder="1"/>
    <xf numFmtId="3" fontId="0" fillId="0" borderId="1" xfId="0" applyNumberFormat="1" applyFill="1" applyBorder="1" applyAlignment="1">
      <alignment horizontal="center"/>
    </xf>
    <xf numFmtId="0" fontId="10" fillId="0" borderId="8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9" fontId="2" fillId="0" borderId="1" xfId="5" applyFont="1" applyBorder="1" applyAlignment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/>
    </xf>
    <xf numFmtId="9" fontId="0" fillId="0" borderId="11" xfId="5" applyFont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>
      <alignment horizontal="center" wrapText="1"/>
    </xf>
    <xf numFmtId="0" fontId="0" fillId="0" borderId="10" xfId="0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9" fontId="4" fillId="0" borderId="1" xfId="5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0" fontId="0" fillId="0" borderId="7" xfId="0" applyBorder="1"/>
    <xf numFmtId="0" fontId="17" fillId="0" borderId="15" xfId="0" applyFont="1" applyBorder="1"/>
    <xf numFmtId="0" fontId="0" fillId="0" borderId="12" xfId="0" applyBorder="1" applyAlignment="1" applyProtection="1">
      <alignment horizontal="left" vertical="top" wrapText="1"/>
    </xf>
    <xf numFmtId="0" fontId="9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5" fillId="4" borderId="1" xfId="0" applyFont="1" applyFill="1" applyBorder="1" applyAlignment="1"/>
    <xf numFmtId="0" fontId="3" fillId="0" borderId="6" xfId="0" applyFont="1" applyBorder="1" applyAlignment="1">
      <alignment horizontal="left"/>
    </xf>
    <xf numFmtId="0" fontId="10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left"/>
    </xf>
    <xf numFmtId="0" fontId="15" fillId="4" borderId="7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6" fillId="5" borderId="15" xfId="0" applyFont="1" applyFill="1" applyBorder="1" applyAlignment="1">
      <alignment horizontal="left" vertical="top" wrapText="1" indent="1"/>
    </xf>
    <xf numFmtId="0" fontId="16" fillId="5" borderId="0" xfId="0" applyFont="1" applyFill="1" applyBorder="1" applyAlignment="1">
      <alignment horizontal="left" vertical="top" wrapText="1" indent="1"/>
    </xf>
    <xf numFmtId="0" fontId="16" fillId="5" borderId="12" xfId="0" applyFont="1" applyFill="1" applyBorder="1" applyAlignment="1">
      <alignment horizontal="left" vertical="top" wrapText="1" indent="1"/>
    </xf>
    <xf numFmtId="0" fontId="16" fillId="5" borderId="15" xfId="0" applyFont="1" applyFill="1" applyBorder="1" applyAlignment="1">
      <alignment horizontal="left" vertical="top" wrapText="1" indent="2"/>
    </xf>
    <xf numFmtId="0" fontId="16" fillId="5" borderId="0" xfId="0" applyFont="1" applyFill="1" applyBorder="1" applyAlignment="1">
      <alignment horizontal="left" vertical="top" wrapText="1" indent="2"/>
    </xf>
    <xf numFmtId="0" fontId="16" fillId="5" borderId="12" xfId="0" applyFont="1" applyFill="1" applyBorder="1" applyAlignment="1">
      <alignment horizontal="left" vertical="top" wrapText="1" indent="2"/>
    </xf>
    <xf numFmtId="0" fontId="16" fillId="5" borderId="2" xfId="0" applyFont="1" applyFill="1" applyBorder="1" applyAlignment="1">
      <alignment horizontal="left" vertical="top" wrapText="1" indent="1"/>
    </xf>
    <xf numFmtId="0" fontId="16" fillId="5" borderId="3" xfId="0" applyFont="1" applyFill="1" applyBorder="1" applyAlignment="1">
      <alignment horizontal="left" vertical="top" wrapText="1" indent="1"/>
    </xf>
    <xf numFmtId="0" fontId="16" fillId="5" borderId="4" xfId="0" applyFont="1" applyFill="1" applyBorder="1" applyAlignment="1">
      <alignment horizontal="left" vertical="top" wrapText="1" indent="1"/>
    </xf>
    <xf numFmtId="0" fontId="16" fillId="0" borderId="0" xfId="0" applyFont="1" applyBorder="1" applyAlignment="1">
      <alignment horizontal="left" vertical="top" wrapText="1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14" xfId="0" applyFont="1" applyFill="1" applyBorder="1" applyAlignment="1">
      <alignment horizontal="left" vertical="top" wrapText="1"/>
    </xf>
    <xf numFmtId="0" fontId="8" fillId="5" borderId="15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12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/>
    </xf>
    <xf numFmtId="0" fontId="0" fillId="0" borderId="1" xfId="0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 applyProtection="1">
      <alignment horizontal="center" vertical="top" wrapText="1"/>
    </xf>
    <xf numFmtId="0" fontId="0" fillId="0" borderId="8" xfId="0" applyFill="1" applyBorder="1" applyAlignment="1" applyProtection="1">
      <alignment horizontal="center" vertical="top" wrapText="1"/>
    </xf>
    <xf numFmtId="0" fontId="0" fillId="0" borderId="10" xfId="0" applyFill="1" applyBorder="1" applyAlignment="1" applyProtection="1">
      <alignment horizontal="left" vertical="top" wrapText="1"/>
    </xf>
    <xf numFmtId="0" fontId="0" fillId="0" borderId="8" xfId="0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0" borderId="11" xfId="0" applyBorder="1" applyAlignment="1" applyProtection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5" fillId="4" borderId="2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left"/>
    </xf>
    <xf numFmtId="0" fontId="11" fillId="0" borderId="11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9">
    <cellStyle name="Normal" xfId="0" builtinId="0"/>
    <cellStyle name="Normal 2" xfId="1"/>
    <cellStyle name="Normal 2 2" xfId="2"/>
    <cellStyle name="Normal 3" xfId="3"/>
    <cellStyle name="Normal 4" xfId="4"/>
    <cellStyle name="Normal 5" xfId="7"/>
    <cellStyle name="Normal 6" xfId="8"/>
    <cellStyle name="Percent" xfId="5" builtinId="5"/>
    <cellStyle name="Percent 2" xfId="6"/>
  </cellStyles>
  <dxfs count="58"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27"/>
  <sheetViews>
    <sheetView view="pageBreakPreview" zoomScaleNormal="100" zoomScaleSheetLayoutView="100" workbookViewId="0">
      <selection activeCell="F47" sqref="F47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67.42578125" customWidth="1"/>
  </cols>
  <sheetData>
    <row r="1" spans="1:7" ht="39.75" customHeight="1" x14ac:dyDescent="0.2">
      <c r="A1" s="132" t="s">
        <v>58</v>
      </c>
      <c r="B1" s="133"/>
      <c r="C1" s="133"/>
      <c r="D1" s="134"/>
      <c r="E1" s="15"/>
    </row>
    <row r="2" spans="1:7" ht="15.75" x14ac:dyDescent="0.25">
      <c r="A2" s="135" t="s">
        <v>11</v>
      </c>
      <c r="B2" s="136"/>
      <c r="C2" s="136"/>
      <c r="D2" s="137"/>
    </row>
    <row r="3" spans="1:7" x14ac:dyDescent="0.2">
      <c r="A3" s="138" t="s">
        <v>41</v>
      </c>
      <c r="B3" s="139"/>
      <c r="C3" s="139"/>
      <c r="D3" s="140"/>
      <c r="G3" s="109"/>
    </row>
    <row r="4" spans="1:7" ht="13.15" customHeight="1" x14ac:dyDescent="0.2">
      <c r="A4" s="141" t="s">
        <v>39</v>
      </c>
      <c r="B4" s="142"/>
      <c r="C4" s="142"/>
      <c r="D4" s="143"/>
      <c r="G4" s="109"/>
    </row>
    <row r="5" spans="1:7" x14ac:dyDescent="0.2">
      <c r="A5" s="138" t="s">
        <v>40</v>
      </c>
      <c r="B5" s="139"/>
      <c r="C5" s="139"/>
      <c r="D5" s="140"/>
      <c r="G5" s="109"/>
    </row>
    <row r="6" spans="1:7" ht="25.9" customHeight="1" x14ac:dyDescent="0.2">
      <c r="A6" s="117" t="s">
        <v>68</v>
      </c>
      <c r="B6" s="118"/>
      <c r="C6" s="118"/>
      <c r="D6" s="119"/>
      <c r="G6" s="94"/>
    </row>
    <row r="7" spans="1:7" ht="27.6" customHeight="1" x14ac:dyDescent="0.2">
      <c r="A7" s="120" t="s">
        <v>42</v>
      </c>
      <c r="B7" s="121"/>
      <c r="C7" s="121"/>
      <c r="D7" s="122"/>
      <c r="G7" s="94"/>
    </row>
    <row r="8" spans="1:7" x14ac:dyDescent="0.2">
      <c r="A8" s="123" t="s">
        <v>43</v>
      </c>
      <c r="B8" s="124"/>
      <c r="C8" s="124"/>
      <c r="D8" s="125"/>
      <c r="G8" s="94"/>
    </row>
    <row r="9" spans="1:7" ht="6.75" customHeight="1" x14ac:dyDescent="0.2">
      <c r="A9" s="59"/>
      <c r="B9" s="59"/>
      <c r="C9" s="59"/>
      <c r="D9" s="96"/>
    </row>
    <row r="10" spans="1:7" x14ac:dyDescent="0.2">
      <c r="A10" s="110" t="s">
        <v>7</v>
      </c>
      <c r="B10" s="111"/>
      <c r="C10" s="111"/>
      <c r="D10" s="112"/>
    </row>
    <row r="11" spans="1:7" x14ac:dyDescent="0.2">
      <c r="A11" s="2" t="s">
        <v>0</v>
      </c>
      <c r="B11" s="3" t="s">
        <v>37</v>
      </c>
      <c r="C11" s="3" t="s">
        <v>38</v>
      </c>
      <c r="D11" s="4" t="s">
        <v>6</v>
      </c>
      <c r="G11" s="95"/>
    </row>
    <row r="12" spans="1:7" ht="53.25" customHeight="1" x14ac:dyDescent="0.2">
      <c r="A12" s="5" t="s">
        <v>1</v>
      </c>
      <c r="B12" s="6">
        <v>1248</v>
      </c>
      <c r="C12" s="113" t="str">
        <f>IF(AND(B13&lt;1),"NO PM STATED",IF(AND(B12&gt;=B15-C14),"MET PM",IF(AND(B12&lt;B15-C14),"PM NOT MET")))</f>
        <v>MET PM</v>
      </c>
      <c r="D12" s="127"/>
    </row>
    <row r="13" spans="1:7" ht="26.65" customHeight="1" x14ac:dyDescent="0.2">
      <c r="A13" s="28" t="s">
        <v>44</v>
      </c>
      <c r="B13" s="45">
        <f>B15</f>
        <v>1331</v>
      </c>
      <c r="C13" s="114"/>
      <c r="D13" s="127"/>
    </row>
    <row r="14" spans="1:7" ht="13.15" hidden="1" customHeight="1" x14ac:dyDescent="0.2">
      <c r="A14" s="28"/>
      <c r="B14" s="38">
        <v>0.1</v>
      </c>
      <c r="C14" s="47">
        <f>B13*B14</f>
        <v>133.1</v>
      </c>
      <c r="D14" s="127"/>
    </row>
    <row r="15" spans="1:7" ht="26.65" customHeight="1" x14ac:dyDescent="0.2">
      <c r="A15" s="5" t="s">
        <v>2</v>
      </c>
      <c r="B15" s="30">
        <v>1331</v>
      </c>
      <c r="C15" s="37"/>
      <c r="D15" s="128"/>
    </row>
    <row r="16" spans="1:7" x14ac:dyDescent="0.2">
      <c r="A16" s="7"/>
      <c r="B16" s="1"/>
    </row>
    <row r="17" spans="1:4" x14ac:dyDescent="0.2">
      <c r="A17" s="110" t="s">
        <v>8</v>
      </c>
      <c r="B17" s="111"/>
      <c r="C17" s="111"/>
      <c r="D17" s="112"/>
    </row>
    <row r="18" spans="1:4" x14ac:dyDescent="0.2">
      <c r="A18" s="2" t="s">
        <v>0</v>
      </c>
      <c r="B18" s="3" t="s">
        <v>37</v>
      </c>
      <c r="C18" s="3" t="s">
        <v>38</v>
      </c>
      <c r="D18" s="4" t="s">
        <v>6</v>
      </c>
    </row>
    <row r="19" spans="1:4" ht="53.25" customHeight="1" x14ac:dyDescent="0.2">
      <c r="A19" s="5" t="s">
        <v>1</v>
      </c>
      <c r="B19" s="6">
        <v>269</v>
      </c>
      <c r="C19" s="113" t="str">
        <f>IF(AND(B20&lt;1),"NO PM STATED",IF(AND(B19&gt;=B22-C21),"MET PM",IF(AND(B19&lt;B22-C21),"PM NOT MET")))</f>
        <v>MET PM</v>
      </c>
      <c r="D19" s="115"/>
    </row>
    <row r="20" spans="1:4" ht="26.85" customHeight="1" x14ac:dyDescent="0.2">
      <c r="A20" s="28" t="s">
        <v>44</v>
      </c>
      <c r="B20" s="45">
        <f>B22</f>
        <v>216</v>
      </c>
      <c r="C20" s="114"/>
      <c r="D20" s="115"/>
    </row>
    <row r="21" spans="1:4" ht="12.75" hidden="1" customHeight="1" x14ac:dyDescent="0.2">
      <c r="A21" s="28"/>
      <c r="B21" s="38">
        <v>0.1</v>
      </c>
      <c r="C21" s="47">
        <f>B20*B21</f>
        <v>21.6</v>
      </c>
      <c r="D21" s="115"/>
    </row>
    <row r="22" spans="1:4" ht="26.85" customHeight="1" x14ac:dyDescent="0.2">
      <c r="A22" s="5" t="s">
        <v>2</v>
      </c>
      <c r="B22" s="30">
        <v>216</v>
      </c>
      <c r="C22" s="37"/>
      <c r="D22" s="116"/>
    </row>
    <row r="23" spans="1:4" x14ac:dyDescent="0.2">
      <c r="A23" s="9"/>
    </row>
    <row r="24" spans="1:4" x14ac:dyDescent="0.2">
      <c r="A24" s="110" t="s">
        <v>9</v>
      </c>
      <c r="B24" s="111"/>
      <c r="C24" s="111"/>
      <c r="D24" s="112"/>
    </row>
    <row r="25" spans="1:4" x14ac:dyDescent="0.2">
      <c r="A25" s="11" t="s">
        <v>0</v>
      </c>
      <c r="B25" s="3" t="s">
        <v>37</v>
      </c>
      <c r="C25" s="3" t="s">
        <v>38</v>
      </c>
      <c r="D25" s="4" t="s">
        <v>6</v>
      </c>
    </row>
    <row r="26" spans="1:4" ht="53.25" customHeight="1" x14ac:dyDescent="0.2">
      <c r="A26" s="8" t="s">
        <v>1</v>
      </c>
      <c r="B26" s="6">
        <v>1112463</v>
      </c>
      <c r="C26" s="113" t="str">
        <f>IF(AND(B27&lt;1),"NO PM STATED",IF(AND(B26&gt;=B29-C28),"MET PM",IF(AND(B26&lt;B29-C28),"PM NOT MET")))</f>
        <v>MET PM</v>
      </c>
      <c r="D26" s="115"/>
    </row>
    <row r="27" spans="1:4" ht="26.65" customHeight="1" x14ac:dyDescent="0.2">
      <c r="A27" s="28" t="s">
        <v>44</v>
      </c>
      <c r="B27" s="45">
        <f>B29</f>
        <v>563186</v>
      </c>
      <c r="C27" s="114"/>
      <c r="D27" s="115"/>
    </row>
    <row r="28" spans="1:4" ht="12.75" hidden="1" customHeight="1" x14ac:dyDescent="0.2">
      <c r="A28" s="28"/>
      <c r="B28" s="38">
        <v>0.1</v>
      </c>
      <c r="C28" s="47">
        <f>B27*B28</f>
        <v>56318.600000000006</v>
      </c>
      <c r="D28" s="115"/>
    </row>
    <row r="29" spans="1:4" ht="26.65" customHeight="1" x14ac:dyDescent="0.2">
      <c r="A29" s="8" t="s">
        <v>2</v>
      </c>
      <c r="B29" s="30">
        <v>563186</v>
      </c>
      <c r="C29" s="37"/>
      <c r="D29" s="116"/>
    </row>
    <row r="30" spans="1:4" x14ac:dyDescent="0.2">
      <c r="A30" s="12"/>
    </row>
    <row r="31" spans="1:4" x14ac:dyDescent="0.2">
      <c r="A31" s="110" t="s">
        <v>10</v>
      </c>
      <c r="B31" s="111"/>
      <c r="C31" s="111"/>
      <c r="D31" s="112"/>
    </row>
    <row r="32" spans="1:4" x14ac:dyDescent="0.2">
      <c r="A32" s="11" t="s">
        <v>0</v>
      </c>
      <c r="B32" s="3" t="s">
        <v>37</v>
      </c>
      <c r="C32" s="3" t="s">
        <v>38</v>
      </c>
      <c r="D32" s="4" t="s">
        <v>6</v>
      </c>
    </row>
    <row r="33" spans="1:4" ht="53.25" customHeight="1" x14ac:dyDescent="0.2">
      <c r="A33" s="8" t="s">
        <v>1</v>
      </c>
      <c r="B33" s="6">
        <v>1566</v>
      </c>
      <c r="C33" s="113" t="str">
        <f>IF(AND(B34&lt;1),"NO PM STATED",IF(AND(B33&gt;=B36-C35),"MET PM",IF(AND(B33&lt;B36-C35),"PM NOT MET")))</f>
        <v>MET PM</v>
      </c>
      <c r="D33" s="115"/>
    </row>
    <row r="34" spans="1:4" ht="25.5" customHeight="1" x14ac:dyDescent="0.2">
      <c r="A34" s="28" t="s">
        <v>44</v>
      </c>
      <c r="B34" s="45">
        <f>B36</f>
        <v>941</v>
      </c>
      <c r="C34" s="114"/>
      <c r="D34" s="115"/>
    </row>
    <row r="35" spans="1:4" ht="12.75" hidden="1" customHeight="1" x14ac:dyDescent="0.2">
      <c r="A35" s="28"/>
      <c r="B35" s="93">
        <v>0.1</v>
      </c>
      <c r="C35" s="47">
        <f>B34*B35</f>
        <v>94.100000000000009</v>
      </c>
      <c r="D35" s="115"/>
    </row>
    <row r="36" spans="1:4" ht="26.65" customHeight="1" x14ac:dyDescent="0.2">
      <c r="A36" s="8" t="s">
        <v>2</v>
      </c>
      <c r="B36" s="30">
        <v>941</v>
      </c>
      <c r="C36" s="37"/>
      <c r="D36" s="116"/>
    </row>
    <row r="37" spans="1:4" x14ac:dyDescent="0.2">
      <c r="A37" s="12"/>
    </row>
    <row r="38" spans="1:4" x14ac:dyDescent="0.2">
      <c r="A38" s="129" t="s">
        <v>59</v>
      </c>
      <c r="B38" s="129"/>
      <c r="C38" s="129"/>
      <c r="D38" s="129"/>
    </row>
    <row r="39" spans="1:4" x14ac:dyDescent="0.2">
      <c r="A39" s="12"/>
    </row>
    <row r="40" spans="1:4" x14ac:dyDescent="0.2">
      <c r="A40" s="110" t="s">
        <v>3</v>
      </c>
      <c r="B40" s="111"/>
      <c r="C40" s="111"/>
      <c r="D40" s="112"/>
    </row>
    <row r="41" spans="1:4" x14ac:dyDescent="0.2">
      <c r="A41" s="11" t="s">
        <v>0</v>
      </c>
      <c r="B41" s="3" t="s">
        <v>37</v>
      </c>
      <c r="C41" s="3" t="s">
        <v>38</v>
      </c>
      <c r="D41" s="4" t="s">
        <v>6</v>
      </c>
    </row>
    <row r="42" spans="1:4" ht="32.450000000000003" customHeight="1" x14ac:dyDescent="0.2">
      <c r="A42" s="14" t="s">
        <v>1</v>
      </c>
      <c r="B42" s="6">
        <v>29</v>
      </c>
      <c r="C42" s="113" t="str">
        <f>IF(AND(B43&lt;1),"NO PM STATED",IF(AND(B42&gt;=B45-C44),"MET PM",IF(AND(B42&lt;B45-C44),"PM NOT MET")))</f>
        <v>PM NOT MET</v>
      </c>
      <c r="D42" s="130"/>
    </row>
    <row r="43" spans="1:4" ht="26.65" customHeight="1" x14ac:dyDescent="0.2">
      <c r="A43" s="28" t="s">
        <v>44</v>
      </c>
      <c r="B43" s="45">
        <f>B45</f>
        <v>81</v>
      </c>
      <c r="C43" s="114"/>
      <c r="D43" s="130"/>
    </row>
    <row r="44" spans="1:4" hidden="1" x14ac:dyDescent="0.2">
      <c r="A44" s="28"/>
      <c r="B44" s="93">
        <v>0.05</v>
      </c>
      <c r="C44" s="47">
        <f>B43*B44</f>
        <v>4.05</v>
      </c>
      <c r="D44" s="130"/>
    </row>
    <row r="45" spans="1:4" ht="26.65" customHeight="1" x14ac:dyDescent="0.2">
      <c r="A45" s="14" t="s">
        <v>2</v>
      </c>
      <c r="B45" s="45">
        <v>81</v>
      </c>
      <c r="C45" s="37"/>
      <c r="D45" s="131"/>
    </row>
    <row r="46" spans="1:4" x14ac:dyDescent="0.2">
      <c r="A46" s="12"/>
    </row>
    <row r="47" spans="1:4" x14ac:dyDescent="0.2">
      <c r="A47" s="129" t="s">
        <v>60</v>
      </c>
      <c r="B47" s="129"/>
      <c r="C47" s="129"/>
      <c r="D47" s="129"/>
    </row>
    <row r="48" spans="1:4" x14ac:dyDescent="0.2">
      <c r="A48" s="12"/>
    </row>
    <row r="49" spans="1:4" ht="69.599999999999994" customHeight="1" x14ac:dyDescent="0.2">
      <c r="A49" s="126" t="s">
        <v>70</v>
      </c>
      <c r="B49" s="126"/>
      <c r="C49" s="126"/>
      <c r="D49" s="126"/>
    </row>
    <row r="127" spans="1:4" x14ac:dyDescent="0.2">
      <c r="A127" s="12"/>
      <c r="B127" s="12"/>
      <c r="C127" s="12"/>
      <c r="D127" s="12"/>
    </row>
  </sheetData>
  <sheetProtection password="CD52" sheet="1" objects="1" scenarios="1"/>
  <protectedRanges>
    <protectedRange sqref="D12 D19 D26 D33 D42" name="Range1"/>
  </protectedRanges>
  <customSheetViews>
    <customSheetView guid="{3A600F54-6A56-45BB-B747-8667762B4338}" showRuler="0" topLeftCell="A16">
      <selection activeCell="B9" sqref="B9"/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howRuler="0">
      <selection activeCell="A28" sqref="A28:D28"/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13">
      <selection activeCell="J14" sqref="J14"/>
      <rowBreaks count="1" manualBreakCount="1">
        <brk id="20" max="16383" man="1"/>
      </rowBreaks>
      <pageMargins left="0.33" right="0.4" top="0.52" bottom="0.72" header="0.5" footer="0.5"/>
      <pageSetup orientation="portrait" r:id="rId3"/>
      <headerFooter alignWithMargins="0">
        <oddFooter>&amp;L&amp;9 12/01/2008 &amp;A&amp;R&amp;9CCSC HOM 08-55 Page &amp;P of &amp;N</oddFooter>
      </headerFooter>
    </customSheetView>
  </customSheetViews>
  <mergeCells count="27">
    <mergeCell ref="A1:D1"/>
    <mergeCell ref="A2:D2"/>
    <mergeCell ref="A3:D3"/>
    <mergeCell ref="A5:D5"/>
    <mergeCell ref="A4:D4"/>
    <mergeCell ref="A49:D49"/>
    <mergeCell ref="D12:D15"/>
    <mergeCell ref="A47:D47"/>
    <mergeCell ref="A38:D38"/>
    <mergeCell ref="A40:D40"/>
    <mergeCell ref="A31:D31"/>
    <mergeCell ref="D33:D36"/>
    <mergeCell ref="D19:D22"/>
    <mergeCell ref="A24:D24"/>
    <mergeCell ref="D42:D45"/>
    <mergeCell ref="C42:C43"/>
    <mergeCell ref="C33:C34"/>
    <mergeCell ref="G3:G5"/>
    <mergeCell ref="A10:D10"/>
    <mergeCell ref="A17:D17"/>
    <mergeCell ref="C12:C13"/>
    <mergeCell ref="D26:D29"/>
    <mergeCell ref="C26:C27"/>
    <mergeCell ref="C19:C20"/>
    <mergeCell ref="A6:D6"/>
    <mergeCell ref="A7:D7"/>
    <mergeCell ref="A8:D8"/>
  </mergeCells>
  <phoneticPr fontId="7" type="noConversion"/>
  <conditionalFormatting sqref="B43 B34 B27 B20">
    <cfRule type="cellIs" dxfId="57" priority="14" operator="lessThan">
      <formula>1</formula>
    </cfRule>
  </conditionalFormatting>
  <conditionalFormatting sqref="B13">
    <cfRule type="cellIs" dxfId="56" priority="9" operator="lessThan">
      <formula>1</formula>
    </cfRule>
  </conditionalFormatting>
  <conditionalFormatting sqref="C12">
    <cfRule type="cellIs" dxfId="55" priority="7" operator="equal">
      <formula>"NO PM STATED"</formula>
    </cfRule>
  </conditionalFormatting>
  <conditionalFormatting sqref="C12">
    <cfRule type="cellIs" dxfId="54" priority="8" stopIfTrue="1" operator="equal">
      <formula>"PM NOT MET"</formula>
    </cfRule>
  </conditionalFormatting>
  <conditionalFormatting sqref="C42 C33 C26 C19">
    <cfRule type="cellIs" dxfId="53" priority="1" operator="equal">
      <formula>"NO PM STATED"</formula>
    </cfRule>
  </conditionalFormatting>
  <conditionalFormatting sqref="C42 C33 C26 C19">
    <cfRule type="cellIs" dxfId="52" priority="2" stopIfTrue="1" operator="equal">
      <formula>"PM NOT MET"</formula>
    </cfRule>
  </conditionalFormatting>
  <pageMargins left="0.33" right="0.4" top="0.52" bottom="0.72" header="0.5" footer="0.5"/>
  <pageSetup scale="93" orientation="portrait" r:id="rId4"/>
  <headerFooter alignWithMargins="0">
    <oddFooter>&amp;L&amp;9 07/15/2015  &amp;A&amp;R&amp;9Attachment 2, CCPC HOM 15-18 Page &amp;P of  &amp;N</oddFooter>
  </headerFooter>
  <rowBreaks count="1" manualBreakCount="1">
    <brk id="38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47"/>
  <sheetViews>
    <sheetView zoomScaleNormal="100" workbookViewId="0">
      <selection activeCell="A69" sqref="A69:D69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70.5703125" customWidth="1"/>
  </cols>
  <sheetData>
    <row r="1" spans="1:5" ht="39.75" customHeight="1" x14ac:dyDescent="0.2">
      <c r="A1" s="132" t="s">
        <v>58</v>
      </c>
      <c r="B1" s="133"/>
      <c r="C1" s="133"/>
      <c r="D1" s="134"/>
      <c r="E1" s="15"/>
    </row>
    <row r="2" spans="1:5" ht="15.75" x14ac:dyDescent="0.25">
      <c r="A2" s="147" t="s">
        <v>17</v>
      </c>
      <c r="B2" s="148"/>
      <c r="C2" s="148"/>
      <c r="D2" s="149"/>
    </row>
    <row r="3" spans="1:5" x14ac:dyDescent="0.2">
      <c r="A3" s="141" t="s">
        <v>69</v>
      </c>
      <c r="B3" s="142"/>
      <c r="C3" s="142"/>
      <c r="D3" s="143"/>
    </row>
    <row r="4" spans="1:5" x14ac:dyDescent="0.2">
      <c r="A4" s="150" t="s">
        <v>52</v>
      </c>
      <c r="B4" s="151"/>
      <c r="C4" s="151"/>
      <c r="D4" s="152"/>
    </row>
    <row r="5" spans="1:5" x14ac:dyDescent="0.2">
      <c r="A5" s="138" t="s">
        <v>40</v>
      </c>
      <c r="B5" s="139"/>
      <c r="C5" s="139"/>
      <c r="D5" s="140"/>
    </row>
    <row r="6" spans="1:5" ht="28.15" customHeight="1" x14ac:dyDescent="0.2">
      <c r="A6" s="117" t="s">
        <v>68</v>
      </c>
      <c r="B6" s="118"/>
      <c r="C6" s="118"/>
      <c r="D6" s="119"/>
    </row>
    <row r="7" spans="1:5" ht="27.6" customHeight="1" x14ac:dyDescent="0.2">
      <c r="A7" s="120" t="s">
        <v>42</v>
      </c>
      <c r="B7" s="121"/>
      <c r="C7" s="121"/>
      <c r="D7" s="122"/>
    </row>
    <row r="8" spans="1:5" x14ac:dyDescent="0.2">
      <c r="A8" s="123" t="s">
        <v>43</v>
      </c>
      <c r="B8" s="124"/>
      <c r="C8" s="124"/>
      <c r="D8" s="125"/>
    </row>
    <row r="9" spans="1:5" ht="6.75" customHeight="1" x14ac:dyDescent="0.2"/>
    <row r="10" spans="1:5" x14ac:dyDescent="0.2">
      <c r="A10" s="110" t="s">
        <v>7</v>
      </c>
      <c r="B10" s="111"/>
      <c r="C10" s="111"/>
      <c r="D10" s="112"/>
    </row>
    <row r="11" spans="1:5" x14ac:dyDescent="0.2">
      <c r="A11" s="2" t="s">
        <v>0</v>
      </c>
      <c r="B11" s="3" t="s">
        <v>37</v>
      </c>
      <c r="C11" s="3" t="s">
        <v>38</v>
      </c>
      <c r="D11" s="4" t="s">
        <v>6</v>
      </c>
    </row>
    <row r="12" spans="1:5" ht="53.25" customHeight="1" x14ac:dyDescent="0.2">
      <c r="A12" s="5" t="s">
        <v>1</v>
      </c>
      <c r="B12" s="6">
        <v>1461</v>
      </c>
      <c r="C12" s="113" t="str">
        <f>IF(AND(B13&lt;1),"NO PM STATED",IF(AND(B12&gt;=B15-C14),"MET PM",IF(AND(B12&lt;B15-C14),"PM NOT MET")))</f>
        <v>PM NOT MET</v>
      </c>
      <c r="D12" s="130"/>
    </row>
    <row r="13" spans="1:5" ht="26.65" customHeight="1" x14ac:dyDescent="0.2">
      <c r="A13" s="28" t="s">
        <v>44</v>
      </c>
      <c r="B13" s="6">
        <f>B15</f>
        <v>2239</v>
      </c>
      <c r="C13" s="114"/>
      <c r="D13" s="130"/>
    </row>
    <row r="14" spans="1:5" ht="26.65" hidden="1" customHeight="1" x14ac:dyDescent="0.2">
      <c r="A14" s="28"/>
      <c r="B14" s="38">
        <v>0.1</v>
      </c>
      <c r="C14" s="40">
        <f>B14*B13</f>
        <v>223.9</v>
      </c>
      <c r="D14" s="130"/>
    </row>
    <row r="15" spans="1:5" ht="26.65" customHeight="1" x14ac:dyDescent="0.2">
      <c r="A15" s="5" t="s">
        <v>2</v>
      </c>
      <c r="B15" s="6">
        <v>2239</v>
      </c>
      <c r="C15" s="37"/>
      <c r="D15" s="131"/>
    </row>
    <row r="16" spans="1:5" x14ac:dyDescent="0.2">
      <c r="A16" s="2" t="s">
        <v>4</v>
      </c>
      <c r="B16" s="3" t="s">
        <v>37</v>
      </c>
      <c r="C16" s="3" t="s">
        <v>38</v>
      </c>
      <c r="D16" s="4" t="s">
        <v>6</v>
      </c>
    </row>
    <row r="17" spans="1:4" ht="53.25" customHeight="1" x14ac:dyDescent="0.2">
      <c r="A17" s="5" t="s">
        <v>1</v>
      </c>
      <c r="B17" s="6">
        <v>1566</v>
      </c>
      <c r="C17" s="113" t="str">
        <f>IF(AND(B18&lt;1),"NO PM STATED",IF(AND(B17&gt;=B20-C19),"MET PM",IF(AND(B17&lt;B20-C19),"PM NOT MET")))</f>
        <v>PM NOT MET</v>
      </c>
      <c r="D17" s="130"/>
    </row>
    <row r="18" spans="1:4" ht="26.85" customHeight="1" x14ac:dyDescent="0.2">
      <c r="A18" s="28" t="s">
        <v>44</v>
      </c>
      <c r="B18" s="6">
        <f>B20</f>
        <v>2069</v>
      </c>
      <c r="C18" s="114"/>
      <c r="D18" s="130"/>
    </row>
    <row r="19" spans="1:4" ht="26.85" hidden="1" customHeight="1" x14ac:dyDescent="0.2">
      <c r="A19" s="28"/>
      <c r="B19" s="38">
        <v>0.1</v>
      </c>
      <c r="C19" s="34">
        <f>B19*B18</f>
        <v>206.9</v>
      </c>
      <c r="D19" s="130"/>
    </row>
    <row r="20" spans="1:4" ht="26.85" customHeight="1" x14ac:dyDescent="0.2">
      <c r="A20" s="8" t="s">
        <v>2</v>
      </c>
      <c r="B20" s="6">
        <v>2069</v>
      </c>
      <c r="C20" s="35"/>
      <c r="D20" s="131"/>
    </row>
    <row r="21" spans="1:4" x14ac:dyDescent="0.2">
      <c r="A21" s="52"/>
      <c r="B21" s="31"/>
      <c r="C21" s="53"/>
      <c r="D21" s="54"/>
    </row>
    <row r="22" spans="1:4" x14ac:dyDescent="0.2">
      <c r="A22" s="110" t="s">
        <v>8</v>
      </c>
      <c r="B22" s="111"/>
      <c r="C22" s="111"/>
      <c r="D22" s="112"/>
    </row>
    <row r="23" spans="1:4" x14ac:dyDescent="0.2">
      <c r="A23" s="2" t="s">
        <v>0</v>
      </c>
      <c r="B23" s="3" t="s">
        <v>37</v>
      </c>
      <c r="C23" s="3" t="s">
        <v>38</v>
      </c>
      <c r="D23" s="4" t="s">
        <v>6</v>
      </c>
    </row>
    <row r="24" spans="1:4" ht="53.25" customHeight="1" x14ac:dyDescent="0.2">
      <c r="A24" s="5" t="s">
        <v>1</v>
      </c>
      <c r="B24" s="6">
        <v>330</v>
      </c>
      <c r="C24" s="113" t="str">
        <f>IF(AND(B25&lt;1),"NO PM STATED",IF(AND(B24&gt;=B27-C26),"MET PM",IF(AND(B24&lt;B27-C26),"PM NOT MET")))</f>
        <v>MET PM</v>
      </c>
      <c r="D24" s="185"/>
    </row>
    <row r="25" spans="1:4" ht="26.65" customHeight="1" x14ac:dyDescent="0.2">
      <c r="A25" s="28" t="s">
        <v>44</v>
      </c>
      <c r="B25" s="6">
        <f>B27</f>
        <v>248</v>
      </c>
      <c r="C25" s="114"/>
      <c r="D25" s="130"/>
    </row>
    <row r="26" spans="1:4" ht="26.65" hidden="1" customHeight="1" x14ac:dyDescent="0.2">
      <c r="A26" s="28"/>
      <c r="B26" s="38">
        <v>0.1</v>
      </c>
      <c r="C26" s="34">
        <f>B25*B26</f>
        <v>24.8</v>
      </c>
      <c r="D26" s="130"/>
    </row>
    <row r="27" spans="1:4" ht="26.65" customHeight="1" x14ac:dyDescent="0.2">
      <c r="A27" s="8" t="s">
        <v>2</v>
      </c>
      <c r="B27" s="6">
        <v>248</v>
      </c>
      <c r="C27" s="36"/>
      <c r="D27" s="131"/>
    </row>
    <row r="28" spans="1:4" x14ac:dyDescent="0.2">
      <c r="A28" s="2" t="s">
        <v>4</v>
      </c>
      <c r="B28" s="3" t="s">
        <v>37</v>
      </c>
      <c r="C28" s="3" t="s">
        <v>38</v>
      </c>
      <c r="D28" s="4" t="s">
        <v>6</v>
      </c>
    </row>
    <row r="29" spans="1:4" ht="53.25" customHeight="1" x14ac:dyDescent="0.2">
      <c r="A29" s="5" t="s">
        <v>1</v>
      </c>
      <c r="B29" s="6">
        <v>344</v>
      </c>
      <c r="C29" s="113" t="str">
        <f>IF(AND(B30&lt;1),"NO PM STATED",IF(AND(B29&gt;=B32-C31),"MET PM",IF(AND(B29&lt;B32-C31),"PM NOT MET")))</f>
        <v>MET PM</v>
      </c>
      <c r="D29" s="130"/>
    </row>
    <row r="30" spans="1:4" ht="26.85" customHeight="1" x14ac:dyDescent="0.2">
      <c r="A30" s="28" t="s">
        <v>44</v>
      </c>
      <c r="B30" s="6">
        <f>B32</f>
        <v>248</v>
      </c>
      <c r="C30" s="114"/>
      <c r="D30" s="130"/>
    </row>
    <row r="31" spans="1:4" ht="26.85" hidden="1" customHeight="1" x14ac:dyDescent="0.2">
      <c r="A31" s="28"/>
      <c r="B31" s="38">
        <v>0.1</v>
      </c>
      <c r="C31" s="34">
        <f>B31*B30</f>
        <v>24.8</v>
      </c>
      <c r="D31" s="130"/>
    </row>
    <row r="32" spans="1:4" ht="26.85" customHeight="1" x14ac:dyDescent="0.2">
      <c r="A32" s="8" t="s">
        <v>2</v>
      </c>
      <c r="B32" s="6">
        <v>248</v>
      </c>
      <c r="C32" s="35"/>
      <c r="D32" s="131"/>
    </row>
    <row r="33" spans="1:4" x14ac:dyDescent="0.2">
      <c r="A33" s="44"/>
      <c r="B33" s="42"/>
      <c r="C33" s="99"/>
      <c r="D33" s="43"/>
    </row>
    <row r="34" spans="1:4" x14ac:dyDescent="0.2">
      <c r="A34" s="186" t="s">
        <v>9</v>
      </c>
      <c r="B34" s="187"/>
      <c r="C34" s="187"/>
      <c r="D34" s="188"/>
    </row>
    <row r="35" spans="1:4" x14ac:dyDescent="0.2">
      <c r="A35" s="11" t="s">
        <v>0</v>
      </c>
      <c r="B35" s="3" t="s">
        <v>37</v>
      </c>
      <c r="C35" s="3" t="s">
        <v>38</v>
      </c>
      <c r="D35" s="4" t="s">
        <v>6</v>
      </c>
    </row>
    <row r="36" spans="1:4" ht="53.25" customHeight="1" x14ac:dyDescent="0.2">
      <c r="A36" s="8" t="s">
        <v>1</v>
      </c>
      <c r="B36" s="6">
        <v>49718</v>
      </c>
      <c r="C36" s="113" t="str">
        <f>IF(AND(B37&lt;1),"NO PM STATED",IF(AND(B36&gt;=B39-C38),"MET PM",IF(AND(B36&lt;B39-C38),"PM NOT MET")))</f>
        <v>MET PM</v>
      </c>
      <c r="D36" s="130"/>
    </row>
    <row r="37" spans="1:4" ht="26.65" customHeight="1" x14ac:dyDescent="0.2">
      <c r="A37" s="28" t="s">
        <v>44</v>
      </c>
      <c r="B37" s="6">
        <f>B39</f>
        <v>45073</v>
      </c>
      <c r="C37" s="114"/>
      <c r="D37" s="130"/>
    </row>
    <row r="38" spans="1:4" ht="26.65" hidden="1" customHeight="1" x14ac:dyDescent="0.2">
      <c r="A38" s="28"/>
      <c r="B38" s="38">
        <v>0.1</v>
      </c>
      <c r="C38" s="47">
        <f>B37*B38</f>
        <v>4507.3</v>
      </c>
      <c r="D38" s="130"/>
    </row>
    <row r="39" spans="1:4" ht="26.65" customHeight="1" x14ac:dyDescent="0.2">
      <c r="A39" s="8" t="s">
        <v>2</v>
      </c>
      <c r="B39" s="6">
        <v>45073</v>
      </c>
      <c r="C39" s="37"/>
      <c r="D39" s="131"/>
    </row>
    <row r="40" spans="1:4" x14ac:dyDescent="0.2">
      <c r="A40" s="11" t="s">
        <v>4</v>
      </c>
      <c r="B40" s="3" t="s">
        <v>37</v>
      </c>
      <c r="C40" s="3" t="s">
        <v>38</v>
      </c>
      <c r="D40" s="4" t="s">
        <v>6</v>
      </c>
    </row>
    <row r="41" spans="1:4" ht="53.25" customHeight="1" x14ac:dyDescent="0.2">
      <c r="A41" s="8" t="s">
        <v>1</v>
      </c>
      <c r="B41" s="6">
        <v>47193</v>
      </c>
      <c r="C41" s="113" t="str">
        <f>IF(AND(B42&lt;1),"NO PM STATED",IF(AND(B41&gt;=B44-C43),"MET PM",IF(AND(B41&lt;B44-C43),"PM NOT MET")))</f>
        <v>MET PM</v>
      </c>
      <c r="D41" s="130"/>
    </row>
    <row r="42" spans="1:4" ht="26.85" customHeight="1" x14ac:dyDescent="0.2">
      <c r="A42" s="28" t="s">
        <v>44</v>
      </c>
      <c r="B42" s="6">
        <f>B44</f>
        <v>45073</v>
      </c>
      <c r="C42" s="114"/>
      <c r="D42" s="130"/>
    </row>
    <row r="43" spans="1:4" ht="26.85" hidden="1" customHeight="1" x14ac:dyDescent="0.2">
      <c r="A43" s="28"/>
      <c r="B43" s="38">
        <v>0.1</v>
      </c>
      <c r="C43" s="47">
        <f>B42*B43</f>
        <v>4507.3</v>
      </c>
      <c r="D43" s="130"/>
    </row>
    <row r="44" spans="1:4" ht="26.85" customHeight="1" x14ac:dyDescent="0.2">
      <c r="A44" s="8" t="s">
        <v>2</v>
      </c>
      <c r="B44" s="6">
        <v>45073</v>
      </c>
      <c r="C44" s="37"/>
      <c r="D44" s="131"/>
    </row>
    <row r="45" spans="1:4" x14ac:dyDescent="0.2">
      <c r="A45" s="12"/>
    </row>
    <row r="46" spans="1:4" x14ac:dyDescent="0.2">
      <c r="A46" s="110" t="s">
        <v>10</v>
      </c>
      <c r="B46" s="111"/>
      <c r="C46" s="111"/>
      <c r="D46" s="112"/>
    </row>
    <row r="47" spans="1:4" x14ac:dyDescent="0.2">
      <c r="A47" s="11" t="s">
        <v>0</v>
      </c>
      <c r="B47" s="3" t="s">
        <v>37</v>
      </c>
      <c r="C47" s="3" t="s">
        <v>38</v>
      </c>
      <c r="D47" s="4" t="s">
        <v>6</v>
      </c>
    </row>
    <row r="48" spans="1:4" ht="53.25" customHeight="1" x14ac:dyDescent="0.2">
      <c r="A48" s="8" t="s">
        <v>1</v>
      </c>
      <c r="B48" s="6">
        <v>951</v>
      </c>
      <c r="C48" s="113" t="str">
        <f>IF(AND(B49&lt;1),"NO PM STATED",IF(AND(B48&gt;=B51-C50),"MET PM",IF(AND(B48&lt;B51-C50),"PM NOT MET")))</f>
        <v>MET PM</v>
      </c>
      <c r="D48" s="130"/>
    </row>
    <row r="49" spans="1:4" ht="26.65" customHeight="1" x14ac:dyDescent="0.2">
      <c r="A49" s="28" t="s">
        <v>44</v>
      </c>
      <c r="B49" s="6">
        <f>B51</f>
        <v>1022</v>
      </c>
      <c r="C49" s="114"/>
      <c r="D49" s="130"/>
    </row>
    <row r="50" spans="1:4" ht="26.65" hidden="1" customHeight="1" x14ac:dyDescent="0.2">
      <c r="A50" s="28"/>
      <c r="B50" s="38">
        <v>0.1</v>
      </c>
      <c r="C50" s="47">
        <f>B49*B50</f>
        <v>102.2</v>
      </c>
      <c r="D50" s="130"/>
    </row>
    <row r="51" spans="1:4" ht="26.65" customHeight="1" x14ac:dyDescent="0.2">
      <c r="A51" s="8" t="s">
        <v>2</v>
      </c>
      <c r="B51" s="6">
        <v>1022</v>
      </c>
      <c r="C51" s="37"/>
      <c r="D51" s="131"/>
    </row>
    <row r="52" spans="1:4" x14ac:dyDescent="0.2">
      <c r="A52" s="11" t="s">
        <v>4</v>
      </c>
      <c r="B52" s="3" t="s">
        <v>37</v>
      </c>
      <c r="C52" s="3" t="s">
        <v>38</v>
      </c>
      <c r="D52" s="4" t="s">
        <v>6</v>
      </c>
    </row>
    <row r="53" spans="1:4" ht="53.25" customHeight="1" x14ac:dyDescent="0.2">
      <c r="A53" s="8" t="s">
        <v>1</v>
      </c>
      <c r="B53" s="6">
        <v>1155</v>
      </c>
      <c r="C53" s="113" t="str">
        <f>IF(AND(B54&lt;1),"NO PM STATED",IF(AND(B53&gt;=B56-C55),"MET PM",IF(AND(B53&lt;B56-C55),"PM NOT MET")))</f>
        <v>MET PM</v>
      </c>
      <c r="D53" s="197"/>
    </row>
    <row r="54" spans="1:4" ht="26.65" customHeight="1" x14ac:dyDescent="0.2">
      <c r="A54" s="28" t="s">
        <v>44</v>
      </c>
      <c r="B54" s="6">
        <f>B56</f>
        <v>789</v>
      </c>
      <c r="C54" s="114"/>
      <c r="D54" s="198"/>
    </row>
    <row r="55" spans="1:4" ht="26.65" hidden="1" customHeight="1" x14ac:dyDescent="0.2">
      <c r="A55" s="28"/>
      <c r="B55" s="38">
        <v>0.1</v>
      </c>
      <c r="C55" s="34">
        <f>B55*B54</f>
        <v>78.900000000000006</v>
      </c>
      <c r="D55" s="198"/>
    </row>
    <row r="56" spans="1:4" ht="26.85" customHeight="1" x14ac:dyDescent="0.2">
      <c r="A56" s="8" t="s">
        <v>2</v>
      </c>
      <c r="B56" s="6">
        <v>789</v>
      </c>
      <c r="C56" s="36"/>
      <c r="D56" s="199"/>
    </row>
    <row r="57" spans="1:4" ht="6.75" customHeight="1" x14ac:dyDescent="0.2">
      <c r="A57" s="9"/>
      <c r="B57" s="16"/>
      <c r="C57" s="55"/>
      <c r="D57" s="18"/>
    </row>
    <row r="58" spans="1:4" x14ac:dyDescent="0.2">
      <c r="A58" s="154" t="s">
        <v>61</v>
      </c>
      <c r="B58" s="154"/>
      <c r="C58" s="154"/>
      <c r="D58" s="154"/>
    </row>
    <row r="59" spans="1:4" x14ac:dyDescent="0.2">
      <c r="A59" s="12"/>
    </row>
    <row r="60" spans="1:4" x14ac:dyDescent="0.2">
      <c r="A60" s="186" t="s">
        <v>3</v>
      </c>
      <c r="B60" s="187"/>
      <c r="C60" s="187"/>
      <c r="D60" s="188"/>
    </row>
    <row r="61" spans="1:4" x14ac:dyDescent="0.2">
      <c r="A61" s="11" t="s">
        <v>0</v>
      </c>
      <c r="B61" s="3" t="s">
        <v>37</v>
      </c>
      <c r="C61" s="3" t="s">
        <v>38</v>
      </c>
      <c r="D61" s="4" t="s">
        <v>6</v>
      </c>
    </row>
    <row r="62" spans="1:4" ht="53.25" customHeight="1" x14ac:dyDescent="0.2">
      <c r="A62" s="14" t="s">
        <v>1</v>
      </c>
      <c r="B62" s="6">
        <v>26</v>
      </c>
      <c r="C62" s="113" t="str">
        <f>IF(AND(B63&lt;1),"NO PM STATED",IF(AND(B62&gt;=B65-C64),"MET PM",IF(AND(B62&lt;B65-C64),"PM NOT MET")))</f>
        <v>PM NOT MET</v>
      </c>
      <c r="D62" s="130"/>
    </row>
    <row r="63" spans="1:4" ht="26.85" customHeight="1" x14ac:dyDescent="0.2">
      <c r="A63" s="28" t="s">
        <v>44</v>
      </c>
      <c r="B63" s="6">
        <f>B65</f>
        <v>57</v>
      </c>
      <c r="C63" s="114"/>
      <c r="D63" s="130"/>
    </row>
    <row r="64" spans="1:4" ht="26.85" hidden="1" customHeight="1" x14ac:dyDescent="0.2">
      <c r="A64" s="28"/>
      <c r="B64" s="38">
        <v>0.1</v>
      </c>
      <c r="C64" s="40">
        <f>B63*B64</f>
        <v>5.7</v>
      </c>
      <c r="D64" s="130"/>
    </row>
    <row r="65" spans="1:4" ht="26.85" customHeight="1" x14ac:dyDescent="0.2">
      <c r="A65" s="14" t="s">
        <v>2</v>
      </c>
      <c r="B65" s="6">
        <v>57</v>
      </c>
      <c r="C65" s="37"/>
      <c r="D65" s="131"/>
    </row>
    <row r="66" spans="1:4" x14ac:dyDescent="0.2">
      <c r="A66" s="12"/>
    </row>
    <row r="67" spans="1:4" x14ac:dyDescent="0.2">
      <c r="A67" s="154" t="s">
        <v>63</v>
      </c>
      <c r="B67" s="154"/>
      <c r="C67" s="154"/>
      <c r="D67" s="154"/>
    </row>
    <row r="68" spans="1:4" x14ac:dyDescent="0.2">
      <c r="A68" s="12"/>
    </row>
    <row r="69" spans="1:4" ht="70.900000000000006" customHeight="1" x14ac:dyDescent="0.2">
      <c r="A69" s="126" t="s">
        <v>70</v>
      </c>
      <c r="B69" s="126"/>
      <c r="C69" s="126"/>
      <c r="D69" s="126"/>
    </row>
    <row r="147" spans="1:4" x14ac:dyDescent="0.2">
      <c r="A147" s="12"/>
      <c r="B147" s="12"/>
      <c r="C147" s="12"/>
      <c r="D147" s="12"/>
    </row>
  </sheetData>
  <sheetProtection password="CD52" sheet="1" objects="1" scenarios="1"/>
  <protectedRanges>
    <protectedRange sqref="D62 D53 D48 D41 D36 D29 D24 D17 D12" name="Range1"/>
  </protectedRanges>
  <customSheetViews>
    <customSheetView guid="{3A600F54-6A56-45BB-B747-8667762B4338}" scale="75" showRuler="0">
      <selection activeCell="D32" sqref="D32:D33"/>
      <rowBreaks count="1" manualBreakCount="1">
        <brk id="22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activeCell="D8" sqref="D8:D9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14">
      <selection activeCell="J14" sqref="J14"/>
      <rowBreaks count="1" manualBreakCount="1">
        <brk id="26" max="16383" man="1"/>
      </rowBreaks>
      <pageMargins left="0.33" right="0.4" top="0.52" bottom="0.72" header="0.5" footer="0.5"/>
      <pageSetup scale="95" orientation="portrait" r:id="rId3"/>
      <headerFooter alignWithMargins="0">
        <oddFooter>&amp;L&amp;9 12/01/2008 &amp;A&amp;R&amp;9CCSC HOM 08-55 Page &amp;P of &amp;N</oddFooter>
      </headerFooter>
    </customSheetView>
  </customSheetViews>
  <mergeCells count="34">
    <mergeCell ref="D62:D65"/>
    <mergeCell ref="C17:C18"/>
    <mergeCell ref="A7:D7"/>
    <mergeCell ref="A8:D8"/>
    <mergeCell ref="A69:D69"/>
    <mergeCell ref="A67:D67"/>
    <mergeCell ref="D24:D27"/>
    <mergeCell ref="D12:D15"/>
    <mergeCell ref="A22:D22"/>
    <mergeCell ref="C62:C63"/>
    <mergeCell ref="D36:D39"/>
    <mergeCell ref="A60:D60"/>
    <mergeCell ref="D53:D56"/>
    <mergeCell ref="C48:C49"/>
    <mergeCell ref="C12:C13"/>
    <mergeCell ref="D17:D20"/>
    <mergeCell ref="A46:D46"/>
    <mergeCell ref="A58:D58"/>
    <mergeCell ref="C53:C54"/>
    <mergeCell ref="D48:D51"/>
    <mergeCell ref="C36:C37"/>
    <mergeCell ref="A1:D1"/>
    <mergeCell ref="A2:D2"/>
    <mergeCell ref="C29:C30"/>
    <mergeCell ref="C41:C42"/>
    <mergeCell ref="D29:D32"/>
    <mergeCell ref="C24:C25"/>
    <mergeCell ref="A34:D34"/>
    <mergeCell ref="A10:D10"/>
    <mergeCell ref="D41:D44"/>
    <mergeCell ref="A3:D3"/>
    <mergeCell ref="A4:D4"/>
    <mergeCell ref="A5:D5"/>
    <mergeCell ref="A6:D6"/>
  </mergeCells>
  <phoneticPr fontId="7" type="noConversion"/>
  <conditionalFormatting sqref="C14 C64">
    <cfRule type="cellIs" dxfId="13" priority="13" stopIfTrue="1" operator="equal">
      <formula>"Not on target to meet PM"</formula>
    </cfRule>
  </conditionalFormatting>
  <conditionalFormatting sqref="B63 B54 B49 B42 B37 B30 B25 B18 B13">
    <cfRule type="cellIs" dxfId="12" priority="9" operator="lessThan">
      <formula>1</formula>
    </cfRule>
  </conditionalFormatting>
  <conditionalFormatting sqref="C62 C53 C48 C41 C36 C29 C24 C17 C12">
    <cfRule type="cellIs" dxfId="11" priority="1" operator="equal">
      <formula>"NO PM STATED"</formula>
    </cfRule>
  </conditionalFormatting>
  <conditionalFormatting sqref="C62 C53 C48 C41 C36 C29 C24 C17 C12">
    <cfRule type="cellIs" dxfId="10" priority="2" stopIfTrue="1" operator="equal">
      <formula>"PM NOT MET"</formula>
    </cfRule>
  </conditionalFormatting>
  <pageMargins left="0.33" right="0.4" top="0.52" bottom="0.72" header="0.5" footer="0.5"/>
  <pageSetup scale="90" orientation="portrait" r:id="rId4"/>
  <headerFooter alignWithMargins="0">
    <oddFooter>&amp;L&amp;9 07/15/2015  &amp;A&amp;R&amp;9Attachment 2, CCPC HOM 15-18 Page &amp;P of  &amp;N</oddFooter>
  </headerFooter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27"/>
  <sheetViews>
    <sheetView zoomScaleNormal="100" workbookViewId="0">
      <selection activeCell="D65" sqref="D65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76.28515625" customWidth="1"/>
  </cols>
  <sheetData>
    <row r="1" spans="1:5" ht="39.75" customHeight="1" x14ac:dyDescent="0.2">
      <c r="A1" s="132" t="s">
        <v>58</v>
      </c>
      <c r="B1" s="133"/>
      <c r="C1" s="133"/>
      <c r="D1" s="134"/>
      <c r="E1" s="15"/>
    </row>
    <row r="2" spans="1:5" ht="15.75" x14ac:dyDescent="0.25">
      <c r="A2" s="147" t="s">
        <v>18</v>
      </c>
      <c r="B2" s="148"/>
      <c r="C2" s="148"/>
      <c r="D2" s="149"/>
    </row>
    <row r="3" spans="1:5" x14ac:dyDescent="0.2">
      <c r="A3" s="141" t="s">
        <v>53</v>
      </c>
      <c r="B3" s="142"/>
      <c r="C3" s="142"/>
      <c r="D3" s="143"/>
    </row>
    <row r="4" spans="1:5" x14ac:dyDescent="0.2">
      <c r="A4" s="150" t="s">
        <v>52</v>
      </c>
      <c r="B4" s="151"/>
      <c r="C4" s="151"/>
      <c r="D4" s="152"/>
    </row>
    <row r="5" spans="1:5" x14ac:dyDescent="0.2">
      <c r="A5" s="138" t="s">
        <v>40</v>
      </c>
      <c r="B5" s="139"/>
      <c r="C5" s="139"/>
      <c r="D5" s="140"/>
    </row>
    <row r="6" spans="1:5" ht="27" customHeight="1" x14ac:dyDescent="0.2">
      <c r="A6" s="117" t="s">
        <v>68</v>
      </c>
      <c r="B6" s="118"/>
      <c r="C6" s="118"/>
      <c r="D6" s="119"/>
    </row>
    <row r="7" spans="1:5" ht="25.15" customHeight="1" x14ac:dyDescent="0.2">
      <c r="A7" s="120" t="s">
        <v>42</v>
      </c>
      <c r="B7" s="121"/>
      <c r="C7" s="121"/>
      <c r="D7" s="122"/>
    </row>
    <row r="8" spans="1:5" x14ac:dyDescent="0.2">
      <c r="A8" s="123" t="s">
        <v>43</v>
      </c>
      <c r="B8" s="124"/>
      <c r="C8" s="124"/>
      <c r="D8" s="125"/>
    </row>
    <row r="9" spans="1:5" ht="6.75" customHeight="1" x14ac:dyDescent="0.2"/>
    <row r="10" spans="1:5" x14ac:dyDescent="0.2">
      <c r="A10" s="110" t="s">
        <v>7</v>
      </c>
      <c r="B10" s="111"/>
      <c r="C10" s="111"/>
      <c r="D10" s="112"/>
    </row>
    <row r="11" spans="1:5" x14ac:dyDescent="0.2">
      <c r="A11" s="2" t="s">
        <v>0</v>
      </c>
      <c r="B11" s="3" t="s">
        <v>37</v>
      </c>
      <c r="C11" s="3" t="s">
        <v>38</v>
      </c>
      <c r="D11" s="4" t="s">
        <v>6</v>
      </c>
    </row>
    <row r="12" spans="1:5" ht="53.25" customHeight="1" x14ac:dyDescent="0.2">
      <c r="A12" s="5" t="s">
        <v>1</v>
      </c>
      <c r="B12" s="6">
        <v>420</v>
      </c>
      <c r="C12" s="113" t="str">
        <f>IF(AND(B13&lt;1),"NO PM STATED",IF(AND(B12&gt;=B15-C14),"MET PM",IF(AND(B12&lt;B15-C14),"PM NOT MET")))</f>
        <v>PM NOT MET</v>
      </c>
      <c r="D12" s="185"/>
    </row>
    <row r="13" spans="1:5" ht="26.65" customHeight="1" x14ac:dyDescent="0.2">
      <c r="A13" s="28" t="s">
        <v>44</v>
      </c>
      <c r="B13" s="6">
        <f>B15</f>
        <v>850</v>
      </c>
      <c r="C13" s="114"/>
      <c r="D13" s="130"/>
    </row>
    <row r="14" spans="1:5" ht="26.65" hidden="1" customHeight="1" x14ac:dyDescent="0.2">
      <c r="A14" s="28"/>
      <c r="B14" s="38">
        <v>0.1</v>
      </c>
      <c r="C14" s="34">
        <f>B13*B14</f>
        <v>85</v>
      </c>
      <c r="D14" s="130"/>
    </row>
    <row r="15" spans="1:5" ht="26.65" customHeight="1" x14ac:dyDescent="0.2">
      <c r="A15" s="5" t="s">
        <v>2</v>
      </c>
      <c r="B15" s="6">
        <v>850</v>
      </c>
      <c r="C15" s="69"/>
      <c r="D15" s="131"/>
    </row>
    <row r="16" spans="1:5" x14ac:dyDescent="0.2">
      <c r="A16" s="7"/>
      <c r="B16" s="1"/>
    </row>
    <row r="17" spans="1:4" x14ac:dyDescent="0.2">
      <c r="A17" s="110" t="s">
        <v>8</v>
      </c>
      <c r="B17" s="111"/>
      <c r="C17" s="111"/>
      <c r="D17" s="112"/>
    </row>
    <row r="18" spans="1:4" x14ac:dyDescent="0.2">
      <c r="A18" s="2" t="s">
        <v>0</v>
      </c>
      <c r="B18" s="3" t="s">
        <v>37</v>
      </c>
      <c r="C18" s="3" t="s">
        <v>38</v>
      </c>
      <c r="D18" s="4" t="s">
        <v>6</v>
      </c>
    </row>
    <row r="19" spans="1:4" ht="53.25" customHeight="1" x14ac:dyDescent="0.2">
      <c r="A19" s="5" t="s">
        <v>1</v>
      </c>
      <c r="B19" s="6">
        <v>202</v>
      </c>
      <c r="C19" s="113" t="str">
        <f>IF(AND(B20&lt;1),"NO PM STATED",IF(AND(B19&gt;=B22-C21),"MET PM",IF(AND(B19&lt;B22-C21),"PM NOT MET")))</f>
        <v>MET PM</v>
      </c>
      <c r="D19" s="185"/>
    </row>
    <row r="20" spans="1:4" ht="26.65" customHeight="1" x14ac:dyDescent="0.2">
      <c r="A20" s="28" t="s">
        <v>44</v>
      </c>
      <c r="B20" s="6">
        <f>B22</f>
        <v>120</v>
      </c>
      <c r="C20" s="114"/>
      <c r="D20" s="130"/>
    </row>
    <row r="21" spans="1:4" ht="26.65" hidden="1" customHeight="1" x14ac:dyDescent="0.2">
      <c r="A21" s="28"/>
      <c r="B21" s="38">
        <v>0.1</v>
      </c>
      <c r="C21" s="34">
        <f>B20*B21</f>
        <v>12</v>
      </c>
      <c r="D21" s="130"/>
    </row>
    <row r="22" spans="1:4" ht="26.65" customHeight="1" x14ac:dyDescent="0.2">
      <c r="A22" s="8" t="s">
        <v>2</v>
      </c>
      <c r="B22" s="6">
        <v>120</v>
      </c>
      <c r="C22" s="69"/>
      <c r="D22" s="131"/>
    </row>
    <row r="23" spans="1:4" x14ac:dyDescent="0.2">
      <c r="A23" s="9"/>
    </row>
    <row r="24" spans="1:4" x14ac:dyDescent="0.2">
      <c r="A24" s="110" t="s">
        <v>9</v>
      </c>
      <c r="B24" s="111"/>
      <c r="C24" s="111"/>
      <c r="D24" s="112"/>
    </row>
    <row r="25" spans="1:4" x14ac:dyDescent="0.2">
      <c r="A25" s="11" t="s">
        <v>0</v>
      </c>
      <c r="B25" s="3" t="s">
        <v>37</v>
      </c>
      <c r="C25" s="3" t="s">
        <v>38</v>
      </c>
      <c r="D25" s="4" t="s">
        <v>6</v>
      </c>
    </row>
    <row r="26" spans="1:4" ht="53.25" customHeight="1" x14ac:dyDescent="0.2">
      <c r="A26" s="8" t="s">
        <v>1</v>
      </c>
      <c r="B26" s="6">
        <v>465382</v>
      </c>
      <c r="C26" s="113" t="str">
        <f>IF(AND(B27&lt;1),"NO PM STATED",IF(AND(B26&gt;=B29-C28),"MET PM",IF(AND(B26&lt;B29-C28),"PM NOT MET")))</f>
        <v>PM NOT MET</v>
      </c>
      <c r="D26" s="130"/>
    </row>
    <row r="27" spans="1:4" ht="26.65" customHeight="1" x14ac:dyDescent="0.2">
      <c r="A27" s="28" t="s">
        <v>44</v>
      </c>
      <c r="B27" s="6">
        <f>B29</f>
        <v>1200000</v>
      </c>
      <c r="C27" s="114"/>
      <c r="D27" s="130"/>
    </row>
    <row r="28" spans="1:4" ht="26.65" hidden="1" customHeight="1" x14ac:dyDescent="0.2">
      <c r="A28" s="28"/>
      <c r="B28" s="41">
        <v>0.1</v>
      </c>
      <c r="C28" s="48">
        <f>B28*B27</f>
        <v>120000</v>
      </c>
      <c r="D28" s="130"/>
    </row>
    <row r="29" spans="1:4" ht="26.65" customHeight="1" x14ac:dyDescent="0.2">
      <c r="A29" s="8" t="s">
        <v>2</v>
      </c>
      <c r="B29" s="6">
        <v>1200000</v>
      </c>
      <c r="C29" s="69"/>
      <c r="D29" s="131"/>
    </row>
    <row r="30" spans="1:4" x14ac:dyDescent="0.2">
      <c r="A30" s="12"/>
    </row>
    <row r="31" spans="1:4" x14ac:dyDescent="0.2">
      <c r="A31" s="110" t="s">
        <v>10</v>
      </c>
      <c r="B31" s="111"/>
      <c r="C31" s="111"/>
      <c r="D31" s="112"/>
    </row>
    <row r="32" spans="1:4" x14ac:dyDescent="0.2">
      <c r="A32" s="11" t="s">
        <v>0</v>
      </c>
      <c r="B32" s="3" t="s">
        <v>37</v>
      </c>
      <c r="C32" s="3" t="s">
        <v>38</v>
      </c>
      <c r="D32" s="4" t="s">
        <v>6</v>
      </c>
    </row>
    <row r="33" spans="1:4" ht="53.25" customHeight="1" x14ac:dyDescent="0.2">
      <c r="A33" s="8" t="s">
        <v>1</v>
      </c>
      <c r="B33" s="6">
        <v>923</v>
      </c>
      <c r="C33" s="113" t="str">
        <f>IF(AND(B34&lt;1),"NO PM STATED",IF(AND(B33&gt;=B36-C35),"MET PM",IF(AND(B33&lt;B36-C35),"PM NOT MET")))</f>
        <v>MET PM</v>
      </c>
      <c r="D33" s="130"/>
    </row>
    <row r="34" spans="1:4" ht="26.65" customHeight="1" x14ac:dyDescent="0.2">
      <c r="A34" s="28" t="s">
        <v>44</v>
      </c>
      <c r="B34" s="6">
        <f>B36</f>
        <v>125</v>
      </c>
      <c r="C34" s="114"/>
      <c r="D34" s="130"/>
    </row>
    <row r="35" spans="1:4" ht="26.65" hidden="1" customHeight="1" x14ac:dyDescent="0.2">
      <c r="A35" s="28"/>
      <c r="B35" s="41">
        <v>0.1</v>
      </c>
      <c r="C35" s="48">
        <f>B35*B34</f>
        <v>12.5</v>
      </c>
      <c r="D35" s="130"/>
    </row>
    <row r="36" spans="1:4" ht="26.65" customHeight="1" x14ac:dyDescent="0.2">
      <c r="A36" s="8" t="s">
        <v>2</v>
      </c>
      <c r="B36" s="6">
        <v>125</v>
      </c>
      <c r="C36" s="76"/>
      <c r="D36" s="131"/>
    </row>
    <row r="37" spans="1:4" ht="10.5" customHeight="1" x14ac:dyDescent="0.2">
      <c r="A37" s="12"/>
    </row>
    <row r="38" spans="1:4" x14ac:dyDescent="0.2">
      <c r="A38" s="154" t="s">
        <v>61</v>
      </c>
      <c r="B38" s="154"/>
      <c r="C38" s="154"/>
      <c r="D38" s="154"/>
    </row>
    <row r="39" spans="1:4" x14ac:dyDescent="0.2">
      <c r="A39" s="12"/>
    </row>
    <row r="40" spans="1:4" x14ac:dyDescent="0.2">
      <c r="A40" s="110" t="s">
        <v>3</v>
      </c>
      <c r="B40" s="111"/>
      <c r="C40" s="111"/>
      <c r="D40" s="112"/>
    </row>
    <row r="41" spans="1:4" x14ac:dyDescent="0.2">
      <c r="A41" s="11" t="s">
        <v>0</v>
      </c>
      <c r="B41" s="3" t="s">
        <v>37</v>
      </c>
      <c r="C41" s="3" t="s">
        <v>38</v>
      </c>
      <c r="D41" s="4" t="s">
        <v>6</v>
      </c>
    </row>
    <row r="42" spans="1:4" ht="53.25" customHeight="1" x14ac:dyDescent="0.2">
      <c r="A42" s="14" t="s">
        <v>1</v>
      </c>
      <c r="B42" s="6">
        <v>40</v>
      </c>
      <c r="C42" s="113" t="str">
        <f>IF(AND(B43&lt;1),"NO PM STATED",IF(AND(B42&gt;=B45-C44),"MET PM",IF(AND(B42&lt;B45-C44),"PM NOT MET")))</f>
        <v>MET PM</v>
      </c>
      <c r="D42" s="185"/>
    </row>
    <row r="43" spans="1:4" ht="26.65" customHeight="1" x14ac:dyDescent="0.2">
      <c r="A43" s="28" t="s">
        <v>44</v>
      </c>
      <c r="B43" s="6">
        <f>B45</f>
        <v>35</v>
      </c>
      <c r="C43" s="114"/>
      <c r="D43" s="130"/>
    </row>
    <row r="44" spans="1:4" ht="26.65" hidden="1" customHeight="1" x14ac:dyDescent="0.2">
      <c r="A44" s="28"/>
      <c r="B44" s="38">
        <v>0.05</v>
      </c>
      <c r="C44" s="34">
        <f>B43*B44</f>
        <v>1.75</v>
      </c>
      <c r="D44" s="130"/>
    </row>
    <row r="45" spans="1:4" ht="26.65" customHeight="1" x14ac:dyDescent="0.2">
      <c r="A45" s="14" t="s">
        <v>2</v>
      </c>
      <c r="B45" s="6">
        <v>35</v>
      </c>
      <c r="C45" s="69"/>
      <c r="D45" s="131"/>
    </row>
    <row r="46" spans="1:4" x14ac:dyDescent="0.2">
      <c r="A46" s="12"/>
    </row>
    <row r="47" spans="1:4" x14ac:dyDescent="0.2">
      <c r="A47" s="154" t="s">
        <v>62</v>
      </c>
      <c r="B47" s="154"/>
      <c r="C47" s="154"/>
      <c r="D47" s="154"/>
    </row>
    <row r="48" spans="1:4" x14ac:dyDescent="0.2">
      <c r="A48" s="12"/>
    </row>
    <row r="49" spans="1:4" ht="70.900000000000006" customHeight="1" x14ac:dyDescent="0.2">
      <c r="A49" s="126" t="s">
        <v>70</v>
      </c>
      <c r="B49" s="126"/>
      <c r="C49" s="126"/>
      <c r="D49" s="126"/>
    </row>
    <row r="127" spans="1:4" x14ac:dyDescent="0.2">
      <c r="A127" s="12"/>
      <c r="B127" s="12"/>
      <c r="C127" s="12"/>
      <c r="D127" s="12"/>
    </row>
  </sheetData>
  <sheetProtection password="CD52" sheet="1" objects="1" scenarios="1"/>
  <protectedRanges>
    <protectedRange sqref="D26 D33 D42" name="Range1"/>
  </protectedRanges>
  <customSheetViews>
    <customSheetView guid="{3A600F54-6A56-45BB-B747-8667762B4338}" scale="75" showRuler="0" topLeftCell="A22">
      <selection activeCell="C34" sqref="C34"/>
      <rowBreaks count="1" manualBreakCount="1">
        <brk id="22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 topLeftCell="A16">
      <selection activeCell="A28" sqref="A28:D28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14">
      <selection activeCell="J14" sqref="J14"/>
      <rowBreaks count="1" manualBreakCount="1">
        <brk id="26" max="16383" man="1"/>
      </rowBreaks>
      <pageMargins left="0.33" right="0.4" top="0.52" bottom="0.72" header="0.5" footer="0.5"/>
      <pageSetup scale="95" orientation="portrait" r:id="rId3"/>
      <headerFooter alignWithMargins="0">
        <oddFooter>&amp;L&amp;9 12/01/2008 &amp;A&amp;R&amp;9CCSC HOM 08-55 Page &amp;P of &amp;N</oddFooter>
      </headerFooter>
    </customSheetView>
  </customSheetViews>
  <mergeCells count="26">
    <mergeCell ref="A17:D17"/>
    <mergeCell ref="A38:D38"/>
    <mergeCell ref="A40:D40"/>
    <mergeCell ref="D26:D29"/>
    <mergeCell ref="A31:D31"/>
    <mergeCell ref="D33:D36"/>
    <mergeCell ref="C26:C27"/>
    <mergeCell ref="C33:C34"/>
    <mergeCell ref="A24:D24"/>
    <mergeCell ref="D42:D45"/>
    <mergeCell ref="C42:C43"/>
    <mergeCell ref="A49:D49"/>
    <mergeCell ref="A47:D47"/>
    <mergeCell ref="C19:C20"/>
    <mergeCell ref="D19:D22"/>
    <mergeCell ref="C12:C13"/>
    <mergeCell ref="A1:D1"/>
    <mergeCell ref="A2:D2"/>
    <mergeCell ref="A10:D10"/>
    <mergeCell ref="D12:D15"/>
    <mergeCell ref="A3:D3"/>
    <mergeCell ref="A4:D4"/>
    <mergeCell ref="A5:D5"/>
    <mergeCell ref="A6:D6"/>
    <mergeCell ref="A7:D7"/>
    <mergeCell ref="A8:D8"/>
  </mergeCells>
  <phoneticPr fontId="7" type="noConversion"/>
  <conditionalFormatting sqref="B43 B34 B27 B20 B13">
    <cfRule type="cellIs" dxfId="9" priority="7" operator="lessThan">
      <formula>1</formula>
    </cfRule>
  </conditionalFormatting>
  <conditionalFormatting sqref="C42 C33 C26 C19 C12">
    <cfRule type="cellIs" dxfId="8" priority="1" operator="equal">
      <formula>"NO PM STATED"</formula>
    </cfRule>
  </conditionalFormatting>
  <conditionalFormatting sqref="C42 C33 C26 C19 C12">
    <cfRule type="cellIs" dxfId="7" priority="2" stopIfTrue="1" operator="equal">
      <formula>"PM NOT MET"</formula>
    </cfRule>
  </conditionalFormatting>
  <pageMargins left="0.33" right="0.4" top="0.52" bottom="0.72" header="0.5" footer="0.5"/>
  <pageSetup scale="86" orientation="portrait" r:id="rId4"/>
  <headerFooter alignWithMargins="0">
    <oddFooter>&amp;L&amp;9 07/15/2015  &amp;A&amp;R&amp;9Attachment 2, CCPC HOM 15-18 Page &amp;P of  &amp;N</oddFooter>
  </headerFooter>
  <rowBreaks count="1" manualBreakCount="1">
    <brk id="3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104"/>
  <sheetViews>
    <sheetView tabSelected="1" topLeftCell="C1" zoomScaleNormal="100" workbookViewId="0">
      <selection activeCell="H72" sqref="H7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78.7109375" customWidth="1"/>
  </cols>
  <sheetData>
    <row r="1" spans="1:5" ht="39.75" customHeight="1" x14ac:dyDescent="0.2">
      <c r="A1" s="132" t="s">
        <v>58</v>
      </c>
      <c r="B1" s="133"/>
      <c r="C1" s="133"/>
      <c r="D1" s="134"/>
      <c r="E1" s="15"/>
    </row>
    <row r="2" spans="1:5" ht="15.75" x14ac:dyDescent="0.25">
      <c r="A2" s="147" t="s">
        <v>19</v>
      </c>
      <c r="B2" s="148"/>
      <c r="C2" s="148"/>
      <c r="D2" s="149"/>
    </row>
    <row r="3" spans="1:5" x14ac:dyDescent="0.2">
      <c r="A3" s="141" t="s">
        <v>57</v>
      </c>
      <c r="B3" s="142"/>
      <c r="C3" s="142"/>
      <c r="D3" s="143"/>
    </row>
    <row r="4" spans="1:5" x14ac:dyDescent="0.2">
      <c r="A4" s="150" t="s">
        <v>52</v>
      </c>
      <c r="B4" s="151"/>
      <c r="C4" s="151"/>
      <c r="D4" s="152"/>
    </row>
    <row r="5" spans="1:5" x14ac:dyDescent="0.2">
      <c r="A5" s="138" t="s">
        <v>40</v>
      </c>
      <c r="B5" s="139"/>
      <c r="C5" s="139"/>
      <c r="D5" s="140"/>
    </row>
    <row r="6" spans="1:5" ht="27" customHeight="1" x14ac:dyDescent="0.2">
      <c r="A6" s="117" t="s">
        <v>68</v>
      </c>
      <c r="B6" s="118"/>
      <c r="C6" s="118"/>
      <c r="D6" s="119"/>
    </row>
    <row r="7" spans="1:5" ht="27.6" customHeight="1" x14ac:dyDescent="0.2">
      <c r="A7" s="120" t="s">
        <v>42</v>
      </c>
      <c r="B7" s="121"/>
      <c r="C7" s="121"/>
      <c r="D7" s="122"/>
    </row>
    <row r="8" spans="1:5" x14ac:dyDescent="0.2">
      <c r="A8" s="123" t="s">
        <v>43</v>
      </c>
      <c r="B8" s="124"/>
      <c r="C8" s="124"/>
      <c r="D8" s="125"/>
    </row>
    <row r="9" spans="1:5" ht="6.75" customHeight="1" x14ac:dyDescent="0.2"/>
    <row r="10" spans="1:5" x14ac:dyDescent="0.2">
      <c r="A10" s="110" t="s">
        <v>7</v>
      </c>
      <c r="B10" s="111"/>
      <c r="C10" s="111"/>
      <c r="D10" s="112"/>
    </row>
    <row r="11" spans="1:5" x14ac:dyDescent="0.2">
      <c r="A11" s="2" t="s">
        <v>0</v>
      </c>
      <c r="B11" s="3" t="s">
        <v>37</v>
      </c>
      <c r="C11" s="3" t="s">
        <v>38</v>
      </c>
      <c r="D11" s="4" t="s">
        <v>6</v>
      </c>
    </row>
    <row r="12" spans="1:5" ht="53.25" customHeight="1" x14ac:dyDescent="0.2">
      <c r="A12" s="5" t="s">
        <v>1</v>
      </c>
      <c r="B12" s="6">
        <v>3755</v>
      </c>
      <c r="C12" s="113" t="str">
        <f>IF(AND(B13&lt;1),"NO PM STATED",IF(AND(B12&gt;=B15-C14),"MET PM",IF(AND(B12&lt;B15-C14),"PM NOT MET")))</f>
        <v>MET PM</v>
      </c>
      <c r="D12" s="200"/>
    </row>
    <row r="13" spans="1:5" ht="26.65" customHeight="1" x14ac:dyDescent="0.2">
      <c r="A13" s="28" t="s">
        <v>44</v>
      </c>
      <c r="B13" s="6">
        <f>B15</f>
        <v>2680</v>
      </c>
      <c r="C13" s="114"/>
      <c r="D13" s="201"/>
    </row>
    <row r="14" spans="1:5" ht="26.65" hidden="1" customHeight="1" x14ac:dyDescent="0.2">
      <c r="A14" s="28"/>
      <c r="B14" s="38">
        <v>0.1</v>
      </c>
      <c r="C14" s="40">
        <f>B14*B13</f>
        <v>268</v>
      </c>
      <c r="D14" s="201"/>
    </row>
    <row r="15" spans="1:5" ht="26.65" customHeight="1" x14ac:dyDescent="0.2">
      <c r="A15" s="5" t="s">
        <v>2</v>
      </c>
      <c r="B15" s="6">
        <v>2680</v>
      </c>
      <c r="C15" s="36"/>
      <c r="D15" s="202"/>
    </row>
    <row r="16" spans="1:5" x14ac:dyDescent="0.2">
      <c r="A16" s="2" t="s">
        <v>5</v>
      </c>
      <c r="B16" s="3" t="s">
        <v>37</v>
      </c>
      <c r="C16" s="3" t="s">
        <v>38</v>
      </c>
      <c r="D16" s="4" t="s">
        <v>6</v>
      </c>
    </row>
    <row r="17" spans="1:6" ht="53.25" customHeight="1" x14ac:dyDescent="0.2">
      <c r="A17" s="5" t="s">
        <v>1</v>
      </c>
      <c r="B17" s="6">
        <v>2815</v>
      </c>
      <c r="C17" s="113" t="str">
        <f>IF(AND(B18&lt;1),"NO PM STATED",IF(AND(B17&gt;=B20-C19),"MET PM",IF(AND(B17&lt;B20-C19),"PM NOT MET")))</f>
        <v>MET PM</v>
      </c>
      <c r="D17" s="200"/>
    </row>
    <row r="18" spans="1:6" ht="26.65" customHeight="1" x14ac:dyDescent="0.2">
      <c r="A18" s="28" t="s">
        <v>44</v>
      </c>
      <c r="B18" s="6">
        <f>B20</f>
        <v>2500</v>
      </c>
      <c r="C18" s="114"/>
      <c r="D18" s="201"/>
    </row>
    <row r="19" spans="1:6" ht="26.65" hidden="1" customHeight="1" x14ac:dyDescent="0.2">
      <c r="A19" s="28"/>
      <c r="B19" s="38">
        <v>0.1</v>
      </c>
      <c r="C19" s="40">
        <f>B18*B19</f>
        <v>250</v>
      </c>
      <c r="D19" s="201"/>
    </row>
    <row r="20" spans="1:6" ht="26.65" customHeight="1" x14ac:dyDescent="0.2">
      <c r="A20" s="5" t="s">
        <v>2</v>
      </c>
      <c r="B20" s="6">
        <v>2500</v>
      </c>
      <c r="C20" s="37"/>
      <c r="D20" s="202"/>
      <c r="F20" s="26"/>
    </row>
    <row r="21" spans="1:6" x14ac:dyDescent="0.2">
      <c r="A21" s="2" t="s">
        <v>29</v>
      </c>
      <c r="B21" s="3" t="s">
        <v>37</v>
      </c>
      <c r="C21" s="3" t="s">
        <v>38</v>
      </c>
      <c r="D21" s="4" t="s">
        <v>6</v>
      </c>
    </row>
    <row r="22" spans="1:6" ht="53.25" customHeight="1" x14ac:dyDescent="0.2">
      <c r="A22" s="5" t="s">
        <v>1</v>
      </c>
      <c r="B22" s="6">
        <v>2353</v>
      </c>
      <c r="C22" s="113" t="str">
        <f>IF(AND(B23&lt;1),"NO PM STATED",IF(AND(B22&gt;=B25-C24),"MET PM",IF(AND(B22&lt;B25-C24),"PM NOT MET")))</f>
        <v>MET PM</v>
      </c>
      <c r="D22" s="200"/>
    </row>
    <row r="23" spans="1:6" ht="26.65" customHeight="1" x14ac:dyDescent="0.2">
      <c r="A23" s="28" t="s">
        <v>44</v>
      </c>
      <c r="B23" s="6">
        <f>B25</f>
        <v>500</v>
      </c>
      <c r="C23" s="114"/>
      <c r="D23" s="201"/>
    </row>
    <row r="24" spans="1:6" ht="26.65" hidden="1" customHeight="1" x14ac:dyDescent="0.2">
      <c r="A24" s="28"/>
      <c r="B24" s="38">
        <v>0.1</v>
      </c>
      <c r="C24" s="40">
        <f>B23*B24</f>
        <v>50</v>
      </c>
      <c r="D24" s="201"/>
    </row>
    <row r="25" spans="1:6" ht="26.65" customHeight="1" x14ac:dyDescent="0.2">
      <c r="A25" s="5" t="s">
        <v>2</v>
      </c>
      <c r="B25" s="6">
        <v>500</v>
      </c>
      <c r="C25" s="37"/>
      <c r="D25" s="202"/>
    </row>
    <row r="26" spans="1:6" x14ac:dyDescent="0.2">
      <c r="A26" s="2" t="s">
        <v>22</v>
      </c>
      <c r="B26" s="3" t="s">
        <v>37</v>
      </c>
      <c r="C26" s="3" t="s">
        <v>38</v>
      </c>
      <c r="D26" s="4" t="s">
        <v>6</v>
      </c>
    </row>
    <row r="27" spans="1:6" ht="53.25" customHeight="1" x14ac:dyDescent="0.2">
      <c r="A27" s="5" t="s">
        <v>1</v>
      </c>
      <c r="B27" s="6">
        <v>2184</v>
      </c>
      <c r="C27" s="113" t="str">
        <f>IF(AND(B28&lt;1),"NO PM STATED",IF(AND(B27&gt;=B30-C29),"MET PM",IF(AND(B27&lt;B30-C29),"PM NOT MET")))</f>
        <v>MET PM</v>
      </c>
      <c r="D27" s="200"/>
    </row>
    <row r="28" spans="1:6" ht="26.65" customHeight="1" x14ac:dyDescent="0.2">
      <c r="A28" s="28" t="s">
        <v>44</v>
      </c>
      <c r="B28" s="6">
        <f>B30</f>
        <v>755</v>
      </c>
      <c r="C28" s="114"/>
      <c r="D28" s="201"/>
    </row>
    <row r="29" spans="1:6" ht="26.65" hidden="1" customHeight="1" x14ac:dyDescent="0.2">
      <c r="A29" s="28"/>
      <c r="B29" s="38">
        <v>0.1</v>
      </c>
      <c r="C29" s="40">
        <f>B28*B29</f>
        <v>75.5</v>
      </c>
      <c r="D29" s="201"/>
    </row>
    <row r="30" spans="1:6" ht="26.65" customHeight="1" x14ac:dyDescent="0.2">
      <c r="A30" s="5" t="s">
        <v>2</v>
      </c>
      <c r="B30" s="6">
        <v>755</v>
      </c>
      <c r="C30" s="61"/>
      <c r="D30" s="202"/>
    </row>
    <row r="31" spans="1:6" x14ac:dyDescent="0.2">
      <c r="A31" s="7"/>
      <c r="B31" s="1"/>
    </row>
    <row r="32" spans="1:6" x14ac:dyDescent="0.2">
      <c r="A32" s="110" t="s">
        <v>8</v>
      </c>
      <c r="B32" s="111"/>
      <c r="C32" s="111"/>
      <c r="D32" s="112"/>
    </row>
    <row r="33" spans="1:4" x14ac:dyDescent="0.2">
      <c r="A33" s="2" t="s">
        <v>0</v>
      </c>
      <c r="B33" s="3" t="s">
        <v>37</v>
      </c>
      <c r="C33" s="3" t="s">
        <v>38</v>
      </c>
      <c r="D33" s="4" t="s">
        <v>6</v>
      </c>
    </row>
    <row r="34" spans="1:4" ht="53.25" customHeight="1" x14ac:dyDescent="0.2">
      <c r="A34" s="5" t="s">
        <v>1</v>
      </c>
      <c r="B34" s="6">
        <v>134</v>
      </c>
      <c r="C34" s="113" t="str">
        <f>IF(AND(B35&lt;1),"NO PM STATED",IF(AND(B34&gt;=B37-C36),"MET PM",IF(AND(B34&lt;B37-C36),"PM NOT MET")))</f>
        <v>MET PM</v>
      </c>
      <c r="D34" s="200"/>
    </row>
    <row r="35" spans="1:4" ht="26.65" customHeight="1" x14ac:dyDescent="0.2">
      <c r="A35" s="28" t="s">
        <v>44</v>
      </c>
      <c r="B35" s="6">
        <f>B37</f>
        <v>100</v>
      </c>
      <c r="C35" s="114"/>
      <c r="D35" s="201"/>
    </row>
    <row r="36" spans="1:4" ht="26.65" hidden="1" customHeight="1" x14ac:dyDescent="0.2">
      <c r="A36" s="28"/>
      <c r="B36" s="66">
        <v>0.1</v>
      </c>
      <c r="C36" s="65">
        <f>B35*B36</f>
        <v>10</v>
      </c>
      <c r="D36" s="201"/>
    </row>
    <row r="37" spans="1:4" ht="26.65" customHeight="1" x14ac:dyDescent="0.2">
      <c r="A37" s="8" t="s">
        <v>2</v>
      </c>
      <c r="B37" s="6">
        <v>100</v>
      </c>
      <c r="C37" s="61"/>
      <c r="D37" s="202"/>
    </row>
    <row r="38" spans="1:4" x14ac:dyDescent="0.2">
      <c r="A38" s="10"/>
    </row>
    <row r="39" spans="1:4" x14ac:dyDescent="0.2">
      <c r="A39" s="110" t="s">
        <v>9</v>
      </c>
      <c r="B39" s="111"/>
      <c r="C39" s="111"/>
      <c r="D39" s="112"/>
    </row>
    <row r="40" spans="1:4" x14ac:dyDescent="0.2">
      <c r="A40" s="11" t="s">
        <v>0</v>
      </c>
      <c r="B40" s="3" t="s">
        <v>37</v>
      </c>
      <c r="C40" s="3" t="s">
        <v>38</v>
      </c>
      <c r="D40" s="4" t="s">
        <v>6</v>
      </c>
    </row>
    <row r="41" spans="1:4" ht="53.25" customHeight="1" x14ac:dyDescent="0.2">
      <c r="A41" s="8" t="s">
        <v>1</v>
      </c>
      <c r="B41" s="6">
        <v>1557278</v>
      </c>
      <c r="C41" s="113" t="str">
        <f>IF(AND(B42&lt;1),"NO PM STATED",IF(AND(B41&gt;=B44-C43),"MET PM",IF(AND(B41&lt;B44-C43),"PM NOT MET")))</f>
        <v>MET PM</v>
      </c>
      <c r="D41" s="194"/>
    </row>
    <row r="42" spans="1:4" ht="26.65" customHeight="1" x14ac:dyDescent="0.2">
      <c r="A42" s="28" t="s">
        <v>44</v>
      </c>
      <c r="B42" s="6">
        <f>B44</f>
        <v>750000</v>
      </c>
      <c r="C42" s="114"/>
      <c r="D42" s="195"/>
    </row>
    <row r="43" spans="1:4" ht="26.65" hidden="1" customHeight="1" x14ac:dyDescent="0.2">
      <c r="A43" s="28"/>
      <c r="B43" s="38">
        <v>0.1</v>
      </c>
      <c r="C43" s="40">
        <f>B42*B43</f>
        <v>75000</v>
      </c>
      <c r="D43" s="195"/>
    </row>
    <row r="44" spans="1:4" ht="26.65" customHeight="1" x14ac:dyDescent="0.2">
      <c r="A44" s="8" t="s">
        <v>2</v>
      </c>
      <c r="B44" s="6">
        <v>750000</v>
      </c>
      <c r="C44" s="37"/>
      <c r="D44" s="196"/>
    </row>
    <row r="45" spans="1:4" x14ac:dyDescent="0.2">
      <c r="A45" s="2" t="s">
        <v>5</v>
      </c>
      <c r="B45" s="3" t="s">
        <v>37</v>
      </c>
      <c r="C45" s="3" t="s">
        <v>38</v>
      </c>
      <c r="D45" s="4" t="s">
        <v>6</v>
      </c>
    </row>
    <row r="46" spans="1:4" ht="53.25" customHeight="1" x14ac:dyDescent="0.2">
      <c r="A46" s="5" t="s">
        <v>1</v>
      </c>
      <c r="B46" s="6">
        <v>1027258</v>
      </c>
      <c r="C46" s="113" t="str">
        <f>IF(AND(B47&lt;1),"NO PM STATED",IF(AND(B46&gt;=B49-C48),"MET PM",IF(AND(B46&lt;B49-C48),"PM NOT MET")))</f>
        <v>MET PM</v>
      </c>
      <c r="D46" s="200"/>
    </row>
    <row r="47" spans="1:4" ht="26.65" customHeight="1" x14ac:dyDescent="0.2">
      <c r="A47" s="28" t="s">
        <v>44</v>
      </c>
      <c r="B47" s="6">
        <f>B49</f>
        <v>108000</v>
      </c>
      <c r="C47" s="114"/>
      <c r="D47" s="201"/>
    </row>
    <row r="48" spans="1:4" ht="26.65" hidden="1" customHeight="1" x14ac:dyDescent="0.2">
      <c r="A48" s="28"/>
      <c r="B48" s="38">
        <v>0.1</v>
      </c>
      <c r="C48" s="40">
        <f>B47*B48</f>
        <v>10800</v>
      </c>
      <c r="D48" s="201"/>
    </row>
    <row r="49" spans="1:4" ht="26.65" customHeight="1" x14ac:dyDescent="0.2">
      <c r="A49" s="5" t="s">
        <v>2</v>
      </c>
      <c r="B49" s="6">
        <v>108000</v>
      </c>
      <c r="C49" s="37"/>
      <c r="D49" s="202"/>
    </row>
    <row r="50" spans="1:4" x14ac:dyDescent="0.2">
      <c r="A50" s="2" t="s">
        <v>29</v>
      </c>
      <c r="B50" s="3" t="s">
        <v>37</v>
      </c>
      <c r="C50" s="3" t="s">
        <v>38</v>
      </c>
      <c r="D50" s="4" t="s">
        <v>6</v>
      </c>
    </row>
    <row r="51" spans="1:4" ht="53.25" customHeight="1" x14ac:dyDescent="0.2">
      <c r="A51" s="5" t="s">
        <v>1</v>
      </c>
      <c r="B51" s="6">
        <v>958880</v>
      </c>
      <c r="C51" s="113" t="str">
        <f>IF(AND(B52&lt;1),"NO PM STATED",IF(AND(B51&gt;=B54-C53),"MET PM",IF(AND(B51&lt;B54-C53),"PM NOT MET")))</f>
        <v>MET PM</v>
      </c>
      <c r="D51" s="200"/>
    </row>
    <row r="52" spans="1:4" ht="26.65" customHeight="1" x14ac:dyDescent="0.2">
      <c r="A52" s="28" t="s">
        <v>44</v>
      </c>
      <c r="B52" s="6">
        <f>B54</f>
        <v>500</v>
      </c>
      <c r="C52" s="114"/>
      <c r="D52" s="201"/>
    </row>
    <row r="53" spans="1:4" ht="26.65" hidden="1" customHeight="1" x14ac:dyDescent="0.2">
      <c r="A53" s="28"/>
      <c r="B53" s="38">
        <v>0.1</v>
      </c>
      <c r="C53" s="40">
        <f>B53*B52</f>
        <v>50</v>
      </c>
      <c r="D53" s="201"/>
    </row>
    <row r="54" spans="1:4" ht="26.65" customHeight="1" x14ac:dyDescent="0.2">
      <c r="A54" s="5" t="s">
        <v>2</v>
      </c>
      <c r="B54" s="6">
        <v>500</v>
      </c>
      <c r="C54" s="37"/>
      <c r="D54" s="202"/>
    </row>
    <row r="55" spans="1:4" x14ac:dyDescent="0.2">
      <c r="A55" s="2" t="s">
        <v>22</v>
      </c>
      <c r="B55" s="3" t="s">
        <v>37</v>
      </c>
      <c r="C55" s="3" t="s">
        <v>38</v>
      </c>
      <c r="D55" s="4" t="s">
        <v>6</v>
      </c>
    </row>
    <row r="56" spans="1:4" ht="53.25" customHeight="1" x14ac:dyDescent="0.2">
      <c r="A56" s="5" t="s">
        <v>1</v>
      </c>
      <c r="B56" s="6">
        <v>92858</v>
      </c>
      <c r="C56" s="113" t="str">
        <f>IF(AND(B57&lt;1),"NO PM STATED",IF(AND(B56&gt;=B59-C58),"MET PM",IF(AND(B56&lt;B59-C58),"PM NOT MET")))</f>
        <v>MET PM</v>
      </c>
      <c r="D56" s="130"/>
    </row>
    <row r="57" spans="1:4" ht="26.65" customHeight="1" x14ac:dyDescent="0.2">
      <c r="A57" s="28" t="s">
        <v>44</v>
      </c>
      <c r="B57" s="6">
        <f>B59</f>
        <v>18000</v>
      </c>
      <c r="C57" s="114"/>
      <c r="D57" s="130"/>
    </row>
    <row r="58" spans="1:4" ht="26.65" hidden="1" customHeight="1" x14ac:dyDescent="0.2">
      <c r="A58" s="28"/>
      <c r="B58" s="38">
        <v>0.1</v>
      </c>
      <c r="C58" s="40">
        <f>B57*B58</f>
        <v>1800</v>
      </c>
      <c r="D58" s="130"/>
    </row>
    <row r="59" spans="1:4" ht="26.65" customHeight="1" x14ac:dyDescent="0.2">
      <c r="A59" s="5" t="s">
        <v>2</v>
      </c>
      <c r="B59" s="6">
        <v>18000</v>
      </c>
      <c r="C59" s="61"/>
      <c r="D59" s="131"/>
    </row>
    <row r="60" spans="1:4" hidden="1" x14ac:dyDescent="0.2">
      <c r="A60" s="13"/>
    </row>
    <row r="61" spans="1:4" hidden="1" x14ac:dyDescent="0.2">
      <c r="A61" s="181" t="s">
        <v>10</v>
      </c>
      <c r="B61" s="182"/>
      <c r="C61" s="182"/>
      <c r="D61" s="183"/>
    </row>
    <row r="62" spans="1:4" x14ac:dyDescent="0.2">
      <c r="A62" s="12"/>
    </row>
    <row r="63" spans="1:4" x14ac:dyDescent="0.2">
      <c r="A63" s="154" t="s">
        <v>61</v>
      </c>
      <c r="B63" s="154"/>
      <c r="C63" s="154"/>
      <c r="D63" s="154"/>
    </row>
    <row r="64" spans="1:4" x14ac:dyDescent="0.2">
      <c r="A64" s="12"/>
    </row>
    <row r="65" spans="1:4" x14ac:dyDescent="0.2">
      <c r="A65" s="110" t="s">
        <v>3</v>
      </c>
      <c r="B65" s="111"/>
      <c r="C65" s="111"/>
      <c r="D65" s="112"/>
    </row>
    <row r="66" spans="1:4" x14ac:dyDescent="0.2">
      <c r="A66" s="11" t="s">
        <v>0</v>
      </c>
      <c r="B66" s="3" t="s">
        <v>37</v>
      </c>
      <c r="C66" s="3" t="s">
        <v>38</v>
      </c>
      <c r="D66" s="4" t="s">
        <v>6</v>
      </c>
    </row>
    <row r="67" spans="1:4" ht="53.25" customHeight="1" x14ac:dyDescent="0.2">
      <c r="A67" s="14" t="s">
        <v>1</v>
      </c>
      <c r="B67" s="6">
        <v>70</v>
      </c>
      <c r="C67" s="113" t="str">
        <f>IF(AND(B68&lt;1),"NO PM STATED",IF(AND(B67&gt;=B70-C69),"MET PM",IF(AND(B67&lt;B70-C69),"PM NOT MET")))</f>
        <v>PM NOT MET</v>
      </c>
      <c r="D67" s="160"/>
    </row>
    <row r="68" spans="1:4" ht="26.65" customHeight="1" x14ac:dyDescent="0.2">
      <c r="A68" s="28" t="s">
        <v>44</v>
      </c>
      <c r="B68" s="6">
        <f>B70</f>
        <v>85</v>
      </c>
      <c r="C68" s="114"/>
      <c r="D68" s="130"/>
    </row>
    <row r="69" spans="1:4" ht="26.65" hidden="1" customHeight="1" x14ac:dyDescent="0.2">
      <c r="A69" s="28"/>
      <c r="B69" s="38">
        <v>0.05</v>
      </c>
      <c r="C69" s="40">
        <f>B69*B68</f>
        <v>4.25</v>
      </c>
      <c r="D69" s="130"/>
    </row>
    <row r="70" spans="1:4" ht="26.65" customHeight="1" x14ac:dyDescent="0.2">
      <c r="A70" s="14" t="s">
        <v>2</v>
      </c>
      <c r="B70" s="6">
        <v>85</v>
      </c>
      <c r="C70" s="36"/>
      <c r="D70" s="131"/>
    </row>
    <row r="71" spans="1:4" x14ac:dyDescent="0.2">
      <c r="A71" s="12"/>
    </row>
    <row r="72" spans="1:4" x14ac:dyDescent="0.2">
      <c r="A72" s="154" t="s">
        <v>62</v>
      </c>
      <c r="B72" s="154"/>
      <c r="C72" s="154"/>
      <c r="D72" s="154"/>
    </row>
    <row r="73" spans="1:4" x14ac:dyDescent="0.2">
      <c r="A73" s="12"/>
    </row>
    <row r="74" spans="1:4" ht="70.7" customHeight="1" x14ac:dyDescent="0.2">
      <c r="A74" s="126" t="s">
        <v>70</v>
      </c>
      <c r="B74" s="126"/>
      <c r="C74" s="126"/>
      <c r="D74" s="126"/>
    </row>
    <row r="104" spans="1:4" x14ac:dyDescent="0.2">
      <c r="A104" s="12"/>
      <c r="B104" s="12"/>
      <c r="C104" s="12"/>
      <c r="D104" s="12"/>
    </row>
  </sheetData>
  <sheetProtection password="CD52" sheet="1" objects="1" scenarios="1"/>
  <protectedRanges>
    <protectedRange sqref="D12 D17 D22 D27 D34 D41 D46 D51 D56 D67" name="Range1"/>
  </protectedRanges>
  <customSheetViews>
    <customSheetView guid="{3A600F54-6A56-45BB-B747-8667762B4338}" scale="75" showRuler="0">
      <selection activeCell="B40" sqref="B40"/>
      <rowBreaks count="1" manualBreakCount="1">
        <brk id="47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sqref="A1:D1"/>
      <rowBreaks count="1" manualBreakCount="1">
        <brk id="42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53">
      <selection activeCell="J14" sqref="J14"/>
      <rowBreaks count="3" manualBreakCount="3">
        <brk id="19" max="16383" man="1"/>
        <brk id="37" max="16383" man="1"/>
        <brk id="57" max="16383" man="1"/>
      </rowBreaks>
      <pageMargins left="0.33" right="0.4" top="0.52" bottom="0.72" header="0.5" footer="0.5"/>
      <pageSetup scale="96" orientation="portrait" r:id="rId3"/>
      <headerFooter alignWithMargins="0">
        <oddFooter>&amp;L&amp;9 12/01/2008 &amp;A&amp;R&amp;9CCSC HOM 08-55 Page &amp;P of &amp;N</oddFooter>
      </headerFooter>
    </customSheetView>
  </customSheetViews>
  <mergeCells count="36">
    <mergeCell ref="A7:D7"/>
    <mergeCell ref="A8:D8"/>
    <mergeCell ref="D22:D25"/>
    <mergeCell ref="C22:C23"/>
    <mergeCell ref="A1:D1"/>
    <mergeCell ref="A2:D2"/>
    <mergeCell ref="A10:D10"/>
    <mergeCell ref="C12:C13"/>
    <mergeCell ref="D12:D15"/>
    <mergeCell ref="D17:D20"/>
    <mergeCell ref="C17:C18"/>
    <mergeCell ref="A3:D3"/>
    <mergeCell ref="A4:D4"/>
    <mergeCell ref="A5:D5"/>
    <mergeCell ref="A6:D6"/>
    <mergeCell ref="D27:D30"/>
    <mergeCell ref="C27:C28"/>
    <mergeCell ref="C34:C35"/>
    <mergeCell ref="D34:D37"/>
    <mergeCell ref="A32:D32"/>
    <mergeCell ref="A39:D39"/>
    <mergeCell ref="A74:D74"/>
    <mergeCell ref="A72:D72"/>
    <mergeCell ref="A61:D61"/>
    <mergeCell ref="A65:D65"/>
    <mergeCell ref="D67:D70"/>
    <mergeCell ref="A63:D63"/>
    <mergeCell ref="C67:C68"/>
    <mergeCell ref="D56:D59"/>
    <mergeCell ref="C56:C57"/>
    <mergeCell ref="D51:D54"/>
    <mergeCell ref="D41:D44"/>
    <mergeCell ref="C51:C52"/>
    <mergeCell ref="C46:C47"/>
    <mergeCell ref="D46:D49"/>
    <mergeCell ref="C41:C42"/>
  </mergeCells>
  <phoneticPr fontId="7" type="noConversion"/>
  <conditionalFormatting sqref="C19 C24 C29 C48 C53 C58">
    <cfRule type="cellIs" dxfId="6" priority="22" stopIfTrue="1" operator="equal">
      <formula>"Not on target to meet PM"</formula>
    </cfRule>
  </conditionalFormatting>
  <conditionalFormatting sqref="C43">
    <cfRule type="cellIs" dxfId="5" priority="21" stopIfTrue="1" operator="equal">
      <formula>"Not on target to meet PM"</formula>
    </cfRule>
  </conditionalFormatting>
  <conditionalFormatting sqref="B36">
    <cfRule type="cellIs" dxfId="4" priority="11" operator="lessThan">
      <formula>1</formula>
    </cfRule>
  </conditionalFormatting>
  <conditionalFormatting sqref="B68">
    <cfRule type="cellIs" dxfId="3" priority="4" operator="lessThan">
      <formula>1</formula>
    </cfRule>
  </conditionalFormatting>
  <conditionalFormatting sqref="B13 B18 B23 B28 B35 B42 B47 B52 B57">
    <cfRule type="cellIs" dxfId="2" priority="3" operator="lessThan">
      <formula>1</formula>
    </cfRule>
  </conditionalFormatting>
  <conditionalFormatting sqref="C67 C56 C51 C46 C41 C34 C27 C22 C17 C12">
    <cfRule type="cellIs" dxfId="1" priority="1" operator="equal">
      <formula>"NO PM STATED"</formula>
    </cfRule>
  </conditionalFormatting>
  <conditionalFormatting sqref="C67 C56 C51 C46 C41 C34 C27 C22 C17 C12">
    <cfRule type="cellIs" dxfId="0" priority="2" stopIfTrue="1" operator="equal">
      <formula>"PM NOT MET"</formula>
    </cfRule>
  </conditionalFormatting>
  <pageMargins left="0.33" right="0.4" top="0.52" bottom="0.72" header="0.5" footer="0.5"/>
  <pageSetup scale="84" orientation="portrait" r:id="rId4"/>
  <headerFooter alignWithMargins="0">
    <oddFooter>&amp;L&amp;9 07/15/2015  &amp;A&amp;R&amp;9Attachment 2, CCPC HOM 15-18 Page &amp;P of  &amp;N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04"/>
  <sheetViews>
    <sheetView zoomScaleNormal="100" zoomScaleSheetLayoutView="100" workbookViewId="0">
      <selection activeCell="D56" sqref="D56:D59"/>
    </sheetView>
  </sheetViews>
  <sheetFormatPr defaultRowHeight="12.75" x14ac:dyDescent="0.2"/>
  <cols>
    <col min="1" max="1" width="14.28515625" customWidth="1"/>
    <col min="2" max="2" width="10.140625" bestFit="1" customWidth="1"/>
    <col min="3" max="3" width="17.28515625" customWidth="1"/>
    <col min="4" max="4" width="66.28515625" customWidth="1"/>
  </cols>
  <sheetData>
    <row r="1" spans="1:5" ht="39.75" customHeight="1" x14ac:dyDescent="0.2">
      <c r="A1" s="132" t="s">
        <v>58</v>
      </c>
      <c r="B1" s="133"/>
      <c r="C1" s="133"/>
      <c r="D1" s="134"/>
      <c r="E1" s="15"/>
    </row>
    <row r="2" spans="1:5" ht="15.75" x14ac:dyDescent="0.25">
      <c r="A2" s="147" t="s">
        <v>12</v>
      </c>
      <c r="B2" s="148"/>
      <c r="C2" s="148"/>
      <c r="D2" s="149"/>
    </row>
    <row r="3" spans="1:5" x14ac:dyDescent="0.2">
      <c r="A3" s="138" t="s">
        <v>45</v>
      </c>
      <c r="B3" s="139"/>
      <c r="C3" s="139"/>
      <c r="D3" s="140"/>
    </row>
    <row r="4" spans="1:5" x14ac:dyDescent="0.2">
      <c r="A4" s="150" t="s">
        <v>46</v>
      </c>
      <c r="B4" s="151"/>
      <c r="C4" s="151"/>
      <c r="D4" s="152"/>
    </row>
    <row r="5" spans="1:5" x14ac:dyDescent="0.2">
      <c r="A5" s="138" t="s">
        <v>40</v>
      </c>
      <c r="B5" s="139"/>
      <c r="C5" s="139"/>
      <c r="D5" s="140"/>
    </row>
    <row r="6" spans="1:5" ht="28.9" customHeight="1" x14ac:dyDescent="0.2">
      <c r="A6" s="117" t="s">
        <v>68</v>
      </c>
      <c r="B6" s="118"/>
      <c r="C6" s="118"/>
      <c r="D6" s="119"/>
    </row>
    <row r="7" spans="1:5" ht="27.6" customHeight="1" x14ac:dyDescent="0.2">
      <c r="A7" s="120" t="s">
        <v>42</v>
      </c>
      <c r="B7" s="121"/>
      <c r="C7" s="121"/>
      <c r="D7" s="122"/>
    </row>
    <row r="8" spans="1:5" x14ac:dyDescent="0.2">
      <c r="A8" s="123" t="s">
        <v>43</v>
      </c>
      <c r="B8" s="124"/>
      <c r="C8" s="124"/>
      <c r="D8" s="125"/>
    </row>
    <row r="9" spans="1:5" ht="6.75" customHeight="1" x14ac:dyDescent="0.2"/>
    <row r="10" spans="1:5" x14ac:dyDescent="0.2">
      <c r="A10" s="144" t="s">
        <v>7</v>
      </c>
      <c r="B10" s="144"/>
      <c r="C10" s="144"/>
      <c r="D10" s="144"/>
    </row>
    <row r="11" spans="1:5" x14ac:dyDescent="0.2">
      <c r="A11" s="2" t="s">
        <v>0</v>
      </c>
      <c r="B11" s="3" t="s">
        <v>37</v>
      </c>
      <c r="C11" s="3" t="s">
        <v>38</v>
      </c>
      <c r="D11" s="4" t="s">
        <v>6</v>
      </c>
    </row>
    <row r="12" spans="1:5" ht="53.25" customHeight="1" x14ac:dyDescent="0.2">
      <c r="A12" s="5" t="s">
        <v>1</v>
      </c>
      <c r="B12" s="30">
        <v>1190</v>
      </c>
      <c r="C12" s="146" t="str">
        <f>IF(AND(B13&lt;1),"NO PM STATED",IF(AND(B12&gt;=B15-C14),"MET PM",IF(AND(B12&lt;B15-C14),"PM NOT MET")))</f>
        <v>MET PM</v>
      </c>
      <c r="D12" s="145"/>
    </row>
    <row r="13" spans="1:5" ht="26.65" customHeight="1" x14ac:dyDescent="0.2">
      <c r="A13" s="100" t="s">
        <v>44</v>
      </c>
      <c r="B13" s="45">
        <f>B15</f>
        <v>920</v>
      </c>
      <c r="C13" s="146"/>
      <c r="D13" s="145"/>
    </row>
    <row r="14" spans="1:5" ht="12.75" hidden="1" customHeight="1" x14ac:dyDescent="0.2">
      <c r="A14" s="28"/>
      <c r="B14" s="38">
        <v>0.1</v>
      </c>
      <c r="C14" s="102">
        <f>B13*B14</f>
        <v>92</v>
      </c>
      <c r="D14" s="145"/>
    </row>
    <row r="15" spans="1:5" ht="26.65" customHeight="1" x14ac:dyDescent="0.2">
      <c r="A15" s="101" t="s">
        <v>2</v>
      </c>
      <c r="B15" s="6">
        <v>920</v>
      </c>
      <c r="C15" s="69"/>
      <c r="D15" s="145"/>
    </row>
    <row r="16" spans="1:5" x14ac:dyDescent="0.2">
      <c r="A16" s="2" t="s">
        <v>5</v>
      </c>
      <c r="B16" s="3" t="s">
        <v>37</v>
      </c>
      <c r="C16" s="3" t="s">
        <v>38</v>
      </c>
      <c r="D16" s="4" t="s">
        <v>6</v>
      </c>
    </row>
    <row r="17" spans="1:4" ht="53.25" customHeight="1" x14ac:dyDescent="0.2">
      <c r="A17" s="5" t="s">
        <v>1</v>
      </c>
      <c r="B17" s="30">
        <v>6686</v>
      </c>
      <c r="C17" s="146" t="str">
        <f>IF(AND(B18&lt;1),"NO PM STATED",IF(AND(B17&gt;=B20-C19),"MET PM",IF(AND(B17&lt;B20-C19),"PM NOT MET")))</f>
        <v>MET PM</v>
      </c>
      <c r="D17" s="145"/>
    </row>
    <row r="18" spans="1:4" ht="26.65" customHeight="1" x14ac:dyDescent="0.2">
      <c r="A18" s="100" t="s">
        <v>44</v>
      </c>
      <c r="B18" s="45">
        <f>B20</f>
        <v>6200</v>
      </c>
      <c r="C18" s="146"/>
      <c r="D18" s="145"/>
    </row>
    <row r="19" spans="1:4" ht="12.75" hidden="1" customHeight="1" x14ac:dyDescent="0.2">
      <c r="A19" s="28"/>
      <c r="B19" s="38">
        <v>0.1</v>
      </c>
      <c r="C19" s="103">
        <f>B18*B19</f>
        <v>620</v>
      </c>
      <c r="D19" s="145"/>
    </row>
    <row r="20" spans="1:4" ht="26.65" customHeight="1" x14ac:dyDescent="0.2">
      <c r="A20" s="101" t="s">
        <v>2</v>
      </c>
      <c r="B20" s="6">
        <v>6200</v>
      </c>
      <c r="C20" s="69"/>
      <c r="D20" s="145"/>
    </row>
    <row r="21" spans="1:4" x14ac:dyDescent="0.2">
      <c r="A21" s="2" t="s">
        <v>20</v>
      </c>
      <c r="B21" s="3" t="s">
        <v>37</v>
      </c>
      <c r="C21" s="3" t="s">
        <v>38</v>
      </c>
      <c r="D21" s="4" t="s">
        <v>6</v>
      </c>
    </row>
    <row r="22" spans="1:4" ht="53.25" customHeight="1" x14ac:dyDescent="0.2">
      <c r="A22" s="5" t="s">
        <v>1</v>
      </c>
      <c r="B22" s="30">
        <v>6745</v>
      </c>
      <c r="C22" s="146" t="str">
        <f>IF(AND(B23&lt;1),"NO PM STATED",IF(AND(B22&gt;=B25-C24),"MET PM",IF(AND(B22&lt;B25-C24),"PM NOT MET")))</f>
        <v>MET PM</v>
      </c>
      <c r="D22" s="145"/>
    </row>
    <row r="23" spans="1:4" ht="26.65" customHeight="1" x14ac:dyDescent="0.2">
      <c r="A23" s="100" t="s">
        <v>44</v>
      </c>
      <c r="B23" s="45">
        <f>B25</f>
        <v>6200</v>
      </c>
      <c r="C23" s="146"/>
      <c r="D23" s="145"/>
    </row>
    <row r="24" spans="1:4" ht="12.75" hidden="1" customHeight="1" x14ac:dyDescent="0.2">
      <c r="A24" s="28"/>
      <c r="B24" s="38">
        <v>0.1</v>
      </c>
      <c r="C24" s="103">
        <f>B23*B24</f>
        <v>620</v>
      </c>
      <c r="D24" s="145"/>
    </row>
    <row r="25" spans="1:4" ht="26.65" customHeight="1" x14ac:dyDescent="0.2">
      <c r="A25" s="101" t="s">
        <v>2</v>
      </c>
      <c r="B25" s="6">
        <v>6200</v>
      </c>
      <c r="C25" s="69"/>
      <c r="D25" s="145"/>
    </row>
    <row r="26" spans="1:4" x14ac:dyDescent="0.2">
      <c r="A26" s="2" t="s">
        <v>22</v>
      </c>
      <c r="B26" s="25" t="s">
        <v>37</v>
      </c>
      <c r="C26" s="23" t="s">
        <v>38</v>
      </c>
      <c r="D26" s="24" t="s">
        <v>6</v>
      </c>
    </row>
    <row r="27" spans="1:4" ht="53.25" customHeight="1" x14ac:dyDescent="0.2">
      <c r="A27" s="5" t="s">
        <v>1</v>
      </c>
      <c r="B27" s="30">
        <v>3658</v>
      </c>
      <c r="C27" s="146" t="str">
        <f>IF(AND(B28&lt;1),"NO PM STATED",IF(AND(B27&gt;=B30-C29),"MET PM",IF(AND(B27&lt;B30-C29),"PM NOT MET")))</f>
        <v>MET PM</v>
      </c>
      <c r="D27" s="145"/>
    </row>
    <row r="28" spans="1:4" ht="25.5" customHeight="1" x14ac:dyDescent="0.2">
      <c r="A28" s="100" t="s">
        <v>44</v>
      </c>
      <c r="B28" s="45">
        <f>B30</f>
        <v>4000</v>
      </c>
      <c r="C28" s="146"/>
      <c r="D28" s="145"/>
    </row>
    <row r="29" spans="1:4" ht="12.75" hidden="1" customHeight="1" x14ac:dyDescent="0.2">
      <c r="A29" s="28"/>
      <c r="B29" s="38">
        <v>0.1</v>
      </c>
      <c r="C29" s="102">
        <f>B28*B29</f>
        <v>400</v>
      </c>
      <c r="D29" s="145"/>
    </row>
    <row r="30" spans="1:4" ht="26.65" customHeight="1" x14ac:dyDescent="0.2">
      <c r="A30" s="101" t="s">
        <v>2</v>
      </c>
      <c r="B30" s="6">
        <v>4000</v>
      </c>
      <c r="C30" s="69"/>
      <c r="D30" s="145"/>
    </row>
    <row r="31" spans="1:4" x14ac:dyDescent="0.2">
      <c r="A31" s="7"/>
      <c r="B31" s="1"/>
    </row>
    <row r="32" spans="1:4" x14ac:dyDescent="0.2">
      <c r="A32" s="144" t="s">
        <v>8</v>
      </c>
      <c r="B32" s="144"/>
      <c r="C32" s="144"/>
      <c r="D32" s="144"/>
    </row>
    <row r="33" spans="1:4" x14ac:dyDescent="0.2">
      <c r="A33" s="2" t="s">
        <v>5</v>
      </c>
      <c r="B33" s="3" t="s">
        <v>37</v>
      </c>
      <c r="C33" s="3" t="s">
        <v>38</v>
      </c>
      <c r="D33" s="4" t="s">
        <v>6</v>
      </c>
    </row>
    <row r="34" spans="1:4" ht="53.25" customHeight="1" x14ac:dyDescent="0.2">
      <c r="A34" s="5" t="s">
        <v>1</v>
      </c>
      <c r="B34" s="30">
        <v>187</v>
      </c>
      <c r="C34" s="146" t="str">
        <f>IF(AND(B35&lt;1),"NO PM STATED",IF(AND(B34&gt;=B37-C36),"MET PM",IF(AND(B34&lt;B37-C36),"PM NOT MET")))</f>
        <v>MET PM</v>
      </c>
      <c r="D34" s="153"/>
    </row>
    <row r="35" spans="1:4" ht="26.85" customHeight="1" x14ac:dyDescent="0.2">
      <c r="A35" s="100" t="s">
        <v>44</v>
      </c>
      <c r="B35" s="45">
        <f>B37</f>
        <v>100</v>
      </c>
      <c r="C35" s="146"/>
      <c r="D35" s="145"/>
    </row>
    <row r="36" spans="1:4" ht="12.75" hidden="1" customHeight="1" x14ac:dyDescent="0.2">
      <c r="A36" s="28"/>
      <c r="B36" s="38">
        <v>0.1</v>
      </c>
      <c r="C36" s="102">
        <f>B35*B36</f>
        <v>10</v>
      </c>
      <c r="D36" s="145"/>
    </row>
    <row r="37" spans="1:4" ht="26.65" customHeight="1" x14ac:dyDescent="0.2">
      <c r="A37" s="101" t="s">
        <v>2</v>
      </c>
      <c r="B37" s="6">
        <v>100</v>
      </c>
      <c r="C37" s="69"/>
      <c r="D37" s="145"/>
    </row>
    <row r="38" spans="1:4" x14ac:dyDescent="0.2">
      <c r="A38" s="2" t="s">
        <v>20</v>
      </c>
      <c r="B38" s="3" t="s">
        <v>37</v>
      </c>
      <c r="C38" s="3" t="s">
        <v>38</v>
      </c>
      <c r="D38" s="4" t="s">
        <v>6</v>
      </c>
    </row>
    <row r="39" spans="1:4" ht="53.25" customHeight="1" x14ac:dyDescent="0.2">
      <c r="A39" s="5" t="s">
        <v>1</v>
      </c>
      <c r="B39" s="30">
        <v>187</v>
      </c>
      <c r="C39" s="146" t="str">
        <f>IF(AND(B40&lt;1),"NO PM STATED",IF(AND(B39&gt;=B42-C41),"MET PM",IF(AND(B39&lt;B42-C41),"PM NOT MET")))</f>
        <v>MET PM</v>
      </c>
      <c r="D39" s="153"/>
    </row>
    <row r="40" spans="1:4" ht="26.65" customHeight="1" x14ac:dyDescent="0.2">
      <c r="A40" s="100" t="s">
        <v>44</v>
      </c>
      <c r="B40" s="45">
        <f>B42</f>
        <v>100</v>
      </c>
      <c r="C40" s="146"/>
      <c r="D40" s="145"/>
    </row>
    <row r="41" spans="1:4" ht="12.75" hidden="1" customHeight="1" x14ac:dyDescent="0.2">
      <c r="A41" s="28"/>
      <c r="B41" s="38">
        <v>0.1</v>
      </c>
      <c r="C41" s="103">
        <f>B41*B40</f>
        <v>10</v>
      </c>
      <c r="D41" s="145"/>
    </row>
    <row r="42" spans="1:4" ht="26.65" customHeight="1" x14ac:dyDescent="0.2">
      <c r="A42" s="101" t="s">
        <v>2</v>
      </c>
      <c r="B42" s="6">
        <v>100</v>
      </c>
      <c r="C42" s="69"/>
      <c r="D42" s="145"/>
    </row>
    <row r="43" spans="1:4" x14ac:dyDescent="0.2">
      <c r="A43" s="9"/>
      <c r="B43" s="16"/>
      <c r="C43" s="17"/>
      <c r="D43" s="18"/>
    </row>
    <row r="44" spans="1:4" x14ac:dyDescent="0.2">
      <c r="A44" s="144" t="s">
        <v>9</v>
      </c>
      <c r="B44" s="144"/>
      <c r="C44" s="144"/>
      <c r="D44" s="144"/>
    </row>
    <row r="45" spans="1:4" x14ac:dyDescent="0.2">
      <c r="A45" s="11" t="s">
        <v>0</v>
      </c>
      <c r="B45" s="3" t="s">
        <v>37</v>
      </c>
      <c r="C45" s="3" t="s">
        <v>38</v>
      </c>
      <c r="D45" s="4" t="s">
        <v>6</v>
      </c>
    </row>
    <row r="46" spans="1:4" ht="53.25" customHeight="1" x14ac:dyDescent="0.2">
      <c r="A46" s="8" t="s">
        <v>1</v>
      </c>
      <c r="B46" s="30">
        <v>42392</v>
      </c>
      <c r="C46" s="146" t="str">
        <f>IF(AND(B47&lt;1),"NO PM STATED",IF(AND(B46&gt;=B49-C48),"MET PM",IF(AND(B46&lt;B49-C48),"PM NOT MET")))</f>
        <v>PM NOT MET</v>
      </c>
      <c r="D46" s="145"/>
    </row>
    <row r="47" spans="1:4" ht="26.65" customHeight="1" x14ac:dyDescent="0.2">
      <c r="A47" s="100" t="s">
        <v>44</v>
      </c>
      <c r="B47" s="45">
        <f>B49</f>
        <v>50000</v>
      </c>
      <c r="C47" s="146"/>
      <c r="D47" s="145"/>
    </row>
    <row r="48" spans="1:4" ht="12.75" hidden="1" customHeight="1" x14ac:dyDescent="0.2">
      <c r="A48" s="28"/>
      <c r="B48" s="38">
        <v>0.1</v>
      </c>
      <c r="C48" s="103">
        <f>B47*B48</f>
        <v>5000</v>
      </c>
      <c r="D48" s="145"/>
    </row>
    <row r="49" spans="1:4" ht="26.65" customHeight="1" x14ac:dyDescent="0.2">
      <c r="A49" s="101" t="s">
        <v>2</v>
      </c>
      <c r="B49" s="6">
        <v>50000</v>
      </c>
      <c r="C49" s="69"/>
      <c r="D49" s="145"/>
    </row>
    <row r="50" spans="1:4" x14ac:dyDescent="0.2">
      <c r="A50" s="11" t="s">
        <v>5</v>
      </c>
      <c r="B50" s="3" t="s">
        <v>37</v>
      </c>
      <c r="C50" s="3" t="s">
        <v>38</v>
      </c>
      <c r="D50" s="4" t="s">
        <v>6</v>
      </c>
    </row>
    <row r="51" spans="1:4" ht="53.25" customHeight="1" x14ac:dyDescent="0.2">
      <c r="A51" s="8" t="s">
        <v>1</v>
      </c>
      <c r="B51" s="30">
        <v>160057</v>
      </c>
      <c r="C51" s="146" t="str">
        <f>IF(AND(B52&lt;1),"NO PM STATED",IF(AND(B51&gt;=B54-C53),"MET PM",IF(AND(B51&lt;B54-C53),"PM NOT MET")))</f>
        <v>MET PM</v>
      </c>
      <c r="D51" s="155"/>
    </row>
    <row r="52" spans="1:4" ht="26.65" customHeight="1" x14ac:dyDescent="0.2">
      <c r="A52" s="100" t="s">
        <v>44</v>
      </c>
      <c r="B52" s="45">
        <f>B54</f>
        <v>57500</v>
      </c>
      <c r="C52" s="146"/>
      <c r="D52" s="155"/>
    </row>
    <row r="53" spans="1:4" ht="12.75" hidden="1" customHeight="1" x14ac:dyDescent="0.2">
      <c r="A53" s="28"/>
      <c r="B53" s="38">
        <v>0.1</v>
      </c>
      <c r="C53" s="103">
        <f>B52*B53</f>
        <v>5750</v>
      </c>
      <c r="D53" s="155"/>
    </row>
    <row r="54" spans="1:4" ht="26.65" customHeight="1" x14ac:dyDescent="0.2">
      <c r="A54" s="101" t="s">
        <v>2</v>
      </c>
      <c r="B54" s="6">
        <v>57500</v>
      </c>
      <c r="C54" s="69"/>
      <c r="D54" s="155"/>
    </row>
    <row r="55" spans="1:4" x14ac:dyDescent="0.2">
      <c r="A55" s="11" t="s">
        <v>20</v>
      </c>
      <c r="B55" s="3" t="s">
        <v>37</v>
      </c>
      <c r="C55" s="3" t="s">
        <v>38</v>
      </c>
      <c r="D55" s="4" t="s">
        <v>6</v>
      </c>
    </row>
    <row r="56" spans="1:4" ht="53.25" customHeight="1" x14ac:dyDescent="0.2">
      <c r="A56" s="8" t="s">
        <v>1</v>
      </c>
      <c r="B56" s="30">
        <v>144074</v>
      </c>
      <c r="C56" s="146" t="str">
        <f>IF(AND(B57&lt;1),"NO PM STATED",IF(AND(B56&gt;=B59-C58),"MET PM",IF(AND(B56&lt;B59-C58),"PM NOT MET")))</f>
        <v>MET PM</v>
      </c>
      <c r="D56" s="155"/>
    </row>
    <row r="57" spans="1:4" ht="26.65" customHeight="1" x14ac:dyDescent="0.2">
      <c r="A57" s="100" t="s">
        <v>44</v>
      </c>
      <c r="B57" s="45">
        <f>B59</f>
        <v>57500</v>
      </c>
      <c r="C57" s="146"/>
      <c r="D57" s="155"/>
    </row>
    <row r="58" spans="1:4" ht="12.75" hidden="1" customHeight="1" x14ac:dyDescent="0.2">
      <c r="A58" s="28"/>
      <c r="B58" s="38">
        <v>0.1</v>
      </c>
      <c r="C58" s="103">
        <f>B57*B58</f>
        <v>5750</v>
      </c>
      <c r="D58" s="155"/>
    </row>
    <row r="59" spans="1:4" ht="26.65" customHeight="1" x14ac:dyDescent="0.2">
      <c r="A59" s="101" t="s">
        <v>2</v>
      </c>
      <c r="B59" s="6">
        <v>57500</v>
      </c>
      <c r="C59" s="69"/>
      <c r="D59" s="155"/>
    </row>
    <row r="60" spans="1:4" x14ac:dyDescent="0.2">
      <c r="A60" s="11" t="s">
        <v>22</v>
      </c>
      <c r="B60" s="3" t="s">
        <v>37</v>
      </c>
      <c r="C60" s="3" t="s">
        <v>38</v>
      </c>
      <c r="D60" s="4" t="s">
        <v>6</v>
      </c>
    </row>
    <row r="61" spans="1:4" ht="53.25" customHeight="1" x14ac:dyDescent="0.2">
      <c r="A61" s="8" t="s">
        <v>1</v>
      </c>
      <c r="B61" s="30">
        <v>47835</v>
      </c>
      <c r="C61" s="146" t="str">
        <f>IF(AND(B62&lt;1),"NO PM STATED",IF(AND(B61&gt;=B64-C63),"MET PM",IF(AND(B61&lt;B64-C63),"PM NOT MET")))</f>
        <v>MET PM</v>
      </c>
      <c r="D61" s="145"/>
    </row>
    <row r="62" spans="1:4" ht="26.65" customHeight="1" x14ac:dyDescent="0.2">
      <c r="A62" s="28" t="s">
        <v>44</v>
      </c>
      <c r="B62" s="45">
        <f>B64</f>
        <v>40000</v>
      </c>
      <c r="C62" s="146"/>
      <c r="D62" s="145"/>
    </row>
    <row r="63" spans="1:4" ht="12.75" hidden="1" customHeight="1" x14ac:dyDescent="0.2">
      <c r="A63" s="28"/>
      <c r="B63" s="38">
        <v>0.1</v>
      </c>
      <c r="C63" s="103">
        <f>B62*B63</f>
        <v>4000</v>
      </c>
      <c r="D63" s="145"/>
    </row>
    <row r="64" spans="1:4" ht="26.65" customHeight="1" x14ac:dyDescent="0.2">
      <c r="A64" s="101" t="s">
        <v>2</v>
      </c>
      <c r="B64" s="6">
        <v>40000</v>
      </c>
      <c r="C64" s="69"/>
      <c r="D64" s="145"/>
    </row>
    <row r="65" spans="1:4" x14ac:dyDescent="0.2">
      <c r="A65" s="106"/>
      <c r="B65" s="31"/>
      <c r="C65" s="107"/>
      <c r="D65" s="108"/>
    </row>
    <row r="66" spans="1:4" x14ac:dyDescent="0.2">
      <c r="A66" s="144" t="s">
        <v>10</v>
      </c>
      <c r="B66" s="144"/>
      <c r="C66" s="144"/>
      <c r="D66" s="144"/>
    </row>
    <row r="67" spans="1:4" x14ac:dyDescent="0.2">
      <c r="A67" s="11" t="s">
        <v>5</v>
      </c>
      <c r="B67" s="3" t="s">
        <v>37</v>
      </c>
      <c r="C67" s="3" t="s">
        <v>38</v>
      </c>
      <c r="D67" s="4" t="s">
        <v>6</v>
      </c>
    </row>
    <row r="68" spans="1:4" ht="53.25" customHeight="1" x14ac:dyDescent="0.2">
      <c r="A68" s="8" t="s">
        <v>1</v>
      </c>
      <c r="B68" s="30">
        <v>165</v>
      </c>
      <c r="C68" s="146" t="str">
        <f>IF(AND(B69&lt;1),"NO PM STATED",IF(AND(B68&gt;=B71-C70),"MET PM",IF(AND(B68&lt;B71-C70),"PM NOT MET")))</f>
        <v>MET PM</v>
      </c>
      <c r="D68" s="153"/>
    </row>
    <row r="69" spans="1:4" ht="26.65" customHeight="1" x14ac:dyDescent="0.2">
      <c r="A69" s="100" t="s">
        <v>44</v>
      </c>
      <c r="B69" s="45">
        <f>B71</f>
        <v>160</v>
      </c>
      <c r="C69" s="146"/>
      <c r="D69" s="145"/>
    </row>
    <row r="70" spans="1:4" ht="12.75" hidden="1" customHeight="1" x14ac:dyDescent="0.2">
      <c r="A70" s="28"/>
      <c r="B70" s="38">
        <v>0.1</v>
      </c>
      <c r="C70" s="103">
        <f>B69*B70</f>
        <v>16</v>
      </c>
      <c r="D70" s="145"/>
    </row>
    <row r="71" spans="1:4" ht="26.65" customHeight="1" x14ac:dyDescent="0.2">
      <c r="A71" s="101" t="s">
        <v>2</v>
      </c>
      <c r="B71" s="6">
        <v>160</v>
      </c>
      <c r="C71" s="69"/>
      <c r="D71" s="145"/>
    </row>
    <row r="72" spans="1:4" x14ac:dyDescent="0.2">
      <c r="A72" s="11" t="s">
        <v>20</v>
      </c>
      <c r="B72" s="3" t="s">
        <v>37</v>
      </c>
      <c r="C72" s="3" t="s">
        <v>38</v>
      </c>
      <c r="D72" s="4" t="s">
        <v>6</v>
      </c>
    </row>
    <row r="73" spans="1:4" ht="53.25" customHeight="1" x14ac:dyDescent="0.2">
      <c r="A73" s="8" t="s">
        <v>1</v>
      </c>
      <c r="B73" s="30">
        <v>165</v>
      </c>
      <c r="C73" s="146" t="str">
        <f>IF(AND(B74&lt;1),"NO PM STATED",IF(AND(B73&gt;=B76-C75),"MET PM",IF(AND(B73&lt;B76-C75),"PM NOT MET")))</f>
        <v>MET PM</v>
      </c>
      <c r="D73" s="153"/>
    </row>
    <row r="74" spans="1:4" ht="26.85" customHeight="1" x14ac:dyDescent="0.2">
      <c r="A74" s="100" t="s">
        <v>44</v>
      </c>
      <c r="B74" s="45">
        <f>B76</f>
        <v>160</v>
      </c>
      <c r="C74" s="146"/>
      <c r="D74" s="145"/>
    </row>
    <row r="75" spans="1:4" ht="12.75" hidden="1" customHeight="1" x14ac:dyDescent="0.2">
      <c r="A75" s="28"/>
      <c r="B75" s="38">
        <v>0.1</v>
      </c>
      <c r="C75" s="102">
        <f>B74*B75</f>
        <v>16</v>
      </c>
      <c r="D75" s="145"/>
    </row>
    <row r="76" spans="1:4" ht="26.65" customHeight="1" x14ac:dyDescent="0.2">
      <c r="A76" s="101" t="s">
        <v>2</v>
      </c>
      <c r="B76" s="6">
        <v>160</v>
      </c>
      <c r="C76" s="69"/>
      <c r="D76" s="145"/>
    </row>
    <row r="77" spans="1:4" ht="10.5" customHeight="1" x14ac:dyDescent="0.2">
      <c r="A77" s="9"/>
      <c r="B77" s="16"/>
      <c r="C77" s="67"/>
      <c r="D77" s="18"/>
    </row>
    <row r="78" spans="1:4" x14ac:dyDescent="0.2">
      <c r="A78" s="154" t="s">
        <v>61</v>
      </c>
      <c r="B78" s="154"/>
      <c r="C78" s="154"/>
      <c r="D78" s="154"/>
    </row>
    <row r="79" spans="1:4" ht="11.25" customHeight="1" x14ac:dyDescent="0.2">
      <c r="A79" s="12"/>
    </row>
    <row r="80" spans="1:4" x14ac:dyDescent="0.2">
      <c r="A80" s="144" t="s">
        <v>24</v>
      </c>
      <c r="B80" s="144"/>
      <c r="C80" s="144"/>
      <c r="D80" s="144"/>
    </row>
    <row r="81" spans="1:4" x14ac:dyDescent="0.2">
      <c r="A81" s="11" t="s">
        <v>5</v>
      </c>
      <c r="B81" s="23" t="s">
        <v>37</v>
      </c>
      <c r="C81" s="23" t="s">
        <v>38</v>
      </c>
      <c r="D81" s="24" t="s">
        <v>6</v>
      </c>
    </row>
    <row r="82" spans="1:4" ht="53.25" customHeight="1" x14ac:dyDescent="0.2">
      <c r="A82" s="104" t="s">
        <v>1</v>
      </c>
      <c r="B82" s="68">
        <v>149</v>
      </c>
      <c r="C82" s="146" t="str">
        <f>IF(AND(B83&lt;1),"NO PM STATED",IF(AND(B82&gt;=B85-C84),"MET PM",IF(AND(B82&lt;B85-C84),"PM NOT MET")))</f>
        <v>PM NOT MET</v>
      </c>
      <c r="D82" s="153"/>
    </row>
    <row r="83" spans="1:4" ht="26.65" customHeight="1" x14ac:dyDescent="0.2">
      <c r="A83" s="100" t="s">
        <v>44</v>
      </c>
      <c r="B83" s="45">
        <f>B85</f>
        <v>258</v>
      </c>
      <c r="C83" s="146"/>
      <c r="D83" s="145"/>
    </row>
    <row r="84" spans="1:4" ht="12.75" hidden="1" customHeight="1" x14ac:dyDescent="0.2">
      <c r="A84" s="28"/>
      <c r="B84" s="38">
        <v>0.05</v>
      </c>
      <c r="C84" s="102">
        <f>B83*B84</f>
        <v>12.9</v>
      </c>
      <c r="D84" s="145"/>
    </row>
    <row r="85" spans="1:4" ht="26.65" customHeight="1" x14ac:dyDescent="0.2">
      <c r="A85" s="101" t="s">
        <v>2</v>
      </c>
      <c r="B85" s="6">
        <v>258</v>
      </c>
      <c r="C85" s="69"/>
      <c r="D85" s="145"/>
    </row>
    <row r="86" spans="1:4" x14ac:dyDescent="0.2">
      <c r="A86" s="97"/>
      <c r="B86" s="16"/>
      <c r="C86" s="67"/>
      <c r="D86" s="98"/>
    </row>
    <row r="87" spans="1:4" x14ac:dyDescent="0.2">
      <c r="A87" s="105" t="s">
        <v>25</v>
      </c>
      <c r="B87" s="105"/>
      <c r="C87" s="105"/>
      <c r="D87" s="105"/>
    </row>
    <row r="88" spans="1:4" x14ac:dyDescent="0.2">
      <c r="A88" s="11" t="s">
        <v>5</v>
      </c>
      <c r="B88" s="3" t="s">
        <v>37</v>
      </c>
      <c r="C88" s="3" t="s">
        <v>38</v>
      </c>
      <c r="D88" s="4" t="s">
        <v>6</v>
      </c>
    </row>
    <row r="89" spans="1:4" ht="53.25" customHeight="1" x14ac:dyDescent="0.2">
      <c r="A89" s="14" t="s">
        <v>1</v>
      </c>
      <c r="B89" s="68">
        <v>162</v>
      </c>
      <c r="C89" s="146" t="str">
        <f>IF(AND(B90&lt;1),"NO PM STATED",IF(AND(B89&gt;=B92-C91),"MET PM",IF(AND(B89&lt;B92-C91),"PM NOT MET")))</f>
        <v>PM NOT MET</v>
      </c>
      <c r="D89" s="153"/>
    </row>
    <row r="90" spans="1:4" ht="26.65" customHeight="1" x14ac:dyDescent="0.2">
      <c r="A90" s="100" t="s">
        <v>44</v>
      </c>
      <c r="B90" s="45">
        <f>B92</f>
        <v>258</v>
      </c>
      <c r="C90" s="146"/>
      <c r="D90" s="145"/>
    </row>
    <row r="91" spans="1:4" ht="12.75" hidden="1" customHeight="1" x14ac:dyDescent="0.2">
      <c r="A91" s="28"/>
      <c r="B91" s="38">
        <v>0.05</v>
      </c>
      <c r="C91" s="102">
        <f>B90*B91</f>
        <v>12.9</v>
      </c>
      <c r="D91" s="145"/>
    </row>
    <row r="92" spans="1:4" ht="26.65" customHeight="1" x14ac:dyDescent="0.2">
      <c r="A92" s="101" t="s">
        <v>2</v>
      </c>
      <c r="B92" s="6">
        <v>258</v>
      </c>
      <c r="C92" s="72"/>
      <c r="D92" s="145"/>
    </row>
    <row r="93" spans="1:4" x14ac:dyDescent="0.2">
      <c r="A93" s="13"/>
      <c r="B93" s="16"/>
      <c r="C93" s="17"/>
      <c r="D93" s="18"/>
    </row>
    <row r="94" spans="1:4" x14ac:dyDescent="0.2">
      <c r="A94" s="144" t="s">
        <v>23</v>
      </c>
      <c r="B94" s="144"/>
      <c r="C94" s="144"/>
      <c r="D94" s="144"/>
    </row>
    <row r="95" spans="1:4" x14ac:dyDescent="0.2">
      <c r="A95" s="11" t="s">
        <v>20</v>
      </c>
      <c r="B95" s="3" t="s">
        <v>37</v>
      </c>
      <c r="C95" s="3" t="s">
        <v>38</v>
      </c>
      <c r="D95" s="4" t="s">
        <v>6</v>
      </c>
    </row>
    <row r="96" spans="1:4" ht="53.25" customHeight="1" x14ac:dyDescent="0.2">
      <c r="A96" s="14" t="s">
        <v>1</v>
      </c>
      <c r="B96" s="68">
        <v>78</v>
      </c>
      <c r="C96" s="146" t="str">
        <f>IF(AND(B97&lt;1),"NO PM STATED",IF(AND(B96&gt;=B99-C98),"MET PM",IF(AND(B96&lt;B99-C98),"PM NOT MET")))</f>
        <v>MET PM</v>
      </c>
      <c r="D96" s="153"/>
    </row>
    <row r="97" spans="1:4" ht="26.65" customHeight="1" x14ac:dyDescent="0.2">
      <c r="A97" s="100" t="s">
        <v>44</v>
      </c>
      <c r="B97" s="45">
        <f>B99</f>
        <v>75</v>
      </c>
      <c r="C97" s="146"/>
      <c r="D97" s="145"/>
    </row>
    <row r="98" spans="1:4" ht="12.75" hidden="1" customHeight="1" x14ac:dyDescent="0.2">
      <c r="A98" s="28"/>
      <c r="B98" s="38">
        <v>0.05</v>
      </c>
      <c r="C98" s="102">
        <f>B97*B98</f>
        <v>3.75</v>
      </c>
      <c r="D98" s="145"/>
    </row>
    <row r="99" spans="1:4" ht="26.65" customHeight="1" x14ac:dyDescent="0.2">
      <c r="A99" s="101" t="s">
        <v>2</v>
      </c>
      <c r="B99" s="6">
        <v>75</v>
      </c>
      <c r="C99" s="71"/>
      <c r="D99" s="145"/>
    </row>
    <row r="100" spans="1:4" ht="7.5" customHeight="1" x14ac:dyDescent="0.2">
      <c r="A100" s="12"/>
    </row>
    <row r="101" spans="1:4" x14ac:dyDescent="0.2">
      <c r="A101" s="129" t="s">
        <v>66</v>
      </c>
      <c r="B101" s="154"/>
      <c r="C101" s="154"/>
      <c r="D101" s="154"/>
    </row>
    <row r="102" spans="1:4" ht="6" customHeight="1" x14ac:dyDescent="0.2">
      <c r="A102" s="12"/>
    </row>
    <row r="103" spans="1:4" ht="70.150000000000006" customHeight="1" x14ac:dyDescent="0.2">
      <c r="A103" s="126" t="s">
        <v>70</v>
      </c>
      <c r="B103" s="126"/>
      <c r="C103" s="126"/>
      <c r="D103" s="126"/>
    </row>
    <row r="104" spans="1:4" x14ac:dyDescent="0.2">
      <c r="A104" s="12"/>
    </row>
  </sheetData>
  <sheetProtection password="CD52" sheet="1" objects="1" scenarios="1"/>
  <protectedRanges>
    <protectedRange sqref="D12 D17 D22 D27 D34 D39 D46 D51 D56 D61 D68 D73 D82 D89 D96" name="Range2"/>
    <protectedRange sqref="D96:D99 D22:D25 D34:D37 D27:D30 D46:D49 D39:D42 D51:D54 D17:D20 D68:D71 D61:D65 D12:D15 D73:D76 D82:D86 D89:D92 D56:D59" name="Range3"/>
  </protectedRanges>
  <customSheetViews>
    <customSheetView guid="{3A600F54-6A56-45BB-B747-8667762B4338}" scale="75" view="pageBreakPreview" showRuler="0" topLeftCell="A32">
      <selection activeCell="D38" sqref="D38:D39"/>
      <rowBreaks count="4" manualBreakCount="4">
        <brk id="18" max="16383" man="1"/>
        <brk id="36" max="16383" man="1"/>
        <brk id="53" max="16383" man="1"/>
        <brk id="70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howRuler="0">
      <selection activeCell="F85" sqref="F85"/>
      <rowBreaks count="1" manualBreakCount="1">
        <brk id="6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howPageBreaks="1" view="pageBreakPreview" showRuler="0">
      <selection activeCell="A79" sqref="A79:IV79"/>
      <rowBreaks count="4" manualBreakCount="4">
        <brk id="18" max="16383" man="1"/>
        <brk id="36" max="16383" man="1"/>
        <brk id="53" max="16383" man="1"/>
        <brk id="70" max="16383" man="1"/>
      </rowBreaks>
      <pageMargins left="0.33" right="0.4" top="0.52" bottom="0.72" header="0.5" footer="0.5"/>
      <pageSetup scale="98" orientation="portrait" r:id="rId3"/>
      <headerFooter alignWithMargins="0">
        <oddFooter>&amp;L&amp;9 12/01/2008 &amp;A&amp;R&amp;9CCSC HOM 08-55 Page &amp;P of &amp;N</oddFooter>
      </headerFooter>
    </customSheetView>
  </customSheetViews>
  <mergeCells count="47">
    <mergeCell ref="A7:D7"/>
    <mergeCell ref="A8:D8"/>
    <mergeCell ref="C68:C69"/>
    <mergeCell ref="C34:C35"/>
    <mergeCell ref="C61:C62"/>
    <mergeCell ref="C56:C57"/>
    <mergeCell ref="C51:C52"/>
    <mergeCell ref="C39:C40"/>
    <mergeCell ref="A66:D66"/>
    <mergeCell ref="D34:D37"/>
    <mergeCell ref="D61:D64"/>
    <mergeCell ref="D46:D49"/>
    <mergeCell ref="D39:D42"/>
    <mergeCell ref="D56:D59"/>
    <mergeCell ref="D51:D54"/>
    <mergeCell ref="C46:C47"/>
    <mergeCell ref="D68:D71"/>
    <mergeCell ref="A44:D44"/>
    <mergeCell ref="A103:D103"/>
    <mergeCell ref="D73:D76"/>
    <mergeCell ref="C73:C74"/>
    <mergeCell ref="A101:D101"/>
    <mergeCell ref="A94:D94"/>
    <mergeCell ref="D96:D99"/>
    <mergeCell ref="D89:D92"/>
    <mergeCell ref="C96:C97"/>
    <mergeCell ref="D82:D85"/>
    <mergeCell ref="A78:D78"/>
    <mergeCell ref="C82:C83"/>
    <mergeCell ref="C89:C90"/>
    <mergeCell ref="A80:D80"/>
    <mergeCell ref="A32:D32"/>
    <mergeCell ref="A1:D1"/>
    <mergeCell ref="D12:D15"/>
    <mergeCell ref="D27:D30"/>
    <mergeCell ref="D17:D20"/>
    <mergeCell ref="D22:D25"/>
    <mergeCell ref="C27:C28"/>
    <mergeCell ref="C12:C13"/>
    <mergeCell ref="A10:D10"/>
    <mergeCell ref="A2:D2"/>
    <mergeCell ref="C22:C23"/>
    <mergeCell ref="C17:C18"/>
    <mergeCell ref="A3:D3"/>
    <mergeCell ref="A4:D4"/>
    <mergeCell ref="A6:D6"/>
    <mergeCell ref="A5:D5"/>
  </mergeCells>
  <phoneticPr fontId="7" type="noConversion"/>
  <conditionalFormatting sqref="B23 B13 B18 B28 B35 B40 B52 B62 B69 B74 B83 B90 B97">
    <cfRule type="cellIs" dxfId="51" priority="14" operator="lessThan">
      <formula>1</formula>
    </cfRule>
  </conditionalFormatting>
  <conditionalFormatting sqref="C17">
    <cfRule type="cellIs" dxfId="50" priority="4" operator="equal">
      <formula>"NO PM STATED"</formula>
    </cfRule>
  </conditionalFormatting>
  <conditionalFormatting sqref="C17">
    <cfRule type="cellIs" dxfId="49" priority="5" stopIfTrue="1" operator="equal">
      <formula>"PM NOT MET"</formula>
    </cfRule>
  </conditionalFormatting>
  <conditionalFormatting sqref="B57 B47">
    <cfRule type="cellIs" dxfId="48" priority="3" operator="lessThan">
      <formula>1</formula>
    </cfRule>
  </conditionalFormatting>
  <conditionalFormatting sqref="C96 C89 C82 C73 C68 C61 C56 C51 C46 C39 C34 C27 C22 C12">
    <cfRule type="cellIs" dxfId="47" priority="1" operator="equal">
      <formula>"NO PM STATED"</formula>
    </cfRule>
  </conditionalFormatting>
  <conditionalFormatting sqref="C96 C89 C82 C73 C68 C61 C56 C51 C46 C39 C34 C27 C22 C12">
    <cfRule type="cellIs" dxfId="46" priority="2" stopIfTrue="1" operator="equal">
      <formula>"PM NOT MET"</formula>
    </cfRule>
  </conditionalFormatting>
  <pageMargins left="0.33" right="0.4" top="0.52" bottom="0.72" header="0.5" footer="0.5"/>
  <pageSetup scale="93" orientation="portrait" r:id="rId4"/>
  <headerFooter alignWithMargins="0">
    <oddFooter>&amp;L&amp;9 07/15/2015  &amp;A&amp;R&amp;9Attachment 2, CCPC HOM 15-18 Page &amp;P of  &amp;N</oddFooter>
  </headerFooter>
  <rowBreaks count="3" manualBreakCount="3">
    <brk id="30" max="16383" man="1"/>
    <brk id="59" max="16383" man="1"/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27"/>
  <sheetViews>
    <sheetView zoomScaleNormal="100" zoomScaleSheetLayoutView="100"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66.7109375" customWidth="1"/>
  </cols>
  <sheetData>
    <row r="1" spans="1:5" ht="39.75" customHeight="1" x14ac:dyDescent="0.2">
      <c r="A1" s="132" t="s">
        <v>58</v>
      </c>
      <c r="B1" s="133"/>
      <c r="C1" s="133"/>
      <c r="D1" s="134"/>
      <c r="E1" s="15"/>
    </row>
    <row r="2" spans="1:5" ht="15.75" x14ac:dyDescent="0.25">
      <c r="A2" s="147" t="s">
        <v>36</v>
      </c>
      <c r="B2" s="148"/>
      <c r="C2" s="148"/>
      <c r="D2" s="149"/>
    </row>
    <row r="3" spans="1:5" x14ac:dyDescent="0.2">
      <c r="A3" s="138" t="s">
        <v>47</v>
      </c>
      <c r="B3" s="139"/>
      <c r="C3" s="139"/>
      <c r="D3" s="140"/>
    </row>
    <row r="4" spans="1:5" x14ac:dyDescent="0.2">
      <c r="A4" s="150" t="s">
        <v>48</v>
      </c>
      <c r="B4" s="151"/>
      <c r="C4" s="151"/>
      <c r="D4" s="152"/>
    </row>
    <row r="5" spans="1:5" x14ac:dyDescent="0.2">
      <c r="A5" s="138" t="s">
        <v>40</v>
      </c>
      <c r="B5" s="139"/>
      <c r="C5" s="139"/>
      <c r="D5" s="140"/>
    </row>
    <row r="6" spans="1:5" ht="27.6" customHeight="1" x14ac:dyDescent="0.2">
      <c r="A6" s="117" t="s">
        <v>68</v>
      </c>
      <c r="B6" s="118"/>
      <c r="C6" s="118"/>
      <c r="D6" s="119"/>
    </row>
    <row r="7" spans="1:5" s="19" customFormat="1" ht="27.6" customHeight="1" x14ac:dyDescent="0.2">
      <c r="A7" s="120" t="s">
        <v>42</v>
      </c>
      <c r="B7" s="121"/>
      <c r="C7" s="121"/>
      <c r="D7" s="122"/>
    </row>
    <row r="8" spans="1:5" s="19" customFormat="1" x14ac:dyDescent="0.2">
      <c r="A8" s="123" t="s">
        <v>43</v>
      </c>
      <c r="B8" s="124"/>
      <c r="C8" s="124"/>
      <c r="D8" s="125"/>
    </row>
    <row r="9" spans="1:5" ht="6.75" customHeight="1" x14ac:dyDescent="0.2"/>
    <row r="10" spans="1:5" x14ac:dyDescent="0.2">
      <c r="A10" s="110" t="s">
        <v>7</v>
      </c>
      <c r="B10" s="111"/>
      <c r="C10" s="111"/>
      <c r="D10" s="112"/>
    </row>
    <row r="11" spans="1:5" x14ac:dyDescent="0.2">
      <c r="A11" s="2" t="s">
        <v>0</v>
      </c>
      <c r="B11" s="3" t="s">
        <v>37</v>
      </c>
      <c r="C11" s="3" t="s">
        <v>38</v>
      </c>
      <c r="D11" s="4" t="s">
        <v>6</v>
      </c>
    </row>
    <row r="12" spans="1:5" ht="53.25" customHeight="1" x14ac:dyDescent="0.2">
      <c r="A12" s="5" t="s">
        <v>1</v>
      </c>
      <c r="B12" s="27">
        <v>1620</v>
      </c>
      <c r="C12" s="113" t="str">
        <f>IF(AND(B13&lt;1),"NO PM STATED",IF(AND(B12&gt;=B15-C14),"MET PM",IF(AND(B12&lt;B15-C14),"PM NOT MET")))</f>
        <v>PM NOT MET</v>
      </c>
      <c r="D12" s="156"/>
    </row>
    <row r="13" spans="1:5" ht="26.65" customHeight="1" x14ac:dyDescent="0.2">
      <c r="A13" s="28" t="s">
        <v>44</v>
      </c>
      <c r="B13" s="6">
        <f>B15</f>
        <v>3543</v>
      </c>
      <c r="C13" s="114"/>
      <c r="D13" s="157"/>
    </row>
    <row r="14" spans="1:5" ht="12.75" hidden="1" customHeight="1" x14ac:dyDescent="0.2">
      <c r="A14" s="28"/>
      <c r="B14" s="38">
        <v>0.1</v>
      </c>
      <c r="C14" s="47">
        <f>B13*B14</f>
        <v>354.3</v>
      </c>
      <c r="D14" s="157"/>
    </row>
    <row r="15" spans="1:5" ht="26.65" customHeight="1" x14ac:dyDescent="0.2">
      <c r="A15" s="5" t="s">
        <v>2</v>
      </c>
      <c r="B15" s="27">
        <v>3543</v>
      </c>
      <c r="C15" s="37"/>
      <c r="D15" s="158"/>
    </row>
    <row r="16" spans="1:5" x14ac:dyDescent="0.2">
      <c r="A16" s="2" t="s">
        <v>31</v>
      </c>
      <c r="B16" s="3" t="s">
        <v>37</v>
      </c>
      <c r="C16" s="3" t="s">
        <v>38</v>
      </c>
      <c r="D16" s="4" t="s">
        <v>6</v>
      </c>
    </row>
    <row r="17" spans="1:4" ht="53.25" customHeight="1" x14ac:dyDescent="0.2">
      <c r="A17" s="5" t="s">
        <v>1</v>
      </c>
      <c r="B17" s="6">
        <v>1685</v>
      </c>
      <c r="C17" s="113" t="str">
        <f>IF(AND(B18&lt;1),"NO PM STATED",IF(AND(B17&gt;=B20-C19),"MET PM",IF(AND(B17&lt;B20-C19),"PM NOT MET")))</f>
        <v>PM NOT MET</v>
      </c>
      <c r="D17" s="169"/>
    </row>
    <row r="18" spans="1:4" ht="26.65" customHeight="1" x14ac:dyDescent="0.2">
      <c r="A18" s="28" t="s">
        <v>44</v>
      </c>
      <c r="B18" s="6">
        <f>B20</f>
        <v>4717</v>
      </c>
      <c r="C18" s="114"/>
      <c r="D18" s="168"/>
    </row>
    <row r="19" spans="1:4" ht="12.75" hidden="1" customHeight="1" x14ac:dyDescent="0.2">
      <c r="A19" s="28"/>
      <c r="B19" s="38">
        <v>0.1</v>
      </c>
      <c r="C19" s="34">
        <f>B18*B19</f>
        <v>471.70000000000005</v>
      </c>
      <c r="D19" s="168"/>
    </row>
    <row r="20" spans="1:4" ht="27" customHeight="1" x14ac:dyDescent="0.2">
      <c r="A20" s="5" t="s">
        <v>2</v>
      </c>
      <c r="B20" s="6">
        <v>4717</v>
      </c>
      <c r="C20" s="46"/>
      <c r="D20" s="170"/>
    </row>
    <row r="21" spans="1:4" x14ac:dyDescent="0.2">
      <c r="A21" s="7"/>
      <c r="B21" s="1"/>
    </row>
    <row r="22" spans="1:4" x14ac:dyDescent="0.2">
      <c r="A22" s="110" t="s">
        <v>8</v>
      </c>
      <c r="B22" s="111"/>
      <c r="C22" s="111"/>
      <c r="D22" s="112"/>
    </row>
    <row r="23" spans="1:4" x14ac:dyDescent="0.2">
      <c r="A23" s="2" t="s">
        <v>0</v>
      </c>
      <c r="B23" s="3" t="s">
        <v>37</v>
      </c>
      <c r="C23" s="3" t="s">
        <v>38</v>
      </c>
      <c r="D23" s="4" t="s">
        <v>6</v>
      </c>
    </row>
    <row r="24" spans="1:4" ht="53.25" customHeight="1" x14ac:dyDescent="0.2">
      <c r="A24" s="5" t="s">
        <v>1</v>
      </c>
      <c r="B24" s="27">
        <v>177</v>
      </c>
      <c r="C24" s="113" t="str">
        <f>IF(AND(B25&lt;1),"NO PM STATED",IF(AND(B24&gt;=B27-C26),"MET PM",IF(AND(B24&lt;B27-C26),"PM NOT MET")))</f>
        <v>PM NOT MET</v>
      </c>
      <c r="D24" s="171"/>
    </row>
    <row r="25" spans="1:4" ht="26.65" customHeight="1" x14ac:dyDescent="0.2">
      <c r="A25" s="28" t="s">
        <v>44</v>
      </c>
      <c r="B25" s="6">
        <f>B27</f>
        <v>1162</v>
      </c>
      <c r="C25" s="114"/>
      <c r="D25" s="172"/>
    </row>
    <row r="26" spans="1:4" ht="12.75" hidden="1" customHeight="1" x14ac:dyDescent="0.2">
      <c r="A26" s="28"/>
      <c r="B26" s="38">
        <v>0.1</v>
      </c>
      <c r="C26" s="34">
        <f>B25*B26</f>
        <v>116.2</v>
      </c>
      <c r="D26" s="172"/>
    </row>
    <row r="27" spans="1:4" ht="26.25" customHeight="1" x14ac:dyDescent="0.2">
      <c r="A27" s="5" t="s">
        <v>2</v>
      </c>
      <c r="B27" s="27">
        <v>1162</v>
      </c>
      <c r="C27" s="46"/>
      <c r="D27" s="173"/>
    </row>
    <row r="28" spans="1:4" x14ac:dyDescent="0.2">
      <c r="A28" s="2" t="s">
        <v>31</v>
      </c>
      <c r="B28" s="3" t="s">
        <v>37</v>
      </c>
      <c r="C28" s="3" t="s">
        <v>38</v>
      </c>
      <c r="D28" s="4" t="s">
        <v>6</v>
      </c>
    </row>
    <row r="29" spans="1:4" ht="53.25" customHeight="1" x14ac:dyDescent="0.2">
      <c r="A29" s="5" t="s">
        <v>1</v>
      </c>
      <c r="B29" s="6">
        <v>106</v>
      </c>
      <c r="C29" s="113" t="str">
        <f>IF(AND(B30&lt;1),"NO PM STATED",IF(AND(B29&gt;=B32-C31),"MET PM",IF(AND(B29&lt;B32-C31),"PM NOT MET")))</f>
        <v>PM NOT MET</v>
      </c>
      <c r="D29" s="159"/>
    </row>
    <row r="30" spans="1:4" ht="26.65" customHeight="1" x14ac:dyDescent="0.2">
      <c r="A30" s="28" t="s">
        <v>44</v>
      </c>
      <c r="B30" s="6">
        <f>B32</f>
        <v>1137</v>
      </c>
      <c r="C30" s="114"/>
      <c r="D30" s="160"/>
    </row>
    <row r="31" spans="1:4" ht="12.75" hidden="1" customHeight="1" x14ac:dyDescent="0.2">
      <c r="A31" s="28"/>
      <c r="B31" s="38">
        <v>0.1</v>
      </c>
      <c r="C31" s="34">
        <f>B30*B31</f>
        <v>113.7</v>
      </c>
      <c r="D31" s="160"/>
    </row>
    <row r="32" spans="1:4" ht="25.7" customHeight="1" x14ac:dyDescent="0.2">
      <c r="A32" s="8" t="s">
        <v>2</v>
      </c>
      <c r="B32" s="6">
        <v>1137</v>
      </c>
      <c r="C32" s="46"/>
      <c r="D32" s="161"/>
    </row>
    <row r="33" spans="1:4" x14ac:dyDescent="0.2">
      <c r="A33" s="9"/>
    </row>
    <row r="34" spans="1:4" x14ac:dyDescent="0.2">
      <c r="A34" s="110" t="s">
        <v>9</v>
      </c>
      <c r="B34" s="111"/>
      <c r="C34" s="111"/>
      <c r="D34" s="112"/>
    </row>
    <row r="35" spans="1:4" x14ac:dyDescent="0.2">
      <c r="A35" s="11" t="s">
        <v>0</v>
      </c>
      <c r="B35" s="3" t="s">
        <v>37</v>
      </c>
      <c r="C35" s="3" t="s">
        <v>38</v>
      </c>
      <c r="D35" s="4" t="s">
        <v>6</v>
      </c>
    </row>
    <row r="36" spans="1:4" ht="53.25" customHeight="1" x14ac:dyDescent="0.2">
      <c r="A36" s="8" t="s">
        <v>1</v>
      </c>
      <c r="B36" s="27">
        <v>488686</v>
      </c>
      <c r="C36" s="113" t="str">
        <f>IF(AND(B37&lt;1),"NO PM STATED",IF(AND(B36&gt;=B39-C38),"MET PM",IF(AND(B36&lt;B39-C38),"PM NOT MET")))</f>
        <v>MET PM</v>
      </c>
      <c r="D36" s="165"/>
    </row>
    <row r="37" spans="1:4" ht="26.65" customHeight="1" x14ac:dyDescent="0.2">
      <c r="A37" s="28" t="s">
        <v>44</v>
      </c>
      <c r="B37" s="6">
        <f>B39</f>
        <v>64334</v>
      </c>
      <c r="C37" s="114"/>
      <c r="D37" s="166"/>
    </row>
    <row r="38" spans="1:4" ht="12.75" hidden="1" customHeight="1" x14ac:dyDescent="0.2">
      <c r="A38" s="28"/>
      <c r="B38" s="38">
        <v>0.1</v>
      </c>
      <c r="C38" s="34">
        <f>B37*B38</f>
        <v>6433.4000000000005</v>
      </c>
      <c r="D38" s="166"/>
    </row>
    <row r="39" spans="1:4" ht="26.65" customHeight="1" x14ac:dyDescent="0.2">
      <c r="A39" s="8" t="s">
        <v>2</v>
      </c>
      <c r="B39" s="27">
        <v>64334</v>
      </c>
      <c r="C39" s="36"/>
      <c r="D39" s="167"/>
    </row>
    <row r="40" spans="1:4" x14ac:dyDescent="0.2">
      <c r="A40" s="11" t="s">
        <v>31</v>
      </c>
      <c r="B40" s="3" t="s">
        <v>37</v>
      </c>
      <c r="C40" s="3" t="s">
        <v>38</v>
      </c>
      <c r="D40" s="4" t="s">
        <v>6</v>
      </c>
    </row>
    <row r="41" spans="1:4" ht="53.25" customHeight="1" x14ac:dyDescent="0.2">
      <c r="A41" s="8" t="s">
        <v>1</v>
      </c>
      <c r="B41" s="6">
        <v>23005</v>
      </c>
      <c r="C41" s="113" t="str">
        <f>IF(AND(B42&lt;1),"NO PM STATED",IF(AND(B41&gt;=B44-C43),"MET PM",IF(AND(B41&lt;B44-C43),"PM NOT MET")))</f>
        <v>PM NOT MET</v>
      </c>
      <c r="D41" s="168"/>
    </row>
    <row r="42" spans="1:4" ht="26.65" customHeight="1" x14ac:dyDescent="0.2">
      <c r="A42" s="28" t="s">
        <v>44</v>
      </c>
      <c r="B42" s="6">
        <f>B44</f>
        <v>66398</v>
      </c>
      <c r="C42" s="114"/>
      <c r="D42" s="130"/>
    </row>
    <row r="43" spans="1:4" ht="12.75" hidden="1" customHeight="1" x14ac:dyDescent="0.2">
      <c r="A43" s="28"/>
      <c r="B43" s="38">
        <v>0.1</v>
      </c>
      <c r="C43" s="40">
        <f>B43*B42</f>
        <v>6639.8</v>
      </c>
      <c r="D43" s="130"/>
    </row>
    <row r="44" spans="1:4" ht="26.65" customHeight="1" x14ac:dyDescent="0.2">
      <c r="A44" s="8" t="s">
        <v>2</v>
      </c>
      <c r="B44" s="6">
        <v>66398</v>
      </c>
      <c r="C44" s="36"/>
      <c r="D44" s="131"/>
    </row>
    <row r="45" spans="1:4" x14ac:dyDescent="0.2">
      <c r="A45" s="12"/>
    </row>
    <row r="46" spans="1:4" x14ac:dyDescent="0.2">
      <c r="A46" s="110" t="s">
        <v>10</v>
      </c>
      <c r="B46" s="111"/>
      <c r="C46" s="111"/>
      <c r="D46" s="112"/>
    </row>
    <row r="47" spans="1:4" x14ac:dyDescent="0.2">
      <c r="A47" s="11" t="s">
        <v>0</v>
      </c>
      <c r="B47" s="3" t="s">
        <v>37</v>
      </c>
      <c r="C47" s="3" t="s">
        <v>38</v>
      </c>
      <c r="D47" s="4" t="s">
        <v>6</v>
      </c>
    </row>
    <row r="48" spans="1:4" ht="53.25" customHeight="1" x14ac:dyDescent="0.2">
      <c r="A48" s="8" t="s">
        <v>1</v>
      </c>
      <c r="B48" s="6">
        <v>5562</v>
      </c>
      <c r="C48" s="113" t="str">
        <f>IF(AND(B49&lt;1),"NO PM STATED",IF(AND(B48&gt;=B51-C50),"MET PM",IF(AND(B48&lt;B51-C50),"PM NOT MET")))</f>
        <v>PM NOT MET</v>
      </c>
      <c r="D48" s="165"/>
    </row>
    <row r="49" spans="1:4" ht="26.65" customHeight="1" x14ac:dyDescent="0.2">
      <c r="A49" s="28" t="s">
        <v>44</v>
      </c>
      <c r="B49" s="6">
        <f>B51</f>
        <v>15488</v>
      </c>
      <c r="C49" s="114"/>
      <c r="D49" s="166"/>
    </row>
    <row r="50" spans="1:4" ht="12.75" hidden="1" customHeight="1" x14ac:dyDescent="0.2">
      <c r="A50" s="28"/>
      <c r="B50" s="38">
        <v>0.1</v>
      </c>
      <c r="C50" s="34">
        <f>B49*B50</f>
        <v>1548.8000000000002</v>
      </c>
      <c r="D50" s="166"/>
    </row>
    <row r="51" spans="1:4" ht="26.45" customHeight="1" x14ac:dyDescent="0.2">
      <c r="A51" s="8" t="s">
        <v>2</v>
      </c>
      <c r="B51" s="27">
        <v>15488</v>
      </c>
      <c r="C51" s="36"/>
      <c r="D51" s="167"/>
    </row>
    <row r="52" spans="1:4" x14ac:dyDescent="0.2">
      <c r="A52" s="11" t="s">
        <v>31</v>
      </c>
      <c r="B52" s="3" t="s">
        <v>37</v>
      </c>
      <c r="C52" s="3" t="s">
        <v>38</v>
      </c>
      <c r="D52" s="4" t="s">
        <v>6</v>
      </c>
    </row>
    <row r="53" spans="1:4" ht="53.25" customHeight="1" x14ac:dyDescent="0.2">
      <c r="A53" s="8" t="s">
        <v>1</v>
      </c>
      <c r="B53" s="60">
        <v>27</v>
      </c>
      <c r="C53" s="113" t="str">
        <f>IF(AND(B54&lt;1),"NO PM STATED",IF(AND(B53&gt;=B56-C55),"MET PM",IF(AND(B53&lt;B56-C55),"PM NOT MET")))</f>
        <v>PM NOT MET</v>
      </c>
      <c r="D53" s="162"/>
    </row>
    <row r="54" spans="1:4" ht="26.65" customHeight="1" x14ac:dyDescent="0.2">
      <c r="A54" s="28" t="s">
        <v>44</v>
      </c>
      <c r="B54" s="6">
        <f>B56</f>
        <v>15532</v>
      </c>
      <c r="C54" s="114"/>
      <c r="D54" s="163"/>
    </row>
    <row r="55" spans="1:4" ht="12.75" hidden="1" customHeight="1" x14ac:dyDescent="0.2">
      <c r="A55" s="28"/>
      <c r="B55" s="38">
        <v>0.1</v>
      </c>
      <c r="C55" s="34">
        <f>B54*B55</f>
        <v>1553.2</v>
      </c>
      <c r="D55" s="163"/>
    </row>
    <row r="56" spans="1:4" ht="26.45" customHeight="1" x14ac:dyDescent="0.2">
      <c r="A56" s="8" t="s">
        <v>2</v>
      </c>
      <c r="B56" s="6">
        <v>15532</v>
      </c>
      <c r="C56" s="36"/>
      <c r="D56" s="164"/>
    </row>
    <row r="57" spans="1:4" x14ac:dyDescent="0.2">
      <c r="A57" s="12"/>
    </row>
    <row r="58" spans="1:4" x14ac:dyDescent="0.2">
      <c r="A58" s="154" t="s">
        <v>61</v>
      </c>
      <c r="B58" s="154"/>
      <c r="C58" s="154"/>
      <c r="D58" s="154"/>
    </row>
    <row r="59" spans="1:4" x14ac:dyDescent="0.2">
      <c r="A59" s="12"/>
    </row>
    <row r="60" spans="1:4" x14ac:dyDescent="0.2">
      <c r="A60" s="110" t="s">
        <v>3</v>
      </c>
      <c r="B60" s="111"/>
      <c r="C60" s="111"/>
      <c r="D60" s="112"/>
    </row>
    <row r="61" spans="1:4" ht="12.75" customHeight="1" x14ac:dyDescent="0.2">
      <c r="A61" s="11" t="s">
        <v>0</v>
      </c>
      <c r="B61" s="3" t="s">
        <v>37</v>
      </c>
      <c r="C61" s="3" t="s">
        <v>38</v>
      </c>
      <c r="D61" s="4" t="s">
        <v>6</v>
      </c>
    </row>
    <row r="62" spans="1:4" ht="53.25" customHeight="1" x14ac:dyDescent="0.2">
      <c r="A62" s="14" t="s">
        <v>1</v>
      </c>
      <c r="B62" s="6">
        <v>95</v>
      </c>
      <c r="C62" s="113" t="str">
        <f>IF(AND(B63&lt;1),"NO PM STATED",IF(AND(B62&gt;=B65-C64),"MET PM",IF(AND(B62&lt;B65-C64),"PM NOT MET")))</f>
        <v>PM NOT MET</v>
      </c>
      <c r="D62" s="159"/>
    </row>
    <row r="63" spans="1:4" ht="31.5" customHeight="1" x14ac:dyDescent="0.2">
      <c r="A63" s="28" t="s">
        <v>44</v>
      </c>
      <c r="B63" s="6">
        <f>B65</f>
        <v>320</v>
      </c>
      <c r="C63" s="114"/>
      <c r="D63" s="160"/>
    </row>
    <row r="64" spans="1:4" ht="12.75" hidden="1" customHeight="1" x14ac:dyDescent="0.2">
      <c r="A64" s="28"/>
      <c r="B64" s="38">
        <v>0.05</v>
      </c>
      <c r="C64" s="34">
        <f>B63*B64</f>
        <v>16</v>
      </c>
      <c r="D64" s="160"/>
    </row>
    <row r="65" spans="1:4" ht="25.7" customHeight="1" x14ac:dyDescent="0.2">
      <c r="A65" s="14" t="s">
        <v>2</v>
      </c>
      <c r="B65" s="6">
        <v>320</v>
      </c>
      <c r="C65" s="36"/>
      <c r="D65" s="161"/>
    </row>
    <row r="66" spans="1:4" x14ac:dyDescent="0.2">
      <c r="A66" s="110" t="s">
        <v>32</v>
      </c>
      <c r="B66" s="111"/>
      <c r="C66" s="111"/>
      <c r="D66" s="112"/>
    </row>
    <row r="67" spans="1:4" x14ac:dyDescent="0.2">
      <c r="A67" s="11" t="s">
        <v>31</v>
      </c>
      <c r="B67" s="3" t="s">
        <v>37</v>
      </c>
      <c r="C67" s="3" t="s">
        <v>38</v>
      </c>
      <c r="D67" s="4" t="s">
        <v>6</v>
      </c>
    </row>
    <row r="68" spans="1:4" ht="53.25" customHeight="1" x14ac:dyDescent="0.2">
      <c r="A68" s="14" t="s">
        <v>1</v>
      </c>
      <c r="B68" s="6">
        <v>554</v>
      </c>
      <c r="C68" s="113" t="str">
        <f>IF(AND(B69&lt;1),"NO PM STATED",IF(AND(B68&gt;=B71-C70),"MET PM",IF(AND(B68&lt;B71-C70),"PM NOT MET")))</f>
        <v>MET PM</v>
      </c>
      <c r="D68" s="159"/>
    </row>
    <row r="69" spans="1:4" ht="26.65" customHeight="1" x14ac:dyDescent="0.2">
      <c r="A69" s="28" t="s">
        <v>44</v>
      </c>
      <c r="B69" s="6">
        <f>B71</f>
        <v>500</v>
      </c>
      <c r="C69" s="114"/>
      <c r="D69" s="160"/>
    </row>
    <row r="70" spans="1:4" ht="12.75" hidden="1" customHeight="1" x14ac:dyDescent="0.2">
      <c r="A70" s="28"/>
      <c r="B70" s="38">
        <v>0.05</v>
      </c>
      <c r="C70" s="34">
        <f>B69*B70</f>
        <v>25</v>
      </c>
      <c r="D70" s="160"/>
    </row>
    <row r="71" spans="1:4" ht="25.7" customHeight="1" x14ac:dyDescent="0.2">
      <c r="A71" s="14" t="s">
        <v>2</v>
      </c>
      <c r="B71" s="6">
        <v>500</v>
      </c>
      <c r="C71" s="36"/>
      <c r="D71" s="161"/>
    </row>
    <row r="72" spans="1:4" x14ac:dyDescent="0.2">
      <c r="A72" s="12"/>
    </row>
    <row r="73" spans="1:4" x14ac:dyDescent="0.2">
      <c r="A73" s="154" t="s">
        <v>64</v>
      </c>
      <c r="B73" s="154"/>
      <c r="C73" s="154"/>
      <c r="D73" s="154"/>
    </row>
    <row r="74" spans="1:4" x14ac:dyDescent="0.2">
      <c r="A74" s="22"/>
      <c r="B74" s="22"/>
      <c r="C74" s="22"/>
      <c r="D74" s="22"/>
    </row>
    <row r="75" spans="1:4" ht="70.150000000000006" customHeight="1" x14ac:dyDescent="0.2">
      <c r="A75" s="126" t="s">
        <v>70</v>
      </c>
      <c r="B75" s="126"/>
      <c r="C75" s="126"/>
      <c r="D75" s="126"/>
    </row>
    <row r="127" spans="1:4" x14ac:dyDescent="0.2">
      <c r="A127" s="12"/>
      <c r="B127" s="12"/>
      <c r="C127" s="12"/>
      <c r="D127" s="12"/>
    </row>
  </sheetData>
  <sheetProtection password="CC92" sheet="1" objects="1" scenarios="1"/>
  <protectedRanges>
    <protectedRange sqref="D68 D62 D53 D48 D41 D36 D29 D24 D17 D12" name="Range1"/>
  </protectedRanges>
  <customSheetViews>
    <customSheetView guid="{3A600F54-6A56-45BB-B747-8667762B4338}" scale="115" showRuler="0" topLeftCell="A13">
      <selection activeCell="A33" sqref="A33:D34"/>
      <rowBreaks count="1" manualBreakCount="1">
        <brk id="22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PageBreaks="1" showRuler="0">
      <selection activeCell="A21" sqref="A21:D21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22">
      <selection activeCell="D8" sqref="D8:D9"/>
      <rowBreaks count="2" manualBreakCount="2">
        <brk id="20" max="16383" man="1"/>
        <brk id="42" max="16383" man="1"/>
      </rowBreaks>
      <pageMargins left="0.33" right="0.4" top="0.52" bottom="0.72" header="0.5" footer="0.5"/>
      <pageSetup orientation="portrait" r:id="rId3"/>
      <headerFooter alignWithMargins="0">
        <oddFooter>&amp;L&amp;9 12/01/2008 &amp;A&amp;R&amp;9CCSC HOM 08-55 Page &amp;P of &amp;N</oddFooter>
      </headerFooter>
    </customSheetView>
  </customSheetViews>
  <mergeCells count="37">
    <mergeCell ref="A46:D46"/>
    <mergeCell ref="C48:C49"/>
    <mergeCell ref="C41:C42"/>
    <mergeCell ref="D62:D65"/>
    <mergeCell ref="C17:C18"/>
    <mergeCell ref="C24:C25"/>
    <mergeCell ref="C29:C30"/>
    <mergeCell ref="A22:D22"/>
    <mergeCell ref="D17:D20"/>
    <mergeCell ref="D24:D27"/>
    <mergeCell ref="A75:D75"/>
    <mergeCell ref="A73:D73"/>
    <mergeCell ref="D29:D32"/>
    <mergeCell ref="A34:D34"/>
    <mergeCell ref="D53:D56"/>
    <mergeCell ref="C53:C54"/>
    <mergeCell ref="D36:D39"/>
    <mergeCell ref="D48:D51"/>
    <mergeCell ref="D41:D44"/>
    <mergeCell ref="C36:C37"/>
    <mergeCell ref="D68:D71"/>
    <mergeCell ref="C68:C69"/>
    <mergeCell ref="A66:D66"/>
    <mergeCell ref="A60:D60"/>
    <mergeCell ref="C62:C63"/>
    <mergeCell ref="A58:D58"/>
    <mergeCell ref="C12:C13"/>
    <mergeCell ref="A1:D1"/>
    <mergeCell ref="A2:D2"/>
    <mergeCell ref="A10:D10"/>
    <mergeCell ref="D12:D15"/>
    <mergeCell ref="A3:D3"/>
    <mergeCell ref="A4:D4"/>
    <mergeCell ref="A5:D5"/>
    <mergeCell ref="A6:D6"/>
    <mergeCell ref="A7:D7"/>
    <mergeCell ref="A8:D8"/>
  </mergeCells>
  <phoneticPr fontId="7" type="noConversion"/>
  <conditionalFormatting sqref="C43">
    <cfRule type="cellIs" dxfId="45" priority="18" operator="equal">
      <formula>"Not on target to meet PM"</formula>
    </cfRule>
  </conditionalFormatting>
  <conditionalFormatting sqref="B69 B63 B54 B49 B42 B37 B30 B25 B18 B13">
    <cfRule type="cellIs" dxfId="44" priority="7" operator="lessThan">
      <formula>1</formula>
    </cfRule>
  </conditionalFormatting>
  <conditionalFormatting sqref="C68 C62 C53 C48 C41 C36 C29 C24 C17 C12">
    <cfRule type="cellIs" dxfId="43" priority="1" operator="equal">
      <formula>"NO PM STATED"</formula>
    </cfRule>
  </conditionalFormatting>
  <conditionalFormatting sqref="C68 C62 C53 C48 C41 C36 C29 C24 C17 C12">
    <cfRule type="cellIs" dxfId="42" priority="2" stopIfTrue="1" operator="equal">
      <formula>"PM NOT MET"</formula>
    </cfRule>
  </conditionalFormatting>
  <pageMargins left="0.33" right="0.4" top="0.52" bottom="0.72" header="0.5" footer="0.5"/>
  <pageSetup scale="93" orientation="portrait" r:id="rId4"/>
  <headerFooter alignWithMargins="0">
    <oddFooter>&amp;L&amp;9 07/15/2015  &amp;A&amp;R&amp;9Attachment 2, CCPC HOM 15-18 Page &amp;P of  &amp;N</oddFooter>
  </headerFooter>
  <rowBreaks count="2" manualBreakCount="2">
    <brk id="33" max="3" man="1"/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43"/>
  <sheetViews>
    <sheetView zoomScaleNormal="100" zoomScaleSheetLayoutView="100" workbookViewId="0">
      <selection activeCell="B12" sqref="B12"/>
    </sheetView>
  </sheetViews>
  <sheetFormatPr defaultRowHeight="12.75" x14ac:dyDescent="0.2"/>
  <cols>
    <col min="1" max="1" width="14.28515625" customWidth="1"/>
    <col min="2" max="2" width="10.28515625" customWidth="1"/>
    <col min="3" max="3" width="17.28515625" customWidth="1"/>
    <col min="4" max="4" width="66.5703125" customWidth="1"/>
  </cols>
  <sheetData>
    <row r="1" spans="1:5" ht="39.75" customHeight="1" x14ac:dyDescent="0.2">
      <c r="A1" s="132" t="s">
        <v>58</v>
      </c>
      <c r="B1" s="133"/>
      <c r="C1" s="133"/>
      <c r="D1" s="134"/>
      <c r="E1" s="15"/>
    </row>
    <row r="2" spans="1:5" ht="15.75" x14ac:dyDescent="0.25">
      <c r="A2" s="135" t="s">
        <v>28</v>
      </c>
      <c r="B2" s="136"/>
      <c r="C2" s="136"/>
      <c r="D2" s="137"/>
    </row>
    <row r="3" spans="1:5" x14ac:dyDescent="0.2">
      <c r="A3" s="141" t="s">
        <v>49</v>
      </c>
      <c r="B3" s="142"/>
      <c r="C3" s="142"/>
      <c r="D3" s="143"/>
    </row>
    <row r="4" spans="1:5" x14ac:dyDescent="0.2">
      <c r="A4" s="150" t="s">
        <v>50</v>
      </c>
      <c r="B4" s="151"/>
      <c r="C4" s="151"/>
      <c r="D4" s="152"/>
    </row>
    <row r="5" spans="1:5" ht="13.15" customHeight="1" x14ac:dyDescent="0.2">
      <c r="A5" s="138" t="s">
        <v>40</v>
      </c>
      <c r="B5" s="139"/>
      <c r="C5" s="139"/>
      <c r="D5" s="140"/>
    </row>
    <row r="6" spans="1:5" ht="25.15" customHeight="1" x14ac:dyDescent="0.2">
      <c r="A6" s="117" t="s">
        <v>68</v>
      </c>
      <c r="B6" s="118"/>
      <c r="C6" s="118"/>
      <c r="D6" s="119"/>
    </row>
    <row r="7" spans="1:5" ht="27.6" customHeight="1" x14ac:dyDescent="0.2">
      <c r="A7" s="120" t="s">
        <v>42</v>
      </c>
      <c r="B7" s="121"/>
      <c r="C7" s="121"/>
      <c r="D7" s="122"/>
    </row>
    <row r="8" spans="1:5" ht="13.15" customHeight="1" x14ac:dyDescent="0.2">
      <c r="A8" s="123" t="s">
        <v>43</v>
      </c>
      <c r="B8" s="124"/>
      <c r="C8" s="124"/>
      <c r="D8" s="125"/>
    </row>
    <row r="9" spans="1:5" ht="6.75" customHeight="1" x14ac:dyDescent="0.2"/>
    <row r="10" spans="1:5" x14ac:dyDescent="0.2">
      <c r="A10" s="110" t="s">
        <v>7</v>
      </c>
      <c r="B10" s="111"/>
      <c r="C10" s="111"/>
      <c r="D10" s="112"/>
    </row>
    <row r="11" spans="1:5" x14ac:dyDescent="0.2">
      <c r="A11" s="2" t="s">
        <v>0</v>
      </c>
      <c r="B11" s="3" t="s">
        <v>37</v>
      </c>
      <c r="C11" s="3" t="s">
        <v>38</v>
      </c>
      <c r="D11" s="4" t="s">
        <v>6</v>
      </c>
    </row>
    <row r="12" spans="1:5" ht="53.25" customHeight="1" x14ac:dyDescent="0.2">
      <c r="A12" s="5" t="s">
        <v>1</v>
      </c>
      <c r="B12" s="6">
        <v>8914</v>
      </c>
      <c r="C12" s="113" t="str">
        <f>IF(AND(B13&lt;1),"NO PM STATED",IF(AND(B12&gt;=B15-C14),"MET PM",IF(AND(B12&lt;B15-C14),"PM NOT MET")))</f>
        <v>PM NOT MET</v>
      </c>
      <c r="D12" s="163"/>
    </row>
    <row r="13" spans="1:5" ht="26.65" customHeight="1" x14ac:dyDescent="0.2">
      <c r="A13" s="28" t="s">
        <v>44</v>
      </c>
      <c r="B13" s="6">
        <f>B15</f>
        <v>14920</v>
      </c>
      <c r="C13" s="114"/>
      <c r="D13" s="115"/>
    </row>
    <row r="14" spans="1:5" ht="26.65" hidden="1" customHeight="1" x14ac:dyDescent="0.2">
      <c r="A14" s="28"/>
      <c r="B14" s="38">
        <v>0.1</v>
      </c>
      <c r="C14" s="47">
        <f>B13*B14</f>
        <v>1492</v>
      </c>
      <c r="D14" s="115"/>
    </row>
    <row r="15" spans="1:5" ht="26.65" customHeight="1" x14ac:dyDescent="0.2">
      <c r="A15" s="5" t="s">
        <v>2</v>
      </c>
      <c r="B15" s="6">
        <v>14920</v>
      </c>
      <c r="C15" s="37"/>
      <c r="D15" s="116"/>
    </row>
    <row r="16" spans="1:5" x14ac:dyDescent="0.2">
      <c r="A16" s="2" t="s">
        <v>5</v>
      </c>
      <c r="B16" s="3" t="s">
        <v>37</v>
      </c>
      <c r="C16" s="3" t="s">
        <v>38</v>
      </c>
      <c r="D16" s="4" t="s">
        <v>6</v>
      </c>
    </row>
    <row r="17" spans="1:4" ht="53.25" customHeight="1" x14ac:dyDescent="0.2">
      <c r="A17" s="5" t="s">
        <v>1</v>
      </c>
      <c r="B17" s="6">
        <v>10035</v>
      </c>
      <c r="C17" s="113" t="str">
        <f>IF(AND(B18&lt;1),"NO PM STATED",IF(AND(B17&gt;=B20-C19),"MET PM",IF(AND(B17&lt;B20-C19),"PM NOT MET")))</f>
        <v>PM NOT MET</v>
      </c>
      <c r="D17" s="162"/>
    </row>
    <row r="18" spans="1:4" ht="26.65" customHeight="1" x14ac:dyDescent="0.2">
      <c r="A18" s="28" t="s">
        <v>44</v>
      </c>
      <c r="B18" s="6">
        <f>B20</f>
        <v>16205</v>
      </c>
      <c r="C18" s="114"/>
      <c r="D18" s="163"/>
    </row>
    <row r="19" spans="1:4" ht="26.65" hidden="1" customHeight="1" x14ac:dyDescent="0.2">
      <c r="A19" s="28"/>
      <c r="B19" s="38">
        <v>0.1</v>
      </c>
      <c r="C19" s="40">
        <f>B19*B18</f>
        <v>1620.5</v>
      </c>
      <c r="D19" s="163"/>
    </row>
    <row r="20" spans="1:4" ht="26.65" customHeight="1" x14ac:dyDescent="0.2">
      <c r="A20" s="5" t="s">
        <v>2</v>
      </c>
      <c r="B20" s="6">
        <v>16205</v>
      </c>
      <c r="C20" s="61"/>
      <c r="D20" s="164"/>
    </row>
    <row r="21" spans="1:4" x14ac:dyDescent="0.2">
      <c r="A21" s="2" t="s">
        <v>20</v>
      </c>
      <c r="B21" s="3" t="s">
        <v>37</v>
      </c>
      <c r="C21" s="3" t="s">
        <v>38</v>
      </c>
      <c r="D21" s="4" t="s">
        <v>6</v>
      </c>
    </row>
    <row r="22" spans="1:4" ht="53.25" customHeight="1" x14ac:dyDescent="0.2">
      <c r="A22" s="5" t="s">
        <v>1</v>
      </c>
      <c r="B22" s="6">
        <v>8989</v>
      </c>
      <c r="C22" s="113" t="str">
        <f>IF(AND(B23&lt;1),"NO PM STATED",IF(AND(B22&gt;=B25-C24),"MET PM",IF(AND(B22&lt;B25-C24),"PM NOT MET")))</f>
        <v>PM NOT MET</v>
      </c>
      <c r="D22" s="162"/>
    </row>
    <row r="23" spans="1:4" ht="26.65" customHeight="1" x14ac:dyDescent="0.2">
      <c r="A23" s="28" t="s">
        <v>44</v>
      </c>
      <c r="B23" s="6">
        <f>B25</f>
        <v>15865</v>
      </c>
      <c r="C23" s="114"/>
      <c r="D23" s="163"/>
    </row>
    <row r="24" spans="1:4" ht="26.65" hidden="1" customHeight="1" x14ac:dyDescent="0.2">
      <c r="A24" s="28"/>
      <c r="B24" s="38">
        <v>0.1</v>
      </c>
      <c r="C24" s="47">
        <f>B24*B23</f>
        <v>1586.5</v>
      </c>
      <c r="D24" s="163"/>
    </row>
    <row r="25" spans="1:4" ht="26.65" customHeight="1" x14ac:dyDescent="0.2">
      <c r="A25" s="8" t="s">
        <v>2</v>
      </c>
      <c r="B25" s="6">
        <v>15865</v>
      </c>
      <c r="C25" s="61"/>
      <c r="D25" s="164"/>
    </row>
    <row r="26" spans="1:4" x14ac:dyDescent="0.2">
      <c r="A26" s="7"/>
      <c r="B26" s="1"/>
    </row>
    <row r="27" spans="1:4" x14ac:dyDescent="0.2">
      <c r="A27" s="110" t="s">
        <v>8</v>
      </c>
      <c r="B27" s="111"/>
      <c r="C27" s="111"/>
      <c r="D27" s="112"/>
    </row>
    <row r="28" spans="1:4" x14ac:dyDescent="0.2">
      <c r="A28" s="11" t="s">
        <v>0</v>
      </c>
      <c r="B28" s="3" t="s">
        <v>37</v>
      </c>
      <c r="C28" s="3" t="s">
        <v>38</v>
      </c>
      <c r="D28" s="4" t="s">
        <v>6</v>
      </c>
    </row>
    <row r="29" spans="1:4" ht="53.25" customHeight="1" x14ac:dyDescent="0.2">
      <c r="A29" s="8" t="s">
        <v>1</v>
      </c>
      <c r="B29" s="6">
        <v>753</v>
      </c>
      <c r="C29" s="113" t="str">
        <f>IF(AND(B30&lt;1),"NO PM STATED",IF(AND(B29&gt;=B32-C31),"MET PM",IF(AND(B29&lt;B32-C31),"PM NOT MET")))</f>
        <v>MET PM</v>
      </c>
      <c r="D29" s="163"/>
    </row>
    <row r="30" spans="1:4" ht="26.65" customHeight="1" x14ac:dyDescent="0.2">
      <c r="A30" s="28" t="s">
        <v>44</v>
      </c>
      <c r="B30" s="6">
        <f>B32</f>
        <v>514</v>
      </c>
      <c r="C30" s="114"/>
      <c r="D30" s="115"/>
    </row>
    <row r="31" spans="1:4" ht="26.65" hidden="1" customHeight="1" x14ac:dyDescent="0.2">
      <c r="A31" s="28"/>
      <c r="B31" s="38">
        <v>0.1</v>
      </c>
      <c r="C31" s="34">
        <f>B30*B31</f>
        <v>51.400000000000006</v>
      </c>
      <c r="D31" s="115"/>
    </row>
    <row r="32" spans="1:4" ht="26.65" customHeight="1" x14ac:dyDescent="0.2">
      <c r="A32" s="8" t="s">
        <v>2</v>
      </c>
      <c r="B32" s="6">
        <v>514</v>
      </c>
      <c r="C32" s="61"/>
      <c r="D32" s="116"/>
    </row>
    <row r="33" spans="1:4" x14ac:dyDescent="0.2">
      <c r="A33" s="11" t="s">
        <v>5</v>
      </c>
      <c r="B33" s="3" t="s">
        <v>37</v>
      </c>
      <c r="C33" s="3" t="s">
        <v>38</v>
      </c>
      <c r="D33" s="4" t="s">
        <v>6</v>
      </c>
    </row>
    <row r="34" spans="1:4" ht="53.25" customHeight="1" x14ac:dyDescent="0.2">
      <c r="A34" s="8" t="s">
        <v>1</v>
      </c>
      <c r="B34" s="6">
        <v>753</v>
      </c>
      <c r="C34" s="113" t="str">
        <f>IF(AND(B35&lt;1),"NO PM STATED",IF(AND(B34&gt;=B37-C36),"MET PM",IF(AND(B34&lt;B37-C36),"PM NOT MET")))</f>
        <v>MET PM</v>
      </c>
      <c r="D34" s="115"/>
    </row>
    <row r="35" spans="1:4" ht="26.65" customHeight="1" x14ac:dyDescent="0.2">
      <c r="A35" s="28" t="s">
        <v>44</v>
      </c>
      <c r="B35" s="6">
        <f>B37</f>
        <v>532</v>
      </c>
      <c r="C35" s="114"/>
      <c r="D35" s="115"/>
    </row>
    <row r="36" spans="1:4" ht="26.65" hidden="1" customHeight="1" x14ac:dyDescent="0.2">
      <c r="A36" s="28"/>
      <c r="B36" s="38">
        <v>0.1</v>
      </c>
      <c r="C36" s="40">
        <f>B35*B36</f>
        <v>53.2</v>
      </c>
      <c r="D36" s="115"/>
    </row>
    <row r="37" spans="1:4" ht="26.65" customHeight="1" x14ac:dyDescent="0.2">
      <c r="A37" s="8" t="s">
        <v>2</v>
      </c>
      <c r="B37" s="6">
        <v>532</v>
      </c>
      <c r="C37" s="61"/>
      <c r="D37" s="116"/>
    </row>
    <row r="38" spans="1:4" x14ac:dyDescent="0.2">
      <c r="A38" s="11" t="s">
        <v>20</v>
      </c>
      <c r="B38" s="3" t="s">
        <v>37</v>
      </c>
      <c r="C38" s="3" t="s">
        <v>38</v>
      </c>
      <c r="D38" s="4" t="s">
        <v>6</v>
      </c>
    </row>
    <row r="39" spans="1:4" ht="53.25" customHeight="1" x14ac:dyDescent="0.2">
      <c r="A39" s="8" t="s">
        <v>1</v>
      </c>
      <c r="B39" s="6">
        <v>753</v>
      </c>
      <c r="C39" s="113" t="str">
        <f>IF(AND(B40&lt;1),"NO PM STATED",IF(AND(B39&gt;=B42-C41),"MET PM",IF(AND(B39&lt;B42-C41),"PM NOT MET")))</f>
        <v>MET PM</v>
      </c>
      <c r="D39" s="115"/>
    </row>
    <row r="40" spans="1:4" ht="26.65" customHeight="1" x14ac:dyDescent="0.2">
      <c r="A40" s="28" t="s">
        <v>44</v>
      </c>
      <c r="B40" s="6">
        <f>B42</f>
        <v>532</v>
      </c>
      <c r="C40" s="114"/>
      <c r="D40" s="115"/>
    </row>
    <row r="41" spans="1:4" ht="26.65" hidden="1" customHeight="1" x14ac:dyDescent="0.2">
      <c r="A41" s="28"/>
      <c r="B41" s="38">
        <v>0.1</v>
      </c>
      <c r="C41" s="34">
        <f>B40*B41</f>
        <v>53.2</v>
      </c>
      <c r="D41" s="115"/>
    </row>
    <row r="42" spans="1:4" ht="26.65" customHeight="1" x14ac:dyDescent="0.2">
      <c r="A42" s="8" t="s">
        <v>2</v>
      </c>
      <c r="B42" s="6">
        <v>532</v>
      </c>
      <c r="C42" s="61"/>
      <c r="D42" s="116"/>
    </row>
    <row r="43" spans="1:4" x14ac:dyDescent="0.2">
      <c r="A43" s="10"/>
    </row>
    <row r="44" spans="1:4" x14ac:dyDescent="0.2">
      <c r="A44" s="110" t="s">
        <v>9</v>
      </c>
      <c r="B44" s="111"/>
      <c r="C44" s="111"/>
      <c r="D44" s="112"/>
    </row>
    <row r="45" spans="1:4" x14ac:dyDescent="0.2">
      <c r="A45" s="11" t="s">
        <v>0</v>
      </c>
      <c r="B45" s="3" t="s">
        <v>37</v>
      </c>
      <c r="C45" s="3" t="s">
        <v>38</v>
      </c>
      <c r="D45" s="4" t="s">
        <v>6</v>
      </c>
    </row>
    <row r="46" spans="1:4" ht="53.25" customHeight="1" x14ac:dyDescent="0.2">
      <c r="A46" s="8" t="s">
        <v>1</v>
      </c>
      <c r="B46" s="6">
        <v>20642078</v>
      </c>
      <c r="C46" s="113" t="str">
        <f>IF(AND(B47&lt;1),"NO PM STATED",IF(AND(B46&gt;=B49-C48),"MET PM",IF(AND(B46&lt;B49-C48),"PM NOT MET")))</f>
        <v>MET PM</v>
      </c>
      <c r="D46" s="115"/>
    </row>
    <row r="47" spans="1:4" ht="26.65" customHeight="1" x14ac:dyDescent="0.2">
      <c r="A47" s="28" t="s">
        <v>44</v>
      </c>
      <c r="B47" s="6">
        <f>B49</f>
        <v>5648545</v>
      </c>
      <c r="C47" s="114"/>
      <c r="D47" s="115"/>
    </row>
    <row r="48" spans="1:4" ht="26.65" hidden="1" customHeight="1" x14ac:dyDescent="0.2">
      <c r="A48" s="28"/>
      <c r="B48" s="38"/>
      <c r="C48" s="40">
        <f>B47*B48</f>
        <v>0</v>
      </c>
      <c r="D48" s="115"/>
    </row>
    <row r="49" spans="1:4" ht="26.65" customHeight="1" x14ac:dyDescent="0.2">
      <c r="A49" s="8" t="s">
        <v>2</v>
      </c>
      <c r="B49" s="6">
        <v>5648545</v>
      </c>
      <c r="C49" s="37"/>
      <c r="D49" s="116"/>
    </row>
    <row r="50" spans="1:4" x14ac:dyDescent="0.2">
      <c r="A50" s="11" t="s">
        <v>5</v>
      </c>
      <c r="B50" s="3" t="s">
        <v>37</v>
      </c>
      <c r="C50" s="3" t="s">
        <v>38</v>
      </c>
      <c r="D50" s="4" t="s">
        <v>6</v>
      </c>
    </row>
    <row r="51" spans="1:4" ht="40.5" customHeight="1" x14ac:dyDescent="0.2">
      <c r="A51" s="8" t="s">
        <v>1</v>
      </c>
      <c r="B51" s="6">
        <v>20653003</v>
      </c>
      <c r="C51" s="113" t="str">
        <f>IF(AND(B52&lt;1),"NO PM STATED",IF(AND(B51&gt;=B54-C53),"MET PM",IF(AND(B51&lt;B54-C53),"PM NOT MET")))</f>
        <v>PM NOT MET</v>
      </c>
      <c r="D51" s="115"/>
    </row>
    <row r="52" spans="1:4" ht="26.65" customHeight="1" x14ac:dyDescent="0.2">
      <c r="A52" s="28" t="s">
        <v>44</v>
      </c>
      <c r="B52" s="6">
        <f>B54</f>
        <v>25761004</v>
      </c>
      <c r="C52" s="114"/>
      <c r="D52" s="115"/>
    </row>
    <row r="53" spans="1:4" ht="26.65" hidden="1" customHeight="1" x14ac:dyDescent="0.2">
      <c r="A53" s="28"/>
      <c r="B53" s="38"/>
      <c r="C53" s="47">
        <f>B52*B53</f>
        <v>0</v>
      </c>
      <c r="D53" s="115"/>
    </row>
    <row r="54" spans="1:4" ht="26.65" customHeight="1" x14ac:dyDescent="0.2">
      <c r="A54" s="8" t="s">
        <v>2</v>
      </c>
      <c r="B54" s="6">
        <v>25761004</v>
      </c>
      <c r="C54" s="37"/>
      <c r="D54" s="116"/>
    </row>
    <row r="55" spans="1:4" x14ac:dyDescent="0.2">
      <c r="A55" s="11" t="s">
        <v>20</v>
      </c>
      <c r="B55" s="3" t="s">
        <v>37</v>
      </c>
      <c r="C55" s="3" t="s">
        <v>38</v>
      </c>
      <c r="D55" s="4" t="s">
        <v>6</v>
      </c>
    </row>
    <row r="56" spans="1:4" ht="53.25" customHeight="1" x14ac:dyDescent="0.2">
      <c r="A56" s="8" t="s">
        <v>1</v>
      </c>
      <c r="B56" s="6">
        <v>20642078</v>
      </c>
      <c r="C56" s="113" t="str">
        <f>IF(AND(B57&lt;1),"NO PM STATED",IF(AND(B56&gt;=B59-C58),"MET PM",IF(AND(B56&lt;B59-C58),"PM NOT MET")))</f>
        <v>PM NOT MET</v>
      </c>
      <c r="D56" s="115"/>
    </row>
    <row r="57" spans="1:4" ht="26.65" customHeight="1" x14ac:dyDescent="0.2">
      <c r="A57" s="28" t="s">
        <v>44</v>
      </c>
      <c r="B57" s="6">
        <f>B59</f>
        <v>25667089</v>
      </c>
      <c r="C57" s="114"/>
      <c r="D57" s="115"/>
    </row>
    <row r="58" spans="1:4" ht="26.65" hidden="1" customHeight="1" x14ac:dyDescent="0.2">
      <c r="A58" s="28"/>
      <c r="B58" s="38"/>
      <c r="C58" s="63">
        <f>B57*B58</f>
        <v>0</v>
      </c>
      <c r="D58" s="115"/>
    </row>
    <row r="59" spans="1:4" ht="26.65" customHeight="1" x14ac:dyDescent="0.2">
      <c r="A59" s="8" t="s">
        <v>2</v>
      </c>
      <c r="B59" s="6">
        <v>25667089</v>
      </c>
      <c r="C59" s="37"/>
      <c r="D59" s="116"/>
    </row>
    <row r="60" spans="1:4" x14ac:dyDescent="0.2">
      <c r="A60" s="12"/>
    </row>
    <row r="61" spans="1:4" x14ac:dyDescent="0.2">
      <c r="A61" s="110" t="s">
        <v>10</v>
      </c>
      <c r="B61" s="111"/>
      <c r="C61" s="111"/>
      <c r="D61" s="112"/>
    </row>
    <row r="62" spans="1:4" x14ac:dyDescent="0.2">
      <c r="A62" s="11" t="s">
        <v>0</v>
      </c>
      <c r="B62" s="3" t="s">
        <v>37</v>
      </c>
      <c r="C62" s="3" t="s">
        <v>38</v>
      </c>
      <c r="D62" s="4" t="s">
        <v>6</v>
      </c>
    </row>
    <row r="63" spans="1:4" ht="53.25" customHeight="1" x14ac:dyDescent="0.2">
      <c r="A63" s="8" t="s">
        <v>1</v>
      </c>
      <c r="B63" s="6">
        <v>1277</v>
      </c>
      <c r="C63" s="113" t="str">
        <f>IF(AND(B64&lt;1),"NO PM STATED",IF(AND(B63&gt;=B66-C65),"MET PM",IF(AND(B63&lt;B66-C65),"PM NOT MET")))</f>
        <v>PM NOT MET</v>
      </c>
      <c r="D63" s="163"/>
    </row>
    <row r="64" spans="1:4" ht="26.65" customHeight="1" x14ac:dyDescent="0.2">
      <c r="A64" s="28" t="s">
        <v>44</v>
      </c>
      <c r="B64" s="6">
        <f>B66</f>
        <v>1390</v>
      </c>
      <c r="C64" s="114"/>
      <c r="D64" s="115"/>
    </row>
    <row r="65" spans="1:4" ht="26.65" hidden="1" customHeight="1" x14ac:dyDescent="0.2">
      <c r="A65" s="28"/>
      <c r="B65" s="38"/>
      <c r="C65" s="47">
        <f>B65*B64</f>
        <v>0</v>
      </c>
      <c r="D65" s="115"/>
    </row>
    <row r="66" spans="1:4" ht="26.65" customHeight="1" x14ac:dyDescent="0.2">
      <c r="A66" s="8" t="s">
        <v>2</v>
      </c>
      <c r="B66" s="6">
        <v>1390</v>
      </c>
      <c r="C66" s="37"/>
      <c r="D66" s="116"/>
    </row>
    <row r="67" spans="1:4" x14ac:dyDescent="0.2">
      <c r="A67" s="11" t="s">
        <v>5</v>
      </c>
      <c r="B67" s="3" t="s">
        <v>37</v>
      </c>
      <c r="C67" s="3" t="s">
        <v>38</v>
      </c>
      <c r="D67" s="85" t="s">
        <v>6</v>
      </c>
    </row>
    <row r="68" spans="1:4" ht="53.25" customHeight="1" x14ac:dyDescent="0.2">
      <c r="A68" s="8" t="s">
        <v>1</v>
      </c>
      <c r="B68" s="6">
        <v>1277</v>
      </c>
      <c r="C68" s="113" t="str">
        <f>IF(AND(B69&lt;1),"NO PM STATED",IF(AND(B68&gt;=B71-C70),"MET PM",IF(AND(B68&lt;B71-C70),"PM NOT MET")))</f>
        <v>PM NOT MET</v>
      </c>
      <c r="D68" s="163"/>
    </row>
    <row r="69" spans="1:4" ht="26.65" customHeight="1" x14ac:dyDescent="0.2">
      <c r="A69" s="28" t="s">
        <v>44</v>
      </c>
      <c r="B69" s="6">
        <f>B71</f>
        <v>1410</v>
      </c>
      <c r="C69" s="114"/>
      <c r="D69" s="115"/>
    </row>
    <row r="70" spans="1:4" ht="26.65" hidden="1" customHeight="1" x14ac:dyDescent="0.2">
      <c r="A70" s="28"/>
      <c r="B70" s="38"/>
      <c r="C70" s="47">
        <f>B69*B70</f>
        <v>0</v>
      </c>
      <c r="D70" s="115"/>
    </row>
    <row r="71" spans="1:4" ht="26.65" customHeight="1" x14ac:dyDescent="0.2">
      <c r="A71" s="8" t="s">
        <v>2</v>
      </c>
      <c r="B71" s="6">
        <v>1410</v>
      </c>
      <c r="C71" s="37"/>
      <c r="D71" s="116"/>
    </row>
    <row r="72" spans="1:4" x14ac:dyDescent="0.2">
      <c r="A72" s="11" t="s">
        <v>20</v>
      </c>
      <c r="B72" s="3" t="s">
        <v>37</v>
      </c>
      <c r="C72" s="3" t="s">
        <v>38</v>
      </c>
      <c r="D72" s="4" t="s">
        <v>6</v>
      </c>
    </row>
    <row r="73" spans="1:4" ht="53.25" customHeight="1" x14ac:dyDescent="0.2">
      <c r="A73" s="8" t="s">
        <v>1</v>
      </c>
      <c r="B73" s="6">
        <v>1277</v>
      </c>
      <c r="C73" s="113" t="str">
        <f>IF(AND(B74&lt;1),"NO PM STATED",IF(AND(B73&gt;=B76-C75),"MET PM",IF(AND(B73&lt;B76-C75),"PM NOT MET")))</f>
        <v>PM NOT MET</v>
      </c>
      <c r="D73" s="163"/>
    </row>
    <row r="74" spans="1:4" ht="26.65" customHeight="1" x14ac:dyDescent="0.2">
      <c r="A74" s="28" t="s">
        <v>44</v>
      </c>
      <c r="B74" s="6">
        <f>B76</f>
        <v>1410</v>
      </c>
      <c r="C74" s="114"/>
      <c r="D74" s="115"/>
    </row>
    <row r="75" spans="1:4" ht="26.65" hidden="1" customHeight="1" x14ac:dyDescent="0.2">
      <c r="A75" s="28"/>
      <c r="B75" s="38"/>
      <c r="C75" s="40">
        <f>B75*B74</f>
        <v>0</v>
      </c>
      <c r="D75" s="115"/>
    </row>
    <row r="76" spans="1:4" ht="26.65" customHeight="1" x14ac:dyDescent="0.2">
      <c r="A76" s="8" t="s">
        <v>2</v>
      </c>
      <c r="B76" s="6">
        <v>1410</v>
      </c>
      <c r="C76" s="29"/>
      <c r="D76" s="116"/>
    </row>
    <row r="77" spans="1:4" x14ac:dyDescent="0.2">
      <c r="A77" s="12"/>
    </row>
    <row r="78" spans="1:4" x14ac:dyDescent="0.2">
      <c r="A78" s="154" t="s">
        <v>61</v>
      </c>
      <c r="B78" s="154"/>
      <c r="C78" s="154"/>
      <c r="D78" s="154"/>
    </row>
    <row r="79" spans="1:4" x14ac:dyDescent="0.2">
      <c r="A79" s="12"/>
    </row>
    <row r="80" spans="1:4" x14ac:dyDescent="0.2">
      <c r="A80" s="110" t="s">
        <v>33</v>
      </c>
      <c r="B80" s="111"/>
      <c r="C80" s="111"/>
      <c r="D80" s="112"/>
    </row>
    <row r="81" spans="1:4" x14ac:dyDescent="0.2">
      <c r="A81" s="11" t="s">
        <v>34</v>
      </c>
      <c r="B81" s="3" t="s">
        <v>37</v>
      </c>
      <c r="C81" s="3" t="s">
        <v>38</v>
      </c>
      <c r="D81" s="4" t="s">
        <v>6</v>
      </c>
    </row>
    <row r="82" spans="1:4" ht="30" customHeight="1" x14ac:dyDescent="0.2">
      <c r="A82" s="14" t="s">
        <v>1</v>
      </c>
      <c r="B82" s="6">
        <v>31</v>
      </c>
      <c r="C82" s="113" t="str">
        <f>IF(AND(B83&lt;1),"NO PM STATED",IF(AND(B82&gt;=B85-C84),"MET PM",IF(AND(B82&lt;B85-C84),"PM NOT MET")))</f>
        <v>PM NOT MET</v>
      </c>
      <c r="D82" s="162"/>
    </row>
    <row r="83" spans="1:4" ht="30" customHeight="1" x14ac:dyDescent="0.2">
      <c r="A83" s="28" t="s">
        <v>44</v>
      </c>
      <c r="B83" s="6">
        <f>B85</f>
        <v>50</v>
      </c>
      <c r="C83" s="114"/>
      <c r="D83" s="163"/>
    </row>
    <row r="84" spans="1:4" ht="30" hidden="1" customHeight="1" x14ac:dyDescent="0.2">
      <c r="A84" s="28"/>
      <c r="B84" s="38"/>
      <c r="C84" s="34">
        <f>B83*B84</f>
        <v>0</v>
      </c>
      <c r="D84" s="163"/>
    </row>
    <row r="85" spans="1:4" ht="30" customHeight="1" x14ac:dyDescent="0.2">
      <c r="A85" s="14" t="s">
        <v>2</v>
      </c>
      <c r="B85" s="6">
        <v>50</v>
      </c>
      <c r="C85" s="36"/>
      <c r="D85" s="164"/>
    </row>
    <row r="86" spans="1:4" x14ac:dyDescent="0.2">
      <c r="A86" s="59"/>
      <c r="B86" s="31"/>
      <c r="C86" s="32"/>
      <c r="D86" s="33"/>
    </row>
    <row r="87" spans="1:4" x14ac:dyDescent="0.2">
      <c r="A87" s="110" t="s">
        <v>21</v>
      </c>
      <c r="B87" s="111"/>
      <c r="C87" s="111"/>
      <c r="D87" s="112"/>
    </row>
    <row r="88" spans="1:4" x14ac:dyDescent="0.2">
      <c r="A88" s="11" t="s">
        <v>5</v>
      </c>
      <c r="B88" s="3" t="s">
        <v>37</v>
      </c>
      <c r="C88" s="3" t="s">
        <v>38</v>
      </c>
      <c r="D88" s="4" t="s">
        <v>6</v>
      </c>
    </row>
    <row r="89" spans="1:4" ht="38.25" customHeight="1" x14ac:dyDescent="0.2">
      <c r="A89" s="14" t="s">
        <v>1</v>
      </c>
      <c r="B89" s="60">
        <v>340</v>
      </c>
      <c r="C89" s="113" t="str">
        <f>IF(AND(B90&lt;1),"NO PM STATED",IF(AND(B89&gt;=B92-C91),"MET PM",IF(AND(B89&lt;B92-C91),"PM NOT MET")))</f>
        <v>PM NOT MET</v>
      </c>
      <c r="D89" s="162"/>
    </row>
    <row r="90" spans="1:4" ht="38.25" customHeight="1" x14ac:dyDescent="0.2">
      <c r="A90" s="28" t="s">
        <v>44</v>
      </c>
      <c r="B90" s="6">
        <f>B92</f>
        <v>741</v>
      </c>
      <c r="C90" s="114"/>
      <c r="D90" s="163"/>
    </row>
    <row r="91" spans="1:4" ht="38.25" hidden="1" customHeight="1" x14ac:dyDescent="0.2">
      <c r="A91" s="28"/>
      <c r="B91" s="38">
        <v>0.05</v>
      </c>
      <c r="C91" s="34">
        <f>B90*B91</f>
        <v>37.050000000000004</v>
      </c>
      <c r="D91" s="163"/>
    </row>
    <row r="92" spans="1:4" ht="38.25" customHeight="1" x14ac:dyDescent="0.2">
      <c r="A92" s="14" t="s">
        <v>2</v>
      </c>
      <c r="B92" s="6">
        <v>741</v>
      </c>
      <c r="C92" s="36"/>
      <c r="D92" s="164"/>
    </row>
    <row r="93" spans="1:4" x14ac:dyDescent="0.2">
      <c r="A93" s="110" t="s">
        <v>26</v>
      </c>
      <c r="B93" s="111"/>
      <c r="C93" s="111"/>
      <c r="D93" s="112"/>
    </row>
    <row r="94" spans="1:4" x14ac:dyDescent="0.2">
      <c r="A94" s="11" t="s">
        <v>5</v>
      </c>
      <c r="B94" s="3" t="s">
        <v>37</v>
      </c>
      <c r="C94" s="3" t="s">
        <v>38</v>
      </c>
      <c r="D94" s="4" t="s">
        <v>6</v>
      </c>
    </row>
    <row r="95" spans="1:4" ht="59.25" customHeight="1" x14ac:dyDescent="0.2">
      <c r="A95" s="14" t="s">
        <v>1</v>
      </c>
      <c r="B95" s="60">
        <v>345</v>
      </c>
      <c r="C95" s="113" t="str">
        <f>IF(AND(B96&lt;1),"NO PM STATED",IF(AND(B95&gt;=B98-C97),"MET PM",IF(AND(B95&lt;B98-C97),"PM NOT MET")))</f>
        <v>PM NOT MET</v>
      </c>
      <c r="D95" s="162"/>
    </row>
    <row r="96" spans="1:4" ht="34.5" customHeight="1" x14ac:dyDescent="0.2">
      <c r="A96" s="28" t="s">
        <v>44</v>
      </c>
      <c r="B96" s="6">
        <f>B98</f>
        <v>739</v>
      </c>
      <c r="C96" s="114"/>
      <c r="D96" s="163"/>
    </row>
    <row r="97" spans="1:4" ht="21.75" hidden="1" customHeight="1" x14ac:dyDescent="0.2">
      <c r="A97" s="28"/>
      <c r="B97" s="38">
        <v>0.05</v>
      </c>
      <c r="C97" s="34">
        <f>B96*B97</f>
        <v>36.950000000000003</v>
      </c>
      <c r="D97" s="163"/>
    </row>
    <row r="98" spans="1:4" ht="26.85" customHeight="1" x14ac:dyDescent="0.2">
      <c r="A98" s="14" t="s">
        <v>2</v>
      </c>
      <c r="B98" s="6">
        <v>739</v>
      </c>
      <c r="C98" s="36"/>
      <c r="D98" s="164"/>
    </row>
    <row r="99" spans="1:4" x14ac:dyDescent="0.2">
      <c r="A99" s="12"/>
    </row>
    <row r="100" spans="1:4" x14ac:dyDescent="0.2">
      <c r="A100" s="110" t="s">
        <v>27</v>
      </c>
      <c r="B100" s="111"/>
      <c r="C100" s="111"/>
      <c r="D100" s="112"/>
    </row>
    <row r="101" spans="1:4" x14ac:dyDescent="0.2">
      <c r="A101" s="11" t="s">
        <v>20</v>
      </c>
      <c r="B101" s="3" t="s">
        <v>37</v>
      </c>
      <c r="C101" s="3" t="s">
        <v>38</v>
      </c>
      <c r="D101" s="4" t="s">
        <v>6</v>
      </c>
    </row>
    <row r="102" spans="1:4" ht="57.75" customHeight="1" x14ac:dyDescent="0.2">
      <c r="A102" s="14" t="s">
        <v>1</v>
      </c>
      <c r="B102" s="60">
        <v>191</v>
      </c>
      <c r="C102" s="113" t="str">
        <f>IF(AND(B103&lt;1),"NO PM STATED",IF(AND(B102&gt;=B105-C104),"MET PM",IF(AND(B102&lt;B105-C104),"PM NOT MET")))</f>
        <v>PM NOT MET</v>
      </c>
      <c r="D102" s="162"/>
    </row>
    <row r="103" spans="1:4" ht="35.25" customHeight="1" x14ac:dyDescent="0.2">
      <c r="A103" s="28" t="s">
        <v>44</v>
      </c>
      <c r="B103" s="6">
        <f>B105</f>
        <v>374</v>
      </c>
      <c r="C103" s="114"/>
      <c r="D103" s="163"/>
    </row>
    <row r="104" spans="1:4" ht="15.75" hidden="1" customHeight="1" x14ac:dyDescent="0.2">
      <c r="A104" s="28"/>
      <c r="B104" s="38">
        <v>0.05</v>
      </c>
      <c r="C104" s="34">
        <f>B103*B104</f>
        <v>18.7</v>
      </c>
      <c r="D104" s="163"/>
    </row>
    <row r="105" spans="1:4" ht="36" customHeight="1" x14ac:dyDescent="0.2">
      <c r="A105" s="14" t="s">
        <v>2</v>
      </c>
      <c r="B105" s="6">
        <v>374</v>
      </c>
      <c r="C105" s="61"/>
      <c r="D105" s="164"/>
    </row>
    <row r="106" spans="1:4" x14ac:dyDescent="0.2">
      <c r="A106" s="12"/>
    </row>
    <row r="107" spans="1:4" x14ac:dyDescent="0.2">
      <c r="A107" s="129" t="s">
        <v>65</v>
      </c>
      <c r="B107" s="154"/>
      <c r="C107" s="154"/>
      <c r="D107" s="154"/>
    </row>
    <row r="108" spans="1:4" ht="8.25" customHeight="1" x14ac:dyDescent="0.2">
      <c r="A108" s="22"/>
      <c r="B108" s="22"/>
      <c r="C108" s="22"/>
      <c r="D108" s="22"/>
    </row>
    <row r="109" spans="1:4" ht="70.900000000000006" customHeight="1" x14ac:dyDescent="0.2">
      <c r="A109" s="126" t="s">
        <v>70</v>
      </c>
      <c r="B109" s="126"/>
      <c r="C109" s="126"/>
      <c r="D109" s="126"/>
    </row>
    <row r="143" spans="1:4" x14ac:dyDescent="0.2">
      <c r="A143" s="12"/>
      <c r="B143" s="12"/>
      <c r="C143" s="12"/>
      <c r="D143" s="12"/>
    </row>
  </sheetData>
  <sheetProtection password="CD52" sheet="1" objects="1" scenarios="1"/>
  <protectedRanges>
    <protectedRange sqref="D102 D95 D89 D82 D73 D68 D63 D56 D51 D46 D39 D34 D29 D22 D17 D12" name="Range1"/>
  </protectedRanges>
  <customSheetViews>
    <customSheetView guid="{3A600F54-6A56-45BB-B747-8667762B4338}" scale="115" showRuler="0">
      <selection activeCell="A52" sqref="A52:IV52"/>
      <rowBreaks count="1" manualBreakCount="1">
        <brk id="32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 topLeftCell="A46">
      <selection activeCell="A49" sqref="A49:D49"/>
      <rowBreaks count="1" manualBreakCount="1">
        <brk id="29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2">
      <selection activeCell="A32" sqref="A32"/>
      <rowBreaks count="2" manualBreakCount="2">
        <brk id="21" max="16383" man="1"/>
        <brk id="43" max="16383" man="1"/>
      </rowBreaks>
      <pageMargins left="0.33" right="0.4" top="0.52" bottom="0.72" header="0.5" footer="0.5"/>
      <pageSetup orientation="portrait" r:id="rId3"/>
      <headerFooter alignWithMargins="0">
        <oddFooter>&amp;L&amp;9 12/01/2008 &amp;A&amp;R&amp;9CCSC HOM 08-55 Page &amp;P of &amp;N</oddFooter>
      </headerFooter>
    </customSheetView>
  </customSheetViews>
  <mergeCells count="51">
    <mergeCell ref="A61:D61"/>
    <mergeCell ref="C56:C57"/>
    <mergeCell ref="D63:D66"/>
    <mergeCell ref="D56:D59"/>
    <mergeCell ref="D73:D76"/>
    <mergeCell ref="A78:D78"/>
    <mergeCell ref="C63:C64"/>
    <mergeCell ref="C73:C74"/>
    <mergeCell ref="C68:C69"/>
    <mergeCell ref="D68:D71"/>
    <mergeCell ref="A7:D7"/>
    <mergeCell ref="A8:D8"/>
    <mergeCell ref="A4:D4"/>
    <mergeCell ref="C39:C40"/>
    <mergeCell ref="C34:C35"/>
    <mergeCell ref="A10:D10"/>
    <mergeCell ref="A1:D1"/>
    <mergeCell ref="A2:D2"/>
    <mergeCell ref="A3:D3"/>
    <mergeCell ref="A5:D5"/>
    <mergeCell ref="A6:D6"/>
    <mergeCell ref="A109:D109"/>
    <mergeCell ref="D89:D92"/>
    <mergeCell ref="A80:D80"/>
    <mergeCell ref="C82:C83"/>
    <mergeCell ref="D102:D105"/>
    <mergeCell ref="C102:C103"/>
    <mergeCell ref="D82:D85"/>
    <mergeCell ref="A87:D87"/>
    <mergeCell ref="A100:D100"/>
    <mergeCell ref="A107:D107"/>
    <mergeCell ref="D95:D98"/>
    <mergeCell ref="C95:C96"/>
    <mergeCell ref="C89:C90"/>
    <mergeCell ref="A93:D93"/>
    <mergeCell ref="A44:D44"/>
    <mergeCell ref="D51:D54"/>
    <mergeCell ref="D39:D42"/>
    <mergeCell ref="A27:D27"/>
    <mergeCell ref="D12:D15"/>
    <mergeCell ref="C12:C13"/>
    <mergeCell ref="C29:C30"/>
    <mergeCell ref="D34:D37"/>
    <mergeCell ref="D22:D25"/>
    <mergeCell ref="C46:C47"/>
    <mergeCell ref="C17:C18"/>
    <mergeCell ref="C22:C23"/>
    <mergeCell ref="D29:D32"/>
    <mergeCell ref="D17:D20"/>
    <mergeCell ref="D46:D49"/>
    <mergeCell ref="C51:C52"/>
  </mergeCells>
  <phoneticPr fontId="7" type="noConversion"/>
  <conditionalFormatting sqref="C75">
    <cfRule type="cellIs" dxfId="41" priority="24" operator="equal">
      <formula>"Not on target to meet PM"</formula>
    </cfRule>
  </conditionalFormatting>
  <conditionalFormatting sqref="B13 B18 B23 B30 B35 B40 B47 B52 B57 B64 B69 B74 B83 B90 B96 B103">
    <cfRule type="cellIs" dxfId="40" priority="5" operator="lessThan">
      <formula>1</formula>
    </cfRule>
  </conditionalFormatting>
  <conditionalFormatting sqref="C102 C95 C89 C82 C73 C68 C63 C56 C51 C46 C39 C34 C29 C22 C17 C12">
    <cfRule type="cellIs" dxfId="39" priority="1" operator="equal">
      <formula>"NO PM STATED"</formula>
    </cfRule>
  </conditionalFormatting>
  <conditionalFormatting sqref="C102 C95 C89 C82 C73 C68 C63 C56 C51 C46 C39 C34 C29 C22 C17 C12">
    <cfRule type="cellIs" dxfId="38" priority="2" stopIfTrue="1" operator="equal">
      <formula>"PM NOT MET"</formula>
    </cfRule>
  </conditionalFormatting>
  <pageMargins left="0.33" right="0.4" top="0.52" bottom="0.72" header="0.5" footer="0.5"/>
  <pageSetup scale="93" orientation="portrait" r:id="rId4"/>
  <headerFooter alignWithMargins="0">
    <oddFooter>&amp;L&amp;9 07/15/2015  &amp;A&amp;R&amp;9Attachment 2, CCPC HOM 15-18 Page &amp;P of  &amp;N</oddFooter>
  </headerFooter>
  <rowBreaks count="3" manualBreakCount="3">
    <brk id="32" max="16383" man="1"/>
    <brk id="66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31"/>
  <sheetViews>
    <sheetView view="pageBreakPreview" zoomScaleNormal="100" zoomScaleSheetLayoutView="100" workbookViewId="0">
      <selection activeCell="A115" sqref="A115:D115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67" customWidth="1"/>
  </cols>
  <sheetData>
    <row r="1" spans="1:4" ht="39.75" customHeight="1" x14ac:dyDescent="0.2">
      <c r="A1" s="132" t="s">
        <v>58</v>
      </c>
      <c r="B1" s="133"/>
      <c r="C1" s="133"/>
      <c r="D1" s="134"/>
    </row>
    <row r="2" spans="1:4" ht="15.75" x14ac:dyDescent="0.25">
      <c r="A2" s="147" t="s">
        <v>30</v>
      </c>
      <c r="B2" s="148"/>
      <c r="C2" s="148"/>
      <c r="D2" s="149"/>
    </row>
    <row r="3" spans="1:4" ht="13.15" customHeight="1" x14ac:dyDescent="0.2">
      <c r="A3" s="141" t="s">
        <v>51</v>
      </c>
      <c r="B3" s="142"/>
      <c r="C3" s="142"/>
      <c r="D3" s="143"/>
    </row>
    <row r="4" spans="1:4" ht="13.15" customHeight="1" x14ac:dyDescent="0.2">
      <c r="A4" s="150" t="s">
        <v>52</v>
      </c>
      <c r="B4" s="151"/>
      <c r="C4" s="151"/>
      <c r="D4" s="152"/>
    </row>
    <row r="5" spans="1:4" ht="13.15" customHeight="1" x14ac:dyDescent="0.2">
      <c r="A5" s="138" t="s">
        <v>40</v>
      </c>
      <c r="B5" s="139"/>
      <c r="C5" s="139"/>
      <c r="D5" s="140"/>
    </row>
    <row r="6" spans="1:4" ht="27.6" customHeight="1" x14ac:dyDescent="0.2">
      <c r="A6" s="117" t="s">
        <v>68</v>
      </c>
      <c r="B6" s="118"/>
      <c r="C6" s="118"/>
      <c r="D6" s="119"/>
    </row>
    <row r="7" spans="1:4" ht="27.6" customHeight="1" x14ac:dyDescent="0.2">
      <c r="A7" s="120" t="s">
        <v>42</v>
      </c>
      <c r="B7" s="121"/>
      <c r="C7" s="121"/>
      <c r="D7" s="122"/>
    </row>
    <row r="8" spans="1:4" ht="15.6" customHeight="1" x14ac:dyDescent="0.2">
      <c r="A8" s="123" t="s">
        <v>43</v>
      </c>
      <c r="B8" s="124"/>
      <c r="C8" s="124"/>
      <c r="D8" s="125"/>
    </row>
    <row r="9" spans="1:4" ht="6.75" customHeight="1" x14ac:dyDescent="0.2"/>
    <row r="10" spans="1:4" x14ac:dyDescent="0.2">
      <c r="A10" s="110" t="s">
        <v>7</v>
      </c>
      <c r="B10" s="111"/>
      <c r="C10" s="111"/>
      <c r="D10" s="112"/>
    </row>
    <row r="11" spans="1:4" s="19" customFormat="1" x14ac:dyDescent="0.2">
      <c r="A11" s="2" t="s">
        <v>0</v>
      </c>
      <c r="B11" s="78" t="s">
        <v>37</v>
      </c>
      <c r="C11" s="3" t="s">
        <v>38</v>
      </c>
      <c r="D11" s="4" t="s">
        <v>6</v>
      </c>
    </row>
    <row r="12" spans="1:4" s="19" customFormat="1" ht="53.25" customHeight="1" x14ac:dyDescent="0.2">
      <c r="A12" s="5" t="s">
        <v>1</v>
      </c>
      <c r="B12" s="60">
        <v>4245</v>
      </c>
      <c r="C12" s="113" t="str">
        <f>IF(AND(B13&lt;1),"NO PM STATED",IF(AND(B12&gt;=B15-C14),"MET PM",IF(AND(B12&lt;B15-C14),"PM NOT MET")))</f>
        <v>MET PM</v>
      </c>
      <c r="D12" s="130"/>
    </row>
    <row r="13" spans="1:4" s="19" customFormat="1" ht="26.65" customHeight="1" x14ac:dyDescent="0.2">
      <c r="A13" s="28" t="s">
        <v>44</v>
      </c>
      <c r="B13" s="6">
        <f>B15</f>
        <v>2600</v>
      </c>
      <c r="C13" s="114"/>
      <c r="D13" s="130"/>
    </row>
    <row r="14" spans="1:4" s="19" customFormat="1" hidden="1" x14ac:dyDescent="0.2">
      <c r="A14" s="28"/>
      <c r="B14" s="79">
        <v>0.1</v>
      </c>
      <c r="C14" s="47">
        <f>B13*B14</f>
        <v>260</v>
      </c>
      <c r="D14" s="130"/>
    </row>
    <row r="15" spans="1:4" s="19" customFormat="1" ht="26.65" customHeight="1" x14ac:dyDescent="0.2">
      <c r="A15" s="5" t="s">
        <v>2</v>
      </c>
      <c r="B15" s="80">
        <v>2600</v>
      </c>
      <c r="C15" s="81"/>
      <c r="D15" s="131"/>
    </row>
    <row r="16" spans="1:4" s="19" customFormat="1" x14ac:dyDescent="0.2">
      <c r="A16" s="2" t="s">
        <v>5</v>
      </c>
      <c r="B16" s="78" t="s">
        <v>37</v>
      </c>
      <c r="C16" s="3" t="s">
        <v>38</v>
      </c>
      <c r="D16" s="77" t="s">
        <v>6</v>
      </c>
    </row>
    <row r="17" spans="1:4" s="19" customFormat="1" ht="53.25" customHeight="1" x14ac:dyDescent="0.2">
      <c r="A17" s="5" t="s">
        <v>1</v>
      </c>
      <c r="B17" s="60">
        <v>5469</v>
      </c>
      <c r="C17" s="113" t="str">
        <f>IF(AND(B18&lt;1),"NO PM STATED",IF(AND(B17&gt;=B20-C19),"MET PM",IF(AND(B17&lt;B20-C19),"PM NOT MET")))</f>
        <v>MET PM</v>
      </c>
      <c r="D17" s="178"/>
    </row>
    <row r="18" spans="1:4" s="19" customFormat="1" ht="26.65" customHeight="1" x14ac:dyDescent="0.2">
      <c r="A18" s="28" t="s">
        <v>44</v>
      </c>
      <c r="B18" s="6">
        <f>B20</f>
        <v>3000</v>
      </c>
      <c r="C18" s="114"/>
      <c r="D18" s="178"/>
    </row>
    <row r="19" spans="1:4" s="19" customFormat="1" ht="12.75" hidden="1" customHeight="1" x14ac:dyDescent="0.2">
      <c r="A19" s="28"/>
      <c r="B19" s="79">
        <v>0.1</v>
      </c>
      <c r="C19" s="47">
        <f>B18*B19</f>
        <v>300</v>
      </c>
      <c r="D19" s="178"/>
    </row>
    <row r="20" spans="1:4" s="19" customFormat="1" ht="26.65" customHeight="1" x14ac:dyDescent="0.2">
      <c r="A20" s="86" t="s">
        <v>2</v>
      </c>
      <c r="B20" s="60">
        <v>3000</v>
      </c>
      <c r="C20" s="89"/>
      <c r="D20" s="179"/>
    </row>
    <row r="21" spans="1:4" s="19" customFormat="1" x14ac:dyDescent="0.2">
      <c r="A21" s="87" t="s">
        <v>20</v>
      </c>
      <c r="B21" s="3" t="s">
        <v>37</v>
      </c>
      <c r="C21" s="90" t="s">
        <v>38</v>
      </c>
      <c r="D21" s="83" t="s">
        <v>6</v>
      </c>
    </row>
    <row r="22" spans="1:4" s="19" customFormat="1" ht="53.25" customHeight="1" x14ac:dyDescent="0.2">
      <c r="A22" s="86" t="s">
        <v>1</v>
      </c>
      <c r="B22" s="60">
        <v>3712</v>
      </c>
      <c r="C22" s="113" t="str">
        <f>IF(AND(B23&lt;1),"NO PM STATED",IF(AND(B22&gt;=B25-C24),"MET PM",IF(AND(B22&lt;B25-C24),"PM NOT MET")))</f>
        <v>MET PM</v>
      </c>
      <c r="D22" s="176"/>
    </row>
    <row r="23" spans="1:4" s="19" customFormat="1" ht="30" customHeight="1" x14ac:dyDescent="0.2">
      <c r="A23" s="88" t="s">
        <v>44</v>
      </c>
      <c r="B23" s="6">
        <f>B25</f>
        <v>2200</v>
      </c>
      <c r="C23" s="114"/>
      <c r="D23" s="176"/>
    </row>
    <row r="24" spans="1:4" s="19" customFormat="1" ht="30" hidden="1" customHeight="1" x14ac:dyDescent="0.2">
      <c r="A24" s="88"/>
      <c r="B24" s="38">
        <v>0.1</v>
      </c>
      <c r="C24" s="91">
        <f>B23*B24</f>
        <v>220</v>
      </c>
      <c r="D24" s="176"/>
    </row>
    <row r="25" spans="1:4" s="19" customFormat="1" ht="30" customHeight="1" x14ac:dyDescent="0.2">
      <c r="A25" s="86" t="s">
        <v>2</v>
      </c>
      <c r="B25" s="60">
        <v>2200</v>
      </c>
      <c r="C25" s="92"/>
      <c r="D25" s="177"/>
    </row>
    <row r="26" spans="1:4" s="19" customFormat="1" x14ac:dyDescent="0.2">
      <c r="A26" s="87" t="s">
        <v>22</v>
      </c>
      <c r="B26" s="3" t="s">
        <v>37</v>
      </c>
      <c r="C26" s="90" t="s">
        <v>38</v>
      </c>
      <c r="D26" s="77" t="s">
        <v>6</v>
      </c>
    </row>
    <row r="27" spans="1:4" s="19" customFormat="1" ht="53.25" customHeight="1" x14ac:dyDescent="0.2">
      <c r="A27" s="86" t="s">
        <v>1</v>
      </c>
      <c r="B27" s="60">
        <v>367</v>
      </c>
      <c r="C27" s="113" t="str">
        <f>IF(AND(B28&lt;1),"NO PM STATED",IF(AND(B27&gt;=B30-C29),"MET PM",IF(AND(B27&lt;B30-C29),"PM NOT MET")))</f>
        <v>PM NOT MET</v>
      </c>
      <c r="D27" s="178"/>
    </row>
    <row r="28" spans="1:4" s="19" customFormat="1" ht="26.65" customHeight="1" x14ac:dyDescent="0.2">
      <c r="A28" s="88" t="s">
        <v>44</v>
      </c>
      <c r="B28" s="6">
        <f>B30</f>
        <v>500</v>
      </c>
      <c r="C28" s="114"/>
      <c r="D28" s="178"/>
    </row>
    <row r="29" spans="1:4" s="19" customFormat="1" ht="12.75" hidden="1" customHeight="1" x14ac:dyDescent="0.2">
      <c r="A29" s="88"/>
      <c r="B29" s="38">
        <v>0.1</v>
      </c>
      <c r="C29" s="91">
        <f>B28*B29</f>
        <v>50</v>
      </c>
      <c r="D29" s="178"/>
    </row>
    <row r="30" spans="1:4" s="19" customFormat="1" ht="26.65" customHeight="1" x14ac:dyDescent="0.2">
      <c r="A30" s="86" t="s">
        <v>2</v>
      </c>
      <c r="B30" s="60">
        <v>500</v>
      </c>
      <c r="C30" s="92"/>
      <c r="D30" s="179"/>
    </row>
    <row r="31" spans="1:4" s="21" customFormat="1" x14ac:dyDescent="0.2">
      <c r="A31" s="20"/>
      <c r="B31" s="20"/>
      <c r="C31" s="20"/>
      <c r="D31" s="20"/>
    </row>
    <row r="32" spans="1:4" x14ac:dyDescent="0.2">
      <c r="A32" s="110" t="s">
        <v>8</v>
      </c>
      <c r="B32" s="111"/>
      <c r="C32" s="111"/>
      <c r="D32" s="112"/>
    </row>
    <row r="33" spans="1:4" x14ac:dyDescent="0.2">
      <c r="A33" s="2" t="s">
        <v>0</v>
      </c>
      <c r="B33" s="78" t="s">
        <v>37</v>
      </c>
      <c r="C33" s="3" t="s">
        <v>38</v>
      </c>
      <c r="D33" s="77" t="s">
        <v>6</v>
      </c>
    </row>
    <row r="34" spans="1:4" ht="53.25" customHeight="1" x14ac:dyDescent="0.2">
      <c r="A34" s="5" t="s">
        <v>1</v>
      </c>
      <c r="B34" s="60">
        <v>477</v>
      </c>
      <c r="C34" s="113" t="str">
        <f>IF(AND(B35&lt;1),"NO PM STATED",IF(AND(B34&gt;=B37-C36),"MET PM",IF(AND(B34&lt;B37-C36),"PM NOT MET")))</f>
        <v>MET PM</v>
      </c>
      <c r="D34" s="178"/>
    </row>
    <row r="35" spans="1:4" ht="26.65" customHeight="1" x14ac:dyDescent="0.2">
      <c r="A35" s="28" t="s">
        <v>44</v>
      </c>
      <c r="B35" s="6">
        <f>B37</f>
        <v>455</v>
      </c>
      <c r="C35" s="114"/>
      <c r="D35" s="178"/>
    </row>
    <row r="36" spans="1:4" ht="12.75" hidden="1" customHeight="1" x14ac:dyDescent="0.2">
      <c r="A36" s="28"/>
      <c r="B36" s="38">
        <v>0.1</v>
      </c>
      <c r="C36" s="47">
        <f>B35*B36</f>
        <v>45.5</v>
      </c>
      <c r="D36" s="178"/>
    </row>
    <row r="37" spans="1:4" ht="26.65" customHeight="1" x14ac:dyDescent="0.2">
      <c r="A37" s="8" t="s">
        <v>2</v>
      </c>
      <c r="B37" s="60">
        <v>455</v>
      </c>
      <c r="C37" s="82"/>
      <c r="D37" s="179"/>
    </row>
    <row r="38" spans="1:4" x14ac:dyDescent="0.2">
      <c r="A38" s="2" t="s">
        <v>5</v>
      </c>
      <c r="B38" s="3" t="s">
        <v>37</v>
      </c>
      <c r="C38" s="3" t="s">
        <v>38</v>
      </c>
      <c r="D38" s="77" t="s">
        <v>6</v>
      </c>
    </row>
    <row r="39" spans="1:4" ht="53.25" customHeight="1" x14ac:dyDescent="0.2">
      <c r="A39" s="5" t="s">
        <v>1</v>
      </c>
      <c r="B39" s="60">
        <v>1477</v>
      </c>
      <c r="C39" s="113" t="str">
        <f>IF(AND(B40&lt;1),"NO PM STATED",IF(AND(B39&gt;=B42-C41),"MET PM",IF(AND(B39&lt;B42-C41),"PM NOT MET")))</f>
        <v>MET PM</v>
      </c>
      <c r="D39" s="178"/>
    </row>
    <row r="40" spans="1:4" ht="30" customHeight="1" x14ac:dyDescent="0.2">
      <c r="A40" s="28" t="s">
        <v>44</v>
      </c>
      <c r="B40" s="6">
        <f>B42</f>
        <v>430</v>
      </c>
      <c r="C40" s="114"/>
      <c r="D40" s="178"/>
    </row>
    <row r="41" spans="1:4" ht="12.75" hidden="1" customHeight="1" x14ac:dyDescent="0.2">
      <c r="A41" s="28"/>
      <c r="B41" s="38">
        <v>0.1</v>
      </c>
      <c r="C41" s="47">
        <f>B40*B41</f>
        <v>43</v>
      </c>
      <c r="D41" s="178"/>
    </row>
    <row r="42" spans="1:4" ht="25.7" customHeight="1" x14ac:dyDescent="0.2">
      <c r="A42" s="5" t="s">
        <v>2</v>
      </c>
      <c r="B42" s="60">
        <v>430</v>
      </c>
      <c r="C42" s="82"/>
      <c r="D42" s="179"/>
    </row>
    <row r="43" spans="1:4" x14ac:dyDescent="0.2">
      <c r="A43" s="2" t="s">
        <v>20</v>
      </c>
      <c r="B43" s="3" t="s">
        <v>37</v>
      </c>
      <c r="C43" s="3" t="s">
        <v>38</v>
      </c>
      <c r="D43" s="4" t="s">
        <v>6</v>
      </c>
    </row>
    <row r="44" spans="1:4" ht="53.25" customHeight="1" x14ac:dyDescent="0.2">
      <c r="A44" s="5" t="s">
        <v>1</v>
      </c>
      <c r="B44" s="6">
        <v>612</v>
      </c>
      <c r="C44" s="113" t="str">
        <f>IF(AND(B45&lt;1),"NO PM STATED",IF(AND(B44&gt;=B47-C46),"MET PM",IF(AND(B44&lt;B47-C46),"PM NOT MET")))</f>
        <v>MET PM</v>
      </c>
      <c r="D44" s="115"/>
    </row>
    <row r="45" spans="1:4" ht="30.75" customHeight="1" x14ac:dyDescent="0.2">
      <c r="A45" s="28" t="s">
        <v>44</v>
      </c>
      <c r="B45" s="6">
        <f>B47</f>
        <v>420</v>
      </c>
      <c r="C45" s="114"/>
      <c r="D45" s="115"/>
    </row>
    <row r="46" spans="1:4" ht="25.7" hidden="1" customHeight="1" x14ac:dyDescent="0.2">
      <c r="A46" s="28"/>
      <c r="B46" s="38">
        <v>0.1</v>
      </c>
      <c r="C46" s="47">
        <f>B45*B46</f>
        <v>42</v>
      </c>
      <c r="D46" s="115"/>
    </row>
    <row r="47" spans="1:4" ht="31.5" customHeight="1" x14ac:dyDescent="0.2">
      <c r="A47" s="5" t="s">
        <v>2</v>
      </c>
      <c r="B47" s="6">
        <v>420</v>
      </c>
      <c r="C47" s="62"/>
      <c r="D47" s="116"/>
    </row>
    <row r="48" spans="1:4" x14ac:dyDescent="0.2">
      <c r="A48" s="2" t="s">
        <v>22</v>
      </c>
      <c r="B48" s="3" t="s">
        <v>37</v>
      </c>
      <c r="C48" s="3" t="s">
        <v>38</v>
      </c>
      <c r="D48" s="4" t="s">
        <v>6</v>
      </c>
    </row>
    <row r="49" spans="1:4" ht="53.25" customHeight="1" x14ac:dyDescent="0.2">
      <c r="A49" s="5" t="s">
        <v>1</v>
      </c>
      <c r="B49" s="6">
        <v>218</v>
      </c>
      <c r="C49" s="113" t="str">
        <f>IF(AND(B50&lt;1),"NO PM STATED",IF(AND(B49&gt;=B52-C51),"MET PM",IF(AND(B49&lt;B52-C51),"PM NOT MET")))</f>
        <v>MET PM</v>
      </c>
      <c r="D49" s="115"/>
    </row>
    <row r="50" spans="1:4" ht="26.65" customHeight="1" x14ac:dyDescent="0.2">
      <c r="A50" s="28" t="s">
        <v>44</v>
      </c>
      <c r="B50" s="6">
        <f>B52</f>
        <v>150</v>
      </c>
      <c r="C50" s="114"/>
      <c r="D50" s="115"/>
    </row>
    <row r="51" spans="1:4" ht="12.75" hidden="1" customHeight="1" x14ac:dyDescent="0.2">
      <c r="A51" s="28"/>
      <c r="B51" s="38">
        <v>0.1</v>
      </c>
      <c r="C51" s="47">
        <f>B50*B51</f>
        <v>15</v>
      </c>
      <c r="D51" s="115"/>
    </row>
    <row r="52" spans="1:4" ht="25.7" customHeight="1" x14ac:dyDescent="0.2">
      <c r="A52" s="5" t="s">
        <v>2</v>
      </c>
      <c r="B52" s="6">
        <v>150</v>
      </c>
      <c r="C52" s="62"/>
      <c r="D52" s="116"/>
    </row>
    <row r="53" spans="1:4" x14ac:dyDescent="0.2">
      <c r="A53" s="9"/>
    </row>
    <row r="54" spans="1:4" x14ac:dyDescent="0.2">
      <c r="A54" s="110" t="s">
        <v>9</v>
      </c>
      <c r="B54" s="111"/>
      <c r="C54" s="111"/>
      <c r="D54" s="112"/>
    </row>
    <row r="55" spans="1:4" x14ac:dyDescent="0.2">
      <c r="A55" s="11" t="s">
        <v>0</v>
      </c>
      <c r="B55" s="3" t="s">
        <v>37</v>
      </c>
      <c r="C55" s="3" t="s">
        <v>38</v>
      </c>
      <c r="D55" s="77" t="s">
        <v>6</v>
      </c>
    </row>
    <row r="56" spans="1:4" ht="49.5" customHeight="1" x14ac:dyDescent="0.2">
      <c r="A56" s="8" t="s">
        <v>1</v>
      </c>
      <c r="B56" s="80">
        <v>597026</v>
      </c>
      <c r="C56" s="113" t="str">
        <f>IF(AND(B57&lt;1),"NO PM STATED",IF(AND(B56&gt;=B59-C58),"MET PM",IF(AND(B56&lt;B59-C58),"PM NOT MET")))</f>
        <v>MET PM</v>
      </c>
      <c r="D56" s="178"/>
    </row>
    <row r="57" spans="1:4" ht="25.7" customHeight="1" x14ac:dyDescent="0.2">
      <c r="A57" s="28" t="s">
        <v>44</v>
      </c>
      <c r="B57" s="6">
        <f>B59</f>
        <v>300000</v>
      </c>
      <c r="C57" s="114"/>
      <c r="D57" s="178"/>
    </row>
    <row r="58" spans="1:4" ht="16.5" hidden="1" customHeight="1" x14ac:dyDescent="0.2">
      <c r="A58" s="28"/>
      <c r="B58" s="79">
        <v>0.1</v>
      </c>
      <c r="C58" s="34">
        <f>B57*B58</f>
        <v>30000</v>
      </c>
      <c r="D58" s="178"/>
    </row>
    <row r="59" spans="1:4" ht="24" customHeight="1" x14ac:dyDescent="0.2">
      <c r="A59" s="8" t="s">
        <v>2</v>
      </c>
      <c r="B59" s="80">
        <v>300000</v>
      </c>
      <c r="C59" s="82"/>
      <c r="D59" s="179"/>
    </row>
    <row r="60" spans="1:4" x14ac:dyDescent="0.2">
      <c r="A60" s="2" t="s">
        <v>5</v>
      </c>
      <c r="B60" s="3" t="s">
        <v>37</v>
      </c>
      <c r="C60" s="3" t="s">
        <v>38</v>
      </c>
      <c r="D60" s="77" t="s">
        <v>6</v>
      </c>
    </row>
    <row r="61" spans="1:4" ht="49.5" customHeight="1" x14ac:dyDescent="0.2">
      <c r="A61" s="5" t="s">
        <v>1</v>
      </c>
      <c r="B61" s="80">
        <v>596792</v>
      </c>
      <c r="C61" s="113" t="str">
        <f>IF(AND(B62&lt;1),"NO PM STATED",IF(AND(B61&gt;=B64-C63),"MET PM",IF(AND(B61&lt;B64-C63),"PM NOT MET")))</f>
        <v>MET PM</v>
      </c>
      <c r="D61" s="178"/>
    </row>
    <row r="62" spans="1:4" ht="25.7" customHeight="1" x14ac:dyDescent="0.2">
      <c r="A62" s="28" t="s">
        <v>44</v>
      </c>
      <c r="B62" s="6">
        <f>B64</f>
        <v>300000</v>
      </c>
      <c r="C62" s="114"/>
      <c r="D62" s="178"/>
    </row>
    <row r="63" spans="1:4" ht="12.75" hidden="1" customHeight="1" x14ac:dyDescent="0.2">
      <c r="A63" s="28"/>
      <c r="B63" s="79">
        <v>0.1</v>
      </c>
      <c r="C63" s="34">
        <f>B62*B63</f>
        <v>30000</v>
      </c>
      <c r="D63" s="178"/>
    </row>
    <row r="64" spans="1:4" ht="25.7" customHeight="1" x14ac:dyDescent="0.2">
      <c r="A64" s="5" t="s">
        <v>2</v>
      </c>
      <c r="B64" s="80">
        <v>300000</v>
      </c>
      <c r="C64" s="82"/>
      <c r="D64" s="179"/>
    </row>
    <row r="65" spans="1:4" x14ac:dyDescent="0.2">
      <c r="A65" s="2" t="s">
        <v>20</v>
      </c>
      <c r="B65" s="3" t="s">
        <v>37</v>
      </c>
      <c r="C65" s="3" t="s">
        <v>38</v>
      </c>
      <c r="D65" s="83" t="s">
        <v>6</v>
      </c>
    </row>
    <row r="66" spans="1:4" ht="53.25" customHeight="1" x14ac:dyDescent="0.2">
      <c r="A66" s="5" t="s">
        <v>1</v>
      </c>
      <c r="B66" s="80">
        <v>596792</v>
      </c>
      <c r="C66" s="113" t="str">
        <f>IF(AND(B67&lt;1),"NO PM STATED",IF(AND(B66&gt;=B69-C68),"MET PM",IF(AND(B66&lt;B69-C68),"PM NOT MET")))</f>
        <v>MET PM</v>
      </c>
      <c r="D66" s="176"/>
    </row>
    <row r="67" spans="1:4" ht="30" customHeight="1" x14ac:dyDescent="0.2">
      <c r="A67" s="28" t="s">
        <v>44</v>
      </c>
      <c r="B67" s="6">
        <f>B69</f>
        <v>300000</v>
      </c>
      <c r="C67" s="114"/>
      <c r="D67" s="176"/>
    </row>
    <row r="68" spans="1:4" ht="30" hidden="1" customHeight="1" x14ac:dyDescent="0.2">
      <c r="A68" s="28"/>
      <c r="B68" s="79">
        <v>0.1</v>
      </c>
      <c r="C68" s="34">
        <f>B67*B68</f>
        <v>30000</v>
      </c>
      <c r="D68" s="84"/>
    </row>
    <row r="69" spans="1:4" ht="30" customHeight="1" x14ac:dyDescent="0.2">
      <c r="A69" s="5" t="s">
        <v>2</v>
      </c>
      <c r="B69" s="80">
        <v>300000</v>
      </c>
      <c r="C69" s="82"/>
      <c r="D69" s="84"/>
    </row>
    <row r="70" spans="1:4" x14ac:dyDescent="0.2">
      <c r="A70" s="2" t="s">
        <v>22</v>
      </c>
      <c r="B70" s="3" t="s">
        <v>37</v>
      </c>
      <c r="C70" s="3" t="s">
        <v>38</v>
      </c>
      <c r="D70" s="77" t="s">
        <v>6</v>
      </c>
    </row>
    <row r="71" spans="1:4" ht="53.25" customHeight="1" x14ac:dyDescent="0.2">
      <c r="A71" s="5" t="s">
        <v>1</v>
      </c>
      <c r="B71" s="80">
        <v>435828</v>
      </c>
      <c r="C71" s="113" t="str">
        <f>IF(AND(B72&lt;1),"NO PM STATED",IF(AND(B71&gt;=B74-C73),"MET PM",IF(AND(B71&lt;B74-C73),"PM NOT MET")))</f>
        <v>MET PM</v>
      </c>
      <c r="D71" s="178"/>
    </row>
    <row r="72" spans="1:4" ht="25.7" customHeight="1" x14ac:dyDescent="0.2">
      <c r="A72" s="28" t="s">
        <v>44</v>
      </c>
      <c r="B72" s="6">
        <f>B74</f>
        <v>30000</v>
      </c>
      <c r="C72" s="114"/>
      <c r="D72" s="178"/>
    </row>
    <row r="73" spans="1:4" ht="12.75" hidden="1" customHeight="1" x14ac:dyDescent="0.2">
      <c r="A73" s="28"/>
      <c r="B73" s="79">
        <v>0.1</v>
      </c>
      <c r="C73" s="34">
        <f>B72*B73</f>
        <v>3000</v>
      </c>
      <c r="D73" s="178"/>
    </row>
    <row r="74" spans="1:4" ht="25.7" customHeight="1" x14ac:dyDescent="0.2">
      <c r="A74" s="5" t="s">
        <v>2</v>
      </c>
      <c r="B74" s="80">
        <v>30000</v>
      </c>
      <c r="C74" s="82"/>
      <c r="D74" s="179"/>
    </row>
    <row r="75" spans="1:4" x14ac:dyDescent="0.2">
      <c r="A75" s="12"/>
    </row>
    <row r="76" spans="1:4" x14ac:dyDescent="0.2">
      <c r="A76" s="110" t="s">
        <v>10</v>
      </c>
      <c r="B76" s="111"/>
      <c r="C76" s="111"/>
      <c r="D76" s="112"/>
    </row>
    <row r="77" spans="1:4" x14ac:dyDescent="0.2">
      <c r="A77" s="11" t="s">
        <v>0</v>
      </c>
      <c r="B77" s="3" t="s">
        <v>37</v>
      </c>
      <c r="C77" s="3" t="s">
        <v>38</v>
      </c>
      <c r="D77" s="4" t="s">
        <v>6</v>
      </c>
    </row>
    <row r="78" spans="1:4" ht="53.25" customHeight="1" x14ac:dyDescent="0.2">
      <c r="A78" s="8" t="s">
        <v>1</v>
      </c>
      <c r="B78" s="80">
        <v>4897</v>
      </c>
      <c r="C78" s="113" t="str">
        <f>IF(AND(B79&lt;1),"NO PM STATED",IF(AND(B78&gt;=B81-C80),"MET PM",IF(AND(B78&lt;B81-C80),"PM NOT MET")))</f>
        <v>MET PM</v>
      </c>
      <c r="D78" s="130"/>
    </row>
    <row r="79" spans="1:4" ht="26.65" customHeight="1" x14ac:dyDescent="0.2">
      <c r="A79" s="28" t="s">
        <v>44</v>
      </c>
      <c r="B79" s="6">
        <f>B81</f>
        <v>2000</v>
      </c>
      <c r="C79" s="114"/>
      <c r="D79" s="130"/>
    </row>
    <row r="80" spans="1:4" ht="12.75" hidden="1" customHeight="1" x14ac:dyDescent="0.2">
      <c r="A80" s="28"/>
      <c r="B80" s="79">
        <v>0.1</v>
      </c>
      <c r="C80" s="47">
        <f>B79*B80</f>
        <v>200</v>
      </c>
      <c r="D80" s="130"/>
    </row>
    <row r="81" spans="1:4" ht="26.65" customHeight="1" x14ac:dyDescent="0.2">
      <c r="A81" s="8" t="s">
        <v>2</v>
      </c>
      <c r="B81" s="80">
        <v>2000</v>
      </c>
      <c r="C81" s="81"/>
      <c r="D81" s="131"/>
    </row>
    <row r="82" spans="1:4" x14ac:dyDescent="0.2">
      <c r="A82" s="11" t="s">
        <v>5</v>
      </c>
      <c r="B82" s="3" t="s">
        <v>37</v>
      </c>
      <c r="C82" s="3" t="s">
        <v>38</v>
      </c>
      <c r="D82" s="4" t="s">
        <v>6</v>
      </c>
    </row>
    <row r="83" spans="1:4" ht="53.25" customHeight="1" x14ac:dyDescent="0.2">
      <c r="A83" s="8" t="s">
        <v>1</v>
      </c>
      <c r="B83" s="80">
        <v>3912</v>
      </c>
      <c r="C83" s="113" t="str">
        <f>IF(AND(B84&lt;1),"NO PM STATED",IF(AND(B83&gt;=B86-C85),"MET PM",IF(AND(B83&lt;B86-C85),"PM NOT MET")))</f>
        <v>MET PM</v>
      </c>
      <c r="D83" s="130"/>
    </row>
    <row r="84" spans="1:4" ht="26.65" customHeight="1" x14ac:dyDescent="0.2">
      <c r="A84" s="28" t="s">
        <v>44</v>
      </c>
      <c r="B84" s="6">
        <f>B86</f>
        <v>2000</v>
      </c>
      <c r="C84" s="114"/>
      <c r="D84" s="130"/>
    </row>
    <row r="85" spans="1:4" ht="12.75" hidden="1" customHeight="1" x14ac:dyDescent="0.2">
      <c r="A85" s="28"/>
      <c r="B85" s="79">
        <v>0.1</v>
      </c>
      <c r="C85" s="47">
        <f>B84*B85</f>
        <v>200</v>
      </c>
      <c r="D85" s="130"/>
    </row>
    <row r="86" spans="1:4" ht="26.65" customHeight="1" x14ac:dyDescent="0.2">
      <c r="A86" s="8" t="s">
        <v>2</v>
      </c>
      <c r="B86" s="80">
        <v>2000</v>
      </c>
      <c r="C86" s="81"/>
      <c r="D86" s="131"/>
    </row>
    <row r="87" spans="1:4" x14ac:dyDescent="0.2">
      <c r="A87" s="11" t="s">
        <v>20</v>
      </c>
      <c r="B87" s="3" t="s">
        <v>37</v>
      </c>
      <c r="C87" s="3" t="s">
        <v>38</v>
      </c>
      <c r="D87" s="4" t="s">
        <v>6</v>
      </c>
    </row>
    <row r="88" spans="1:4" ht="53.25" customHeight="1" x14ac:dyDescent="0.2">
      <c r="A88" s="8" t="s">
        <v>1</v>
      </c>
      <c r="B88" s="80">
        <v>3912</v>
      </c>
      <c r="C88" s="113" t="str">
        <f>IF(AND(B89&lt;1),"NO PM STATED",IF(AND(B88&gt;=B91-C90),"MET PM",IF(AND(B88&lt;B91-C90),"PM NOT MET")))</f>
        <v>MET PM</v>
      </c>
      <c r="D88" s="130"/>
    </row>
    <row r="89" spans="1:4" ht="30" customHeight="1" x14ac:dyDescent="0.2">
      <c r="A89" s="28" t="s">
        <v>44</v>
      </c>
      <c r="B89" s="6">
        <f>B91</f>
        <v>2000</v>
      </c>
      <c r="C89" s="114"/>
      <c r="D89" s="130"/>
    </row>
    <row r="90" spans="1:4" ht="30" hidden="1" customHeight="1" x14ac:dyDescent="0.2">
      <c r="A90" s="28"/>
      <c r="B90" s="79">
        <v>0.1</v>
      </c>
      <c r="C90" s="47">
        <f>B89*B90</f>
        <v>200</v>
      </c>
      <c r="D90" s="130"/>
    </row>
    <row r="91" spans="1:4" ht="30" customHeight="1" x14ac:dyDescent="0.2">
      <c r="A91" s="8" t="s">
        <v>2</v>
      </c>
      <c r="B91" s="80">
        <v>2000</v>
      </c>
      <c r="C91" s="81"/>
      <c r="D91" s="131"/>
    </row>
    <row r="92" spans="1:4" x14ac:dyDescent="0.2">
      <c r="A92" s="11" t="s">
        <v>22</v>
      </c>
      <c r="B92" s="3" t="s">
        <v>37</v>
      </c>
      <c r="C92" s="3" t="s">
        <v>38</v>
      </c>
      <c r="D92" s="85" t="s">
        <v>6</v>
      </c>
    </row>
    <row r="93" spans="1:4" ht="53.25" customHeight="1" x14ac:dyDescent="0.2">
      <c r="A93" s="8" t="s">
        <v>1</v>
      </c>
      <c r="B93" s="80">
        <v>2955</v>
      </c>
      <c r="C93" s="113" t="str">
        <f>IF(AND(B94&lt;1),"NO PM STATED",IF(AND(B93&gt;=B96-C95),"MET PM",IF(AND(B93&lt;B96-C95),"PM NOT MET")))</f>
        <v>MET PM</v>
      </c>
      <c r="D93" s="130"/>
    </row>
    <row r="94" spans="1:4" ht="26.65" customHeight="1" x14ac:dyDescent="0.2">
      <c r="A94" s="28" t="s">
        <v>44</v>
      </c>
      <c r="B94" s="6">
        <f>B96</f>
        <v>200</v>
      </c>
      <c r="C94" s="114"/>
      <c r="D94" s="130"/>
    </row>
    <row r="95" spans="1:4" hidden="1" x14ac:dyDescent="0.2">
      <c r="A95" s="28"/>
      <c r="B95" s="79">
        <v>0.1</v>
      </c>
      <c r="C95" s="47">
        <f>B94*B95</f>
        <v>20</v>
      </c>
      <c r="D95" s="130"/>
    </row>
    <row r="96" spans="1:4" ht="26.65" customHeight="1" x14ac:dyDescent="0.2">
      <c r="A96" s="8" t="s">
        <v>2</v>
      </c>
      <c r="B96" s="80">
        <v>200</v>
      </c>
      <c r="C96" s="81"/>
      <c r="D96" s="131"/>
    </row>
    <row r="97" spans="1:4" x14ac:dyDescent="0.2">
      <c r="A97" s="12"/>
    </row>
    <row r="98" spans="1:4" x14ac:dyDescent="0.2">
      <c r="A98" s="154" t="s">
        <v>61</v>
      </c>
      <c r="B98" s="154"/>
      <c r="C98" s="154"/>
      <c r="D98" s="154"/>
    </row>
    <row r="99" spans="1:4" x14ac:dyDescent="0.2">
      <c r="A99" s="12"/>
    </row>
    <row r="100" spans="1:4" x14ac:dyDescent="0.2">
      <c r="A100" s="110" t="s">
        <v>3</v>
      </c>
      <c r="B100" s="111"/>
      <c r="C100" s="111"/>
      <c r="D100" s="112"/>
    </row>
    <row r="101" spans="1:4" x14ac:dyDescent="0.2">
      <c r="A101" s="11" t="s">
        <v>0</v>
      </c>
      <c r="B101" s="3" t="s">
        <v>37</v>
      </c>
      <c r="C101" s="3" t="s">
        <v>38</v>
      </c>
      <c r="D101" s="4" t="s">
        <v>6</v>
      </c>
    </row>
    <row r="102" spans="1:4" ht="53.25" customHeight="1" x14ac:dyDescent="0.2">
      <c r="A102" s="14" t="s">
        <v>1</v>
      </c>
      <c r="B102" s="80">
        <v>138</v>
      </c>
      <c r="C102" s="113" t="str">
        <f>IF(AND(B103&lt;1),"NO PM STATED",IF(AND(B102&gt;=B105-C104),"MET PM",IF(AND(B102&lt;B105-C104),"PM NOT MET")))</f>
        <v>PM NOT MET</v>
      </c>
      <c r="D102" s="130"/>
    </row>
    <row r="103" spans="1:4" ht="26.65" customHeight="1" x14ac:dyDescent="0.2">
      <c r="A103" s="28" t="s">
        <v>44</v>
      </c>
      <c r="B103" s="6">
        <f>B105</f>
        <v>200</v>
      </c>
      <c r="C103" s="114"/>
      <c r="D103" s="130"/>
    </row>
    <row r="104" spans="1:4" ht="12.75" hidden="1" customHeight="1" x14ac:dyDescent="0.2">
      <c r="A104" s="28"/>
      <c r="B104" s="79">
        <v>0.05</v>
      </c>
      <c r="C104" s="40">
        <f>B104*B103</f>
        <v>10</v>
      </c>
      <c r="D104" s="130"/>
    </row>
    <row r="105" spans="1:4" ht="26.65" customHeight="1" x14ac:dyDescent="0.2">
      <c r="A105" s="14" t="s">
        <v>2</v>
      </c>
      <c r="B105" s="80">
        <v>200</v>
      </c>
      <c r="C105" s="81"/>
      <c r="D105" s="131"/>
    </row>
    <row r="106" spans="1:4" hidden="1" x14ac:dyDescent="0.2">
      <c r="A106" s="181" t="s">
        <v>35</v>
      </c>
      <c r="B106" s="182"/>
      <c r="C106" s="182"/>
      <c r="D106" s="183"/>
    </row>
    <row r="107" spans="1:4" hidden="1" x14ac:dyDescent="0.2">
      <c r="A107" s="11" t="s">
        <v>0</v>
      </c>
      <c r="B107" s="3" t="s">
        <v>37</v>
      </c>
      <c r="C107" s="3" t="s">
        <v>38</v>
      </c>
      <c r="D107" s="4" t="s">
        <v>6</v>
      </c>
    </row>
    <row r="108" spans="1:4" ht="53.25" hidden="1" customHeight="1" x14ac:dyDescent="0.2">
      <c r="A108" s="14" t="s">
        <v>1</v>
      </c>
      <c r="B108" s="6">
        <v>0</v>
      </c>
      <c r="C108" s="174" t="str">
        <f>IF(AND(B108&gt;=B111),"Met PM",IF(AND(B108&gt;=B109-C110,B108&lt;B111),"On target to meet PM","Not on target to meet PM"))</f>
        <v>Not on target to meet PM</v>
      </c>
      <c r="D108" s="130"/>
    </row>
    <row r="109" spans="1:4" ht="26.65" hidden="1" customHeight="1" x14ac:dyDescent="0.2">
      <c r="A109" s="28" t="s">
        <v>44</v>
      </c>
      <c r="B109" s="6">
        <f>B111/12*6</f>
        <v>5</v>
      </c>
      <c r="C109" s="175"/>
      <c r="D109" s="130"/>
    </row>
    <row r="110" spans="1:4" ht="26.65" hidden="1" customHeight="1" x14ac:dyDescent="0.2">
      <c r="A110" s="28"/>
      <c r="B110" s="38">
        <v>0.05</v>
      </c>
      <c r="C110" s="40">
        <f>B110*B109</f>
        <v>0.25</v>
      </c>
      <c r="D110" s="130"/>
    </row>
    <row r="111" spans="1:4" ht="26.65" hidden="1" customHeight="1" x14ac:dyDescent="0.2">
      <c r="A111" s="14" t="s">
        <v>2</v>
      </c>
      <c r="B111" s="6">
        <v>10</v>
      </c>
      <c r="C111" s="37"/>
      <c r="D111" s="131"/>
    </row>
    <row r="112" spans="1:4" ht="12" customHeight="1" x14ac:dyDescent="0.2">
      <c r="A112" s="12"/>
    </row>
    <row r="113" spans="1:4" x14ac:dyDescent="0.2">
      <c r="A113" s="180" t="s">
        <v>67</v>
      </c>
      <c r="B113" s="180"/>
      <c r="C113" s="180"/>
      <c r="D113" s="180"/>
    </row>
    <row r="114" spans="1:4" ht="9.75" customHeight="1" x14ac:dyDescent="0.2">
      <c r="A114" s="12"/>
    </row>
    <row r="115" spans="1:4" ht="70.150000000000006" customHeight="1" x14ac:dyDescent="0.2">
      <c r="A115" s="126" t="s">
        <v>70</v>
      </c>
      <c r="B115" s="126"/>
      <c r="C115" s="126"/>
      <c r="D115" s="126"/>
    </row>
    <row r="131" spans="1:4" x14ac:dyDescent="0.2">
      <c r="A131" s="12"/>
      <c r="B131" s="12"/>
      <c r="C131" s="12"/>
      <c r="D131" s="12"/>
    </row>
  </sheetData>
  <sheetProtection password="CC92" sheet="1" objects="1" scenarios="1"/>
  <protectedRanges>
    <protectedRange sqref="D102 D93 D88 D83 D78 D71 D66 D61 D56 D49 D44 D39 D34 D27 D22 D17 D12" name="Range1"/>
  </protectedRanges>
  <customSheetViews>
    <customSheetView guid="{3A600F54-6A56-45BB-B747-8667762B4338}" scale="115" showRuler="0" topLeftCell="A2">
      <selection activeCell="A99" sqref="A99:IV102"/>
      <rowBreaks count="4" manualBreakCount="4">
        <brk id="18" max="16383" man="1"/>
        <brk id="36" max="16383" man="1"/>
        <brk id="54" max="16383" man="1"/>
        <brk id="68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activeCell="D36" sqref="D36"/>
      <rowBreaks count="4" manualBreakCount="4">
        <brk id="18" max="16383" man="1"/>
        <brk id="35" max="16383" man="1"/>
        <brk id="52" max="16383" man="1"/>
        <brk id="65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91">
      <selection activeCell="I101" sqref="I101"/>
      <rowBreaks count="5" manualBreakCount="5">
        <brk id="18" max="16383" man="1"/>
        <brk id="35" max="16383" man="1"/>
        <brk id="52" max="16383" man="1"/>
        <brk id="69" max="16383" man="1"/>
        <brk id="87" max="16383" man="1"/>
      </rowBreaks>
      <pageMargins left="0.33" right="0.4" top="0.52" bottom="0.72" header="0.5" footer="0.5"/>
      <pageSetup orientation="portrait" r:id="rId3"/>
      <headerFooter alignWithMargins="0">
        <oddFooter>&amp;L&amp;9 12/01/2008 &amp;A&amp;R&amp;9CCSC HOM 08-55 Page &amp;P of &amp;N</oddFooter>
      </headerFooter>
    </customSheetView>
  </customSheetViews>
  <mergeCells count="53">
    <mergeCell ref="A4:D4"/>
    <mergeCell ref="A5:D5"/>
    <mergeCell ref="A6:D6"/>
    <mergeCell ref="A7:D7"/>
    <mergeCell ref="A8:D8"/>
    <mergeCell ref="D49:D52"/>
    <mergeCell ref="A54:D54"/>
    <mergeCell ref="A1:D1"/>
    <mergeCell ref="D34:D37"/>
    <mergeCell ref="D12:D15"/>
    <mergeCell ref="D27:D30"/>
    <mergeCell ref="A10:D10"/>
    <mergeCell ref="C34:C35"/>
    <mergeCell ref="C27:C28"/>
    <mergeCell ref="A2:D2"/>
    <mergeCell ref="A32:D32"/>
    <mergeCell ref="D17:D20"/>
    <mergeCell ref="C12:C13"/>
    <mergeCell ref="C17:C18"/>
    <mergeCell ref="C22:C23"/>
    <mergeCell ref="A3:D3"/>
    <mergeCell ref="C71:C72"/>
    <mergeCell ref="C88:C89"/>
    <mergeCell ref="A98:D98"/>
    <mergeCell ref="D108:D111"/>
    <mergeCell ref="D39:D42"/>
    <mergeCell ref="C39:C40"/>
    <mergeCell ref="C102:C103"/>
    <mergeCell ref="A106:D106"/>
    <mergeCell ref="C44:C45"/>
    <mergeCell ref="D44:D47"/>
    <mergeCell ref="C66:C67"/>
    <mergeCell ref="C49:C50"/>
    <mergeCell ref="C83:C84"/>
    <mergeCell ref="D88:D91"/>
    <mergeCell ref="C78:C79"/>
    <mergeCell ref="D56:D59"/>
    <mergeCell ref="C108:C109"/>
    <mergeCell ref="A100:D100"/>
    <mergeCell ref="D66:D67"/>
    <mergeCell ref="D22:D25"/>
    <mergeCell ref="A115:D115"/>
    <mergeCell ref="C61:C62"/>
    <mergeCell ref="D61:D64"/>
    <mergeCell ref="C56:C57"/>
    <mergeCell ref="D102:D105"/>
    <mergeCell ref="A113:D113"/>
    <mergeCell ref="C93:C94"/>
    <mergeCell ref="D83:D86"/>
    <mergeCell ref="D71:D74"/>
    <mergeCell ref="A76:D76"/>
    <mergeCell ref="D93:D96"/>
    <mergeCell ref="D78:D81"/>
  </mergeCells>
  <phoneticPr fontId="7" type="noConversion"/>
  <conditionalFormatting sqref="C108:C109">
    <cfRule type="cellIs" dxfId="37" priority="33" operator="equal">
      <formula>"Not on target to meet PM"</formula>
    </cfRule>
  </conditionalFormatting>
  <conditionalFormatting sqref="B13 B18 B28 B35 B50 B57 B62 B72 B79 B84 B94 B103">
    <cfRule type="cellIs" dxfId="36" priority="26" operator="lessThan">
      <formula>1</formula>
    </cfRule>
  </conditionalFormatting>
  <conditionalFormatting sqref="B89 B67 B45 B40 B23">
    <cfRule type="cellIs" dxfId="35" priority="3" operator="lessThan">
      <formula>1</formula>
    </cfRule>
  </conditionalFormatting>
  <conditionalFormatting sqref="C102 C93 C88 C83 C78 C71 C66 C61 C56 C49 C44 C39 C34 C27 C22 C17 C12">
    <cfRule type="cellIs" dxfId="34" priority="1" operator="equal">
      <formula>"NO PM STATED"</formula>
    </cfRule>
  </conditionalFormatting>
  <conditionalFormatting sqref="C102 C93 C88 C83 C78 C71 C66 C61 C56 C49 C44 C39 C34 C27 C22 C17 C12">
    <cfRule type="cellIs" dxfId="33" priority="2" stopIfTrue="1" operator="equal">
      <formula>"PM NOT MET"</formula>
    </cfRule>
  </conditionalFormatting>
  <pageMargins left="0.33" right="0.4" top="0.52" bottom="0.72" header="0.5" footer="0.5"/>
  <pageSetup scale="93" orientation="portrait" r:id="rId4"/>
  <headerFooter alignWithMargins="0">
    <oddFooter>&amp;L&amp;9 07/15/2015  &amp;A&amp;R&amp;9Attachment 2, CCPC HOM 15-18 Page &amp;P of  &amp;N</oddFooter>
  </headerFooter>
  <rowBreaks count="2" manualBreakCount="2">
    <brk id="31" max="16383" man="1"/>
    <brk id="64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30"/>
  <sheetViews>
    <sheetView zoomScaleNormal="100" workbookViewId="0">
      <selection activeCell="A84" sqref="A84:D84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77.7109375" customWidth="1"/>
  </cols>
  <sheetData>
    <row r="1" spans="1:5" ht="39.75" customHeight="1" x14ac:dyDescent="0.2">
      <c r="A1" s="132" t="s">
        <v>58</v>
      </c>
      <c r="B1" s="133"/>
      <c r="C1" s="133"/>
      <c r="D1" s="134"/>
      <c r="E1" s="15"/>
    </row>
    <row r="2" spans="1:5" ht="15.75" x14ac:dyDescent="0.25">
      <c r="A2" s="147" t="s">
        <v>13</v>
      </c>
      <c r="B2" s="148"/>
      <c r="C2" s="148"/>
      <c r="D2" s="149"/>
    </row>
    <row r="3" spans="1:5" x14ac:dyDescent="0.2">
      <c r="A3" s="141" t="s">
        <v>55</v>
      </c>
      <c r="B3" s="142"/>
      <c r="C3" s="142"/>
      <c r="D3" s="143"/>
    </row>
    <row r="4" spans="1:5" x14ac:dyDescent="0.2">
      <c r="A4" s="150" t="s">
        <v>52</v>
      </c>
      <c r="B4" s="151"/>
      <c r="C4" s="151"/>
      <c r="D4" s="152"/>
    </row>
    <row r="5" spans="1:5" x14ac:dyDescent="0.2">
      <c r="A5" s="138" t="s">
        <v>40</v>
      </c>
      <c r="B5" s="139"/>
      <c r="C5" s="139"/>
      <c r="D5" s="140"/>
    </row>
    <row r="6" spans="1:5" ht="27" customHeight="1" x14ac:dyDescent="0.2">
      <c r="A6" s="117" t="s">
        <v>68</v>
      </c>
      <c r="B6" s="118"/>
      <c r="C6" s="118"/>
      <c r="D6" s="119"/>
    </row>
    <row r="7" spans="1:5" ht="27.6" customHeight="1" x14ac:dyDescent="0.2">
      <c r="A7" s="120" t="s">
        <v>42</v>
      </c>
      <c r="B7" s="121"/>
      <c r="C7" s="121"/>
      <c r="D7" s="122"/>
    </row>
    <row r="8" spans="1:5" ht="15" customHeight="1" x14ac:dyDescent="0.2">
      <c r="A8" s="123" t="s">
        <v>43</v>
      </c>
      <c r="B8" s="124"/>
      <c r="C8" s="124"/>
      <c r="D8" s="125"/>
    </row>
    <row r="9" spans="1:5" ht="6.75" customHeight="1" x14ac:dyDescent="0.2"/>
    <row r="10" spans="1:5" x14ac:dyDescent="0.2">
      <c r="A10" s="110" t="s">
        <v>7</v>
      </c>
      <c r="B10" s="111"/>
      <c r="C10" s="111"/>
      <c r="D10" s="112"/>
    </row>
    <row r="11" spans="1:5" x14ac:dyDescent="0.2">
      <c r="A11" s="2" t="s">
        <v>0</v>
      </c>
      <c r="B11" s="3" t="s">
        <v>37</v>
      </c>
      <c r="C11" s="3" t="s">
        <v>38</v>
      </c>
      <c r="D11" s="4" t="s">
        <v>6</v>
      </c>
    </row>
    <row r="12" spans="1:5" ht="53.25" customHeight="1" x14ac:dyDescent="0.2">
      <c r="A12" s="5" t="s">
        <v>1</v>
      </c>
      <c r="B12" s="6">
        <v>1120</v>
      </c>
      <c r="C12" s="113" t="str">
        <f>IF(AND(B13&lt;1),"NO PM STATED",IF(AND(B12&gt;=B15-C14),"MET PM",IF(AND(B12&lt;B15-C14),"PM NOT MET")))</f>
        <v>PM NOT MET</v>
      </c>
      <c r="D12" s="130"/>
    </row>
    <row r="13" spans="1:5" ht="26.65" customHeight="1" x14ac:dyDescent="0.2">
      <c r="A13" s="28" t="s">
        <v>44</v>
      </c>
      <c r="B13" s="6">
        <f>B15</f>
        <v>1829</v>
      </c>
      <c r="C13" s="114"/>
      <c r="D13" s="130"/>
    </row>
    <row r="14" spans="1:5" ht="26.65" hidden="1" customHeight="1" x14ac:dyDescent="0.2">
      <c r="A14" s="28"/>
      <c r="B14" s="38">
        <v>0.1</v>
      </c>
      <c r="C14" s="58">
        <f>B13*B14</f>
        <v>182.9</v>
      </c>
      <c r="D14" s="130"/>
    </row>
    <row r="15" spans="1:5" ht="26.65" customHeight="1" x14ac:dyDescent="0.2">
      <c r="A15" s="5" t="s">
        <v>2</v>
      </c>
      <c r="B15" s="6">
        <v>1829</v>
      </c>
      <c r="C15" s="37"/>
      <c r="D15" s="131"/>
    </row>
    <row r="16" spans="1:5" x14ac:dyDescent="0.2">
      <c r="A16" s="2" t="s">
        <v>31</v>
      </c>
      <c r="B16" s="3" t="s">
        <v>37</v>
      </c>
      <c r="C16" s="3" t="s">
        <v>38</v>
      </c>
      <c r="D16" s="4" t="s">
        <v>6</v>
      </c>
    </row>
    <row r="17" spans="1:4" ht="53.25" customHeight="1" x14ac:dyDescent="0.2">
      <c r="A17" s="5" t="s">
        <v>1</v>
      </c>
      <c r="B17" s="6">
        <v>915</v>
      </c>
      <c r="C17" s="113" t="str">
        <f>IF(AND(B18&lt;1),"NO PM STATED",IF(AND(B17&gt;=B20-C19),"MET PM",IF(AND(B17&lt;B20-C19),"PM NOT MET")))</f>
        <v>MET PM</v>
      </c>
      <c r="D17" s="130"/>
    </row>
    <row r="18" spans="1:4" ht="26.65" customHeight="1" x14ac:dyDescent="0.2">
      <c r="A18" s="28" t="s">
        <v>44</v>
      </c>
      <c r="B18" s="6">
        <f>B20</f>
        <v>250</v>
      </c>
      <c r="C18" s="114"/>
      <c r="D18" s="130"/>
    </row>
    <row r="19" spans="1:4" ht="26.65" hidden="1" customHeight="1" x14ac:dyDescent="0.2">
      <c r="A19" s="28"/>
      <c r="B19" s="38">
        <v>0.1</v>
      </c>
      <c r="C19" s="40">
        <f>B18*B19</f>
        <v>25</v>
      </c>
      <c r="D19" s="130"/>
    </row>
    <row r="20" spans="1:4" ht="26.65" customHeight="1" x14ac:dyDescent="0.2">
      <c r="A20" s="5" t="s">
        <v>2</v>
      </c>
      <c r="B20" s="6">
        <v>250</v>
      </c>
      <c r="C20" s="37"/>
      <c r="D20" s="131"/>
    </row>
    <row r="21" spans="1:4" x14ac:dyDescent="0.2">
      <c r="A21" s="2" t="s">
        <v>22</v>
      </c>
      <c r="B21" s="3" t="s">
        <v>37</v>
      </c>
      <c r="C21" s="3" t="s">
        <v>38</v>
      </c>
      <c r="D21" s="4" t="s">
        <v>6</v>
      </c>
    </row>
    <row r="22" spans="1:4" ht="53.25" customHeight="1" x14ac:dyDescent="0.2">
      <c r="A22" s="5" t="s">
        <v>1</v>
      </c>
      <c r="B22" s="6">
        <v>1295</v>
      </c>
      <c r="C22" s="113" t="str">
        <f>IF(AND(B23&lt;1),"NO PM STATED",IF(AND(B22&gt;=B25-C24),"MET PM",IF(AND(B22&lt;B25-C24),"PM NOT MET")))</f>
        <v>PM NOT MET</v>
      </c>
      <c r="D22" s="130"/>
    </row>
    <row r="23" spans="1:4" ht="26.65" customHeight="1" x14ac:dyDescent="0.2">
      <c r="A23" s="28" t="s">
        <v>44</v>
      </c>
      <c r="B23" s="6">
        <f>B25</f>
        <v>1539</v>
      </c>
      <c r="C23" s="114"/>
      <c r="D23" s="130"/>
    </row>
    <row r="24" spans="1:4" ht="26.65" hidden="1" customHeight="1" x14ac:dyDescent="0.2">
      <c r="A24" s="28"/>
      <c r="B24" s="38">
        <v>0.1</v>
      </c>
      <c r="C24" s="58">
        <f>B23*B24</f>
        <v>153.9</v>
      </c>
      <c r="D24" s="130"/>
    </row>
    <row r="25" spans="1:4" ht="26.65" customHeight="1" x14ac:dyDescent="0.2">
      <c r="A25" s="5" t="s">
        <v>2</v>
      </c>
      <c r="B25" s="6">
        <v>1539</v>
      </c>
      <c r="C25" s="37"/>
      <c r="D25" s="131"/>
    </row>
    <row r="26" spans="1:4" x14ac:dyDescent="0.2">
      <c r="A26" s="7"/>
      <c r="B26" s="1"/>
    </row>
    <row r="27" spans="1:4" x14ac:dyDescent="0.2">
      <c r="A27" s="110" t="s">
        <v>8</v>
      </c>
      <c r="B27" s="111"/>
      <c r="C27" s="111"/>
      <c r="D27" s="112"/>
    </row>
    <row r="28" spans="1:4" ht="12.75" customHeight="1" x14ac:dyDescent="0.2">
      <c r="A28" s="2" t="s">
        <v>0</v>
      </c>
      <c r="B28" s="3" t="s">
        <v>37</v>
      </c>
      <c r="C28" s="3" t="s">
        <v>38</v>
      </c>
      <c r="D28" s="4" t="s">
        <v>6</v>
      </c>
    </row>
    <row r="29" spans="1:4" ht="53.25" customHeight="1" x14ac:dyDescent="0.2">
      <c r="A29" s="5" t="s">
        <v>1</v>
      </c>
      <c r="B29" s="6">
        <v>56</v>
      </c>
      <c r="C29" s="113" t="str">
        <f>IF(AND(B30&lt;1),"NO PM STATED",IF(AND(B29&gt;=B32-C31),"MET PM",IF(AND(B29&lt;B32-C31),"PM NOT MET")))</f>
        <v>MET PM</v>
      </c>
      <c r="D29" s="115"/>
    </row>
    <row r="30" spans="1:4" ht="26.85" customHeight="1" x14ac:dyDescent="0.2">
      <c r="A30" s="28" t="s">
        <v>44</v>
      </c>
      <c r="B30" s="6">
        <f>B32</f>
        <v>50</v>
      </c>
      <c r="C30" s="114"/>
      <c r="D30" s="115"/>
    </row>
    <row r="31" spans="1:4" ht="26.85" hidden="1" customHeight="1" x14ac:dyDescent="0.2">
      <c r="A31" s="28"/>
      <c r="B31" s="38">
        <v>0.1</v>
      </c>
      <c r="C31" s="58">
        <f>B30*B31</f>
        <v>5</v>
      </c>
      <c r="D31" s="115"/>
    </row>
    <row r="32" spans="1:4" ht="26.85" customHeight="1" x14ac:dyDescent="0.2">
      <c r="A32" s="8" t="s">
        <v>2</v>
      </c>
      <c r="B32" s="6">
        <v>50</v>
      </c>
      <c r="C32" s="37"/>
      <c r="D32" s="116"/>
    </row>
    <row r="33" spans="1:4" x14ac:dyDescent="0.2">
      <c r="A33" s="2" t="s">
        <v>31</v>
      </c>
      <c r="B33" s="3" t="s">
        <v>37</v>
      </c>
      <c r="C33" s="3" t="s">
        <v>38</v>
      </c>
      <c r="D33" s="4" t="s">
        <v>6</v>
      </c>
    </row>
    <row r="34" spans="1:4" ht="53.25" customHeight="1" x14ac:dyDescent="0.2">
      <c r="A34" s="5" t="s">
        <v>1</v>
      </c>
      <c r="B34" s="6">
        <v>0</v>
      </c>
      <c r="C34" s="113" t="str">
        <f>IF(AND(B35&lt;1),"NO PM STATED",IF(AND(B34&gt;=B37-C36),"MET PM",IF(AND(B34&lt;B37-C36),"PM NOT MET")))</f>
        <v>PM NOT MET</v>
      </c>
      <c r="D34" s="115"/>
    </row>
    <row r="35" spans="1:4" ht="26.85" customHeight="1" x14ac:dyDescent="0.2">
      <c r="A35" s="28" t="s">
        <v>44</v>
      </c>
      <c r="B35" s="6">
        <f>B37</f>
        <v>20</v>
      </c>
      <c r="C35" s="114"/>
      <c r="D35" s="115"/>
    </row>
    <row r="36" spans="1:4" ht="26.85" hidden="1" customHeight="1" x14ac:dyDescent="0.2">
      <c r="A36" s="28"/>
      <c r="B36" s="38">
        <v>0.1</v>
      </c>
      <c r="C36" s="58">
        <f>B35*B36</f>
        <v>2</v>
      </c>
      <c r="D36" s="115"/>
    </row>
    <row r="37" spans="1:4" ht="26.85" customHeight="1" x14ac:dyDescent="0.2">
      <c r="A37" s="8" t="s">
        <v>2</v>
      </c>
      <c r="B37" s="6">
        <v>20</v>
      </c>
      <c r="C37" s="37"/>
      <c r="D37" s="116"/>
    </row>
    <row r="38" spans="1:4" x14ac:dyDescent="0.2">
      <c r="A38" s="9"/>
    </row>
    <row r="39" spans="1:4" x14ac:dyDescent="0.2">
      <c r="A39" s="110" t="s">
        <v>9</v>
      </c>
      <c r="B39" s="111"/>
      <c r="C39" s="111"/>
      <c r="D39" s="112"/>
    </row>
    <row r="40" spans="1:4" x14ac:dyDescent="0.2">
      <c r="A40" s="11" t="s">
        <v>0</v>
      </c>
      <c r="B40" s="3" t="s">
        <v>37</v>
      </c>
      <c r="C40" s="3" t="s">
        <v>38</v>
      </c>
      <c r="D40" s="4" t="s">
        <v>6</v>
      </c>
    </row>
    <row r="41" spans="1:4" ht="53.25" customHeight="1" x14ac:dyDescent="0.2">
      <c r="A41" s="8" t="s">
        <v>1</v>
      </c>
      <c r="B41" s="6">
        <v>509642</v>
      </c>
      <c r="C41" s="113" t="str">
        <f>IF(AND(B42&lt;1),"NO PM STATED",IF(AND(B41&gt;=B44-C43),"MET PM",IF(AND(B41&lt;B44-C43),"PM NOT MET")))</f>
        <v>MET PM</v>
      </c>
      <c r="D41" s="184"/>
    </row>
    <row r="42" spans="1:4" ht="26.65" customHeight="1" x14ac:dyDescent="0.2">
      <c r="A42" s="28" t="s">
        <v>44</v>
      </c>
      <c r="B42" s="6">
        <f>B44</f>
        <v>300000</v>
      </c>
      <c r="C42" s="114"/>
      <c r="D42" s="115"/>
    </row>
    <row r="43" spans="1:4" ht="26.65" hidden="1" customHeight="1" x14ac:dyDescent="0.2">
      <c r="A43" s="28"/>
      <c r="B43" s="38">
        <v>0.1</v>
      </c>
      <c r="C43" s="34">
        <f>B42*B43</f>
        <v>30000</v>
      </c>
      <c r="D43" s="115"/>
    </row>
    <row r="44" spans="1:4" ht="26.65" customHeight="1" x14ac:dyDescent="0.2">
      <c r="A44" s="8" t="s">
        <v>2</v>
      </c>
      <c r="B44" s="6">
        <v>300000</v>
      </c>
      <c r="C44" s="62"/>
      <c r="D44" s="116"/>
    </row>
    <row r="45" spans="1:4" x14ac:dyDescent="0.2">
      <c r="A45" s="11" t="s">
        <v>31</v>
      </c>
      <c r="B45" s="3" t="s">
        <v>37</v>
      </c>
      <c r="C45" s="3" t="s">
        <v>38</v>
      </c>
      <c r="D45" s="4" t="s">
        <v>6</v>
      </c>
    </row>
    <row r="46" spans="1:4" ht="53.25" customHeight="1" x14ac:dyDescent="0.2">
      <c r="A46" s="8" t="s">
        <v>1</v>
      </c>
      <c r="B46" s="6">
        <v>3216</v>
      </c>
      <c r="C46" s="113" t="str">
        <f>IF(AND(B47&lt;1),"NO PM STATED",IF(AND(B46&gt;=B49-C48),"MET PM",IF(AND(B46&lt;B49-C48),"PM NOT MET")))</f>
        <v>MET PM</v>
      </c>
      <c r="D46" s="130"/>
    </row>
    <row r="47" spans="1:4" ht="26.65" customHeight="1" x14ac:dyDescent="0.2">
      <c r="A47" s="28" t="s">
        <v>44</v>
      </c>
      <c r="B47" s="6">
        <f>B49</f>
        <v>500</v>
      </c>
      <c r="C47" s="114"/>
      <c r="D47" s="130"/>
    </row>
    <row r="48" spans="1:4" ht="26.65" hidden="1" customHeight="1" x14ac:dyDescent="0.2">
      <c r="A48" s="28"/>
      <c r="B48" s="38">
        <v>0.1</v>
      </c>
      <c r="C48" s="58">
        <f>B47*B48</f>
        <v>50</v>
      </c>
      <c r="D48" s="130"/>
    </row>
    <row r="49" spans="1:4" ht="26.65" customHeight="1" x14ac:dyDescent="0.2">
      <c r="A49" s="8" t="s">
        <v>2</v>
      </c>
      <c r="B49" s="6">
        <v>500</v>
      </c>
      <c r="C49" s="37"/>
      <c r="D49" s="131"/>
    </row>
    <row r="50" spans="1:4" x14ac:dyDescent="0.2">
      <c r="A50" s="11" t="s">
        <v>22</v>
      </c>
      <c r="B50" s="3" t="s">
        <v>37</v>
      </c>
      <c r="C50" s="3" t="s">
        <v>38</v>
      </c>
      <c r="D50" s="4" t="s">
        <v>6</v>
      </c>
    </row>
    <row r="51" spans="1:4" ht="53.25" customHeight="1" x14ac:dyDescent="0.2">
      <c r="A51" s="8" t="s">
        <v>1</v>
      </c>
      <c r="B51" s="6">
        <v>15173</v>
      </c>
      <c r="C51" s="113" t="str">
        <f>IF(AND(B52&lt;1),"NO PM STATED",IF(AND(B51&gt;=B54-C53),"MET PM",IF(AND(B51&lt;B54-C53),"PM NOT MET")))</f>
        <v>MET PM</v>
      </c>
      <c r="D51" s="184"/>
    </row>
    <row r="52" spans="1:4" ht="26.65" customHeight="1" x14ac:dyDescent="0.2">
      <c r="A52" s="28" t="s">
        <v>44</v>
      </c>
      <c r="B52" s="6">
        <f>B54</f>
        <v>14168</v>
      </c>
      <c r="C52" s="114"/>
      <c r="D52" s="115"/>
    </row>
    <row r="53" spans="1:4" ht="26.65" hidden="1" customHeight="1" x14ac:dyDescent="0.2">
      <c r="A53" s="28"/>
      <c r="B53" s="38">
        <v>0.1</v>
      </c>
      <c r="C53" s="34">
        <f>B52*B53</f>
        <v>1416.8000000000002</v>
      </c>
      <c r="D53" s="115"/>
    </row>
    <row r="54" spans="1:4" ht="26.65" customHeight="1" x14ac:dyDescent="0.2">
      <c r="A54" s="8" t="s">
        <v>2</v>
      </c>
      <c r="B54" s="6">
        <v>14168</v>
      </c>
      <c r="C54" s="62"/>
      <c r="D54" s="116"/>
    </row>
    <row r="55" spans="1:4" x14ac:dyDescent="0.2">
      <c r="A55" s="12"/>
    </row>
    <row r="56" spans="1:4" x14ac:dyDescent="0.2">
      <c r="A56" s="110" t="s">
        <v>10</v>
      </c>
      <c r="B56" s="111"/>
      <c r="C56" s="111"/>
      <c r="D56" s="112"/>
    </row>
    <row r="57" spans="1:4" x14ac:dyDescent="0.2">
      <c r="A57" s="11" t="s">
        <v>0</v>
      </c>
      <c r="B57" s="3" t="s">
        <v>37</v>
      </c>
      <c r="C57" s="3" t="s">
        <v>38</v>
      </c>
      <c r="D57" s="4" t="s">
        <v>6</v>
      </c>
    </row>
    <row r="58" spans="1:4" ht="53.25" customHeight="1" x14ac:dyDescent="0.2">
      <c r="A58" s="8" t="s">
        <v>1</v>
      </c>
      <c r="B58" s="6">
        <v>489</v>
      </c>
      <c r="C58" s="113" t="str">
        <f>IF(AND(B59&lt;1),"NO PM STATED",IF(AND(B58&gt;=B61-C60),"MET PM",IF(AND(B58&lt;B61-C60),"PM NOT MET")))</f>
        <v>MET PM</v>
      </c>
      <c r="D58" s="115"/>
    </row>
    <row r="59" spans="1:4" ht="26.65" customHeight="1" x14ac:dyDescent="0.2">
      <c r="A59" s="28" t="s">
        <v>44</v>
      </c>
      <c r="B59" s="6">
        <f>B61</f>
        <v>335</v>
      </c>
      <c r="C59" s="114"/>
      <c r="D59" s="115"/>
    </row>
    <row r="60" spans="1:4" ht="26.65" hidden="1" customHeight="1" x14ac:dyDescent="0.2">
      <c r="A60" s="28"/>
      <c r="B60" s="38">
        <v>0.1</v>
      </c>
      <c r="C60" s="58">
        <f>B59*B60</f>
        <v>33.5</v>
      </c>
      <c r="D60" s="115"/>
    </row>
    <row r="61" spans="1:4" ht="26.65" customHeight="1" x14ac:dyDescent="0.2">
      <c r="A61" s="8" t="s">
        <v>2</v>
      </c>
      <c r="B61" s="6">
        <v>335</v>
      </c>
      <c r="C61" s="62"/>
      <c r="D61" s="116"/>
    </row>
    <row r="62" spans="1:4" x14ac:dyDescent="0.2">
      <c r="A62" s="11" t="s">
        <v>31</v>
      </c>
      <c r="B62" s="3" t="s">
        <v>37</v>
      </c>
      <c r="C62" s="3" t="s">
        <v>38</v>
      </c>
      <c r="D62" s="4" t="s">
        <v>6</v>
      </c>
    </row>
    <row r="63" spans="1:4" ht="53.25" customHeight="1" x14ac:dyDescent="0.2">
      <c r="A63" s="8" t="s">
        <v>1</v>
      </c>
      <c r="B63" s="6">
        <v>200</v>
      </c>
      <c r="C63" s="113" t="str">
        <f>IF(AND(B64&lt;1),"NO PM STATED",IF(AND(B63&gt;=B66-C65),"MET PM",IF(AND(B63&lt;B66-C65),"PM NOT MET")))</f>
        <v>MET PM</v>
      </c>
      <c r="D63" s="115"/>
    </row>
    <row r="64" spans="1:4" ht="26.65" customHeight="1" x14ac:dyDescent="0.2">
      <c r="A64" s="28" t="s">
        <v>44</v>
      </c>
      <c r="B64" s="6">
        <f>B66</f>
        <v>25</v>
      </c>
      <c r="C64" s="114"/>
      <c r="D64" s="115"/>
    </row>
    <row r="65" spans="1:4" ht="26.65" hidden="1" customHeight="1" x14ac:dyDescent="0.2">
      <c r="A65" s="28"/>
      <c r="B65" s="38">
        <v>0.1</v>
      </c>
      <c r="C65" s="58">
        <f>B64*B65</f>
        <v>2.5</v>
      </c>
      <c r="D65" s="115"/>
    </row>
    <row r="66" spans="1:4" ht="26.65" customHeight="1" x14ac:dyDescent="0.2">
      <c r="A66" s="8" t="s">
        <v>2</v>
      </c>
      <c r="B66" s="6">
        <v>25</v>
      </c>
      <c r="C66" s="62"/>
      <c r="D66" s="116"/>
    </row>
    <row r="67" spans="1:4" x14ac:dyDescent="0.2">
      <c r="A67" s="11" t="s">
        <v>22</v>
      </c>
      <c r="B67" s="3" t="s">
        <v>37</v>
      </c>
      <c r="C67" s="3" t="s">
        <v>38</v>
      </c>
      <c r="D67" s="4" t="s">
        <v>6</v>
      </c>
    </row>
    <row r="68" spans="1:4" ht="53.25" customHeight="1" x14ac:dyDescent="0.2">
      <c r="A68" s="8" t="s">
        <v>1</v>
      </c>
      <c r="B68" s="6">
        <v>163</v>
      </c>
      <c r="C68" s="113" t="str">
        <f>IF(AND(B69&lt;1),"NO PM STATED",IF(AND(B68&gt;=B71-C70),"MET PM",IF(AND(B68&lt;B71-C70),"PM NOT MET")))</f>
        <v>MET PM</v>
      </c>
      <c r="D68" s="115"/>
    </row>
    <row r="69" spans="1:4" ht="26.65" customHeight="1" x14ac:dyDescent="0.2">
      <c r="A69" s="28" t="s">
        <v>44</v>
      </c>
      <c r="B69" s="6">
        <f>B71</f>
        <v>160</v>
      </c>
      <c r="C69" s="114"/>
      <c r="D69" s="115"/>
    </row>
    <row r="70" spans="1:4" ht="26.65" hidden="1" customHeight="1" x14ac:dyDescent="0.2">
      <c r="A70" s="28"/>
      <c r="B70" s="38">
        <v>0.1</v>
      </c>
      <c r="C70" s="58">
        <f>B69*B70</f>
        <v>16</v>
      </c>
      <c r="D70" s="115"/>
    </row>
    <row r="71" spans="1:4" ht="26.65" customHeight="1" x14ac:dyDescent="0.2">
      <c r="A71" s="8" t="s">
        <v>2</v>
      </c>
      <c r="B71" s="6">
        <v>160</v>
      </c>
      <c r="C71" s="62"/>
      <c r="D71" s="116"/>
    </row>
    <row r="72" spans="1:4" ht="7.5" customHeight="1" x14ac:dyDescent="0.2">
      <c r="A72" s="12"/>
    </row>
    <row r="73" spans="1:4" x14ac:dyDescent="0.2">
      <c r="A73" s="154" t="s">
        <v>61</v>
      </c>
      <c r="B73" s="154"/>
      <c r="C73" s="154"/>
      <c r="D73" s="154"/>
    </row>
    <row r="74" spans="1:4" ht="9" customHeight="1" x14ac:dyDescent="0.2">
      <c r="A74" s="12"/>
    </row>
    <row r="75" spans="1:4" x14ac:dyDescent="0.2">
      <c r="A75" s="110" t="s">
        <v>3</v>
      </c>
      <c r="B75" s="111"/>
      <c r="C75" s="111"/>
      <c r="D75" s="112"/>
    </row>
    <row r="76" spans="1:4" x14ac:dyDescent="0.2">
      <c r="A76" s="11" t="s">
        <v>0</v>
      </c>
      <c r="B76" s="3" t="s">
        <v>37</v>
      </c>
      <c r="C76" s="3" t="s">
        <v>38</v>
      </c>
      <c r="D76" s="4" t="s">
        <v>6</v>
      </c>
    </row>
    <row r="77" spans="1:4" ht="53.25" customHeight="1" x14ac:dyDescent="0.2">
      <c r="A77" s="14" t="s">
        <v>1</v>
      </c>
      <c r="B77" s="6">
        <v>14</v>
      </c>
      <c r="C77" s="113" t="str">
        <f>IF(AND(B78&lt;1),"NO PM STATED",IF(AND(B77&gt;=B80-C79),"MET PM",IF(AND(B77&lt;B80-C79),"PM NOT MET")))</f>
        <v>PM NOT MET</v>
      </c>
      <c r="D77" s="185"/>
    </row>
    <row r="78" spans="1:4" ht="26.65" customHeight="1" x14ac:dyDescent="0.2">
      <c r="A78" s="28" t="s">
        <v>44</v>
      </c>
      <c r="B78" s="6">
        <f>B80</f>
        <v>50</v>
      </c>
      <c r="C78" s="114"/>
      <c r="D78" s="130"/>
    </row>
    <row r="79" spans="1:4" ht="26.65" hidden="1" customHeight="1" x14ac:dyDescent="0.2">
      <c r="A79" s="28"/>
      <c r="B79" s="38">
        <v>0.05</v>
      </c>
      <c r="C79" s="34">
        <f>B78*B79</f>
        <v>2.5</v>
      </c>
      <c r="D79" s="130"/>
    </row>
    <row r="80" spans="1:4" ht="26.65" customHeight="1" x14ac:dyDescent="0.2">
      <c r="A80" s="14" t="s">
        <v>2</v>
      </c>
      <c r="B80" s="6">
        <v>50</v>
      </c>
      <c r="C80" s="36"/>
      <c r="D80" s="131"/>
    </row>
    <row r="81" spans="1:4" ht="9" customHeight="1" x14ac:dyDescent="0.2">
      <c r="A81" s="13"/>
      <c r="B81" s="16"/>
      <c r="C81" s="17"/>
      <c r="D81" s="18"/>
    </row>
    <row r="82" spans="1:4" x14ac:dyDescent="0.2">
      <c r="A82" s="154" t="s">
        <v>62</v>
      </c>
      <c r="B82" s="154"/>
      <c r="C82" s="154"/>
      <c r="D82" s="154"/>
    </row>
    <row r="83" spans="1:4" ht="8.25" customHeight="1" x14ac:dyDescent="0.2">
      <c r="A83" s="12"/>
    </row>
    <row r="84" spans="1:4" ht="72" customHeight="1" x14ac:dyDescent="0.2">
      <c r="A84" s="126" t="s">
        <v>70</v>
      </c>
      <c r="B84" s="126"/>
      <c r="C84" s="126"/>
      <c r="D84" s="126"/>
    </row>
    <row r="130" spans="1:4" x14ac:dyDescent="0.2">
      <c r="A130" s="12"/>
      <c r="B130" s="12"/>
      <c r="C130" s="12"/>
      <c r="D130" s="12"/>
    </row>
  </sheetData>
  <sheetProtection password="CD52" sheet="1" objects="1" scenarios="1"/>
  <protectedRanges>
    <protectedRange sqref="D77 D68 D63 D58 D51 D46 D41 D34 D29 D22 D17 D12" name="Range1"/>
  </protectedRanges>
  <customSheetViews>
    <customSheetView guid="{3A600F54-6A56-45BB-B747-8667762B4338}" scale="115" showRuler="0" topLeftCell="A40">
      <selection activeCell="D8" sqref="D8:D9"/>
      <rowBreaks count="1" manualBreakCount="1">
        <brk id="40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activeCell="C54" sqref="C54:C55"/>
      <rowBreaks count="1" manualBreakCount="1">
        <brk id="38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howPageBreaks="1" view="pageBreakPreview" showRuler="0" topLeftCell="A22">
      <selection activeCell="D41" sqref="D41:D42"/>
      <rowBreaks count="2" manualBreakCount="2">
        <brk id="20" max="16383" man="1"/>
        <brk id="38" max="16383" man="1"/>
      </rowBreaks>
      <pageMargins left="0.33" right="0.4" top="0.52" bottom="0.72" header="0.5" footer="0.5"/>
      <pageSetup orientation="portrait" r:id="rId3"/>
      <headerFooter alignWithMargins="0">
        <oddFooter>&amp;L&amp;9 12/01/2008 &amp;A&amp;R&amp;9CCSC HOM 08-55 Page &amp;P of &amp;N</oddFooter>
      </headerFooter>
    </customSheetView>
  </customSheetViews>
  <mergeCells count="40">
    <mergeCell ref="A1:D1"/>
    <mergeCell ref="A3:D3"/>
    <mergeCell ref="A4:D4"/>
    <mergeCell ref="C51:C52"/>
    <mergeCell ref="A5:D5"/>
    <mergeCell ref="A6:D6"/>
    <mergeCell ref="A7:D7"/>
    <mergeCell ref="A8:D8"/>
    <mergeCell ref="D77:D80"/>
    <mergeCell ref="C77:C78"/>
    <mergeCell ref="C12:C13"/>
    <mergeCell ref="D17:D20"/>
    <mergeCell ref="C17:C18"/>
    <mergeCell ref="D46:D49"/>
    <mergeCell ref="C41:C42"/>
    <mergeCell ref="D12:D15"/>
    <mergeCell ref="A39:D39"/>
    <mergeCell ref="C46:C47"/>
    <mergeCell ref="A27:D27"/>
    <mergeCell ref="A56:D56"/>
    <mergeCell ref="C34:C35"/>
    <mergeCell ref="C22:C23"/>
    <mergeCell ref="D34:D37"/>
    <mergeCell ref="D22:D25"/>
    <mergeCell ref="D58:D61"/>
    <mergeCell ref="C29:C30"/>
    <mergeCell ref="D29:D32"/>
    <mergeCell ref="A84:D84"/>
    <mergeCell ref="A2:D2"/>
    <mergeCell ref="D51:D54"/>
    <mergeCell ref="A10:D10"/>
    <mergeCell ref="A82:D82"/>
    <mergeCell ref="D41:D44"/>
    <mergeCell ref="D68:D71"/>
    <mergeCell ref="C63:C64"/>
    <mergeCell ref="A73:D73"/>
    <mergeCell ref="A75:D75"/>
    <mergeCell ref="D63:D66"/>
    <mergeCell ref="C58:C59"/>
    <mergeCell ref="C68:C69"/>
  </mergeCells>
  <phoneticPr fontId="7" type="noConversion"/>
  <conditionalFormatting sqref="C70">
    <cfRule type="cellIs" dxfId="32" priority="29" operator="equal">
      <formula>"Not on target to meet PM"</formula>
    </cfRule>
  </conditionalFormatting>
  <conditionalFormatting sqref="C14 C24 C36 C48 C60 C65">
    <cfRule type="cellIs" dxfId="31" priority="28" operator="equal">
      <formula>"Not on target to meet PM"</formula>
    </cfRule>
  </conditionalFormatting>
  <conditionalFormatting sqref="B13 B18 B23 B35 B42 B52 B59 B64 B69 B78">
    <cfRule type="cellIs" dxfId="30" priority="21" operator="lessThan">
      <formula>1</formula>
    </cfRule>
  </conditionalFormatting>
  <conditionalFormatting sqref="C31">
    <cfRule type="cellIs" dxfId="29" priority="9" operator="equal">
      <formula>"Not on target to meet PM"</formula>
    </cfRule>
  </conditionalFormatting>
  <conditionalFormatting sqref="B47 B30">
    <cfRule type="cellIs" dxfId="28" priority="3" operator="lessThan">
      <formula>1</formula>
    </cfRule>
  </conditionalFormatting>
  <conditionalFormatting sqref="C77 C68 C63 C58 C51 C46 C41 C34 C29 C22 C17 C12">
    <cfRule type="cellIs" dxfId="27" priority="1" operator="equal">
      <formula>"NO PM STATED"</formula>
    </cfRule>
  </conditionalFormatting>
  <conditionalFormatting sqref="C77 C68 C63 C58 C51 C46 C41 C34 C29 C22 C17 C12">
    <cfRule type="cellIs" dxfId="26" priority="2" stopIfTrue="1" operator="equal">
      <formula>"PM NOT MET"</formula>
    </cfRule>
  </conditionalFormatting>
  <pageMargins left="0.33" right="0.4" top="0.52" bottom="0.72" header="0.5" footer="0.5"/>
  <pageSetup scale="85" orientation="portrait" r:id="rId4"/>
  <headerFooter alignWithMargins="0">
    <oddFooter>&amp;L&amp;9 07/15/2015  &amp;A&amp;R&amp;9Attachment 2, CCPC HOM 15-18 Page &amp;P of  &amp;N</oddFooter>
  </headerFooter>
  <rowBreaks count="2" manualBreakCount="2">
    <brk id="32" max="16383" man="1"/>
    <brk id="6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29"/>
  <sheetViews>
    <sheetView zoomScaleNormal="100" workbookViewId="0">
      <selection activeCell="A69" sqref="A69:D69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66.42578125" customWidth="1"/>
  </cols>
  <sheetData>
    <row r="1" spans="1:5" ht="39.75" customHeight="1" x14ac:dyDescent="0.2">
      <c r="A1" s="132" t="s">
        <v>58</v>
      </c>
      <c r="B1" s="133"/>
      <c r="C1" s="133"/>
      <c r="D1" s="134"/>
      <c r="E1" s="15"/>
    </row>
    <row r="2" spans="1:5" ht="15.75" x14ac:dyDescent="0.25">
      <c r="A2" s="147" t="s">
        <v>14</v>
      </c>
      <c r="B2" s="148"/>
      <c r="C2" s="148"/>
      <c r="D2" s="149"/>
    </row>
    <row r="3" spans="1:5" x14ac:dyDescent="0.2">
      <c r="A3" s="141" t="s">
        <v>54</v>
      </c>
      <c r="B3" s="142"/>
      <c r="C3" s="142"/>
      <c r="D3" s="143"/>
    </row>
    <row r="4" spans="1:5" x14ac:dyDescent="0.2">
      <c r="A4" s="150" t="s">
        <v>52</v>
      </c>
      <c r="B4" s="151"/>
      <c r="C4" s="151"/>
      <c r="D4" s="152"/>
    </row>
    <row r="5" spans="1:5" x14ac:dyDescent="0.2">
      <c r="A5" s="138" t="s">
        <v>40</v>
      </c>
      <c r="B5" s="139"/>
      <c r="C5" s="139"/>
      <c r="D5" s="140"/>
    </row>
    <row r="6" spans="1:5" ht="27" customHeight="1" x14ac:dyDescent="0.2">
      <c r="A6" s="117" t="s">
        <v>68</v>
      </c>
      <c r="B6" s="118"/>
      <c r="C6" s="118"/>
      <c r="D6" s="119"/>
    </row>
    <row r="7" spans="1:5" ht="27.6" customHeight="1" x14ac:dyDescent="0.2">
      <c r="A7" s="120" t="s">
        <v>42</v>
      </c>
      <c r="B7" s="121"/>
      <c r="C7" s="121"/>
      <c r="D7" s="122"/>
    </row>
    <row r="8" spans="1:5" x14ac:dyDescent="0.2">
      <c r="A8" s="123" t="s">
        <v>43</v>
      </c>
      <c r="B8" s="124"/>
      <c r="C8" s="124"/>
      <c r="D8" s="125"/>
    </row>
    <row r="9" spans="1:5" ht="6.75" customHeight="1" x14ac:dyDescent="0.2"/>
    <row r="10" spans="1:5" x14ac:dyDescent="0.2">
      <c r="A10" s="110" t="s">
        <v>7</v>
      </c>
      <c r="B10" s="111"/>
      <c r="C10" s="111"/>
      <c r="D10" s="112"/>
    </row>
    <row r="11" spans="1:5" x14ac:dyDescent="0.2">
      <c r="A11" s="2" t="s">
        <v>0</v>
      </c>
      <c r="B11" s="3" t="s">
        <v>37</v>
      </c>
      <c r="C11" s="3" t="s">
        <v>38</v>
      </c>
      <c r="D11" s="4" t="s">
        <v>6</v>
      </c>
    </row>
    <row r="12" spans="1:5" ht="53.25" customHeight="1" x14ac:dyDescent="0.2">
      <c r="A12" s="5" t="s">
        <v>1</v>
      </c>
      <c r="B12" s="6">
        <v>606</v>
      </c>
      <c r="C12" s="113" t="str">
        <f>IF(AND(B13&lt;1),"NO PM STATED",IF(AND(B12&gt;=B15-C14),"MET PM",IF(AND(B12&lt;B15-C14),"PM NOT MET")))</f>
        <v>PM NOT MET</v>
      </c>
      <c r="D12" s="130"/>
    </row>
    <row r="13" spans="1:5" ht="26.65" customHeight="1" x14ac:dyDescent="0.2">
      <c r="A13" s="28" t="s">
        <v>44</v>
      </c>
      <c r="B13" s="6">
        <f>B15</f>
        <v>1859</v>
      </c>
      <c r="C13" s="114"/>
      <c r="D13" s="130"/>
    </row>
    <row r="14" spans="1:5" ht="26.65" hidden="1" customHeight="1" x14ac:dyDescent="0.2">
      <c r="A14" s="28"/>
      <c r="B14" s="38">
        <v>0.1</v>
      </c>
      <c r="C14" s="40">
        <f>B13*B14</f>
        <v>185.9</v>
      </c>
      <c r="D14" s="130"/>
    </row>
    <row r="15" spans="1:5" ht="26.25" customHeight="1" x14ac:dyDescent="0.2">
      <c r="A15" s="5" t="s">
        <v>2</v>
      </c>
      <c r="B15" s="6">
        <v>1859</v>
      </c>
      <c r="C15" s="37"/>
      <c r="D15" s="131"/>
    </row>
    <row r="16" spans="1:5" x14ac:dyDescent="0.2">
      <c r="A16" s="2" t="s">
        <v>22</v>
      </c>
      <c r="B16" s="3" t="s">
        <v>37</v>
      </c>
      <c r="C16" s="3" t="s">
        <v>38</v>
      </c>
      <c r="D16" s="4" t="s">
        <v>6</v>
      </c>
    </row>
    <row r="17" spans="1:4" ht="53.25" customHeight="1" x14ac:dyDescent="0.2">
      <c r="A17" s="5" t="s">
        <v>1</v>
      </c>
      <c r="B17" s="6">
        <v>1636</v>
      </c>
      <c r="C17" s="113" t="str">
        <f>IF(AND(B18&lt;1),"NO PM STATED",IF(AND(B17&gt;=B20-C19),"MET PM",IF(AND(B17&lt;B20-C19),"PM NOT MET")))</f>
        <v>PM NOT MET</v>
      </c>
      <c r="D17" s="130"/>
    </row>
    <row r="18" spans="1:4" ht="26.65" customHeight="1" x14ac:dyDescent="0.2">
      <c r="A18" s="28" t="s">
        <v>44</v>
      </c>
      <c r="B18" s="6">
        <f>B20</f>
        <v>2795</v>
      </c>
      <c r="C18" s="114"/>
      <c r="D18" s="130"/>
    </row>
    <row r="19" spans="1:4" ht="26.65" hidden="1" customHeight="1" x14ac:dyDescent="0.2">
      <c r="A19" s="28"/>
      <c r="B19" s="57">
        <v>0.1</v>
      </c>
      <c r="C19" s="40">
        <f>B19*B18</f>
        <v>279.5</v>
      </c>
      <c r="D19" s="130"/>
    </row>
    <row r="20" spans="1:4" ht="26.65" customHeight="1" x14ac:dyDescent="0.2">
      <c r="A20" s="5" t="s">
        <v>2</v>
      </c>
      <c r="B20" s="6">
        <v>2795</v>
      </c>
      <c r="C20" s="62"/>
      <c r="D20" s="131"/>
    </row>
    <row r="21" spans="1:4" x14ac:dyDescent="0.2">
      <c r="A21" s="7"/>
      <c r="B21" s="49"/>
      <c r="C21" s="13"/>
      <c r="D21" s="51"/>
    </row>
    <row r="22" spans="1:4" x14ac:dyDescent="0.2">
      <c r="A22" s="110" t="s">
        <v>8</v>
      </c>
      <c r="B22" s="111"/>
      <c r="C22" s="111"/>
      <c r="D22" s="112"/>
    </row>
    <row r="23" spans="1:4" x14ac:dyDescent="0.2">
      <c r="A23" s="2" t="s">
        <v>0</v>
      </c>
      <c r="B23" s="3" t="s">
        <v>37</v>
      </c>
      <c r="C23" s="3" t="s">
        <v>38</v>
      </c>
      <c r="D23" s="4" t="s">
        <v>6</v>
      </c>
    </row>
    <row r="24" spans="1:4" ht="53.25" customHeight="1" x14ac:dyDescent="0.2">
      <c r="A24" s="5" t="s">
        <v>1</v>
      </c>
      <c r="B24" s="6">
        <v>60</v>
      </c>
      <c r="C24" s="113" t="str">
        <f>IF(AND(B25&lt;1),"NO PM STATED",IF(AND(B24&gt;=B27-C26),"MET PM",IF(AND(B24&lt;B27-C26),"PM NOT MET")))</f>
        <v>PM NOT MET</v>
      </c>
      <c r="D24" s="184"/>
    </row>
    <row r="25" spans="1:4" ht="26.65" customHeight="1" x14ac:dyDescent="0.2">
      <c r="A25" s="28" t="s">
        <v>44</v>
      </c>
      <c r="B25" s="6">
        <f>B27</f>
        <v>288</v>
      </c>
      <c r="C25" s="114"/>
      <c r="D25" s="115"/>
    </row>
    <row r="26" spans="1:4" ht="26.65" hidden="1" customHeight="1" x14ac:dyDescent="0.2">
      <c r="A26" s="28"/>
      <c r="B26" s="38">
        <v>0.1</v>
      </c>
      <c r="C26" s="64">
        <f>B25*B26</f>
        <v>28.8</v>
      </c>
      <c r="D26" s="115"/>
    </row>
    <row r="27" spans="1:4" ht="26.65" customHeight="1" x14ac:dyDescent="0.2">
      <c r="A27" s="8" t="s">
        <v>2</v>
      </c>
      <c r="B27" s="6">
        <v>288</v>
      </c>
      <c r="C27" s="62"/>
      <c r="D27" s="116"/>
    </row>
    <row r="28" spans="1:4" x14ac:dyDescent="0.2">
      <c r="A28" s="2" t="s">
        <v>22</v>
      </c>
      <c r="B28" s="3" t="s">
        <v>37</v>
      </c>
      <c r="C28" s="3" t="s">
        <v>38</v>
      </c>
      <c r="D28" s="4" t="s">
        <v>6</v>
      </c>
    </row>
    <row r="29" spans="1:4" ht="53.25" customHeight="1" x14ac:dyDescent="0.2">
      <c r="A29" s="5" t="s">
        <v>1</v>
      </c>
      <c r="B29" s="6">
        <v>122</v>
      </c>
      <c r="C29" s="113" t="str">
        <f>IF(AND(B30&lt;1),"NO PM STATED",IF(AND(B29&gt;=B32-C31),"MET PM",IF(AND(B29&lt;B32-C31),"PM NOT MET")))</f>
        <v>PM NOT MET</v>
      </c>
      <c r="D29" s="184"/>
    </row>
    <row r="30" spans="1:4" ht="26.65" customHeight="1" x14ac:dyDescent="0.2">
      <c r="A30" s="28" t="s">
        <v>44</v>
      </c>
      <c r="B30" s="6">
        <f>B32</f>
        <v>250</v>
      </c>
      <c r="C30" s="114"/>
      <c r="D30" s="115"/>
    </row>
    <row r="31" spans="1:4" ht="26.65" hidden="1" customHeight="1" x14ac:dyDescent="0.2">
      <c r="A31" s="28"/>
      <c r="B31" s="38">
        <v>0.1</v>
      </c>
      <c r="C31" s="64">
        <f>B30*B31</f>
        <v>25</v>
      </c>
      <c r="D31" s="115"/>
    </row>
    <row r="32" spans="1:4" ht="26.65" customHeight="1" x14ac:dyDescent="0.2">
      <c r="A32" s="8" t="s">
        <v>2</v>
      </c>
      <c r="B32" s="56">
        <v>250</v>
      </c>
      <c r="C32" s="62"/>
      <c r="D32" s="116"/>
    </row>
    <row r="33" spans="1:4" x14ac:dyDescent="0.2">
      <c r="A33" s="9"/>
      <c r="B33" s="13"/>
      <c r="C33" s="13"/>
      <c r="D33" s="51"/>
    </row>
    <row r="34" spans="1:4" x14ac:dyDescent="0.2">
      <c r="A34" s="110" t="s">
        <v>9</v>
      </c>
      <c r="B34" s="111"/>
      <c r="C34" s="111"/>
      <c r="D34" s="112"/>
    </row>
    <row r="35" spans="1:4" x14ac:dyDescent="0.2">
      <c r="A35" s="11" t="s">
        <v>0</v>
      </c>
      <c r="B35" s="3" t="s">
        <v>37</v>
      </c>
      <c r="C35" s="3" t="s">
        <v>38</v>
      </c>
      <c r="D35" s="4" t="s">
        <v>6</v>
      </c>
    </row>
    <row r="36" spans="1:4" ht="53.25" customHeight="1" x14ac:dyDescent="0.2">
      <c r="A36" s="8" t="s">
        <v>1</v>
      </c>
      <c r="B36" s="6">
        <v>31135</v>
      </c>
      <c r="C36" s="113" t="str">
        <f>IF(AND(B37&lt;1),"NO PM STATED",IF(AND(B36&gt;=B39-C38),"MET PM",IF(AND(B36&lt;B39-C38),"PM NOT MET")))</f>
        <v>MET PM</v>
      </c>
      <c r="D36" s="184"/>
    </row>
    <row r="37" spans="1:4" ht="26.65" customHeight="1" x14ac:dyDescent="0.2">
      <c r="A37" s="28" t="s">
        <v>44</v>
      </c>
      <c r="B37" s="6">
        <f>B39</f>
        <v>31021</v>
      </c>
      <c r="C37" s="114"/>
      <c r="D37" s="115"/>
    </row>
    <row r="38" spans="1:4" ht="26.65" hidden="1" customHeight="1" x14ac:dyDescent="0.2">
      <c r="A38" s="28"/>
      <c r="B38" s="38">
        <v>0.1</v>
      </c>
      <c r="C38" s="64">
        <f>B37*B38</f>
        <v>3102.1000000000004</v>
      </c>
      <c r="D38" s="115"/>
    </row>
    <row r="39" spans="1:4" ht="26.65" customHeight="1" x14ac:dyDescent="0.2">
      <c r="A39" s="8" t="s">
        <v>2</v>
      </c>
      <c r="B39" s="6">
        <v>31021</v>
      </c>
      <c r="C39" s="62"/>
      <c r="D39" s="116"/>
    </row>
    <row r="40" spans="1:4" x14ac:dyDescent="0.2">
      <c r="A40" s="11" t="s">
        <v>22</v>
      </c>
      <c r="B40" s="3" t="s">
        <v>37</v>
      </c>
      <c r="C40" s="3" t="s">
        <v>38</v>
      </c>
      <c r="D40" s="4" t="s">
        <v>6</v>
      </c>
    </row>
    <row r="41" spans="1:4" ht="53.25" customHeight="1" x14ac:dyDescent="0.2">
      <c r="A41" s="8" t="s">
        <v>1</v>
      </c>
      <c r="B41" s="6">
        <v>31864</v>
      </c>
      <c r="C41" s="113" t="str">
        <f>IF(AND(B42&lt;1),"NO PM STATED",IF(AND(B41&gt;=B44-C43),"MET PM",IF(AND(B41&lt;B44-C43),"PM NOT MET")))</f>
        <v>MET PM</v>
      </c>
      <c r="D41" s="115"/>
    </row>
    <row r="42" spans="1:4" ht="26.65" customHeight="1" x14ac:dyDescent="0.2">
      <c r="A42" s="28" t="s">
        <v>44</v>
      </c>
      <c r="B42" s="6">
        <f>B44</f>
        <v>28820</v>
      </c>
      <c r="C42" s="114"/>
      <c r="D42" s="115"/>
    </row>
    <row r="43" spans="1:4" ht="26.65" hidden="1" customHeight="1" x14ac:dyDescent="0.2">
      <c r="A43" s="28"/>
      <c r="B43" s="38">
        <v>0.1</v>
      </c>
      <c r="C43" s="64">
        <f>B42*B43</f>
        <v>2882</v>
      </c>
      <c r="D43" s="115"/>
    </row>
    <row r="44" spans="1:4" ht="26.65" customHeight="1" x14ac:dyDescent="0.2">
      <c r="A44" s="8" t="s">
        <v>2</v>
      </c>
      <c r="B44" s="6">
        <v>28820</v>
      </c>
      <c r="C44" s="62"/>
      <c r="D44" s="116"/>
    </row>
    <row r="45" spans="1:4" x14ac:dyDescent="0.2">
      <c r="A45" s="13"/>
      <c r="B45" s="13"/>
      <c r="C45" s="13"/>
      <c r="D45" s="13"/>
    </row>
    <row r="46" spans="1:4" x14ac:dyDescent="0.2">
      <c r="A46" s="110" t="s">
        <v>10</v>
      </c>
      <c r="B46" s="111"/>
      <c r="C46" s="111"/>
      <c r="D46" s="112"/>
    </row>
    <row r="47" spans="1:4" x14ac:dyDescent="0.2">
      <c r="A47" s="11" t="s">
        <v>0</v>
      </c>
      <c r="B47" s="3" t="s">
        <v>37</v>
      </c>
      <c r="C47" s="3" t="s">
        <v>38</v>
      </c>
      <c r="D47" s="4" t="s">
        <v>6</v>
      </c>
    </row>
    <row r="48" spans="1:4" ht="53.25" customHeight="1" x14ac:dyDescent="0.2">
      <c r="A48" s="8" t="s">
        <v>1</v>
      </c>
      <c r="B48" s="6">
        <v>623</v>
      </c>
      <c r="C48" s="113" t="str">
        <f>IF(AND(B49&lt;1),"NO PM STATED",IF(AND(B48&gt;=B51-C50),"MET PM",IF(AND(B48&lt;B51-C50),"PM NOT MET")))</f>
        <v>PM NOT MET</v>
      </c>
      <c r="D48" s="184"/>
    </row>
    <row r="49" spans="1:4" ht="26.25" customHeight="1" x14ac:dyDescent="0.2">
      <c r="A49" s="28" t="s">
        <v>44</v>
      </c>
      <c r="B49" s="6">
        <f>B51</f>
        <v>1348</v>
      </c>
      <c r="C49" s="114"/>
      <c r="D49" s="115"/>
    </row>
    <row r="50" spans="1:4" ht="28.5" hidden="1" customHeight="1" x14ac:dyDescent="0.2">
      <c r="A50" s="28"/>
      <c r="B50" s="38">
        <v>0.1</v>
      </c>
      <c r="C50" s="64">
        <f>B49*B50</f>
        <v>134.80000000000001</v>
      </c>
      <c r="D50" s="115"/>
    </row>
    <row r="51" spans="1:4" ht="26.25" customHeight="1" x14ac:dyDescent="0.2">
      <c r="A51" s="8" t="s">
        <v>2</v>
      </c>
      <c r="B51" s="6">
        <v>1348</v>
      </c>
      <c r="C51" s="62"/>
      <c r="D51" s="116"/>
    </row>
    <row r="52" spans="1:4" x14ac:dyDescent="0.2">
      <c r="A52" s="11" t="s">
        <v>22</v>
      </c>
      <c r="B52" s="3" t="s">
        <v>37</v>
      </c>
      <c r="C52" s="3" t="s">
        <v>38</v>
      </c>
      <c r="D52" s="4" t="s">
        <v>6</v>
      </c>
    </row>
    <row r="53" spans="1:4" ht="53.25" customHeight="1" x14ac:dyDescent="0.2">
      <c r="A53" s="8" t="s">
        <v>1</v>
      </c>
      <c r="B53" s="6">
        <v>623</v>
      </c>
      <c r="C53" s="113" t="str">
        <f>IF(AND(B54&lt;1),"NO PM STATED",IF(AND(B53&gt;=B56-C55),"MET PM",IF(AND(B53&lt;B56-C55),"PM NOT MET")))</f>
        <v>PM NOT MET</v>
      </c>
      <c r="D53" s="185"/>
    </row>
    <row r="54" spans="1:4" ht="26.65" customHeight="1" x14ac:dyDescent="0.2">
      <c r="A54" s="28" t="s">
        <v>44</v>
      </c>
      <c r="B54" s="6">
        <f>B56</f>
        <v>1181</v>
      </c>
      <c r="C54" s="114"/>
      <c r="D54" s="130"/>
    </row>
    <row r="55" spans="1:4" ht="26.65" hidden="1" customHeight="1" x14ac:dyDescent="0.2">
      <c r="A55" s="28"/>
      <c r="B55" s="38">
        <v>0.1</v>
      </c>
      <c r="C55" s="64">
        <f>B54*B55</f>
        <v>118.10000000000001</v>
      </c>
      <c r="D55" s="130"/>
    </row>
    <row r="56" spans="1:4" ht="26.65" customHeight="1" x14ac:dyDescent="0.2">
      <c r="A56" s="8" t="s">
        <v>2</v>
      </c>
      <c r="B56" s="6">
        <v>1181</v>
      </c>
      <c r="C56" s="62"/>
      <c r="D56" s="131"/>
    </row>
    <row r="57" spans="1:4" x14ac:dyDescent="0.2">
      <c r="A57" s="44"/>
      <c r="B57" s="51"/>
      <c r="C57" s="51"/>
      <c r="D57" s="51"/>
    </row>
    <row r="58" spans="1:4" x14ac:dyDescent="0.2">
      <c r="A58" s="154" t="s">
        <v>61</v>
      </c>
      <c r="B58" s="154"/>
      <c r="C58" s="154"/>
      <c r="D58" s="154"/>
    </row>
    <row r="59" spans="1:4" x14ac:dyDescent="0.2">
      <c r="A59" s="9"/>
      <c r="B59" s="13"/>
      <c r="C59" s="13"/>
      <c r="D59" s="50"/>
    </row>
    <row r="60" spans="1:4" x14ac:dyDescent="0.2">
      <c r="A60" s="186" t="s">
        <v>3</v>
      </c>
      <c r="B60" s="187"/>
      <c r="C60" s="187"/>
      <c r="D60" s="188"/>
    </row>
    <row r="61" spans="1:4" x14ac:dyDescent="0.2">
      <c r="A61" s="11" t="s">
        <v>0</v>
      </c>
      <c r="B61" s="3" t="s">
        <v>37</v>
      </c>
      <c r="C61" s="3" t="s">
        <v>38</v>
      </c>
      <c r="D61" s="4" t="s">
        <v>6</v>
      </c>
    </row>
    <row r="62" spans="1:4" ht="53.25" customHeight="1" x14ac:dyDescent="0.2">
      <c r="A62" s="14" t="s">
        <v>1</v>
      </c>
      <c r="B62" s="6">
        <v>23</v>
      </c>
      <c r="C62" s="113" t="str">
        <f>IF(AND(B63&lt;1),"NO PM STATED",IF(AND(B62&gt;=B65-C64),"MET PM",IF(AND(B62&lt;B65-C64),"PM NOT MET")))</f>
        <v>PM NOT MET</v>
      </c>
      <c r="D62" s="185"/>
    </row>
    <row r="63" spans="1:4" ht="26.65" customHeight="1" x14ac:dyDescent="0.2">
      <c r="A63" s="28" t="s">
        <v>44</v>
      </c>
      <c r="B63" s="6">
        <f>B65</f>
        <v>36</v>
      </c>
      <c r="C63" s="114"/>
      <c r="D63" s="130"/>
    </row>
    <row r="64" spans="1:4" ht="26.65" hidden="1" customHeight="1" x14ac:dyDescent="0.2">
      <c r="A64" s="28"/>
      <c r="B64" s="38">
        <v>0.05</v>
      </c>
      <c r="C64" s="64">
        <f>B63*B64</f>
        <v>1.8</v>
      </c>
      <c r="D64" s="130"/>
    </row>
    <row r="65" spans="1:4" ht="26.65" customHeight="1" x14ac:dyDescent="0.2">
      <c r="A65" s="14" t="s">
        <v>2</v>
      </c>
      <c r="B65" s="6">
        <v>36</v>
      </c>
      <c r="C65" s="36"/>
      <c r="D65" s="131"/>
    </row>
    <row r="66" spans="1:4" x14ac:dyDescent="0.2">
      <c r="A66" s="12"/>
    </row>
    <row r="67" spans="1:4" x14ac:dyDescent="0.2">
      <c r="A67" s="154" t="s">
        <v>62</v>
      </c>
      <c r="B67" s="154"/>
      <c r="C67" s="154"/>
      <c r="D67" s="154"/>
    </row>
    <row r="68" spans="1:4" x14ac:dyDescent="0.2">
      <c r="A68" s="12"/>
    </row>
    <row r="69" spans="1:4" ht="70.900000000000006" customHeight="1" x14ac:dyDescent="0.2">
      <c r="A69" s="126" t="s">
        <v>70</v>
      </c>
      <c r="B69" s="126"/>
      <c r="C69" s="126"/>
      <c r="D69" s="126"/>
    </row>
    <row r="84" spans="1:4" x14ac:dyDescent="0.2">
      <c r="A84" s="126"/>
      <c r="B84" s="126"/>
      <c r="C84" s="126"/>
      <c r="D84" s="126"/>
    </row>
    <row r="129" spans="1:4" x14ac:dyDescent="0.2">
      <c r="A129" s="12"/>
      <c r="B129" s="12"/>
      <c r="C129" s="12"/>
      <c r="D129" s="12"/>
    </row>
  </sheetData>
  <sheetProtection password="CD52" sheet="1" objects="1" scenarios="1" formatRows="0"/>
  <protectedRanges>
    <protectedRange sqref="D12 D17 D24 D29 D36 D41 D48 D53 D62" name="Range1"/>
  </protectedRanges>
  <customSheetViews>
    <customSheetView guid="{3A600F54-6A56-45BB-B747-8667762B4338}" scale="75" showRuler="0" topLeftCell="A34">
      <selection activeCell="D51" sqref="D51"/>
      <rowBreaks count="1" manualBreakCount="1">
        <brk id="31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howPageBreaks="1" showRuler="0" topLeftCell="B1">
      <selection activeCell="C37" sqref="C37:C38"/>
      <rowBreaks count="3" manualBreakCount="3">
        <brk id="24" max="16383" man="1"/>
        <brk id="31" max="16383" man="1"/>
        <brk id="68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28">
      <selection activeCell="J14" sqref="J14"/>
      <rowBreaks count="1" manualBreakCount="1">
        <brk id="22" max="16383" man="1"/>
      </rowBreaks>
      <pageMargins left="0.33" right="0.4" top="0.52" bottom="0.72" header="0.5" footer="0.5"/>
      <pageSetup scale="94" orientation="portrait" r:id="rId3"/>
      <headerFooter alignWithMargins="0">
        <oddFooter>&amp;L&amp;9 12/01/2008 &amp;A&amp;R&amp;9CCSC HOM 08-55 Page &amp;P of &amp;N</oddFooter>
      </headerFooter>
    </customSheetView>
  </customSheetViews>
  <mergeCells count="35">
    <mergeCell ref="A84:D84"/>
    <mergeCell ref="A8:D8"/>
    <mergeCell ref="A3:D3"/>
    <mergeCell ref="A4:D4"/>
    <mergeCell ref="A5:D5"/>
    <mergeCell ref="A6:D6"/>
    <mergeCell ref="A7:D7"/>
    <mergeCell ref="C36:C37"/>
    <mergeCell ref="D17:D20"/>
    <mergeCell ref="C12:C13"/>
    <mergeCell ref="C17:C18"/>
    <mergeCell ref="C24:C25"/>
    <mergeCell ref="D36:D39"/>
    <mergeCell ref="D12:D15"/>
    <mergeCell ref="A22:D22"/>
    <mergeCell ref="D29:D32"/>
    <mergeCell ref="A34:D34"/>
    <mergeCell ref="D24:D27"/>
    <mergeCell ref="C29:C30"/>
    <mergeCell ref="A1:D1"/>
    <mergeCell ref="A2:D2"/>
    <mergeCell ref="A10:D10"/>
    <mergeCell ref="C48:C49"/>
    <mergeCell ref="A69:D69"/>
    <mergeCell ref="A67:D67"/>
    <mergeCell ref="D41:D44"/>
    <mergeCell ref="A60:D60"/>
    <mergeCell ref="C62:C63"/>
    <mergeCell ref="D62:D65"/>
    <mergeCell ref="A46:D46"/>
    <mergeCell ref="A58:D58"/>
    <mergeCell ref="C53:C54"/>
    <mergeCell ref="D53:D56"/>
    <mergeCell ref="D48:D51"/>
    <mergeCell ref="C41:C42"/>
  </mergeCells>
  <phoneticPr fontId="7" type="noConversion"/>
  <conditionalFormatting sqref="C19">
    <cfRule type="cellIs" dxfId="25" priority="18" operator="equal">
      <formula>"Not on target to meet PM"</formula>
    </cfRule>
  </conditionalFormatting>
  <conditionalFormatting sqref="B13 B18 B25 B30 B37 B42 B49 B54">
    <cfRule type="cellIs" dxfId="24" priority="10" operator="lessThan">
      <formula>1</formula>
    </cfRule>
  </conditionalFormatting>
  <conditionalFormatting sqref="B63">
    <cfRule type="cellIs" dxfId="23" priority="3" operator="lessThan">
      <formula>1</formula>
    </cfRule>
  </conditionalFormatting>
  <conditionalFormatting sqref="C62 C53 C48 C41 C36 C29 C24 C17 C12">
    <cfRule type="cellIs" dxfId="22" priority="1" operator="equal">
      <formula>"NO PM STATED"</formula>
    </cfRule>
  </conditionalFormatting>
  <conditionalFormatting sqref="C62 C53 C48 C41 C36 C29 C24 C17 C12">
    <cfRule type="cellIs" dxfId="21" priority="2" stopIfTrue="1" operator="equal">
      <formula>"PM NOT MET"</formula>
    </cfRule>
  </conditionalFormatting>
  <pageMargins left="0.33" right="0.4" top="0.52" bottom="0.72" header="0.5" footer="0.5"/>
  <pageSetup scale="93" orientation="portrait" r:id="rId4"/>
  <headerFooter alignWithMargins="0">
    <oddFooter>&amp;L&amp;9 07/15/2015  &amp;A&amp;R&amp;9Attachment 2, CCPC HOM 15-18 Page &amp;P of  &amp;N</oddFooter>
  </headerFooter>
  <rowBreaks count="2" manualBreakCount="2">
    <brk id="33" max="16383" man="1"/>
    <brk id="5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18"/>
  <sheetViews>
    <sheetView zoomScaleNormal="100" workbookViewId="0">
      <selection activeCell="A84" sqref="A84:D84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79" customWidth="1"/>
  </cols>
  <sheetData>
    <row r="1" spans="1:5" ht="39.75" customHeight="1" x14ac:dyDescent="0.2">
      <c r="A1" s="132" t="s">
        <v>58</v>
      </c>
      <c r="B1" s="133"/>
      <c r="C1" s="133"/>
      <c r="D1" s="134"/>
      <c r="E1" s="15"/>
    </row>
    <row r="2" spans="1:5" ht="15.75" x14ac:dyDescent="0.25">
      <c r="A2" s="147" t="s">
        <v>15</v>
      </c>
      <c r="B2" s="148"/>
      <c r="C2" s="148"/>
      <c r="D2" s="149"/>
    </row>
    <row r="3" spans="1:5" x14ac:dyDescent="0.2">
      <c r="A3" s="141" t="s">
        <v>51</v>
      </c>
      <c r="B3" s="142"/>
      <c r="C3" s="142"/>
      <c r="D3" s="143"/>
    </row>
    <row r="4" spans="1:5" x14ac:dyDescent="0.2">
      <c r="A4" s="150" t="s">
        <v>52</v>
      </c>
      <c r="B4" s="151"/>
      <c r="C4" s="151"/>
      <c r="D4" s="152"/>
    </row>
    <row r="5" spans="1:5" x14ac:dyDescent="0.2">
      <c r="A5" s="138" t="s">
        <v>40</v>
      </c>
      <c r="B5" s="139"/>
      <c r="C5" s="139"/>
      <c r="D5" s="140"/>
    </row>
    <row r="6" spans="1:5" ht="29.45" customHeight="1" x14ac:dyDescent="0.2">
      <c r="A6" s="117" t="s">
        <v>68</v>
      </c>
      <c r="B6" s="118"/>
      <c r="C6" s="118"/>
      <c r="D6" s="119"/>
    </row>
    <row r="7" spans="1:5" ht="27.6" customHeight="1" x14ac:dyDescent="0.2">
      <c r="A7" s="120" t="s">
        <v>42</v>
      </c>
      <c r="B7" s="121"/>
      <c r="C7" s="121"/>
      <c r="D7" s="122"/>
    </row>
    <row r="8" spans="1:5" x14ac:dyDescent="0.2">
      <c r="A8" s="123" t="s">
        <v>43</v>
      </c>
      <c r="B8" s="124"/>
      <c r="C8" s="124"/>
      <c r="D8" s="125"/>
    </row>
    <row r="9" spans="1:5" ht="6.75" customHeight="1" x14ac:dyDescent="0.2"/>
    <row r="10" spans="1:5" x14ac:dyDescent="0.2">
      <c r="A10" s="110" t="s">
        <v>7</v>
      </c>
      <c r="B10" s="111"/>
      <c r="C10" s="111"/>
      <c r="D10" s="112"/>
    </row>
    <row r="11" spans="1:5" x14ac:dyDescent="0.2">
      <c r="A11" s="2" t="s">
        <v>0</v>
      </c>
      <c r="B11" s="3" t="s">
        <v>37</v>
      </c>
      <c r="C11" s="3" t="s">
        <v>38</v>
      </c>
      <c r="D11" s="4" t="s">
        <v>6</v>
      </c>
    </row>
    <row r="12" spans="1:5" ht="53.25" customHeight="1" x14ac:dyDescent="0.2">
      <c r="A12" s="5" t="s">
        <v>1</v>
      </c>
      <c r="B12" s="6">
        <v>1528</v>
      </c>
      <c r="C12" s="113" t="str">
        <f>IF(AND(B13&lt;1),"NO PM STATED",IF(AND(B12&gt;=B15-C14),"MET PM",IF(AND(B12&lt;B15-C14),"PM NOT MET")))</f>
        <v>MET PM</v>
      </c>
      <c r="D12" s="130"/>
    </row>
    <row r="13" spans="1:5" ht="26.65" customHeight="1" x14ac:dyDescent="0.2">
      <c r="A13" s="28" t="s">
        <v>44</v>
      </c>
      <c r="B13" s="6">
        <f>B15</f>
        <v>1255</v>
      </c>
      <c r="C13" s="114"/>
      <c r="D13" s="130"/>
    </row>
    <row r="14" spans="1:5" ht="26.65" hidden="1" customHeight="1" x14ac:dyDescent="0.2">
      <c r="A14" s="28"/>
      <c r="B14" s="38">
        <v>0.1</v>
      </c>
      <c r="C14" s="47">
        <f>B14*B13</f>
        <v>125.5</v>
      </c>
      <c r="D14" s="130"/>
    </row>
    <row r="15" spans="1:5" ht="26.65" customHeight="1" x14ac:dyDescent="0.2">
      <c r="A15" s="5" t="s">
        <v>2</v>
      </c>
      <c r="B15" s="6">
        <v>1255</v>
      </c>
      <c r="C15" s="73"/>
      <c r="D15" s="131"/>
    </row>
    <row r="16" spans="1:5" x14ac:dyDescent="0.2">
      <c r="A16" s="2" t="s">
        <v>5</v>
      </c>
      <c r="B16" s="3" t="s">
        <v>37</v>
      </c>
      <c r="C16" s="3" t="s">
        <v>38</v>
      </c>
      <c r="D16" s="4" t="s">
        <v>6</v>
      </c>
    </row>
    <row r="17" spans="1:4" ht="53.25" customHeight="1" x14ac:dyDescent="0.2">
      <c r="A17" s="5" t="s">
        <v>1</v>
      </c>
      <c r="B17" s="6">
        <v>1222</v>
      </c>
      <c r="C17" s="113" t="str">
        <f>IF(AND(B18&lt;1),"NO PM STATED",IF(AND(B17&gt;=B20-C19),"MET PM",IF(AND(B17&lt;B20-C19),"PM NOT MET")))</f>
        <v>MET PM</v>
      </c>
      <c r="D17" s="130"/>
    </row>
    <row r="18" spans="1:4" ht="26.65" customHeight="1" x14ac:dyDescent="0.2">
      <c r="A18" s="28" t="s">
        <v>44</v>
      </c>
      <c r="B18" s="6">
        <f>B20</f>
        <v>1200</v>
      </c>
      <c r="C18" s="114"/>
      <c r="D18" s="130"/>
    </row>
    <row r="19" spans="1:4" ht="26.65" hidden="1" customHeight="1" x14ac:dyDescent="0.2">
      <c r="A19" s="28"/>
      <c r="B19" s="38">
        <v>0.1</v>
      </c>
      <c r="C19" s="47">
        <f>B19*B18</f>
        <v>120</v>
      </c>
      <c r="D19" s="130"/>
    </row>
    <row r="20" spans="1:4" ht="26.65" customHeight="1" x14ac:dyDescent="0.2">
      <c r="A20" s="5" t="s">
        <v>2</v>
      </c>
      <c r="B20" s="6">
        <v>1200</v>
      </c>
      <c r="C20" s="73"/>
      <c r="D20" s="131"/>
    </row>
    <row r="21" spans="1:4" x14ac:dyDescent="0.2">
      <c r="A21" s="2" t="s">
        <v>20</v>
      </c>
      <c r="B21" s="3" t="s">
        <v>37</v>
      </c>
      <c r="C21" s="3" t="s">
        <v>38</v>
      </c>
      <c r="D21" s="4" t="s">
        <v>6</v>
      </c>
    </row>
    <row r="22" spans="1:4" ht="53.25" customHeight="1" x14ac:dyDescent="0.2">
      <c r="A22" s="5" t="s">
        <v>1</v>
      </c>
      <c r="B22" s="6">
        <v>1027</v>
      </c>
      <c r="C22" s="113" t="str">
        <f>IF(AND(B23&lt;1),"NO PM STATED",IF(AND(B22&gt;=B25-C24),"MET PM",IF(AND(B22&lt;B25-C24),"PM NOT MET")))</f>
        <v>MET PM</v>
      </c>
      <c r="D22" s="130"/>
    </row>
    <row r="23" spans="1:4" ht="26.65" customHeight="1" x14ac:dyDescent="0.2">
      <c r="A23" s="28" t="s">
        <v>44</v>
      </c>
      <c r="B23" s="6">
        <f>B25</f>
        <v>600</v>
      </c>
      <c r="C23" s="114"/>
      <c r="D23" s="130"/>
    </row>
    <row r="24" spans="1:4" ht="26.65" hidden="1" customHeight="1" x14ac:dyDescent="0.2">
      <c r="A24" s="28"/>
      <c r="B24" s="38">
        <v>0.1</v>
      </c>
      <c r="C24" s="47">
        <f>B24*B23</f>
        <v>60</v>
      </c>
      <c r="D24" s="130"/>
    </row>
    <row r="25" spans="1:4" ht="26.65" customHeight="1" x14ac:dyDescent="0.2">
      <c r="A25" s="5" t="s">
        <v>2</v>
      </c>
      <c r="B25" s="6">
        <v>600</v>
      </c>
      <c r="C25" s="70"/>
      <c r="D25" s="131"/>
    </row>
    <row r="26" spans="1:4" x14ac:dyDescent="0.2">
      <c r="A26" s="2" t="s">
        <v>22</v>
      </c>
      <c r="B26" s="3" t="s">
        <v>37</v>
      </c>
      <c r="C26" s="3" t="s">
        <v>38</v>
      </c>
      <c r="D26" s="4" t="s">
        <v>6</v>
      </c>
    </row>
    <row r="27" spans="1:4" ht="53.25" customHeight="1" x14ac:dyDescent="0.2">
      <c r="A27" s="5" t="s">
        <v>1</v>
      </c>
      <c r="B27" s="6">
        <v>4105</v>
      </c>
      <c r="C27" s="113" t="str">
        <f>IF(AND(B28&lt;1),"NO PM STATED",IF(AND(B27&gt;=B30-C29),"MET PM",IF(AND(B27&lt;B30-C29),"PM NOT MET")))</f>
        <v>MET PM</v>
      </c>
      <c r="D27" s="130"/>
    </row>
    <row r="28" spans="1:4" ht="26.65" customHeight="1" x14ac:dyDescent="0.2">
      <c r="A28" s="28" t="s">
        <v>44</v>
      </c>
      <c r="B28" s="6">
        <f>B30</f>
        <v>3000</v>
      </c>
      <c r="C28" s="114"/>
      <c r="D28" s="130"/>
    </row>
    <row r="29" spans="1:4" ht="26.65" hidden="1" customHeight="1" x14ac:dyDescent="0.2">
      <c r="A29" s="28"/>
      <c r="B29" s="38">
        <v>0.1</v>
      </c>
      <c r="C29" s="47">
        <f>B29*B28</f>
        <v>300</v>
      </c>
      <c r="D29" s="130"/>
    </row>
    <row r="30" spans="1:4" ht="26.65" customHeight="1" x14ac:dyDescent="0.2">
      <c r="A30" s="5" t="s">
        <v>2</v>
      </c>
      <c r="B30" s="6">
        <v>3000</v>
      </c>
      <c r="C30" s="73"/>
      <c r="D30" s="131"/>
    </row>
    <row r="31" spans="1:4" x14ac:dyDescent="0.2">
      <c r="A31" s="7"/>
      <c r="B31" s="1"/>
    </row>
    <row r="32" spans="1:4" x14ac:dyDescent="0.2">
      <c r="A32" s="110" t="s">
        <v>8</v>
      </c>
      <c r="B32" s="111"/>
      <c r="C32" s="111"/>
      <c r="D32" s="112"/>
    </row>
    <row r="33" spans="1:4" x14ac:dyDescent="0.2">
      <c r="A33" s="2" t="s">
        <v>0</v>
      </c>
      <c r="B33" s="3" t="s">
        <v>37</v>
      </c>
      <c r="C33" s="3" t="s">
        <v>38</v>
      </c>
      <c r="D33" s="4" t="s">
        <v>6</v>
      </c>
    </row>
    <row r="34" spans="1:4" ht="53.25" customHeight="1" x14ac:dyDescent="0.2">
      <c r="A34" s="5" t="s">
        <v>1</v>
      </c>
      <c r="B34" s="6">
        <v>43</v>
      </c>
      <c r="C34" s="113" t="str">
        <f>IF(AND(B35&lt;1),"NO PM STATED",IF(AND(B34&gt;=B37-C36),"MET PM",IF(AND(B34&lt;B37-C36),"PM NOT MET")))</f>
        <v>PM NOT MET</v>
      </c>
      <c r="D34" s="189"/>
    </row>
    <row r="35" spans="1:4" ht="26.65" customHeight="1" x14ac:dyDescent="0.2">
      <c r="A35" s="28" t="s">
        <v>44</v>
      </c>
      <c r="B35" s="6">
        <f>B37</f>
        <v>50</v>
      </c>
      <c r="C35" s="114"/>
      <c r="D35" s="190"/>
    </row>
    <row r="36" spans="1:4" ht="26.65" hidden="1" customHeight="1" x14ac:dyDescent="0.2">
      <c r="A36" s="28"/>
      <c r="B36" s="38">
        <v>0.1</v>
      </c>
      <c r="C36" s="34">
        <f>B35*B36</f>
        <v>5</v>
      </c>
      <c r="D36" s="190"/>
    </row>
    <row r="37" spans="1:4" ht="26.65" customHeight="1" x14ac:dyDescent="0.2">
      <c r="A37" s="8" t="s">
        <v>2</v>
      </c>
      <c r="B37" s="6">
        <v>50</v>
      </c>
      <c r="C37" s="74"/>
      <c r="D37" s="191"/>
    </row>
    <row r="38" spans="1:4" x14ac:dyDescent="0.2">
      <c r="A38" s="9"/>
    </row>
    <row r="39" spans="1:4" x14ac:dyDescent="0.2">
      <c r="A39" s="110" t="s">
        <v>9</v>
      </c>
      <c r="B39" s="111"/>
      <c r="C39" s="111"/>
      <c r="D39" s="112"/>
    </row>
    <row r="40" spans="1:4" x14ac:dyDescent="0.2">
      <c r="A40" s="11" t="s">
        <v>0</v>
      </c>
      <c r="B40" s="3" t="s">
        <v>37</v>
      </c>
      <c r="C40" s="3" t="s">
        <v>38</v>
      </c>
      <c r="D40" s="4" t="s">
        <v>6</v>
      </c>
    </row>
    <row r="41" spans="1:4" ht="53.25" customHeight="1" x14ac:dyDescent="0.2">
      <c r="A41" s="8" t="s">
        <v>1</v>
      </c>
      <c r="B41" s="6">
        <v>47605</v>
      </c>
      <c r="C41" s="113" t="str">
        <f>IF(AND(B42&lt;1),"NO PM STATED",IF(AND(B41&gt;=B44-C43),"MET PM",IF(AND(B41&lt;B44-C43),"PM NOT MET")))</f>
        <v>MET PM</v>
      </c>
      <c r="D41" s="189"/>
    </row>
    <row r="42" spans="1:4" ht="26.65" customHeight="1" x14ac:dyDescent="0.2">
      <c r="A42" s="28" t="s">
        <v>44</v>
      </c>
      <c r="B42" s="6">
        <f>B44</f>
        <v>30000</v>
      </c>
      <c r="C42" s="114"/>
      <c r="D42" s="190"/>
    </row>
    <row r="43" spans="1:4" ht="26.65" hidden="1" customHeight="1" x14ac:dyDescent="0.2">
      <c r="A43" s="28"/>
      <c r="B43" s="38">
        <v>0.1</v>
      </c>
      <c r="C43" s="34">
        <f>B42*B43</f>
        <v>3000</v>
      </c>
      <c r="D43" s="190"/>
    </row>
    <row r="44" spans="1:4" ht="26.65" customHeight="1" x14ac:dyDescent="0.2">
      <c r="A44" s="8" t="s">
        <v>2</v>
      </c>
      <c r="B44" s="6">
        <v>30000</v>
      </c>
      <c r="C44" s="75"/>
      <c r="D44" s="191"/>
    </row>
    <row r="45" spans="1:4" x14ac:dyDescent="0.2">
      <c r="A45" s="2" t="s">
        <v>5</v>
      </c>
      <c r="B45" s="3" t="s">
        <v>37</v>
      </c>
      <c r="C45" s="3" t="s">
        <v>38</v>
      </c>
      <c r="D45" s="4" t="s">
        <v>6</v>
      </c>
    </row>
    <row r="46" spans="1:4" ht="53.25" customHeight="1" x14ac:dyDescent="0.2">
      <c r="A46" s="5" t="s">
        <v>1</v>
      </c>
      <c r="B46" s="6">
        <v>43868</v>
      </c>
      <c r="C46" s="113" t="str">
        <f>IF(AND(B47&lt;1),"NO PM STATED",IF(AND(B46&gt;=B49-C48),"MET PM",IF(AND(B46&lt;B49-C48),"PM NOT MET")))</f>
        <v>MET PM</v>
      </c>
      <c r="D46" s="130"/>
    </row>
    <row r="47" spans="1:4" ht="26.65" customHeight="1" x14ac:dyDescent="0.2">
      <c r="A47" s="28" t="s">
        <v>44</v>
      </c>
      <c r="B47" s="6">
        <f>B49</f>
        <v>20000</v>
      </c>
      <c r="C47" s="114"/>
      <c r="D47" s="130"/>
    </row>
    <row r="48" spans="1:4" ht="26.65" hidden="1" customHeight="1" x14ac:dyDescent="0.2">
      <c r="A48" s="28"/>
      <c r="B48" s="38">
        <v>0.1</v>
      </c>
      <c r="C48" s="47">
        <f>B48*B47</f>
        <v>2000</v>
      </c>
      <c r="D48" s="130"/>
    </row>
    <row r="49" spans="1:4" ht="26.65" customHeight="1" x14ac:dyDescent="0.2">
      <c r="A49" s="5" t="s">
        <v>2</v>
      </c>
      <c r="B49" s="6">
        <v>20000</v>
      </c>
      <c r="C49" s="70"/>
      <c r="D49" s="131"/>
    </row>
    <row r="50" spans="1:4" x14ac:dyDescent="0.2">
      <c r="A50" s="11" t="s">
        <v>20</v>
      </c>
      <c r="B50" s="3" t="s">
        <v>37</v>
      </c>
      <c r="C50" s="3" t="s">
        <v>38</v>
      </c>
      <c r="D50" s="4" t="s">
        <v>6</v>
      </c>
    </row>
    <row r="51" spans="1:4" ht="53.25" customHeight="1" x14ac:dyDescent="0.2">
      <c r="A51" s="8" t="s">
        <v>1</v>
      </c>
      <c r="B51" s="6">
        <v>26218</v>
      </c>
      <c r="C51" s="113" t="str">
        <f>IF(AND(B52&lt;1),"NO PM STATED",IF(AND(B51&gt;=B54-C53),"MET PM",IF(AND(B51&lt;B54-C53),"PM NOT MET")))</f>
        <v>MET PM</v>
      </c>
      <c r="D51" s="130"/>
    </row>
    <row r="52" spans="1:4" ht="26.65" customHeight="1" x14ac:dyDescent="0.2">
      <c r="A52" s="28" t="s">
        <v>44</v>
      </c>
      <c r="B52" s="6">
        <f>B54</f>
        <v>15000</v>
      </c>
      <c r="C52" s="114"/>
      <c r="D52" s="130"/>
    </row>
    <row r="53" spans="1:4" ht="26.65" hidden="1" customHeight="1" x14ac:dyDescent="0.2">
      <c r="A53" s="28"/>
      <c r="B53" s="38">
        <v>0.1</v>
      </c>
      <c r="C53" s="40">
        <f>B52*B53</f>
        <v>1500</v>
      </c>
      <c r="D53" s="130"/>
    </row>
    <row r="54" spans="1:4" ht="26.65" customHeight="1" x14ac:dyDescent="0.2">
      <c r="A54" s="8" t="s">
        <v>2</v>
      </c>
      <c r="B54" s="6">
        <v>15000</v>
      </c>
      <c r="C54" s="75"/>
      <c r="D54" s="131"/>
    </row>
    <row r="55" spans="1:4" x14ac:dyDescent="0.2">
      <c r="A55" s="11" t="s">
        <v>22</v>
      </c>
      <c r="B55" s="3" t="s">
        <v>37</v>
      </c>
      <c r="C55" s="3" t="s">
        <v>38</v>
      </c>
      <c r="D55" s="4" t="s">
        <v>6</v>
      </c>
    </row>
    <row r="56" spans="1:4" ht="53.25" customHeight="1" x14ac:dyDescent="0.2">
      <c r="A56" s="8" t="s">
        <v>1</v>
      </c>
      <c r="B56" s="6">
        <v>31036</v>
      </c>
      <c r="C56" s="113" t="str">
        <f>IF(AND(B57&lt;1),"NO PM STATED",IF(AND(B56&gt;=B59-C58),"MET PM",IF(AND(B56&lt;B59-C58),"PM NOT MET")))</f>
        <v>MET PM</v>
      </c>
      <c r="D56" s="192"/>
    </row>
    <row r="57" spans="1:4" ht="26.65" customHeight="1" x14ac:dyDescent="0.2">
      <c r="A57" s="28" t="s">
        <v>44</v>
      </c>
      <c r="B57" s="6">
        <f>B59</f>
        <v>29500</v>
      </c>
      <c r="C57" s="114"/>
      <c r="D57" s="192"/>
    </row>
    <row r="58" spans="1:4" ht="26.65" hidden="1" customHeight="1" x14ac:dyDescent="0.2">
      <c r="A58" s="28"/>
      <c r="B58" s="38">
        <v>0.1</v>
      </c>
      <c r="C58" s="40">
        <f>B57*B58</f>
        <v>2950</v>
      </c>
      <c r="D58" s="192"/>
    </row>
    <row r="59" spans="1:4" ht="26.65" customHeight="1" x14ac:dyDescent="0.2">
      <c r="A59" s="8" t="s">
        <v>2</v>
      </c>
      <c r="B59" s="6">
        <v>29500</v>
      </c>
      <c r="C59" s="75"/>
      <c r="D59" s="193"/>
    </row>
    <row r="60" spans="1:4" x14ac:dyDescent="0.2">
      <c r="A60" s="12"/>
    </row>
    <row r="61" spans="1:4" x14ac:dyDescent="0.2">
      <c r="A61" s="110" t="s">
        <v>10</v>
      </c>
      <c r="B61" s="111"/>
      <c r="C61" s="111"/>
      <c r="D61" s="112"/>
    </row>
    <row r="62" spans="1:4" x14ac:dyDescent="0.2">
      <c r="A62" s="11" t="s">
        <v>0</v>
      </c>
      <c r="B62" s="3" t="s">
        <v>37</v>
      </c>
      <c r="C62" s="3" t="s">
        <v>38</v>
      </c>
      <c r="D62" s="4" t="s">
        <v>6</v>
      </c>
    </row>
    <row r="63" spans="1:4" ht="53.25" customHeight="1" x14ac:dyDescent="0.2">
      <c r="A63" s="8" t="s">
        <v>1</v>
      </c>
      <c r="B63" s="6">
        <v>3695</v>
      </c>
      <c r="C63" s="113" t="str">
        <f>IF(AND(B64&lt;1),"NO PM STATED",IF(AND(B63&gt;=B66-C65),"MET PM",IF(AND(B63&lt;B66-C65),"PM NOT MET")))</f>
        <v>MET PM</v>
      </c>
      <c r="D63" s="189"/>
    </row>
    <row r="64" spans="1:4" ht="26.85" customHeight="1" x14ac:dyDescent="0.2">
      <c r="A64" s="28" t="s">
        <v>44</v>
      </c>
      <c r="B64" s="6">
        <f>B66</f>
        <v>2500</v>
      </c>
      <c r="C64" s="114"/>
      <c r="D64" s="190"/>
    </row>
    <row r="65" spans="1:4" ht="26.85" hidden="1" customHeight="1" x14ac:dyDescent="0.2">
      <c r="A65" s="28"/>
      <c r="B65" s="38">
        <v>0.1</v>
      </c>
      <c r="C65" s="34">
        <f>B64*B65</f>
        <v>250</v>
      </c>
      <c r="D65" s="190"/>
    </row>
    <row r="66" spans="1:4" ht="26.85" customHeight="1" x14ac:dyDescent="0.2">
      <c r="A66" s="8" t="s">
        <v>2</v>
      </c>
      <c r="B66" s="6">
        <v>2500</v>
      </c>
      <c r="C66" s="75"/>
      <c r="D66" s="191"/>
    </row>
    <row r="67" spans="1:4" x14ac:dyDescent="0.2">
      <c r="A67" s="11" t="s">
        <v>22</v>
      </c>
      <c r="B67" s="3" t="s">
        <v>37</v>
      </c>
      <c r="C67" s="3" t="s">
        <v>38</v>
      </c>
      <c r="D67" s="4" t="s">
        <v>6</v>
      </c>
    </row>
    <row r="68" spans="1:4" ht="53.25" customHeight="1" x14ac:dyDescent="0.2">
      <c r="A68" s="8" t="s">
        <v>1</v>
      </c>
      <c r="B68" s="6">
        <v>1800</v>
      </c>
      <c r="C68" s="113" t="str">
        <f>IF(AND(B69&lt;1),"NO PM STATED",IF(AND(B68&gt;=B71-C70),"MET PM",IF(AND(B68&lt;B71-C70),"PM NOT MET")))</f>
        <v>MET PM</v>
      </c>
      <c r="D68" s="189"/>
    </row>
    <row r="69" spans="1:4" ht="26.65" customHeight="1" x14ac:dyDescent="0.2">
      <c r="A69" s="28" t="s">
        <v>44</v>
      </c>
      <c r="B69" s="6">
        <f>B71</f>
        <v>1500</v>
      </c>
      <c r="C69" s="114"/>
      <c r="D69" s="190"/>
    </row>
    <row r="70" spans="1:4" ht="26.65" hidden="1" customHeight="1" x14ac:dyDescent="0.2">
      <c r="A70" s="28"/>
      <c r="B70" s="38">
        <v>0.1</v>
      </c>
      <c r="C70" s="34">
        <f>B69*B70</f>
        <v>150</v>
      </c>
      <c r="D70" s="190"/>
    </row>
    <row r="71" spans="1:4" ht="26.65" customHeight="1" x14ac:dyDescent="0.2">
      <c r="A71" s="8" t="s">
        <v>2</v>
      </c>
      <c r="B71" s="6">
        <v>1500</v>
      </c>
      <c r="C71" s="75"/>
      <c r="D71" s="191"/>
    </row>
    <row r="72" spans="1:4" x14ac:dyDescent="0.2">
      <c r="A72" s="12"/>
    </row>
    <row r="73" spans="1:4" x14ac:dyDescent="0.2">
      <c r="A73" s="154" t="s">
        <v>61</v>
      </c>
      <c r="B73" s="154"/>
      <c r="C73" s="154"/>
      <c r="D73" s="154"/>
    </row>
    <row r="74" spans="1:4" x14ac:dyDescent="0.2">
      <c r="A74" s="12"/>
    </row>
    <row r="75" spans="1:4" x14ac:dyDescent="0.2">
      <c r="A75" s="110" t="s">
        <v>3</v>
      </c>
      <c r="B75" s="111"/>
      <c r="C75" s="111"/>
      <c r="D75" s="112"/>
    </row>
    <row r="76" spans="1:4" x14ac:dyDescent="0.2">
      <c r="A76" s="11" t="s">
        <v>0</v>
      </c>
      <c r="B76" s="3" t="s">
        <v>37</v>
      </c>
      <c r="C76" s="3" t="s">
        <v>38</v>
      </c>
      <c r="D76" s="4" t="s">
        <v>6</v>
      </c>
    </row>
    <row r="77" spans="1:4" ht="53.25" customHeight="1" x14ac:dyDescent="0.2">
      <c r="A77" s="14" t="s">
        <v>1</v>
      </c>
      <c r="B77" s="6">
        <v>27</v>
      </c>
      <c r="C77" s="113" t="str">
        <f>IF(AND(B78&lt;1),"NO PM STATED",IF(AND(B77&gt;=B80-C79),"MET PM",IF(AND(B77&lt;B80-C79),"PM NOT MET")))</f>
        <v>PM NOT MET</v>
      </c>
      <c r="D77" s="130"/>
    </row>
    <row r="78" spans="1:4" ht="26.65" customHeight="1" x14ac:dyDescent="0.2">
      <c r="A78" s="28" t="s">
        <v>44</v>
      </c>
      <c r="B78" s="6">
        <f>B80</f>
        <v>75</v>
      </c>
      <c r="C78" s="114"/>
      <c r="D78" s="130"/>
    </row>
    <row r="79" spans="1:4" ht="26.65" hidden="1" customHeight="1" x14ac:dyDescent="0.2">
      <c r="A79" s="28"/>
      <c r="B79" s="38">
        <v>0.05</v>
      </c>
      <c r="C79" s="34">
        <f>B79*B78</f>
        <v>3.75</v>
      </c>
      <c r="D79" s="130"/>
    </row>
    <row r="80" spans="1:4" ht="26.65" customHeight="1" x14ac:dyDescent="0.2">
      <c r="A80" s="14" t="s">
        <v>2</v>
      </c>
      <c r="B80" s="6">
        <v>75</v>
      </c>
      <c r="C80" s="75"/>
      <c r="D80" s="131"/>
    </row>
    <row r="81" spans="1:4" x14ac:dyDescent="0.2">
      <c r="A81" s="12"/>
    </row>
    <row r="82" spans="1:4" x14ac:dyDescent="0.2">
      <c r="A82" s="154" t="s">
        <v>62</v>
      </c>
      <c r="B82" s="154"/>
      <c r="C82" s="154"/>
      <c r="D82" s="154"/>
    </row>
    <row r="83" spans="1:4" x14ac:dyDescent="0.2">
      <c r="A83" s="12"/>
    </row>
    <row r="84" spans="1:4" ht="71.45" customHeight="1" x14ac:dyDescent="0.2">
      <c r="A84" s="126" t="s">
        <v>70</v>
      </c>
      <c r="B84" s="126"/>
      <c r="C84" s="126"/>
      <c r="D84" s="126"/>
    </row>
    <row r="118" spans="1:4" x14ac:dyDescent="0.2">
      <c r="A118" s="12"/>
      <c r="B118" s="12"/>
      <c r="C118" s="12"/>
      <c r="D118" s="12"/>
    </row>
  </sheetData>
  <sheetProtection password="CD52" sheet="1" objects="1" scenarios="1"/>
  <protectedRanges>
    <protectedRange sqref="D77 D68 D63 D56 D51 D46 D41 D34 D27 D22 D17 D12" name="Range1"/>
  </protectedRanges>
  <customSheetViews>
    <customSheetView guid="{3A600F54-6A56-45BB-B747-8667762B4338}" scale="75" showRuler="0" topLeftCell="A31">
      <selection activeCell="C42" sqref="C42"/>
      <rowBreaks count="1" manualBreakCount="1">
        <brk id="51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activeCell="C11" sqref="C11:C12"/>
      <rowBreaks count="1" manualBreakCount="1">
        <brk id="47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43">
      <selection activeCell="J14" sqref="J14"/>
      <rowBreaks count="3" manualBreakCount="3">
        <brk id="19" max="16383" man="1"/>
        <brk id="37" max="16383" man="1"/>
        <brk id="59" max="16383" man="1"/>
      </rowBreaks>
      <pageMargins left="0.33" right="0.4" top="0.52" bottom="0.72" header="0.5" footer="0.5"/>
      <pageSetup scale="94" orientation="portrait" r:id="rId3"/>
      <headerFooter alignWithMargins="0">
        <oddFooter>&amp;L&amp;9 12/01/2008 &amp;A&amp;R&amp;9CCSC HOM 08-55 Page &amp;P of &amp;N</oddFooter>
      </headerFooter>
    </customSheetView>
  </customSheetViews>
  <mergeCells count="40">
    <mergeCell ref="A1:D1"/>
    <mergeCell ref="A2:D2"/>
    <mergeCell ref="A10:D10"/>
    <mergeCell ref="D12:D15"/>
    <mergeCell ref="D27:D30"/>
    <mergeCell ref="A8:D8"/>
    <mergeCell ref="A3:D3"/>
    <mergeCell ref="A4:D4"/>
    <mergeCell ref="A5:D5"/>
    <mergeCell ref="A6:D6"/>
    <mergeCell ref="A7:D7"/>
    <mergeCell ref="D34:D37"/>
    <mergeCell ref="A32:D32"/>
    <mergeCell ref="C12:C13"/>
    <mergeCell ref="D17:D20"/>
    <mergeCell ref="C17:C18"/>
    <mergeCell ref="C22:C23"/>
    <mergeCell ref="D22:D25"/>
    <mergeCell ref="C34:C35"/>
    <mergeCell ref="C27:C28"/>
    <mergeCell ref="A39:D39"/>
    <mergeCell ref="C41:C42"/>
    <mergeCell ref="C51:C52"/>
    <mergeCell ref="C63:C64"/>
    <mergeCell ref="D63:D66"/>
    <mergeCell ref="A61:D61"/>
    <mergeCell ref="D41:D44"/>
    <mergeCell ref="D46:D49"/>
    <mergeCell ref="D56:D59"/>
    <mergeCell ref="C56:C57"/>
    <mergeCell ref="C46:C47"/>
    <mergeCell ref="D51:D54"/>
    <mergeCell ref="D68:D71"/>
    <mergeCell ref="C68:C69"/>
    <mergeCell ref="A84:D84"/>
    <mergeCell ref="A82:D82"/>
    <mergeCell ref="A73:D73"/>
    <mergeCell ref="C77:C78"/>
    <mergeCell ref="D77:D80"/>
    <mergeCell ref="A75:D75"/>
  </mergeCells>
  <phoneticPr fontId="7" type="noConversion"/>
  <conditionalFormatting sqref="C53">
    <cfRule type="cellIs" dxfId="20" priority="28" operator="equal">
      <formula>"Not on target to meet PM"</formula>
    </cfRule>
  </conditionalFormatting>
  <conditionalFormatting sqref="B78 B69 B64 B57 B52 B47 B42 B35 B28 B23 B18 B13">
    <cfRule type="cellIs" dxfId="19" priority="5" operator="lessThan">
      <formula>1</formula>
    </cfRule>
  </conditionalFormatting>
  <conditionalFormatting sqref="C77 C68 C63 C56 C51 C46 C41 C34 C27 C22 C17 C12">
    <cfRule type="cellIs" dxfId="18" priority="1" operator="equal">
      <formula>"NO PM STATED"</formula>
    </cfRule>
  </conditionalFormatting>
  <conditionalFormatting sqref="C77 C68 C63 C56 C51 C46 C41 C34 C27 C22 C17 C12">
    <cfRule type="cellIs" dxfId="17" priority="2" stopIfTrue="1" operator="equal">
      <formula>"PM NOT MET"</formula>
    </cfRule>
  </conditionalFormatting>
  <pageMargins left="0.33" right="0.4" top="0.52" bottom="0.72" header="0.5" footer="0.5"/>
  <pageSetup scale="78" orientation="portrait" r:id="rId4"/>
  <headerFooter alignWithMargins="0">
    <oddFooter>&amp;L&amp;9 07/15/2015  &amp;A&amp;R&amp;9Attachment 2, CCPC HOM 15-18 Page &amp;P of 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27"/>
  <sheetViews>
    <sheetView zoomScaleNormal="100" workbookViewId="0">
      <selection activeCell="A49" sqref="A49:D49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76.7109375" customWidth="1"/>
  </cols>
  <sheetData>
    <row r="1" spans="1:5" ht="39.75" customHeight="1" x14ac:dyDescent="0.2">
      <c r="A1" s="132" t="s">
        <v>58</v>
      </c>
      <c r="B1" s="133"/>
      <c r="C1" s="133"/>
      <c r="D1" s="134"/>
      <c r="E1" s="15"/>
    </row>
    <row r="2" spans="1:5" ht="15.75" x14ac:dyDescent="0.25">
      <c r="A2" s="147" t="s">
        <v>16</v>
      </c>
      <c r="B2" s="148"/>
      <c r="C2" s="148"/>
      <c r="D2" s="149"/>
    </row>
    <row r="3" spans="1:5" x14ac:dyDescent="0.2">
      <c r="A3" s="141" t="s">
        <v>56</v>
      </c>
      <c r="B3" s="142"/>
      <c r="C3" s="142"/>
      <c r="D3" s="143"/>
    </row>
    <row r="4" spans="1:5" x14ac:dyDescent="0.2">
      <c r="A4" s="150" t="s">
        <v>52</v>
      </c>
      <c r="B4" s="151"/>
      <c r="C4" s="151"/>
      <c r="D4" s="152"/>
    </row>
    <row r="5" spans="1:5" x14ac:dyDescent="0.2">
      <c r="A5" s="138" t="s">
        <v>40</v>
      </c>
      <c r="B5" s="139"/>
      <c r="C5" s="139"/>
      <c r="D5" s="140"/>
    </row>
    <row r="6" spans="1:5" ht="28.15" customHeight="1" x14ac:dyDescent="0.2">
      <c r="A6" s="117" t="s">
        <v>68</v>
      </c>
      <c r="B6" s="118"/>
      <c r="C6" s="118"/>
      <c r="D6" s="119"/>
    </row>
    <row r="7" spans="1:5" ht="27.6" customHeight="1" x14ac:dyDescent="0.2">
      <c r="A7" s="120" t="s">
        <v>42</v>
      </c>
      <c r="B7" s="121"/>
      <c r="C7" s="121"/>
      <c r="D7" s="122"/>
    </row>
    <row r="8" spans="1:5" x14ac:dyDescent="0.2">
      <c r="A8" s="123" t="s">
        <v>43</v>
      </c>
      <c r="B8" s="124"/>
      <c r="C8" s="124"/>
      <c r="D8" s="125"/>
    </row>
    <row r="9" spans="1:5" ht="6.75" customHeight="1" x14ac:dyDescent="0.2"/>
    <row r="10" spans="1:5" x14ac:dyDescent="0.2">
      <c r="A10" s="110" t="s">
        <v>7</v>
      </c>
      <c r="B10" s="111"/>
      <c r="C10" s="111"/>
      <c r="D10" s="112"/>
    </row>
    <row r="11" spans="1:5" x14ac:dyDescent="0.2">
      <c r="A11" s="2" t="s">
        <v>0</v>
      </c>
      <c r="B11" s="3" t="s">
        <v>37</v>
      </c>
      <c r="C11" s="3" t="s">
        <v>38</v>
      </c>
      <c r="D11" s="4" t="s">
        <v>6</v>
      </c>
    </row>
    <row r="12" spans="1:5" ht="53.25" customHeight="1" x14ac:dyDescent="0.2">
      <c r="A12" s="5" t="s">
        <v>1</v>
      </c>
      <c r="B12" s="6">
        <v>4797</v>
      </c>
      <c r="C12" s="113" t="str">
        <f>IF(AND(B13&lt;1),"NO PM STATED",IF(AND(B12&gt;=B15-C14),"MET PM",IF(AND(B12&lt;B15-C14),"PM NOT MET")))</f>
        <v>MET PM</v>
      </c>
      <c r="D12" s="130"/>
    </row>
    <row r="13" spans="1:5" ht="26.65" customHeight="1" x14ac:dyDescent="0.2">
      <c r="A13" s="28" t="s">
        <v>44</v>
      </c>
      <c r="B13" s="6">
        <f>B15:B15</f>
        <v>2760</v>
      </c>
      <c r="C13" s="114"/>
      <c r="D13" s="130"/>
    </row>
    <row r="14" spans="1:5" ht="26.65" hidden="1" customHeight="1" x14ac:dyDescent="0.2">
      <c r="A14" s="28"/>
      <c r="B14" s="38">
        <v>0.1</v>
      </c>
      <c r="C14" s="47">
        <f>B13*B14</f>
        <v>276</v>
      </c>
      <c r="D14" s="130"/>
    </row>
    <row r="15" spans="1:5" ht="26.65" customHeight="1" x14ac:dyDescent="0.2">
      <c r="A15" s="5" t="s">
        <v>2</v>
      </c>
      <c r="B15" s="6">
        <v>2760</v>
      </c>
      <c r="C15" s="69"/>
      <c r="D15" s="131"/>
    </row>
    <row r="16" spans="1:5" ht="12.75" customHeight="1" x14ac:dyDescent="0.2">
      <c r="A16" s="7"/>
      <c r="B16" s="1"/>
    </row>
    <row r="17" spans="1:4" x14ac:dyDescent="0.2">
      <c r="A17" s="110" t="s">
        <v>8</v>
      </c>
      <c r="B17" s="111"/>
      <c r="C17" s="111"/>
      <c r="D17" s="112"/>
    </row>
    <row r="18" spans="1:4" x14ac:dyDescent="0.2">
      <c r="A18" s="2" t="s">
        <v>0</v>
      </c>
      <c r="B18" s="3" t="s">
        <v>37</v>
      </c>
      <c r="C18" s="3" t="s">
        <v>38</v>
      </c>
      <c r="D18" s="4" t="s">
        <v>6</v>
      </c>
    </row>
    <row r="19" spans="1:4" ht="53.25" customHeight="1" x14ac:dyDescent="0.2">
      <c r="A19" s="5" t="s">
        <v>1</v>
      </c>
      <c r="B19" s="6">
        <v>185</v>
      </c>
      <c r="C19" s="113" t="str">
        <f>IF(AND(B20&lt;1),"NO PM STATED",IF(AND(B19&gt;=B22-C21),"MET PM",IF(AND(B19&lt;B22-C21),"PM NOT MET")))</f>
        <v>MET PM</v>
      </c>
      <c r="D19" s="159"/>
    </row>
    <row r="20" spans="1:4" ht="26.65" customHeight="1" x14ac:dyDescent="0.2">
      <c r="A20" s="28" t="s">
        <v>44</v>
      </c>
      <c r="B20" s="6">
        <f>B22:B22</f>
        <v>96</v>
      </c>
      <c r="C20" s="114"/>
      <c r="D20" s="160"/>
    </row>
    <row r="21" spans="1:4" ht="26.65" hidden="1" customHeight="1" x14ac:dyDescent="0.2">
      <c r="A21" s="28"/>
      <c r="B21" s="38">
        <v>0.1</v>
      </c>
      <c r="C21" s="39">
        <f>B20*B21</f>
        <v>9.6000000000000014</v>
      </c>
      <c r="D21" s="160"/>
    </row>
    <row r="22" spans="1:4" ht="26.65" customHeight="1" x14ac:dyDescent="0.2">
      <c r="A22" s="8" t="s">
        <v>2</v>
      </c>
      <c r="B22" s="6">
        <v>96</v>
      </c>
      <c r="C22" s="69"/>
      <c r="D22" s="161"/>
    </row>
    <row r="23" spans="1:4" ht="12.75" customHeight="1" x14ac:dyDescent="0.2">
      <c r="A23" s="9"/>
    </row>
    <row r="24" spans="1:4" x14ac:dyDescent="0.2">
      <c r="A24" s="110" t="s">
        <v>9</v>
      </c>
      <c r="B24" s="111"/>
      <c r="C24" s="111"/>
      <c r="D24" s="112"/>
    </row>
    <row r="25" spans="1:4" x14ac:dyDescent="0.2">
      <c r="A25" s="11" t="s">
        <v>0</v>
      </c>
      <c r="B25" s="3" t="s">
        <v>37</v>
      </c>
      <c r="C25" s="3" t="s">
        <v>38</v>
      </c>
      <c r="D25" s="4" t="s">
        <v>6</v>
      </c>
    </row>
    <row r="26" spans="1:4" ht="53.25" customHeight="1" x14ac:dyDescent="0.2">
      <c r="A26" s="8" t="s">
        <v>1</v>
      </c>
      <c r="B26" s="6">
        <v>195008</v>
      </c>
      <c r="C26" s="113" t="str">
        <f>IF(AND(B27&lt;1),"NO PM STATED",IF(AND(B26&gt;=B29-C28),"MET PM",IF(AND(B26&lt;B29-C28),"PM NOT MET")))</f>
        <v>MET PM</v>
      </c>
      <c r="D26" s="130"/>
    </row>
    <row r="27" spans="1:4" ht="26.65" customHeight="1" x14ac:dyDescent="0.2">
      <c r="A27" s="28" t="s">
        <v>44</v>
      </c>
      <c r="B27" s="6">
        <f>B29:B29</f>
        <v>188059</v>
      </c>
      <c r="C27" s="114"/>
      <c r="D27" s="130"/>
    </row>
    <row r="28" spans="1:4" ht="26.65" hidden="1" customHeight="1" x14ac:dyDescent="0.2">
      <c r="A28" s="28"/>
      <c r="B28" s="38">
        <v>0.1</v>
      </c>
      <c r="C28" s="47">
        <f>B27*B28</f>
        <v>18805.900000000001</v>
      </c>
      <c r="D28" s="130"/>
    </row>
    <row r="29" spans="1:4" ht="26.65" customHeight="1" x14ac:dyDescent="0.2">
      <c r="A29" s="8" t="s">
        <v>2</v>
      </c>
      <c r="B29" s="6">
        <v>188059</v>
      </c>
      <c r="C29" s="69"/>
      <c r="D29" s="131"/>
    </row>
    <row r="30" spans="1:4" ht="12.75" customHeight="1" x14ac:dyDescent="0.2">
      <c r="A30" s="12"/>
    </row>
    <row r="31" spans="1:4" x14ac:dyDescent="0.2">
      <c r="A31" s="110" t="s">
        <v>10</v>
      </c>
      <c r="B31" s="111"/>
      <c r="C31" s="111"/>
      <c r="D31" s="112"/>
    </row>
    <row r="32" spans="1:4" x14ac:dyDescent="0.2">
      <c r="A32" s="11" t="s">
        <v>0</v>
      </c>
      <c r="B32" s="3" t="s">
        <v>37</v>
      </c>
      <c r="C32" s="3" t="s">
        <v>38</v>
      </c>
      <c r="D32" s="4" t="s">
        <v>6</v>
      </c>
    </row>
    <row r="33" spans="1:4" ht="53.25" customHeight="1" x14ac:dyDescent="0.2">
      <c r="A33" s="8" t="s">
        <v>1</v>
      </c>
      <c r="B33" s="6">
        <v>276</v>
      </c>
      <c r="C33" s="113" t="str">
        <f>IF(AND(B34&lt;1),"NO PM STATED",IF(AND(B33&gt;=B36-C35),"MET PM",IF(AND(B33&lt;B36-C35),"PM NOT MET")))</f>
        <v>MET PM</v>
      </c>
      <c r="D33" s="130"/>
    </row>
    <row r="34" spans="1:4" ht="26.65" customHeight="1" x14ac:dyDescent="0.2">
      <c r="A34" s="28" t="s">
        <v>44</v>
      </c>
      <c r="B34" s="6">
        <f>B36:B36</f>
        <v>235</v>
      </c>
      <c r="C34" s="114"/>
      <c r="D34" s="130"/>
    </row>
    <row r="35" spans="1:4" ht="26.65" hidden="1" customHeight="1" x14ac:dyDescent="0.2">
      <c r="A35" s="28"/>
      <c r="B35" s="38">
        <v>0.1</v>
      </c>
      <c r="C35" s="39">
        <f>B34*B35</f>
        <v>23.5</v>
      </c>
      <c r="D35" s="130"/>
    </row>
    <row r="36" spans="1:4" ht="26.65" customHeight="1" x14ac:dyDescent="0.2">
      <c r="A36" s="8" t="s">
        <v>2</v>
      </c>
      <c r="B36" s="6">
        <v>235</v>
      </c>
      <c r="C36" s="71"/>
      <c r="D36" s="131"/>
    </row>
    <row r="37" spans="1:4" ht="12.75" customHeight="1" x14ac:dyDescent="0.2">
      <c r="A37" s="12"/>
    </row>
    <row r="38" spans="1:4" x14ac:dyDescent="0.2">
      <c r="A38" s="154" t="s">
        <v>61</v>
      </c>
      <c r="B38" s="154"/>
      <c r="C38" s="154"/>
      <c r="D38" s="154"/>
    </row>
    <row r="39" spans="1:4" x14ac:dyDescent="0.2">
      <c r="A39" s="12"/>
    </row>
    <row r="40" spans="1:4" x14ac:dyDescent="0.2">
      <c r="A40" s="186" t="s">
        <v>3</v>
      </c>
      <c r="B40" s="187"/>
      <c r="C40" s="187"/>
      <c r="D40" s="188"/>
    </row>
    <row r="41" spans="1:4" x14ac:dyDescent="0.2">
      <c r="A41" s="11" t="s">
        <v>0</v>
      </c>
      <c r="B41" s="3" t="s">
        <v>37</v>
      </c>
      <c r="C41" s="3" t="s">
        <v>38</v>
      </c>
      <c r="D41" s="4" t="s">
        <v>6</v>
      </c>
    </row>
    <row r="42" spans="1:4" ht="53.25" customHeight="1" x14ac:dyDescent="0.2">
      <c r="A42" s="14" t="s">
        <v>1</v>
      </c>
      <c r="B42" s="6">
        <v>13</v>
      </c>
      <c r="C42" s="113" t="str">
        <f>IF(AND(B43&lt;1),"NO PM STATED",IF(AND(B42&gt;=B45-C44),"MET PM",IF(AND(B42&lt;B45-C44),"PM NOT MET")))</f>
        <v>PM NOT MET</v>
      </c>
      <c r="D42" s="194"/>
    </row>
    <row r="43" spans="1:4" ht="26.65" customHeight="1" x14ac:dyDescent="0.2">
      <c r="A43" s="28" t="s">
        <v>44</v>
      </c>
      <c r="B43" s="6">
        <f>B45:B45</f>
        <v>30</v>
      </c>
      <c r="C43" s="114"/>
      <c r="D43" s="195"/>
    </row>
    <row r="44" spans="1:4" ht="26.65" hidden="1" customHeight="1" x14ac:dyDescent="0.2">
      <c r="A44" s="28"/>
      <c r="B44" s="38">
        <v>0.05</v>
      </c>
      <c r="C44" s="39">
        <f>B43*B44</f>
        <v>1.5</v>
      </c>
      <c r="D44" s="195"/>
    </row>
    <row r="45" spans="1:4" ht="45.75" customHeight="1" x14ac:dyDescent="0.2">
      <c r="A45" s="14" t="s">
        <v>2</v>
      </c>
      <c r="B45" s="6">
        <v>30</v>
      </c>
      <c r="C45" s="69"/>
      <c r="D45" s="196"/>
    </row>
    <row r="46" spans="1:4" ht="12.75" customHeight="1" x14ac:dyDescent="0.2">
      <c r="A46" s="12"/>
    </row>
    <row r="47" spans="1:4" x14ac:dyDescent="0.2">
      <c r="A47" s="154" t="s">
        <v>62</v>
      </c>
      <c r="B47" s="154"/>
      <c r="C47" s="154"/>
      <c r="D47" s="154"/>
    </row>
    <row r="48" spans="1:4" ht="9" customHeight="1" x14ac:dyDescent="0.2">
      <c r="A48" s="12"/>
    </row>
    <row r="49" spans="1:4" ht="69" customHeight="1" x14ac:dyDescent="0.2">
      <c r="A49" s="126" t="s">
        <v>70</v>
      </c>
      <c r="B49" s="126"/>
      <c r="C49" s="126"/>
      <c r="D49" s="126"/>
    </row>
    <row r="127" spans="1:4" x14ac:dyDescent="0.2">
      <c r="A127" s="12"/>
      <c r="B127" s="12"/>
      <c r="C127" s="12"/>
      <c r="D127" s="12"/>
    </row>
  </sheetData>
  <sheetProtection password="CD52" sheet="1" objects="1" scenarios="1"/>
  <protectedRanges>
    <protectedRange sqref="D42 D33 D26 D19 D12" name="Range1"/>
  </protectedRanges>
  <customSheetViews>
    <customSheetView guid="{3A600F54-6A56-45BB-B747-8667762B4338}" scale="75" showRuler="0" topLeftCell="A25">
      <selection activeCell="A36" sqref="A36"/>
      <rowBreaks count="1" manualBreakCount="1">
        <brk id="22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sqref="A1:D1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4">
      <selection activeCell="D18" sqref="D18:D19"/>
      <rowBreaks count="1" manualBreakCount="1">
        <brk id="26" max="16383" man="1"/>
      </rowBreaks>
      <pageMargins left="0.33" right="0.4" top="0.52" bottom="0.72" header="0.5" footer="0.5"/>
      <pageSetup scale="95" orientation="portrait" r:id="rId3"/>
      <headerFooter alignWithMargins="0">
        <oddFooter>&amp;L&amp;9 12/01/2008 &amp;A&amp;R&amp;9CCSC HOM 08-55 Page &amp;P of &amp;N</oddFooter>
      </headerFooter>
    </customSheetView>
  </customSheetViews>
  <mergeCells count="26">
    <mergeCell ref="A10:D10"/>
    <mergeCell ref="A1:D1"/>
    <mergeCell ref="A2:D2"/>
    <mergeCell ref="A3:D3"/>
    <mergeCell ref="A4:D4"/>
    <mergeCell ref="A5:D5"/>
    <mergeCell ref="A6:D6"/>
    <mergeCell ref="A7:D7"/>
    <mergeCell ref="A8:D8"/>
    <mergeCell ref="D12:D15"/>
    <mergeCell ref="C12:C13"/>
    <mergeCell ref="A17:D17"/>
    <mergeCell ref="A24:D24"/>
    <mergeCell ref="C33:C34"/>
    <mergeCell ref="D26:D29"/>
    <mergeCell ref="C19:C20"/>
    <mergeCell ref="A31:D31"/>
    <mergeCell ref="D19:D22"/>
    <mergeCell ref="C26:C27"/>
    <mergeCell ref="D33:D36"/>
    <mergeCell ref="A38:D38"/>
    <mergeCell ref="A49:D49"/>
    <mergeCell ref="A47:D47"/>
    <mergeCell ref="A40:D40"/>
    <mergeCell ref="D42:D45"/>
    <mergeCell ref="C42:C43"/>
  </mergeCells>
  <phoneticPr fontId="7" type="noConversion"/>
  <conditionalFormatting sqref="B13 B20 B27 B34 B43">
    <cfRule type="cellIs" dxfId="16" priority="7" operator="lessThan">
      <formula>1</formula>
    </cfRule>
  </conditionalFormatting>
  <conditionalFormatting sqref="C42 C33 C26 C19 C12">
    <cfRule type="cellIs" dxfId="15" priority="1" operator="equal">
      <formula>"NO PM STATED"</formula>
    </cfRule>
  </conditionalFormatting>
  <conditionalFormatting sqref="C42 C33 C26 C19 C12">
    <cfRule type="cellIs" dxfId="14" priority="2" stopIfTrue="1" operator="equal">
      <formula>"PM NOT MET"</formula>
    </cfRule>
  </conditionalFormatting>
  <pageMargins left="0.33" right="0.4" top="0.52" bottom="0.72" header="0.5" footer="0.5"/>
  <pageSetup scale="85" orientation="portrait" r:id="rId4"/>
  <headerFooter alignWithMargins="0">
    <oddFooter>&amp;L&amp;9 07/15/2015  &amp;A&amp;R&amp;9Attachment 2, CCPC HOM 15-18 Page &amp;P of  &amp;N</oddFooter>
  </headerFooter>
  <rowBreaks count="1" manualBreakCount="1">
    <brk id="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080D7B-E7AC-4343-A164-2FDA6EA2DF3D}"/>
</file>

<file path=customXml/itemProps2.xml><?xml version="1.0" encoding="utf-8"?>
<ds:datastoreItem xmlns:ds="http://schemas.openxmlformats.org/officeDocument/2006/customXml" ds:itemID="{31BD6A42-F066-4879-9EBE-5712CB17CC83}"/>
</file>

<file path=customXml/itemProps3.xml><?xml version="1.0" encoding="utf-8"?>
<ds:datastoreItem xmlns:ds="http://schemas.openxmlformats.org/officeDocument/2006/customXml" ds:itemID="{D853E67A-0BC4-421A-95C7-B52C3CD34A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Allegany</vt:lpstr>
      <vt:lpstr>Anne_Arundel</vt:lpstr>
      <vt:lpstr>Balto_City_LHD</vt:lpstr>
      <vt:lpstr>Balto_City_UM</vt:lpstr>
      <vt:lpstr>Balto_County</vt:lpstr>
      <vt:lpstr>Calvert</vt:lpstr>
      <vt:lpstr>Caroline</vt:lpstr>
      <vt:lpstr>Carroll</vt:lpstr>
      <vt:lpstr>Cecil</vt:lpstr>
      <vt:lpstr>Charles</vt:lpstr>
      <vt:lpstr>Dorchester</vt:lpstr>
      <vt:lpstr>Frederick</vt:lpstr>
      <vt:lpstr>Allegany!Print_Area</vt:lpstr>
      <vt:lpstr>Anne_Arundel!Print_Area</vt:lpstr>
    </vt:vector>
  </TitlesOfParts>
  <Company>FHA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lunderwood</dc:creator>
  <cp:lastModifiedBy>Cynthia Walker</cp:lastModifiedBy>
  <cp:lastPrinted>2015-07-17T13:15:29Z</cp:lastPrinted>
  <dcterms:created xsi:type="dcterms:W3CDTF">2008-11-25T20:02:10Z</dcterms:created>
  <dcterms:modified xsi:type="dcterms:W3CDTF">2015-07-17T13:15:46Z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  <property fmtid="{D5CDD505-2E9C-101B-9397-08002B2CF9AE}" pid="3" name="Order">
    <vt:r8>40100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