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3405" yWindow="-105" windowWidth="9570" windowHeight="11385" tabRatio="928"/>
  </bookViews>
  <sheets>
    <sheet name="Allegany" sheetId="1" r:id="rId1"/>
    <sheet name="Anne_Arundel" sheetId="2" r:id="rId2"/>
    <sheet name="Balto_City_LHD" sheetId="3" r:id="rId3"/>
    <sheet name="Balto_City_UM" sheetId="4" r:id="rId4"/>
    <sheet name="Balto_County" sheetId="5" r:id="rId5"/>
    <sheet name="Calvert" sheetId="6" r:id="rId6"/>
    <sheet name="Caroline" sheetId="7" r:id="rId7"/>
    <sheet name="Carroll" sheetId="8" r:id="rId8"/>
    <sheet name="Cecil" sheetId="9" r:id="rId9"/>
    <sheet name="Charles" sheetId="10" r:id="rId10"/>
    <sheet name="Dorchester" sheetId="11" r:id="rId11"/>
    <sheet name="Frederick" sheetId="12" r:id="rId12"/>
  </sheets>
  <definedNames>
    <definedName name="_xlnm._FilterDatabase" localSheetId="4" hidden="1">Balto_County!$A$77:$E$81</definedName>
    <definedName name="_xlnm._FilterDatabase" localSheetId="5" hidden="1">Calvert!$A$67:$E$67</definedName>
    <definedName name="_xlnm._FilterDatabase" localSheetId="6" hidden="1">Caroline!$A$7:$E$16</definedName>
    <definedName name="_xlnm._FilterDatabase" localSheetId="7" hidden="1">Carroll!$A$77:$E$81</definedName>
    <definedName name="_xlnm._FilterDatabase" localSheetId="9" hidden="1">Charles!$A$7:$E$7</definedName>
    <definedName name="_xlnm._FilterDatabase" localSheetId="11" hidden="1">Frederick!#REF!</definedName>
    <definedName name="_xlnm.Print_Area" localSheetId="0">Allegany!$A$1:$D$45</definedName>
  </definedNames>
  <calcPr calcId="145621"/>
  <customWorkbookViews>
    <customWorkbookView name="lunderwood - Personal View" guid="{47CDEB64-ABB4-4932-9951-3A119F89C289}" mergeInterval="0" changesSavedWin="1" personalView="1" maximized="1" windowWidth="1020" windowHeight="552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aweinstein - Personal View" guid="{3A600F54-6A56-45BB-B747-8667762B4338}" mergeInterval="0" personalView="1" maximized="1" windowWidth="1020" windowHeight="526" tabRatio="922" activeSheetId="1"/>
  </customWorkbookViews>
  <fileRecoveryPr autoRecover="0"/>
</workbook>
</file>

<file path=xl/calcChain.xml><?xml version="1.0" encoding="utf-8"?>
<calcChain xmlns="http://schemas.openxmlformats.org/spreadsheetml/2006/main">
  <c r="C78" i="5" l="1"/>
  <c r="B19" i="5" l="1"/>
  <c r="B64" i="12" l="1"/>
  <c r="B53" i="12"/>
  <c r="B48" i="12"/>
  <c r="B43" i="12"/>
  <c r="B38" i="12"/>
  <c r="B31" i="12"/>
  <c r="B24" i="12"/>
  <c r="B19" i="12"/>
  <c r="B14" i="12"/>
  <c r="B9" i="12"/>
  <c r="B39" i="11"/>
  <c r="B30" i="11"/>
  <c r="B23" i="11"/>
  <c r="B16" i="11"/>
  <c r="B9" i="11"/>
  <c r="C58" i="10"/>
  <c r="C49" i="10"/>
  <c r="C44" i="10"/>
  <c r="C37" i="10"/>
  <c r="C32" i="10"/>
  <c r="C25" i="10"/>
  <c r="C20" i="10"/>
  <c r="C13" i="10"/>
  <c r="B59" i="10" l="1"/>
  <c r="B50" i="10"/>
  <c r="B45" i="10"/>
  <c r="B38" i="10"/>
  <c r="B33" i="10"/>
  <c r="B26" i="10"/>
  <c r="B21" i="10"/>
  <c r="B14" i="10"/>
  <c r="B9" i="10"/>
  <c r="B9" i="9"/>
  <c r="B16" i="9"/>
  <c r="B23" i="9"/>
  <c r="B30" i="9"/>
  <c r="B39" i="9"/>
  <c r="B79" i="8"/>
  <c r="B70" i="8"/>
  <c r="B63" i="8"/>
  <c r="B58" i="8"/>
  <c r="B53" i="8"/>
  <c r="B48" i="8"/>
  <c r="B43" i="8"/>
  <c r="B36" i="8"/>
  <c r="B29" i="8"/>
  <c r="B24" i="8"/>
  <c r="B19" i="8"/>
  <c r="B14" i="8"/>
  <c r="B9" i="8"/>
  <c r="B9" i="7" l="1"/>
  <c r="B14" i="7"/>
  <c r="B21" i="7"/>
  <c r="B26" i="7"/>
  <c r="B33" i="7"/>
  <c r="B38" i="7"/>
  <c r="B45" i="7"/>
  <c r="B50" i="7"/>
  <c r="B59" i="7"/>
  <c r="C68" i="6"/>
  <c r="C59" i="6"/>
  <c r="C54" i="6"/>
  <c r="C49" i="6"/>
  <c r="C42" i="6"/>
  <c r="C37" i="6"/>
  <c r="C32" i="6"/>
  <c r="C25" i="6"/>
  <c r="C18" i="6"/>
  <c r="C13" i="6"/>
  <c r="C8" i="6"/>
  <c r="B69" i="6"/>
  <c r="B60" i="6"/>
  <c r="B55" i="6"/>
  <c r="B50" i="6"/>
  <c r="B43" i="6"/>
  <c r="B38" i="6"/>
  <c r="B33" i="6"/>
  <c r="B26" i="6"/>
  <c r="B19" i="6"/>
  <c r="B9" i="6"/>
  <c r="C64" i="5"/>
  <c r="C59" i="5"/>
  <c r="C52" i="5"/>
  <c r="C47" i="5"/>
  <c r="C42" i="5"/>
  <c r="C35" i="5"/>
  <c r="C30" i="5"/>
  <c r="C25" i="5"/>
  <c r="C13" i="5"/>
  <c r="B79" i="5"/>
  <c r="B70" i="5"/>
  <c r="B65" i="5"/>
  <c r="B60" i="5"/>
  <c r="B53" i="5"/>
  <c r="B48" i="5"/>
  <c r="B43" i="5"/>
  <c r="B36" i="5"/>
  <c r="B31" i="5"/>
  <c r="B26" i="5"/>
  <c r="B14" i="5"/>
  <c r="B9" i="5"/>
  <c r="C98" i="4"/>
  <c r="C91" i="4"/>
  <c r="C85" i="4"/>
  <c r="C78" i="4"/>
  <c r="C69" i="4"/>
  <c r="C64" i="4"/>
  <c r="C52" i="4"/>
  <c r="C47" i="4"/>
  <c r="C42" i="4"/>
  <c r="C35" i="4"/>
  <c r="C30" i="4"/>
  <c r="C18" i="4"/>
  <c r="C13" i="4"/>
  <c r="C8" i="4"/>
  <c r="B99" i="4"/>
  <c r="B92" i="4"/>
  <c r="B86" i="4"/>
  <c r="B79" i="4"/>
  <c r="B70" i="4"/>
  <c r="B65" i="4"/>
  <c r="B60" i="4"/>
  <c r="B53" i="4"/>
  <c r="B43" i="4"/>
  <c r="B36" i="4"/>
  <c r="B31" i="4"/>
  <c r="B26" i="4"/>
  <c r="B19" i="4"/>
  <c r="B14" i="4"/>
  <c r="B9" i="4"/>
  <c r="B9" i="3"/>
  <c r="B14" i="3"/>
  <c r="B21" i="3"/>
  <c r="B26" i="3"/>
  <c r="B33" i="3"/>
  <c r="B38" i="3"/>
  <c r="B45" i="3"/>
  <c r="B50" i="3"/>
  <c r="B59" i="3"/>
  <c r="B65" i="3"/>
  <c r="B107" i="2"/>
  <c r="B100" i="2"/>
  <c r="B94" i="2"/>
  <c r="B85" i="2"/>
  <c r="B80" i="2"/>
  <c r="B75" i="2"/>
  <c r="B68" i="2"/>
  <c r="B63" i="2"/>
  <c r="B58" i="2"/>
  <c r="B53" i="2"/>
  <c r="B48" i="2"/>
  <c r="B41" i="2"/>
  <c r="B36" i="2"/>
  <c r="B29" i="2"/>
  <c r="B24" i="2"/>
  <c r="B19" i="2"/>
  <c r="B14" i="2"/>
  <c r="B9" i="2"/>
  <c r="B9" i="1" l="1"/>
  <c r="C38" i="1"/>
  <c r="C29" i="1"/>
  <c r="C22" i="1"/>
  <c r="C15" i="1"/>
  <c r="B39" i="1" l="1"/>
  <c r="B30" i="1"/>
  <c r="B23" i="1"/>
  <c r="B16" i="1"/>
  <c r="C22" i="10" l="1"/>
  <c r="C86" i="2" l="1"/>
  <c r="C84" i="2" s="1"/>
  <c r="B48" i="4" l="1"/>
  <c r="C100" i="4" l="1"/>
  <c r="C93" i="4"/>
  <c r="C87" i="4"/>
  <c r="C32" i="5" l="1"/>
  <c r="C10" i="1"/>
  <c r="C8" i="1" s="1"/>
  <c r="C32" i="12" l="1"/>
  <c r="C30" i="12" s="1"/>
  <c r="C17" i="1"/>
  <c r="C10" i="4" l="1"/>
  <c r="B14" i="6"/>
  <c r="C60" i="7" l="1"/>
  <c r="C58" i="7" s="1"/>
  <c r="C27" i="7"/>
  <c r="C25" i="7" s="1"/>
  <c r="C51" i="7"/>
  <c r="C49" i="7" s="1"/>
  <c r="C39" i="7"/>
  <c r="C37" i="7" s="1"/>
  <c r="C46" i="7"/>
  <c r="C44" i="7" s="1"/>
  <c r="C34" i="7"/>
  <c r="C32" i="7" s="1"/>
  <c r="C22" i="7"/>
  <c r="C20" i="7" s="1"/>
  <c r="C54" i="4"/>
  <c r="C60" i="10" l="1"/>
  <c r="C51" i="10"/>
  <c r="C46" i="10"/>
  <c r="C27" i="10"/>
  <c r="C15" i="10"/>
  <c r="C10" i="10"/>
  <c r="C8" i="10" s="1"/>
  <c r="C71" i="8"/>
  <c r="C69" i="8" s="1"/>
  <c r="C37" i="8"/>
  <c r="C35" i="8" s="1"/>
  <c r="C101" i="2"/>
  <c r="C99" i="2" s="1"/>
  <c r="C71" i="4"/>
  <c r="B85" i="5"/>
  <c r="C86" i="5" s="1"/>
  <c r="C25" i="8"/>
  <c r="C23" i="8" s="1"/>
  <c r="C80" i="4"/>
  <c r="C39" i="10"/>
  <c r="C34" i="6"/>
  <c r="C24" i="11"/>
  <c r="C22" i="11" s="1"/>
  <c r="C40" i="1"/>
  <c r="C15" i="6"/>
  <c r="C10" i="5"/>
  <c r="C8" i="5" s="1"/>
  <c r="C20" i="4"/>
  <c r="C15" i="4"/>
  <c r="C95" i="2"/>
  <c r="C93" i="2" s="1"/>
  <c r="C81" i="2"/>
  <c r="C79" i="2" s="1"/>
  <c r="C37" i="2"/>
  <c r="C35" i="2" s="1"/>
  <c r="C24" i="1"/>
  <c r="C59" i="8"/>
  <c r="C57" i="8" s="1"/>
  <c r="C49" i="8"/>
  <c r="C47" i="8" s="1"/>
  <c r="C20" i="8"/>
  <c r="C18" i="8" s="1"/>
  <c r="C40" i="11"/>
  <c r="C38" i="11" s="1"/>
  <c r="C17" i="11"/>
  <c r="C15" i="11" s="1"/>
  <c r="C10" i="11"/>
  <c r="C8" i="11" s="1"/>
  <c r="C44" i="8"/>
  <c r="C42" i="8" s="1"/>
  <c r="C49" i="5"/>
  <c r="C44" i="5"/>
  <c r="C37" i="4"/>
  <c r="C27" i="4"/>
  <c r="C25" i="4" s="1"/>
  <c r="C25" i="2"/>
  <c r="C23" i="2" s="1"/>
  <c r="C66" i="3"/>
  <c r="C64" i="3" s="1"/>
  <c r="C51" i="3"/>
  <c r="C49" i="3" s="1"/>
  <c r="C34" i="3"/>
  <c r="C32" i="3" s="1"/>
  <c r="C15" i="3"/>
  <c r="C13" i="3" s="1"/>
  <c r="C61" i="4"/>
  <c r="C59" i="4" s="1"/>
  <c r="C49" i="4"/>
  <c r="C39" i="3"/>
  <c r="C37" i="3" s="1"/>
  <c r="C32" i="4"/>
  <c r="C59" i="2"/>
  <c r="C57" i="2" s="1"/>
  <c r="C44" i="12"/>
  <c r="C42" i="12" s="1"/>
  <c r="C39" i="12"/>
  <c r="C37" i="12" s="1"/>
  <c r="C25" i="12"/>
  <c r="C23" i="12" s="1"/>
  <c r="C64" i="8"/>
  <c r="C62" i="8" s="1"/>
  <c r="C54" i="8"/>
  <c r="C52" i="8" s="1"/>
  <c r="C15" i="7"/>
  <c r="C13" i="7" s="1"/>
  <c r="C10" i="7"/>
  <c r="C8" i="7" s="1"/>
  <c r="C51" i="6"/>
  <c r="C39" i="6"/>
  <c r="C27" i="6"/>
  <c r="C20" i="6"/>
  <c r="C10" i="6"/>
  <c r="C71" i="5"/>
  <c r="C69" i="5" s="1"/>
  <c r="C66" i="5"/>
  <c r="C61" i="5"/>
  <c r="C37" i="5"/>
  <c r="C10" i="3"/>
  <c r="C8" i="3" s="1"/>
  <c r="C54" i="2"/>
  <c r="C52" i="2" s="1"/>
  <c r="C20" i="2"/>
  <c r="C18" i="2" s="1"/>
  <c r="C15" i="2"/>
  <c r="C13" i="2" s="1"/>
  <c r="C108" i="2"/>
  <c r="C106" i="2" s="1"/>
  <c r="C54" i="5"/>
  <c r="C80" i="5"/>
  <c r="C60" i="3"/>
  <c r="C58" i="3" s="1"/>
  <c r="C46" i="3"/>
  <c r="C44" i="3" s="1"/>
  <c r="C31" i="11"/>
  <c r="C29" i="11" s="1"/>
  <c r="C61" i="6"/>
  <c r="C70" i="6"/>
  <c r="C44" i="6"/>
  <c r="C64" i="2"/>
  <c r="C62" i="2" s="1"/>
  <c r="C10" i="2"/>
  <c r="C8" i="2" s="1"/>
  <c r="C34" i="10"/>
  <c r="C15" i="5"/>
  <c r="C49" i="2"/>
  <c r="C47" i="2" s="1"/>
  <c r="C69" i="2"/>
  <c r="C67" i="2" s="1"/>
  <c r="C20" i="5"/>
  <c r="C18" i="5" s="1"/>
  <c r="C30" i="8"/>
  <c r="C28" i="8" s="1"/>
  <c r="C54" i="12"/>
  <c r="C52" i="12" s="1"/>
  <c r="C15" i="12"/>
  <c r="C13" i="12" s="1"/>
  <c r="C44" i="4"/>
  <c r="C22" i="3"/>
  <c r="C20" i="3" s="1"/>
  <c r="C27" i="3"/>
  <c r="C25" i="3" s="1"/>
  <c r="C30" i="2"/>
  <c r="C28" i="2" s="1"/>
  <c r="C76" i="2"/>
  <c r="C74" i="2" s="1"/>
  <c r="C27" i="5"/>
  <c r="C56" i="6"/>
  <c r="C17" i="9"/>
  <c r="C15" i="9" s="1"/>
  <c r="C49" i="12"/>
  <c r="C47" i="12" s="1"/>
  <c r="C20" i="12"/>
  <c r="C18" i="12" s="1"/>
  <c r="C15" i="8"/>
  <c r="C13" i="8" s="1"/>
  <c r="C31" i="1"/>
  <c r="C42" i="2"/>
  <c r="C40" i="2" s="1"/>
  <c r="C10" i="12"/>
  <c r="C8" i="12" s="1"/>
  <c r="C65" i="12"/>
  <c r="C63" i="12" s="1"/>
  <c r="C80" i="8"/>
  <c r="C78" i="8" s="1"/>
  <c r="C10" i="9" l="1"/>
  <c r="C8" i="9" s="1"/>
  <c r="C24" i="9"/>
  <c r="C22" i="9" s="1"/>
  <c r="C31" i="9"/>
  <c r="C29" i="9" s="1"/>
  <c r="C40" i="9"/>
  <c r="C38" i="9" s="1"/>
  <c r="C10" i="8"/>
  <c r="C8" i="8" s="1"/>
  <c r="C84" i="5"/>
  <c r="C66" i="4"/>
</calcChain>
</file>

<file path=xl/sharedStrings.xml><?xml version="1.0" encoding="utf-8"?>
<sst xmlns="http://schemas.openxmlformats.org/spreadsheetml/2006/main" count="1038" uniqueCount="71">
  <si>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</si>
  <si>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</si>
  <si>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</si>
  <si>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</si>
  <si>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</si>
  <si>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</si>
  <si>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</si>
  <si>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</si>
  <si>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</si>
  <si>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</si>
  <si>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</si>
  <si>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Allegany County CRF/CPEST Program</t>
  </si>
  <si>
    <t>Anne Arundel County CRF/CPEST Program</t>
  </si>
  <si>
    <t>Calvert County CRF/CPEST Program</t>
  </si>
  <si>
    <t>Caroline County CRF/CPEST Program</t>
  </si>
  <si>
    <t>Carroll County CRF/CPEST Program</t>
  </si>
  <si>
    <t>Cecil County CRF/CPEST Program</t>
  </si>
  <si>
    <t>Charles County CRF/CPEST Program</t>
  </si>
  <si>
    <t>Dorchester County CRF/CPEST Program</t>
  </si>
  <si>
    <t>Frederick County CRF/CPEST Program</t>
  </si>
  <si>
    <t>Cervical</t>
  </si>
  <si>
    <t>Mammograms</t>
  </si>
  <si>
    <t>Skin</t>
  </si>
  <si>
    <t>Pap Test</t>
  </si>
  <si>
    <t>Mammogram</t>
  </si>
  <si>
    <t>Clinical Breast Exam</t>
  </si>
  <si>
    <t>Clinical Breast Exams</t>
  </si>
  <si>
    <t>Pap Tests</t>
  </si>
  <si>
    <t>Baltimore City, University of Maryland Medical System CRF/CPEST Program</t>
  </si>
  <si>
    <t>PM Projected</t>
  </si>
  <si>
    <t>Baltimore County CRF/CPEST Program</t>
  </si>
  <si>
    <t>Oral</t>
  </si>
  <si>
    <t>Oral Exam</t>
  </si>
  <si>
    <t>Colorectal</t>
  </si>
  <si>
    <t>Colonoscopy</t>
  </si>
  <si>
    <t>FOBT/FIT</t>
  </si>
  <si>
    <t>Baltimore City Health Department CRF/CPEST Program</t>
  </si>
  <si>
    <t>Cancers Declared in FY14 Grant for Education
CRC, Skin</t>
  </si>
  <si>
    <t>Cancers Declared in FY14 Grant for Screening
CRC</t>
  </si>
  <si>
    <t>FY14</t>
  </si>
  <si>
    <t>FY14 Assessment*</t>
  </si>
  <si>
    <t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</t>
  </si>
  <si>
    <t>Cancers Declared in FY14 Grant for Education
CRC</t>
  </si>
  <si>
    <t>Cancers Declared in FY14 Grant for Screening
CRC, Prostate</t>
  </si>
  <si>
    <t>Cancers Declared in FY14 Grant for Education
CRC, Breast, Cervical</t>
  </si>
  <si>
    <t>Cancers Declared in FY14 Grant for Education
CRC, Breast, Prostate, Skin</t>
  </si>
  <si>
    <t>Cancers Declared in FY14 Grant for Education
CRC, Prostate</t>
  </si>
  <si>
    <t>Cancers Declared in FY14 Grant for Education
CRC, Breast, Cervical, Oral, Skin</t>
  </si>
  <si>
    <t>Cancers Declared in FY14 Grant for Education
CRC, Prostate, Skin</t>
  </si>
  <si>
    <t>Cancers Declared in FY14 Grant for Screening
CRC, Breast, Cervical</t>
  </si>
  <si>
    <t xml:space="preserve"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
</t>
  </si>
  <si>
    <t>Cancers Declared in FY14 Grant for Education
CRC, Oral</t>
  </si>
  <si>
    <t>Cancers Declared in FY14 Grant for Screening
CRC, Oral</t>
  </si>
  <si>
    <t>Cancers Declared in FY14 Grant for Education
Breast, Cervical, CRC,  Prostate, Skin</t>
  </si>
  <si>
    <t>Cancers Declared in FY14 Grant for Screening
Breast, Cervical</t>
  </si>
  <si>
    <t xml:space="preserve"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 
</t>
  </si>
  <si>
    <t>FY14 End of Year Performance Measures (PM) Report and Action Plan
Time Period Covered: July 1, 2013 - June 30, 2014</t>
  </si>
  <si>
    <t>Source: Cancer Education Database (EDB), Form 1 - F1/S2 and Form 2 - F2/S2 Reports, 07/09/2014</t>
  </si>
  <si>
    <t>Source: Cancer Education Database (EDB), Form 1 - F1/S2 and Form 2 - F2/S2 Reports,07/09/2014</t>
  </si>
  <si>
    <r>
      <rPr>
        <b/>
        <u/>
        <sz val="10"/>
        <rFont val="Times New Roman"/>
        <family val="1"/>
      </rP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 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 xml:space="preserve">" (in bold and red):
     1) Provide rationale for why each Performance 
         Measure was not met
     2) State the specific methods and steps planned to correct this in the
         future 
• Submit the Action Plan in electronic format via e-mail with Progress Report by </t>
    </r>
    <r>
      <rPr>
        <b/>
        <sz val="10"/>
        <color rgb="FFFF0000"/>
        <rFont val="Times New Roman"/>
        <family val="1"/>
      </rPr>
      <t>July 31, 2014</t>
    </r>
    <r>
      <rPr>
        <b/>
        <sz val="10"/>
        <rFont val="Times New Roman"/>
        <family val="1"/>
      </rPr>
      <t xml:space="preserve">
</t>
    </r>
  </si>
  <si>
    <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 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 xml:space="preserve">" (in bold and red):
     1) Provide rationale for why each Performance 
         Measure was not met
     2) State the specific methods and steps planned to correct this in the
         future 
• Submit the Action Plan in electronic format via e-mail with Progress Report by </t>
    </r>
    <r>
      <rPr>
        <b/>
        <sz val="10"/>
        <color rgb="FFFF0000"/>
        <rFont val="Times New Roman"/>
        <family val="1"/>
      </rPr>
      <t>July 31, 2014</t>
    </r>
    <r>
      <rPr>
        <b/>
        <sz val="10"/>
        <rFont val="Times New Roman"/>
        <family val="1"/>
      </rPr>
      <t xml:space="preserve">
</t>
    </r>
  </si>
  <si>
    <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 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>" (in bold and red):
     1) Provide rationale for why each Performance 
         Measure was not met
     2) State the specific methods and steps planned to correct this in the
         future 
• Submit the Action Plan in electronic format via e-mail with Progress Report by</t>
    </r>
    <r>
      <rPr>
        <b/>
        <sz val="10"/>
        <color rgb="FFFF0000"/>
        <rFont val="Times New Roman"/>
        <family val="1"/>
      </rPr>
      <t xml:space="preserve"> July 31, 2014</t>
    </r>
    <r>
      <rPr>
        <b/>
        <sz val="10"/>
        <rFont val="Times New Roman"/>
        <family val="1"/>
      </rPr>
      <t xml:space="preserve">
</t>
    </r>
  </si>
  <si>
    <r>
      <t xml:space="preserve">Instructions for the Action Plan:
</t>
    </r>
    <r>
      <rPr>
        <b/>
        <sz val="10"/>
        <rFont val="Times New Roman"/>
        <family val="1"/>
      </rPr>
      <t>• Review your achieved data and each FY14 Performance 
  Measure in this FY14 report.
• For each Assessment listed as "</t>
    </r>
    <r>
      <rPr>
        <b/>
        <sz val="10"/>
        <color rgb="FFFF0000"/>
        <rFont val="Times New Roman"/>
        <family val="1"/>
      </rPr>
      <t>PM NOT MET</t>
    </r>
    <r>
      <rPr>
        <b/>
        <sz val="10"/>
        <rFont val="Times New Roman"/>
        <family val="1"/>
      </rPr>
      <t>" (in bold and red):
     1) Provide rationale for why each Performance 
         Measure was not met
     2) State the specific methods and steps planned to correct this in the
         future 
• Submit the Action Plan in electronic format via e-mail with Progress Report by</t>
    </r>
    <r>
      <rPr>
        <b/>
        <sz val="10"/>
        <color rgb="FFFF0000"/>
        <rFont val="Times New Roman"/>
        <family val="1"/>
      </rPr>
      <t xml:space="preserve"> July 31, 2014
</t>
    </r>
    <r>
      <rPr>
        <b/>
        <sz val="10"/>
        <rFont val="Times New Roman"/>
        <family val="1"/>
      </rPr>
      <t xml:space="preserve">
</t>
    </r>
  </si>
  <si>
    <t>Source:  Cancer Client Database (CDB), C-CoPD, 07/11/2014</t>
  </si>
  <si>
    <t>Source:  Cancer Client Database (CDB), C-CoP, 07/11/2014</t>
  </si>
  <si>
    <t>Source:  Cancer Client Database (CDB), C-CoP, P-CoP 07/11/2014</t>
  </si>
  <si>
    <t>Source:  Cancer Client Database (CDB) C-CoP 07/11/2014</t>
  </si>
  <si>
    <t>Source:  Cancer Client Database (CDB), C-CoP, O-CoP, 07/11/2014</t>
  </si>
  <si>
    <t>Source:  BCCP Database, 07/09/2014; Cancer Client Database (CDB), C-CoPD, 07/11/2014</t>
  </si>
  <si>
    <t>Source:  BCCP Database, 07/09/2014</t>
  </si>
  <si>
    <t>Source: Cancer Education Database (EDB), Form 1 - F1/S2 and Form 2 - F2/S2 Reports ,07/09/2014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</si>
</sst>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sz val="12"/>
      <name val="Times New Roman"/>
      <family val="1"/>
    </font>
    <font>
      <b/>
      <sz val="8"/>
      <color indexed="22"/>
      <name val="Arial"/>
      <family val="2"/>
    </font>
    <font>
      <b/>
      <sz val="10"/>
      <color indexed="55"/>
      <name val="Arial"/>
      <family val="2"/>
    </font>
    <font>
      <b/>
      <sz val="10"/>
      <color indexed="55"/>
      <name val="Arial"/>
      <family val="2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5" fillId="0" borderId="1" xfId="0" applyFont="1" applyBorder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5" fillId="2" borderId="1" xfId="0" applyFont="1" applyFill="1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5" fillId="0" borderId="9" xfId="0" applyFont="1" applyFill="1" applyBorder="1" applyAlignment="1">
      <alignment horizontal="left"/>
    </xf>
    <xf numFmtId="0" fontId="0" fillId="0" borderId="0" xfId="0" applyFill="1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2" xfId="0" applyBorder="1"/>
    <xf numFmtId="0" fontId="5" fillId="0" borderId="1" xfId="0" applyNumberFormat="1" applyFont="1" applyBorder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2" fillId="0" borderId="1" xfId="5" applyFont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6" fillId="0" borderId="9" xfId="0" applyFont="1" applyBorder="1"/>
    <xf numFmtId="0" fontId="13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6" fillId="0" borderId="11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6" fillId="0" borderId="5" xfId="0" applyFont="1" applyBorder="1"/>
    <xf numFmtId="0" fontId="10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/>
    </xf>
    <xf numFmtId="9" fontId="6" fillId="0" borderId="1" xfId="5" applyFont="1" applyBorder="1" applyAlignment="1">
      <alignment horizontal="center"/>
    </xf>
    <xf numFmtId="3" fontId="5" fillId="0" borderId="10" xfId="0" applyNumberFormat="1" applyFont="1" applyBorder="1" applyAlignment="1">
      <alignment horizontal="center" vertical="center" wrapText="1"/>
    </xf>
    <xf numFmtId="0" fontId="0" fillId="0" borderId="6" xfId="0" applyBorder="1"/>
    <xf numFmtId="3" fontId="0" fillId="0" borderId="1" xfId="0" applyNumberFormat="1" applyFill="1" applyBorder="1" applyAlignment="1">
      <alignment horizontal="center"/>
    </xf>
    <xf numFmtId="0" fontId="11" fillId="0" borderId="8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1" fillId="0" borderId="1" xfId="5" applyFont="1" applyBorder="1" applyAlignment="1">
      <alignment horizont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left" vertical="distributed" wrapText="1"/>
    </xf>
    <xf numFmtId="0" fontId="5" fillId="0" borderId="8" xfId="0" applyFont="1" applyBorder="1" applyAlignment="1">
      <alignment horizontal="left" vertical="distributed" wrapText="1"/>
    </xf>
    <xf numFmtId="0" fontId="6" fillId="0" borderId="0" xfId="0" applyFont="1" applyAlignment="1">
      <alignment horizontal="left" vertical="top" wrapText="1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 applyProtection="1">
      <alignment horizontal="left" vertical="top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 vertical="distributed" wrapText="1"/>
    </xf>
    <xf numFmtId="0" fontId="6" fillId="0" borderId="1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7"/>
    <cellStyle name="Percent" xfId="5" builtinId="5"/>
    <cellStyle name="Percent 2" xfId="6"/>
  </cellStyles>
  <dxfs count="57"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249977111117893"/>
  </sheetPr>
  <dimension ref="A1:G123"/>
  <sheetViews>
    <sheetView tabSelected="1" zoomScaleNormal="100" workbookViewId="0">
      <selection activeCell="H13" sqref="H13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7" ht="39.75" customHeight="1" x14ac:dyDescent="0.2">
      <c r="A1" s="95" t="s">
        <v>56</v>
      </c>
      <c r="B1" s="95"/>
      <c r="C1" s="95"/>
      <c r="D1" s="95"/>
      <c r="E1" s="15"/>
    </row>
    <row r="2" spans="1:7" ht="15.75" x14ac:dyDescent="0.25">
      <c r="A2" s="96" t="s">
        <v>11</v>
      </c>
      <c r="B2" s="97"/>
      <c r="C2" s="97"/>
      <c r="D2" s="98"/>
    </row>
    <row r="3" spans="1:7" ht="60" customHeight="1" x14ac:dyDescent="0.2">
      <c r="A3" s="99" t="s">
        <v>42</v>
      </c>
      <c r="B3" s="100"/>
      <c r="C3" s="101"/>
      <c r="D3" s="102" t="s">
        <v>59</v>
      </c>
      <c r="G3" s="118"/>
    </row>
    <row r="4" spans="1:7" ht="75.75" customHeight="1" x14ac:dyDescent="0.2">
      <c r="A4" s="99" t="s">
        <v>38</v>
      </c>
      <c r="B4" s="100"/>
      <c r="C4" s="101"/>
      <c r="D4" s="103"/>
      <c r="G4" s="118"/>
    </row>
    <row r="5" spans="1:7" ht="6.75" customHeight="1" x14ac:dyDescent="0.2"/>
    <row r="6" spans="1:7" x14ac:dyDescent="0.2">
      <c r="A6" s="109" t="s">
        <v>7</v>
      </c>
      <c r="B6" s="110"/>
      <c r="C6" s="110"/>
      <c r="D6" s="111"/>
    </row>
    <row r="7" spans="1:7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7" ht="53.25" customHeight="1" x14ac:dyDescent="0.2">
      <c r="A8" s="5" t="s">
        <v>1</v>
      </c>
      <c r="B8" s="6">
        <v>2017</v>
      </c>
      <c r="C8" s="116" t="str">
        <f>IF(AND(B9&lt;1),"NO PM STATED",IF(AND(B8&gt;=B11-C10),"MET PM",IF(AND(B8&lt;B9-C10),"PM NOT MET")))</f>
        <v>MET PM</v>
      </c>
      <c r="D8" s="105"/>
    </row>
    <row r="9" spans="1:7" ht="26.65" customHeight="1" x14ac:dyDescent="0.2">
      <c r="A9" s="42" t="s">
        <v>29</v>
      </c>
      <c r="B9" s="6">
        <f>B11</f>
        <v>1098</v>
      </c>
      <c r="C9" s="117"/>
      <c r="D9" s="105"/>
    </row>
    <row r="10" spans="1:7" ht="12.75" hidden="1" customHeight="1" x14ac:dyDescent="0.2">
      <c r="A10" s="42"/>
      <c r="B10" s="51">
        <v>0.1</v>
      </c>
      <c r="C10" s="58">
        <f>B9*B10</f>
        <v>109.80000000000001</v>
      </c>
      <c r="D10" s="105"/>
    </row>
    <row r="11" spans="1:7" ht="26.65" customHeight="1" x14ac:dyDescent="0.2">
      <c r="A11" s="5" t="s">
        <v>2</v>
      </c>
      <c r="B11" s="6">
        <v>1098</v>
      </c>
      <c r="C11" s="50"/>
      <c r="D11" s="106"/>
    </row>
    <row r="12" spans="1:7" x14ac:dyDescent="0.2">
      <c r="A12" s="7"/>
      <c r="B12" s="1"/>
    </row>
    <row r="13" spans="1:7" x14ac:dyDescent="0.2">
      <c r="A13" s="109" t="s">
        <v>8</v>
      </c>
      <c r="B13" s="110"/>
      <c r="C13" s="110"/>
      <c r="D13" s="111"/>
    </row>
    <row r="14" spans="1:7" x14ac:dyDescent="0.2">
      <c r="A14" s="2" t="s">
        <v>0</v>
      </c>
      <c r="B14" s="3" t="s">
        <v>39</v>
      </c>
      <c r="C14" s="3" t="s">
        <v>40</v>
      </c>
      <c r="D14" s="4" t="s">
        <v>6</v>
      </c>
    </row>
    <row r="15" spans="1:7" ht="53.25" customHeight="1" x14ac:dyDescent="0.2">
      <c r="A15" s="5" t="s">
        <v>1</v>
      </c>
      <c r="B15" s="6">
        <v>222</v>
      </c>
      <c r="C15" s="116" t="str">
        <f>IF(AND(B16&lt;1),"NO PM STATED",IF(AND(B15&gt;=B18-C17),"MET PM",IF(AND(B15&lt;B16-C17),"PM NOT MET")))</f>
        <v>MET PM</v>
      </c>
      <c r="D15" s="112"/>
    </row>
    <row r="16" spans="1:7" ht="26.85" customHeight="1" x14ac:dyDescent="0.2">
      <c r="A16" s="42" t="s">
        <v>29</v>
      </c>
      <c r="B16" s="6">
        <f>B18</f>
        <v>220</v>
      </c>
      <c r="C16" s="117"/>
      <c r="D16" s="112"/>
    </row>
    <row r="17" spans="1:4" ht="12.75" hidden="1" customHeight="1" x14ac:dyDescent="0.2">
      <c r="A17" s="42"/>
      <c r="B17" s="51">
        <v>0.1</v>
      </c>
      <c r="C17" s="58">
        <f>B16*B17</f>
        <v>22</v>
      </c>
      <c r="D17" s="112"/>
    </row>
    <row r="18" spans="1:4" ht="26.85" customHeight="1" x14ac:dyDescent="0.2">
      <c r="A18" s="5" t="s">
        <v>2</v>
      </c>
      <c r="B18" s="6">
        <v>220</v>
      </c>
      <c r="C18" s="50"/>
      <c r="D18" s="113"/>
    </row>
    <row r="19" spans="1:4" x14ac:dyDescent="0.2">
      <c r="A19" s="9"/>
    </row>
    <row r="20" spans="1:4" x14ac:dyDescent="0.2">
      <c r="A20" s="109" t="s">
        <v>9</v>
      </c>
      <c r="B20" s="110"/>
      <c r="C20" s="110"/>
      <c r="D20" s="111"/>
    </row>
    <row r="21" spans="1:4" x14ac:dyDescent="0.2">
      <c r="A21" s="11" t="s">
        <v>0</v>
      </c>
      <c r="B21" s="3" t="s">
        <v>39</v>
      </c>
      <c r="C21" s="3" t="s">
        <v>40</v>
      </c>
      <c r="D21" s="4" t="s">
        <v>6</v>
      </c>
    </row>
    <row r="22" spans="1:4" ht="53.25" customHeight="1" x14ac:dyDescent="0.2">
      <c r="A22" s="8" t="s">
        <v>1</v>
      </c>
      <c r="B22" s="6">
        <v>739650</v>
      </c>
      <c r="C22" s="116" t="str">
        <f>IF(AND(B23&lt;1),"NO PM STATED",IF(AND(B22&gt;=B25-C24),"MET PM",IF(AND(B22&lt;B23-C24),"PM NOT MET")))</f>
        <v>MET PM</v>
      </c>
      <c r="D22" s="112"/>
    </row>
    <row r="23" spans="1:4" ht="26.65" customHeight="1" x14ac:dyDescent="0.2">
      <c r="A23" s="42" t="s">
        <v>29</v>
      </c>
      <c r="B23" s="6">
        <f>B25</f>
        <v>601041</v>
      </c>
      <c r="C23" s="117"/>
      <c r="D23" s="112"/>
    </row>
    <row r="24" spans="1:4" ht="12.75" hidden="1" customHeight="1" x14ac:dyDescent="0.2">
      <c r="A24" s="42"/>
      <c r="B24" s="51">
        <v>0.1</v>
      </c>
      <c r="C24" s="58">
        <f>B23*B24</f>
        <v>60104.100000000006</v>
      </c>
      <c r="D24" s="112"/>
    </row>
    <row r="25" spans="1:4" ht="26.65" customHeight="1" x14ac:dyDescent="0.2">
      <c r="A25" s="8" t="s">
        <v>2</v>
      </c>
      <c r="B25" s="6">
        <v>601041</v>
      </c>
      <c r="C25" s="50"/>
      <c r="D25" s="113"/>
    </row>
    <row r="26" spans="1:4" x14ac:dyDescent="0.2">
      <c r="A26" s="12"/>
    </row>
    <row r="27" spans="1:4" x14ac:dyDescent="0.2">
      <c r="A27" s="109" t="s">
        <v>10</v>
      </c>
      <c r="B27" s="110"/>
      <c r="C27" s="110"/>
      <c r="D27" s="111"/>
    </row>
    <row r="28" spans="1:4" x14ac:dyDescent="0.2">
      <c r="A28" s="11" t="s">
        <v>0</v>
      </c>
      <c r="B28" s="3" t="s">
        <v>39</v>
      </c>
      <c r="C28" s="3" t="s">
        <v>40</v>
      </c>
      <c r="D28" s="4" t="s">
        <v>6</v>
      </c>
    </row>
    <row r="29" spans="1:4" ht="53.25" customHeight="1" x14ac:dyDescent="0.2">
      <c r="A29" s="8" t="s">
        <v>1</v>
      </c>
      <c r="B29" s="6">
        <v>1308</v>
      </c>
      <c r="C29" s="116" t="str">
        <f>IF(AND(B30&lt;1),"NO PM STATED",IF(AND(B29&gt;=B32-C31),"MET PM",IF(AND(B29&lt;B30-C31),"PM NOT MET")))</f>
        <v>MET PM</v>
      </c>
      <c r="D29" s="112"/>
    </row>
    <row r="30" spans="1:4" ht="25.5" customHeight="1" x14ac:dyDescent="0.2">
      <c r="A30" s="42" t="s">
        <v>29</v>
      </c>
      <c r="B30" s="6">
        <f>B32</f>
        <v>1033</v>
      </c>
      <c r="C30" s="117"/>
      <c r="D30" s="112"/>
    </row>
    <row r="31" spans="1:4" ht="12.75" hidden="1" customHeight="1" x14ac:dyDescent="0.2">
      <c r="A31" s="42"/>
      <c r="B31" s="51">
        <v>0.1</v>
      </c>
      <c r="C31" s="58">
        <f>B30*B31</f>
        <v>103.30000000000001</v>
      </c>
      <c r="D31" s="112"/>
    </row>
    <row r="32" spans="1:4" ht="26.65" customHeight="1" x14ac:dyDescent="0.2">
      <c r="A32" s="8" t="s">
        <v>2</v>
      </c>
      <c r="B32" s="6">
        <v>1033</v>
      </c>
      <c r="C32" s="50"/>
      <c r="D32" s="113"/>
    </row>
    <row r="33" spans="1:4" x14ac:dyDescent="0.2">
      <c r="A33" s="12"/>
    </row>
    <row r="34" spans="1:4" x14ac:dyDescent="0.2">
      <c r="A34" s="108" t="s">
        <v>57</v>
      </c>
      <c r="B34" s="107"/>
      <c r="C34" s="107"/>
      <c r="D34" s="107"/>
    </row>
    <row r="35" spans="1:4" x14ac:dyDescent="0.2">
      <c r="A35" s="12"/>
    </row>
    <row r="36" spans="1:4" x14ac:dyDescent="0.2">
      <c r="A36" s="109" t="s">
        <v>3</v>
      </c>
      <c r="B36" s="110"/>
      <c r="C36" s="110"/>
      <c r="D36" s="111"/>
    </row>
    <row r="37" spans="1:4" x14ac:dyDescent="0.2">
      <c r="A37" s="11" t="s">
        <v>0</v>
      </c>
      <c r="B37" s="3" t="s">
        <v>39</v>
      </c>
      <c r="C37" s="3" t="s">
        <v>40</v>
      </c>
      <c r="D37" s="4" t="s">
        <v>6</v>
      </c>
    </row>
    <row r="38" spans="1:4" ht="53.25" customHeight="1" x14ac:dyDescent="0.2">
      <c r="A38" s="14" t="s">
        <v>1</v>
      </c>
      <c r="B38" s="6">
        <v>55</v>
      </c>
      <c r="C38" s="116" t="str">
        <f>IF(AND(B39&lt;1),"NO PM STATED",IF(AND(B38&gt;=B41-C40),"MET PM",IF(AND(B38&lt;B39-C40),"PM NOT MET")))</f>
        <v>PM NOT MET</v>
      </c>
      <c r="D38" s="114"/>
    </row>
    <row r="39" spans="1:4" ht="26.65" customHeight="1" x14ac:dyDescent="0.2">
      <c r="A39" s="42" t="s">
        <v>29</v>
      </c>
      <c r="B39" s="6">
        <f>B41</f>
        <v>74</v>
      </c>
      <c r="C39" s="117"/>
      <c r="D39" s="114"/>
    </row>
    <row r="40" spans="1:4" hidden="1" x14ac:dyDescent="0.2">
      <c r="A40" s="42"/>
      <c r="B40" s="51">
        <v>0.05</v>
      </c>
      <c r="C40" s="58">
        <f>B39*B40</f>
        <v>3.7</v>
      </c>
      <c r="D40" s="114"/>
    </row>
    <row r="41" spans="1:4" ht="26.65" customHeight="1" x14ac:dyDescent="0.2">
      <c r="A41" s="14" t="s">
        <v>2</v>
      </c>
      <c r="B41" s="6">
        <v>74</v>
      </c>
      <c r="C41" s="50"/>
      <c r="D41" s="115"/>
    </row>
    <row r="42" spans="1:4" x14ac:dyDescent="0.2">
      <c r="A42" s="12"/>
    </row>
    <row r="43" spans="1:4" x14ac:dyDescent="0.2">
      <c r="A43" s="107" t="s">
        <v>63</v>
      </c>
      <c r="B43" s="107"/>
      <c r="C43" s="107"/>
      <c r="D43" s="107"/>
    </row>
    <row r="44" spans="1:4" x14ac:dyDescent="0.2">
      <c r="A44" s="12"/>
    </row>
    <row r="45" spans="1:4" ht="40.5" customHeight="1" x14ac:dyDescent="0.2">
      <c r="A45" s="104" t="s">
        <v>41</v>
      </c>
      <c r="B45" s="104"/>
      <c r="C45" s="104"/>
      <c r="D45" s="104"/>
    </row>
    <row r="123" spans="1:4" x14ac:dyDescent="0.2">
      <c r="A123" s="12"/>
      <c r="B123" s="12"/>
      <c r="C123" s="12"/>
      <c r="D123" s="12"/>
    </row>
  </sheetData>
  <sheetProtection password="CD52" sheet="1" objects="1" scenarios="1"/>
  <protectedRanges>
    <protectedRange sqref="D8:D11 D15:D18 D22:D25 D29:D32 D38:D41" name="Range2"/>
  </protectedRanges>
  <customSheetViews>
    <customSheetView guid="{47CDEB64-ABB4-4932-9951-3A119F89C289}" scale="60" showPageBreaks="1" view="pageBreakPreview" showRuler="0" topLeftCell="A13">
      <selection activeCell="J14" sqref="J14"/>
      <rowBreaks count="1" manualBreakCount="1">
        <brk id="20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howRuler="0">
      <selection activeCell="A28" sqref="A28:D28"/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howRuler="0" topLeftCell="A16">
      <selection activeCell="B9" sqref="B9"/>
      <pageMargins left="0.33" right="0.4" top="0.52" bottom="0.49" header="0.5" footer="0.5"/>
      <pageSetup orientation="portrait" r:id="rId3"/>
      <headerFooter alignWithMargins="0"/>
    </customSheetView>
  </customSheetViews>
  <mergeCells count="24">
    <mergeCell ref="G3:G4"/>
    <mergeCell ref="A6:D6"/>
    <mergeCell ref="A13:D13"/>
    <mergeCell ref="C8:C9"/>
    <mergeCell ref="D22:D25"/>
    <mergeCell ref="C15:C16"/>
    <mergeCell ref="C22:C23"/>
    <mergeCell ref="A45:D45"/>
    <mergeCell ref="D8:D11"/>
    <mergeCell ref="A43:D43"/>
    <mergeCell ref="A34:D34"/>
    <mergeCell ref="A36:D36"/>
    <mergeCell ref="A27:D27"/>
    <mergeCell ref="D29:D32"/>
    <mergeCell ref="D15:D18"/>
    <mergeCell ref="A20:D20"/>
    <mergeCell ref="D38:D41"/>
    <mergeCell ref="C38:C39"/>
    <mergeCell ref="C29:C30"/>
    <mergeCell ref="A1:D1"/>
    <mergeCell ref="A2:D2"/>
    <mergeCell ref="A3:C3"/>
    <mergeCell ref="A4:C4"/>
    <mergeCell ref="D3:D4"/>
  </mergeCells>
  <phoneticPr fontId="8" type="noConversion"/>
  <conditionalFormatting sqref="B9">
    <cfRule type="cellIs" dxfId="56" priority="15" operator="lessThan">
      <formula>1</formula>
    </cfRule>
  </conditionalFormatting>
  <conditionalFormatting sqref="B39 B30 B23 B16">
    <cfRule type="cellIs" dxfId="55" priority="9" operator="lessThan">
      <formula>1</formula>
    </cfRule>
  </conditionalFormatting>
  <conditionalFormatting sqref="C8">
    <cfRule type="cellIs" dxfId="54" priority="5" operator="equal">
      <formula>"NO PM STATED"</formula>
    </cfRule>
  </conditionalFormatting>
  <conditionalFormatting sqref="C8">
    <cfRule type="cellIs" dxfId="53" priority="6" stopIfTrue="1" operator="equal">
      <formula>"PM NOT MET"</formula>
    </cfRule>
  </conditionalFormatting>
  <conditionalFormatting sqref="C15">
    <cfRule type="cellIs" dxfId="52" priority="3" operator="equal">
      <formula>"NO PM STATED"</formula>
    </cfRule>
  </conditionalFormatting>
  <conditionalFormatting sqref="C15">
    <cfRule type="cellIs" dxfId="51" priority="4" stopIfTrue="1" operator="equal">
      <formula>"NOT MET"</formula>
    </cfRule>
  </conditionalFormatting>
  <conditionalFormatting sqref="C38 C29 C22">
    <cfRule type="cellIs" dxfId="50" priority="1" operator="equal">
      <formula>"NO PM STATED"</formula>
    </cfRule>
  </conditionalFormatting>
  <conditionalFormatting sqref="C38 C29 C22">
    <cfRule type="cellIs" dxfId="49" priority="2" stopIfTrue="1" operator="equal">
      <formula>"PM NOT MET"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1" manualBreakCount="1">
    <brk id="2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 tint="-0.249977111117893"/>
  </sheetPr>
  <dimension ref="A1:E143"/>
  <sheetViews>
    <sheetView zoomScaleNormal="100" workbookViewId="0">
      <selection activeCell="F59" sqref="F59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17</v>
      </c>
      <c r="B2" s="97"/>
      <c r="C2" s="97"/>
      <c r="D2" s="98"/>
    </row>
    <row r="3" spans="1:5" ht="60" customHeight="1" x14ac:dyDescent="0.2">
      <c r="A3" s="99" t="s">
        <v>46</v>
      </c>
      <c r="B3" s="100"/>
      <c r="C3" s="101"/>
      <c r="D3" s="123" t="s">
        <v>60</v>
      </c>
    </row>
    <row r="4" spans="1:5" ht="75.75" customHeight="1" x14ac:dyDescent="0.2">
      <c r="A4" s="99" t="s">
        <v>43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2007</v>
      </c>
      <c r="C8" s="142" t="str">
        <f>IF(AND(B9&lt;1),"NO PM STATED",IF(AND(B8&gt;=B11-C10),"MET PM",IF(AND(B8&lt;B9-C10),"PM NOT MET")))</f>
        <v>MET PM</v>
      </c>
      <c r="D8" s="114"/>
    </row>
    <row r="9" spans="1:5" ht="26.65" customHeight="1" x14ac:dyDescent="0.2">
      <c r="A9" s="42" t="s">
        <v>29</v>
      </c>
      <c r="B9" s="6">
        <f>B11</f>
        <v>1847</v>
      </c>
      <c r="C9" s="143"/>
      <c r="D9" s="114"/>
    </row>
    <row r="10" spans="1:5" ht="26.65" hidden="1" customHeight="1" x14ac:dyDescent="0.2">
      <c r="A10" s="42"/>
      <c r="B10" s="51">
        <v>0.1</v>
      </c>
      <c r="C10" s="53">
        <f>B10*B9</f>
        <v>184.70000000000002</v>
      </c>
      <c r="D10" s="114"/>
    </row>
    <row r="11" spans="1:5" ht="26.65" customHeight="1" x14ac:dyDescent="0.2">
      <c r="A11" s="5" t="s">
        <v>2</v>
      </c>
      <c r="B11" s="6">
        <v>1847</v>
      </c>
      <c r="C11" s="50"/>
      <c r="D11" s="115"/>
    </row>
    <row r="12" spans="1:5" x14ac:dyDescent="0.2">
      <c r="A12" s="2" t="s">
        <v>4</v>
      </c>
      <c r="B12" s="3" t="s">
        <v>39</v>
      </c>
      <c r="C12" s="3" t="s">
        <v>40</v>
      </c>
      <c r="D12" s="4" t="s">
        <v>6</v>
      </c>
    </row>
    <row r="13" spans="1:5" ht="53.25" customHeight="1" x14ac:dyDescent="0.2">
      <c r="A13" s="5" t="s">
        <v>1</v>
      </c>
      <c r="B13" s="6">
        <v>1870</v>
      </c>
      <c r="C13" s="142" t="str">
        <f>IF(AND(B14&lt;1),"NO PM STATED",IF(AND(B13&gt;=B16-C15),"MET PM",IF(AND(B13&lt;B14-C15),"PM NOT MET")))</f>
        <v>PM NOT MET</v>
      </c>
      <c r="D13" s="114"/>
    </row>
    <row r="14" spans="1:5" ht="26.85" customHeight="1" x14ac:dyDescent="0.2">
      <c r="A14" s="42" t="s">
        <v>29</v>
      </c>
      <c r="B14" s="6">
        <f>B16</f>
        <v>2162</v>
      </c>
      <c r="C14" s="143"/>
      <c r="D14" s="114"/>
    </row>
    <row r="15" spans="1:5" ht="26.85" hidden="1" customHeight="1" x14ac:dyDescent="0.2">
      <c r="A15" s="42"/>
      <c r="B15" s="51">
        <v>0.1</v>
      </c>
      <c r="C15" s="47">
        <f>B15*B14</f>
        <v>216.20000000000002</v>
      </c>
      <c r="D15" s="114"/>
    </row>
    <row r="16" spans="1:5" ht="26.85" customHeight="1" x14ac:dyDescent="0.2">
      <c r="A16" s="8" t="s">
        <v>2</v>
      </c>
      <c r="B16" s="6">
        <v>2162</v>
      </c>
      <c r="C16" s="48"/>
      <c r="D16" s="115"/>
    </row>
    <row r="17" spans="1:4" ht="6.75" customHeight="1" x14ac:dyDescent="0.2">
      <c r="A17" s="66"/>
      <c r="B17" s="44"/>
      <c r="C17" s="67"/>
      <c r="D17" s="68"/>
    </row>
    <row r="18" spans="1:4" x14ac:dyDescent="0.2">
      <c r="A18" s="109" t="s">
        <v>8</v>
      </c>
      <c r="B18" s="110"/>
      <c r="C18" s="110"/>
      <c r="D18" s="111"/>
    </row>
    <row r="19" spans="1:4" x14ac:dyDescent="0.2">
      <c r="A19" s="2" t="s">
        <v>0</v>
      </c>
      <c r="B19" s="3" t="s">
        <v>39</v>
      </c>
      <c r="C19" s="3" t="s">
        <v>40</v>
      </c>
      <c r="D19" s="4" t="s">
        <v>6</v>
      </c>
    </row>
    <row r="20" spans="1:4" ht="53.25" customHeight="1" x14ac:dyDescent="0.2">
      <c r="A20" s="5" t="s">
        <v>1</v>
      </c>
      <c r="B20" s="6">
        <v>339</v>
      </c>
      <c r="C20" s="142" t="str">
        <f>IF(AND(B21&lt;1),"NO PM STATED",IF(AND(B20&gt;=B23-C22),"MET PM",IF(AND(B20&lt;B21-C22),"PM NOT MET")))</f>
        <v>MET PM</v>
      </c>
      <c r="D20" s="127"/>
    </row>
    <row r="21" spans="1:4" ht="26.65" customHeight="1" x14ac:dyDescent="0.2">
      <c r="A21" s="42" t="s">
        <v>29</v>
      </c>
      <c r="B21" s="6">
        <f>B23</f>
        <v>207</v>
      </c>
      <c r="C21" s="143"/>
      <c r="D21" s="114"/>
    </row>
    <row r="22" spans="1:4" ht="26.65" hidden="1" customHeight="1" x14ac:dyDescent="0.2">
      <c r="A22" s="42"/>
      <c r="B22" s="51">
        <v>0.1</v>
      </c>
      <c r="C22" s="47">
        <f>B21*B22</f>
        <v>20.700000000000003</v>
      </c>
      <c r="D22" s="114"/>
    </row>
    <row r="23" spans="1:4" ht="26.65" customHeight="1" x14ac:dyDescent="0.2">
      <c r="A23" s="8" t="s">
        <v>2</v>
      </c>
      <c r="B23" s="6">
        <v>207</v>
      </c>
      <c r="C23" s="49"/>
      <c r="D23" s="115"/>
    </row>
    <row r="24" spans="1:4" x14ac:dyDescent="0.2">
      <c r="A24" s="2" t="s">
        <v>4</v>
      </c>
      <c r="B24" s="3" t="s">
        <v>39</v>
      </c>
      <c r="C24" s="3" t="s">
        <v>40</v>
      </c>
      <c r="D24" s="4" t="s">
        <v>6</v>
      </c>
    </row>
    <row r="25" spans="1:4" ht="53.25" customHeight="1" x14ac:dyDescent="0.2">
      <c r="A25" s="5" t="s">
        <v>1</v>
      </c>
      <c r="B25" s="6">
        <v>308</v>
      </c>
      <c r="C25" s="142" t="str">
        <f>IF(AND(B26&lt;1),"NO PM STATED",IF(AND(B25&gt;=B28-C27),"MET PM",IF(AND(B25&lt;B26-C27),"PM NOT MET")))</f>
        <v>MET PM</v>
      </c>
      <c r="D25" s="114"/>
    </row>
    <row r="26" spans="1:4" ht="26.85" customHeight="1" x14ac:dyDescent="0.2">
      <c r="A26" s="42" t="s">
        <v>29</v>
      </c>
      <c r="B26" s="6">
        <f>B28</f>
        <v>254</v>
      </c>
      <c r="C26" s="143"/>
      <c r="D26" s="114"/>
    </row>
    <row r="27" spans="1:4" ht="26.85" hidden="1" customHeight="1" x14ac:dyDescent="0.2">
      <c r="A27" s="42"/>
      <c r="B27" s="51">
        <v>0.1</v>
      </c>
      <c r="C27" s="47">
        <f>B27*B26</f>
        <v>25.400000000000002</v>
      </c>
      <c r="D27" s="114"/>
    </row>
    <row r="28" spans="1:4" ht="26.85" customHeight="1" x14ac:dyDescent="0.2">
      <c r="A28" s="8" t="s">
        <v>2</v>
      </c>
      <c r="B28" s="6">
        <v>254</v>
      </c>
      <c r="C28" s="48"/>
      <c r="D28" s="115"/>
    </row>
    <row r="29" spans="1:4" s="13" customFormat="1" ht="6.75" customHeight="1" x14ac:dyDescent="0.2">
      <c r="A29" s="9"/>
      <c r="B29" s="23"/>
      <c r="C29" s="69"/>
      <c r="D29" s="55"/>
    </row>
    <row r="30" spans="1:4" x14ac:dyDescent="0.2">
      <c r="A30" s="120" t="s">
        <v>9</v>
      </c>
      <c r="B30" s="121"/>
      <c r="C30" s="121"/>
      <c r="D30" s="122"/>
    </row>
    <row r="31" spans="1:4" x14ac:dyDescent="0.2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">
      <c r="A32" s="8" t="s">
        <v>1</v>
      </c>
      <c r="B32" s="6">
        <v>43911</v>
      </c>
      <c r="C32" s="142" t="str">
        <f>IF(AND(B33&lt;1),"NO PM STATED",IF(AND(B32&gt;=B35-C34),"MET PM",IF(AND(B32&lt;B33-C34),"PM NOT MET")))</f>
        <v>MET PM</v>
      </c>
      <c r="D32" s="114"/>
    </row>
    <row r="33" spans="1:4" ht="26.65" customHeight="1" x14ac:dyDescent="0.2">
      <c r="A33" s="42" t="s">
        <v>29</v>
      </c>
      <c r="B33" s="6">
        <f>B35</f>
        <v>31008</v>
      </c>
      <c r="C33" s="143"/>
      <c r="D33" s="114"/>
    </row>
    <row r="34" spans="1:4" ht="26.65" hidden="1" customHeight="1" x14ac:dyDescent="0.2">
      <c r="A34" s="42"/>
      <c r="B34" s="51">
        <v>0.1</v>
      </c>
      <c r="C34" s="58">
        <f>B33*B34</f>
        <v>3100.8</v>
      </c>
      <c r="D34" s="114"/>
    </row>
    <row r="35" spans="1:4" ht="26.65" customHeight="1" x14ac:dyDescent="0.2">
      <c r="A35" s="8" t="s">
        <v>2</v>
      </c>
      <c r="B35" s="6">
        <v>31008</v>
      </c>
      <c r="C35" s="50"/>
      <c r="D35" s="115"/>
    </row>
    <row r="36" spans="1:4" x14ac:dyDescent="0.2">
      <c r="A36" s="11" t="s">
        <v>4</v>
      </c>
      <c r="B36" s="3" t="s">
        <v>39</v>
      </c>
      <c r="C36" s="3" t="s">
        <v>40</v>
      </c>
      <c r="D36" s="4" t="s">
        <v>6</v>
      </c>
    </row>
    <row r="37" spans="1:4" ht="53.25" customHeight="1" x14ac:dyDescent="0.2">
      <c r="A37" s="8" t="s">
        <v>1</v>
      </c>
      <c r="B37" s="6">
        <v>37279</v>
      </c>
      <c r="C37" s="142" t="str">
        <f>IF(AND(B38&lt;1),"NO PM STATED",IF(AND(B37&gt;=B40-C39),"MET PM",IF(AND(B37&lt;B38-C39),"PM NOT MET")))</f>
        <v>MET PM</v>
      </c>
      <c r="D37" s="114"/>
    </row>
    <row r="38" spans="1:4" ht="26.85" customHeight="1" x14ac:dyDescent="0.2">
      <c r="A38" s="42" t="s">
        <v>29</v>
      </c>
      <c r="B38" s="6">
        <f>B40</f>
        <v>33939</v>
      </c>
      <c r="C38" s="143"/>
      <c r="D38" s="114"/>
    </row>
    <row r="39" spans="1:4" ht="26.85" hidden="1" customHeight="1" x14ac:dyDescent="0.2">
      <c r="A39" s="42"/>
      <c r="B39" s="51">
        <v>0.1</v>
      </c>
      <c r="C39" s="58">
        <f>B38*B39</f>
        <v>3393.9</v>
      </c>
      <c r="D39" s="114"/>
    </row>
    <row r="40" spans="1:4" ht="26.85" customHeight="1" x14ac:dyDescent="0.2">
      <c r="A40" s="8" t="s">
        <v>2</v>
      </c>
      <c r="B40" s="6">
        <v>33939</v>
      </c>
      <c r="C40" s="50"/>
      <c r="D40" s="115"/>
    </row>
    <row r="41" spans="1:4" ht="6.75" customHeight="1" x14ac:dyDescent="0.2">
      <c r="A41" s="12"/>
    </row>
    <row r="42" spans="1:4" x14ac:dyDescent="0.2">
      <c r="A42" s="109" t="s">
        <v>10</v>
      </c>
      <c r="B42" s="110"/>
      <c r="C42" s="110"/>
      <c r="D42" s="111"/>
    </row>
    <row r="43" spans="1:4" x14ac:dyDescent="0.2">
      <c r="A43" s="11" t="s">
        <v>0</v>
      </c>
      <c r="B43" s="3" t="s">
        <v>39</v>
      </c>
      <c r="C43" s="3" t="s">
        <v>40</v>
      </c>
      <c r="D43" s="4" t="s">
        <v>6</v>
      </c>
    </row>
    <row r="44" spans="1:4" ht="53.25" customHeight="1" x14ac:dyDescent="0.2">
      <c r="A44" s="8" t="s">
        <v>1</v>
      </c>
      <c r="B44" s="6">
        <v>1296</v>
      </c>
      <c r="C44" s="142" t="str">
        <f>IF(AND(B45&lt;1),"NO PM STATED",IF(AND(B44&gt;=B47-C46),"MET PM",IF(AND(B44&lt;B45-C46),"PM NOT MET")))</f>
        <v>MET PM</v>
      </c>
      <c r="D44" s="114"/>
    </row>
    <row r="45" spans="1:4" ht="26.65" customHeight="1" x14ac:dyDescent="0.2">
      <c r="A45" s="42" t="s">
        <v>29</v>
      </c>
      <c r="B45" s="6">
        <f>B47</f>
        <v>868</v>
      </c>
      <c r="C45" s="143"/>
      <c r="D45" s="114"/>
    </row>
    <row r="46" spans="1:4" ht="26.65" hidden="1" customHeight="1" x14ac:dyDescent="0.2">
      <c r="A46" s="42"/>
      <c r="B46" s="51">
        <v>0.1</v>
      </c>
      <c r="C46" s="58">
        <f>B45*B46</f>
        <v>86.800000000000011</v>
      </c>
      <c r="D46" s="114"/>
    </row>
    <row r="47" spans="1:4" ht="26.65" customHeight="1" x14ac:dyDescent="0.2">
      <c r="A47" s="8" t="s">
        <v>2</v>
      </c>
      <c r="B47" s="6">
        <v>868</v>
      </c>
      <c r="C47" s="50"/>
      <c r="D47" s="115"/>
    </row>
    <row r="48" spans="1:4" x14ac:dyDescent="0.2">
      <c r="A48" s="11" t="s">
        <v>4</v>
      </c>
      <c r="B48" s="3" t="s">
        <v>39</v>
      </c>
      <c r="C48" s="3" t="s">
        <v>40</v>
      </c>
      <c r="D48" s="4" t="s">
        <v>6</v>
      </c>
    </row>
    <row r="49" spans="1:4" ht="53.25" customHeight="1" x14ac:dyDescent="0.2">
      <c r="A49" s="8" t="s">
        <v>1</v>
      </c>
      <c r="B49" s="6">
        <v>957</v>
      </c>
      <c r="C49" s="142" t="str">
        <f>IF(AND(B50&lt;1),"NO PM STATED",IF(AND(B49&gt;=B52-C51),"MET PM",IF(AND(B49&lt;B50-C51),"PM NOT MET")))</f>
        <v>MET PM</v>
      </c>
      <c r="D49" s="150"/>
    </row>
    <row r="50" spans="1:4" ht="26.65" customHeight="1" x14ac:dyDescent="0.2">
      <c r="A50" s="42" t="s">
        <v>29</v>
      </c>
      <c r="B50" s="6">
        <f>B52</f>
        <v>706</v>
      </c>
      <c r="C50" s="143"/>
      <c r="D50" s="151"/>
    </row>
    <row r="51" spans="1:4" ht="26.65" hidden="1" customHeight="1" x14ac:dyDescent="0.2">
      <c r="A51" s="42"/>
      <c r="B51" s="51">
        <v>0.1</v>
      </c>
      <c r="C51" s="47">
        <f>B51*B50</f>
        <v>70.600000000000009</v>
      </c>
      <c r="D51" s="151"/>
    </row>
    <row r="52" spans="1:4" ht="26.85" customHeight="1" x14ac:dyDescent="0.2">
      <c r="A52" s="8" t="s">
        <v>2</v>
      </c>
      <c r="B52" s="6">
        <v>706</v>
      </c>
      <c r="C52" s="49"/>
      <c r="D52" s="152"/>
    </row>
    <row r="53" spans="1:4" ht="6.75" customHeight="1" x14ac:dyDescent="0.2">
      <c r="A53" s="9"/>
      <c r="B53" s="23"/>
      <c r="C53" s="69"/>
      <c r="D53" s="25"/>
    </row>
    <row r="54" spans="1:4" x14ac:dyDescent="0.2">
      <c r="A54" s="108" t="s">
        <v>70</v>
      </c>
      <c r="B54" s="107"/>
      <c r="C54" s="107"/>
      <c r="D54" s="107"/>
    </row>
    <row r="55" spans="1:4" ht="8.25" customHeight="1" x14ac:dyDescent="0.2">
      <c r="A55" s="12"/>
    </row>
    <row r="56" spans="1:4" x14ac:dyDescent="0.2">
      <c r="A56" s="120" t="s">
        <v>3</v>
      </c>
      <c r="B56" s="121"/>
      <c r="C56" s="121"/>
      <c r="D56" s="122"/>
    </row>
    <row r="57" spans="1:4" x14ac:dyDescent="0.2">
      <c r="A57" s="11" t="s">
        <v>0</v>
      </c>
      <c r="B57" s="3" t="s">
        <v>39</v>
      </c>
      <c r="C57" s="3" t="s">
        <v>40</v>
      </c>
      <c r="D57" s="4" t="s">
        <v>6</v>
      </c>
    </row>
    <row r="58" spans="1:4" ht="53.25" customHeight="1" x14ac:dyDescent="0.2">
      <c r="A58" s="14" t="s">
        <v>1</v>
      </c>
      <c r="B58" s="6">
        <v>66</v>
      </c>
      <c r="C58" s="142" t="str">
        <f>IF(AND(B59&lt;1),"NO PM STATED",IF(AND(B58&gt;=B61-C60),"MET PM",IF(AND(B58&lt;B59-C60),"PM NOT MET")))</f>
        <v>PM NOT MET</v>
      </c>
      <c r="D58" s="114"/>
    </row>
    <row r="59" spans="1:4" ht="26.85" customHeight="1" x14ac:dyDescent="0.2">
      <c r="A59" s="42" t="s">
        <v>29</v>
      </c>
      <c r="B59" s="6">
        <f>B61</f>
        <v>80</v>
      </c>
      <c r="C59" s="143"/>
      <c r="D59" s="114"/>
    </row>
    <row r="60" spans="1:4" ht="26.85" hidden="1" customHeight="1" x14ac:dyDescent="0.2">
      <c r="A60" s="42"/>
      <c r="B60" s="51">
        <v>0.1</v>
      </c>
      <c r="C60" s="53">
        <f>B59*B60</f>
        <v>8</v>
      </c>
      <c r="D60" s="114"/>
    </row>
    <row r="61" spans="1:4" ht="26.85" customHeight="1" x14ac:dyDescent="0.2">
      <c r="A61" s="14" t="s">
        <v>2</v>
      </c>
      <c r="B61" s="6">
        <v>80</v>
      </c>
      <c r="C61" s="50"/>
      <c r="D61" s="115"/>
    </row>
    <row r="62" spans="1:4" x14ac:dyDescent="0.2">
      <c r="A62" s="12"/>
    </row>
    <row r="63" spans="1:4" x14ac:dyDescent="0.2">
      <c r="A63" s="108" t="s">
        <v>65</v>
      </c>
      <c r="B63" s="107"/>
      <c r="C63" s="107"/>
      <c r="D63" s="107"/>
    </row>
    <row r="64" spans="1:4" x14ac:dyDescent="0.2">
      <c r="A64" s="12"/>
    </row>
    <row r="65" spans="1:4" ht="40.5" customHeight="1" x14ac:dyDescent="0.2">
      <c r="A65" s="104" t="s">
        <v>41</v>
      </c>
      <c r="B65" s="104"/>
      <c r="C65" s="104"/>
      <c r="D65" s="104"/>
    </row>
    <row r="143" spans="1:4" x14ac:dyDescent="0.2">
      <c r="A143" s="12"/>
      <c r="B143" s="12"/>
      <c r="C143" s="12"/>
      <c r="D143" s="12"/>
    </row>
  </sheetData>
  <sheetProtection password="CD52" sheet="1" objects="1" scenarios="1"/>
  <protectedRanges>
    <protectedRange sqref="D8:D11 D13:D16 D20:D23 D25:D28 D32:D35 D37:D40 D44:D47 D49:D52 D58:D61" name="Range2"/>
  </protectedRanges>
  <customSheetViews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D8" sqref="D8:D9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>
      <selection activeCell="D32" sqref="D32:D33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1">
    <mergeCell ref="D58:D61"/>
    <mergeCell ref="C13:C14"/>
    <mergeCell ref="C49:C50"/>
    <mergeCell ref="A1:D1"/>
    <mergeCell ref="A3:C3"/>
    <mergeCell ref="A4:C4"/>
    <mergeCell ref="D3:D4"/>
    <mergeCell ref="A2:D2"/>
    <mergeCell ref="C25:C26"/>
    <mergeCell ref="C37:C38"/>
    <mergeCell ref="D25:D28"/>
    <mergeCell ref="C20:C21"/>
    <mergeCell ref="A30:D30"/>
    <mergeCell ref="A6:D6"/>
    <mergeCell ref="D37:D40"/>
    <mergeCell ref="A65:D65"/>
    <mergeCell ref="A63:D63"/>
    <mergeCell ref="D20:D23"/>
    <mergeCell ref="D8:D11"/>
    <mergeCell ref="A18:D18"/>
    <mergeCell ref="C58:C59"/>
    <mergeCell ref="D32:D35"/>
    <mergeCell ref="A56:D56"/>
    <mergeCell ref="D49:D52"/>
    <mergeCell ref="C44:C45"/>
    <mergeCell ref="C8:C9"/>
    <mergeCell ref="D13:D16"/>
    <mergeCell ref="A42:D42"/>
    <mergeCell ref="A54:D54"/>
    <mergeCell ref="D44:D47"/>
    <mergeCell ref="C32:C33"/>
  </mergeCells>
  <phoneticPr fontId="8" type="noConversion"/>
  <conditionalFormatting sqref="C10 C60">
    <cfRule type="cellIs" dxfId="11" priority="11" stopIfTrue="1" operator="equal">
      <formula>"Not on target to meet PM"</formula>
    </cfRule>
  </conditionalFormatting>
  <conditionalFormatting sqref="B9 B14 B21 B26 B33 B38 B45 B50 B59">
    <cfRule type="cellIs" dxfId="10" priority="7" operator="lessThan">
      <formula>1</formula>
    </cfRule>
  </conditionalFormatting>
  <conditionalFormatting sqref="C58 C49 C44 C37 C32 C25 C20 C13 C8">
    <cfRule type="cellIs" dxfId="9" priority="1" operator="equal">
      <formula>"NO PM STATED"</formula>
    </cfRule>
  </conditionalFormatting>
  <conditionalFormatting sqref="C58 C49 C44 C37 C32 C25 C20 C13 C8">
    <cfRule type="cellIs" dxfId="8" priority="2" stopIfTrue="1" operator="equal">
      <formula>"PM NOT MET"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0.249977111117893"/>
  </sheetPr>
  <dimension ref="A1:E123"/>
  <sheetViews>
    <sheetView zoomScaleNormal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18</v>
      </c>
      <c r="B2" s="97"/>
      <c r="C2" s="97"/>
      <c r="D2" s="98"/>
    </row>
    <row r="3" spans="1:5" ht="60" customHeight="1" x14ac:dyDescent="0.2">
      <c r="A3" s="99" t="s">
        <v>42</v>
      </c>
      <c r="B3" s="100"/>
      <c r="C3" s="101"/>
      <c r="D3" s="123" t="s">
        <v>61</v>
      </c>
    </row>
    <row r="4" spans="1:5" ht="75.75" customHeight="1" x14ac:dyDescent="0.2">
      <c r="A4" s="99" t="s">
        <v>38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217</v>
      </c>
      <c r="C8" s="142" t="str">
        <f>IF(AND(B9&lt;1),"NO PM STATED",IF(AND(B8&gt;=B11-C10),"MET PM",IF(AND(B8&lt;B9-C10),"PM NOT MET")))</f>
        <v>PM NOT MET</v>
      </c>
      <c r="D8" s="127"/>
    </row>
    <row r="9" spans="1:5" ht="26.65" customHeight="1" x14ac:dyDescent="0.2">
      <c r="A9" s="42" t="s">
        <v>29</v>
      </c>
      <c r="B9" s="6">
        <f>B11</f>
        <v>650</v>
      </c>
      <c r="C9" s="143"/>
      <c r="D9" s="114"/>
    </row>
    <row r="10" spans="1:5" ht="26.65" hidden="1" customHeight="1" x14ac:dyDescent="0.2">
      <c r="A10" s="42"/>
      <c r="B10" s="51">
        <v>0.1</v>
      </c>
      <c r="C10" s="47">
        <f>B9*B10</f>
        <v>65</v>
      </c>
      <c r="D10" s="114"/>
    </row>
    <row r="11" spans="1:5" ht="26.65" customHeight="1" x14ac:dyDescent="0.2">
      <c r="A11" s="5" t="s">
        <v>2</v>
      </c>
      <c r="B11" s="6">
        <v>650</v>
      </c>
      <c r="C11" s="81"/>
      <c r="D11" s="115"/>
    </row>
    <row r="12" spans="1:5" x14ac:dyDescent="0.2">
      <c r="A12" s="7"/>
      <c r="B12" s="1"/>
    </row>
    <row r="13" spans="1:5" x14ac:dyDescent="0.2">
      <c r="A13" s="109" t="s">
        <v>8</v>
      </c>
      <c r="B13" s="110"/>
      <c r="C13" s="110"/>
      <c r="D13" s="111"/>
    </row>
    <row r="14" spans="1:5" x14ac:dyDescent="0.2">
      <c r="A14" s="2" t="s">
        <v>0</v>
      </c>
      <c r="B14" s="3" t="s">
        <v>39</v>
      </c>
      <c r="C14" s="3" t="s">
        <v>40</v>
      </c>
      <c r="D14" s="4" t="s">
        <v>6</v>
      </c>
    </row>
    <row r="15" spans="1:5" ht="53.25" customHeight="1" x14ac:dyDescent="0.2">
      <c r="A15" s="5" t="s">
        <v>1</v>
      </c>
      <c r="B15" s="6">
        <v>45</v>
      </c>
      <c r="C15" s="142" t="str">
        <f>IF(AND(B16&lt;1),"NO PM STATED",IF(AND(B15&gt;=B18-C17),"MET PM",IF(AND(B15&lt;B16-C17),"PM NOT MET")))</f>
        <v>PM NOT MET</v>
      </c>
      <c r="D15" s="127"/>
    </row>
    <row r="16" spans="1:5" ht="26.65" customHeight="1" x14ac:dyDescent="0.2">
      <c r="A16" s="42" t="s">
        <v>29</v>
      </c>
      <c r="B16" s="6">
        <f>B18</f>
        <v>90</v>
      </c>
      <c r="C16" s="143"/>
      <c r="D16" s="114"/>
    </row>
    <row r="17" spans="1:4" ht="26.65" hidden="1" customHeight="1" x14ac:dyDescent="0.2">
      <c r="A17" s="42"/>
      <c r="B17" s="51">
        <v>0.1</v>
      </c>
      <c r="C17" s="47">
        <f>B16*B17</f>
        <v>9</v>
      </c>
      <c r="D17" s="114"/>
    </row>
    <row r="18" spans="1:4" ht="26.65" customHeight="1" x14ac:dyDescent="0.2">
      <c r="A18" s="8" t="s">
        <v>2</v>
      </c>
      <c r="B18" s="6">
        <v>90</v>
      </c>
      <c r="C18" s="81"/>
      <c r="D18" s="115"/>
    </row>
    <row r="19" spans="1:4" x14ac:dyDescent="0.2">
      <c r="A19" s="9"/>
    </row>
    <row r="20" spans="1:4" x14ac:dyDescent="0.2">
      <c r="A20" s="109" t="s">
        <v>9</v>
      </c>
      <c r="B20" s="110"/>
      <c r="C20" s="110"/>
      <c r="D20" s="111"/>
    </row>
    <row r="21" spans="1:4" x14ac:dyDescent="0.2">
      <c r="A21" s="11" t="s">
        <v>0</v>
      </c>
      <c r="B21" s="3" t="s">
        <v>39</v>
      </c>
      <c r="C21" s="3" t="s">
        <v>40</v>
      </c>
      <c r="D21" s="4" t="s">
        <v>6</v>
      </c>
    </row>
    <row r="22" spans="1:4" ht="53.25" customHeight="1" x14ac:dyDescent="0.2">
      <c r="A22" s="8" t="s">
        <v>1</v>
      </c>
      <c r="B22" s="6">
        <v>578941</v>
      </c>
      <c r="C22" s="142" t="str">
        <f>IF(AND(B23&lt;1),"NO PM STATED",IF(AND(B22&gt;=B25-C24),"MET PM",IF(AND(B22&lt;B23-C24),"PM NOT MET")))</f>
        <v>PM NOT MET</v>
      </c>
      <c r="D22" s="114"/>
    </row>
    <row r="23" spans="1:4" ht="26.65" customHeight="1" x14ac:dyDescent="0.2">
      <c r="A23" s="42" t="s">
        <v>29</v>
      </c>
      <c r="B23" s="6">
        <f>B25</f>
        <v>1000000</v>
      </c>
      <c r="C23" s="143"/>
      <c r="D23" s="114"/>
    </row>
    <row r="24" spans="1:4" ht="26.65" hidden="1" customHeight="1" x14ac:dyDescent="0.2">
      <c r="A24" s="42"/>
      <c r="B24" s="54">
        <v>0.1</v>
      </c>
      <c r="C24" s="59">
        <f>B24*B23</f>
        <v>100000</v>
      </c>
      <c r="D24" s="114"/>
    </row>
    <row r="25" spans="1:4" ht="26.65" customHeight="1" x14ac:dyDescent="0.2">
      <c r="A25" s="8" t="s">
        <v>2</v>
      </c>
      <c r="B25" s="6">
        <v>1000000</v>
      </c>
      <c r="C25" s="81"/>
      <c r="D25" s="115"/>
    </row>
    <row r="26" spans="1:4" x14ac:dyDescent="0.2">
      <c r="A26" s="12"/>
    </row>
    <row r="27" spans="1:4" x14ac:dyDescent="0.2">
      <c r="A27" s="109" t="s">
        <v>10</v>
      </c>
      <c r="B27" s="110"/>
      <c r="C27" s="110"/>
      <c r="D27" s="111"/>
    </row>
    <row r="28" spans="1:4" x14ac:dyDescent="0.2">
      <c r="A28" s="11" t="s">
        <v>0</v>
      </c>
      <c r="B28" s="3" t="s">
        <v>39</v>
      </c>
      <c r="C28" s="3" t="s">
        <v>40</v>
      </c>
      <c r="D28" s="4" t="s">
        <v>6</v>
      </c>
    </row>
    <row r="29" spans="1:4" ht="53.25" customHeight="1" x14ac:dyDescent="0.2">
      <c r="A29" s="8" t="s">
        <v>1</v>
      </c>
      <c r="B29" s="6">
        <v>165</v>
      </c>
      <c r="C29" s="142" t="str">
        <f>IF(AND(B30&lt;1),"NO PM STATED",IF(AND(B29&gt;=B32-C31),"MET PM",IF(AND(B29&lt;B30-C31),"PM NOT MET")))</f>
        <v>MET PM</v>
      </c>
      <c r="D29" s="114"/>
    </row>
    <row r="30" spans="1:4" ht="26.65" customHeight="1" x14ac:dyDescent="0.2">
      <c r="A30" s="42" t="s">
        <v>29</v>
      </c>
      <c r="B30" s="6">
        <f>B32</f>
        <v>100</v>
      </c>
      <c r="C30" s="143"/>
      <c r="D30" s="114"/>
    </row>
    <row r="31" spans="1:4" ht="26.65" hidden="1" customHeight="1" x14ac:dyDescent="0.2">
      <c r="A31" s="42"/>
      <c r="B31" s="54">
        <v>0.1</v>
      </c>
      <c r="C31" s="59">
        <f>B31*B30</f>
        <v>10</v>
      </c>
      <c r="D31" s="114"/>
    </row>
    <row r="32" spans="1:4" ht="26.65" customHeight="1" x14ac:dyDescent="0.2">
      <c r="A32" s="8" t="s">
        <v>2</v>
      </c>
      <c r="B32" s="6">
        <v>100</v>
      </c>
      <c r="C32" s="89"/>
      <c r="D32" s="115"/>
    </row>
    <row r="33" spans="1:4" ht="10.5" customHeight="1" x14ac:dyDescent="0.2">
      <c r="A33" s="12"/>
    </row>
    <row r="34" spans="1:4" x14ac:dyDescent="0.2">
      <c r="A34" s="108" t="s">
        <v>57</v>
      </c>
      <c r="B34" s="107"/>
      <c r="C34" s="107"/>
      <c r="D34" s="107"/>
    </row>
    <row r="35" spans="1:4" x14ac:dyDescent="0.2">
      <c r="A35" s="12"/>
    </row>
    <row r="36" spans="1:4" x14ac:dyDescent="0.2">
      <c r="A36" s="109" t="s">
        <v>3</v>
      </c>
      <c r="B36" s="110"/>
      <c r="C36" s="110"/>
      <c r="D36" s="111"/>
    </row>
    <row r="37" spans="1:4" x14ac:dyDescent="0.2">
      <c r="A37" s="11" t="s">
        <v>0</v>
      </c>
      <c r="B37" s="3" t="s">
        <v>39</v>
      </c>
      <c r="C37" s="3" t="s">
        <v>40</v>
      </c>
      <c r="D37" s="4" t="s">
        <v>6</v>
      </c>
    </row>
    <row r="38" spans="1:4" ht="53.25" customHeight="1" x14ac:dyDescent="0.2">
      <c r="A38" s="14" t="s">
        <v>1</v>
      </c>
      <c r="B38" s="6">
        <v>35</v>
      </c>
      <c r="C38" s="142" t="str">
        <f>IF(AND(B39&lt;1),"NO PM STATED",IF(AND(B38&gt;=B41-C40),"MET PM",IF(AND(B38&lt;B39-C40),"PM NOT MET")))</f>
        <v>PM NOT MET</v>
      </c>
      <c r="D38" s="127"/>
    </row>
    <row r="39" spans="1:4" ht="26.65" customHeight="1" x14ac:dyDescent="0.2">
      <c r="A39" s="42" t="s">
        <v>29</v>
      </c>
      <c r="B39" s="6">
        <f>B41</f>
        <v>50</v>
      </c>
      <c r="C39" s="143"/>
      <c r="D39" s="114"/>
    </row>
    <row r="40" spans="1:4" ht="26.65" hidden="1" customHeight="1" x14ac:dyDescent="0.2">
      <c r="A40" s="42"/>
      <c r="B40" s="51">
        <v>0.05</v>
      </c>
      <c r="C40" s="47">
        <f>B39*B40</f>
        <v>2.5</v>
      </c>
      <c r="D40" s="114"/>
    </row>
    <row r="41" spans="1:4" ht="26.65" customHeight="1" x14ac:dyDescent="0.2">
      <c r="A41" s="14" t="s">
        <v>2</v>
      </c>
      <c r="B41" s="6">
        <v>50</v>
      </c>
      <c r="C41" s="81"/>
      <c r="D41" s="115"/>
    </row>
    <row r="42" spans="1:4" x14ac:dyDescent="0.2">
      <c r="A42" s="12"/>
    </row>
    <row r="43" spans="1:4" x14ac:dyDescent="0.2">
      <c r="A43" s="107" t="s">
        <v>64</v>
      </c>
      <c r="B43" s="107"/>
      <c r="C43" s="107"/>
      <c r="D43" s="107"/>
    </row>
    <row r="44" spans="1:4" x14ac:dyDescent="0.2">
      <c r="A44" s="12"/>
    </row>
    <row r="45" spans="1:4" ht="40.5" customHeight="1" x14ac:dyDescent="0.2">
      <c r="A45" s="104" t="s">
        <v>41</v>
      </c>
      <c r="B45" s="104"/>
      <c r="C45" s="104"/>
      <c r="D45" s="104"/>
    </row>
    <row r="123" spans="1:4" x14ac:dyDescent="0.2">
      <c r="A123" s="12"/>
      <c r="B123" s="12"/>
      <c r="C123" s="12"/>
      <c r="D123" s="12"/>
    </row>
  </sheetData>
  <sheetProtection password="CD52" sheet="1" objects="1" scenarios="1"/>
  <protectedRanges>
    <protectedRange sqref="D8 D15 D22 D29 D38" name="Range1"/>
  </protectedRanges>
  <customSheetViews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 topLeftCell="A16">
      <selection activeCell="A28" sqref="A28:D28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22">
      <selection activeCell="C34" sqref="C34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23">
    <mergeCell ref="C8:C9"/>
    <mergeCell ref="A1:D1"/>
    <mergeCell ref="A3:C3"/>
    <mergeCell ref="A4:C4"/>
    <mergeCell ref="D3:D4"/>
    <mergeCell ref="A2:D2"/>
    <mergeCell ref="A6:D6"/>
    <mergeCell ref="D8:D11"/>
    <mergeCell ref="D38:D41"/>
    <mergeCell ref="C38:C39"/>
    <mergeCell ref="A45:D45"/>
    <mergeCell ref="A43:D43"/>
    <mergeCell ref="C15:C16"/>
    <mergeCell ref="D15:D18"/>
    <mergeCell ref="A13:D13"/>
    <mergeCell ref="A34:D34"/>
    <mergeCell ref="A36:D36"/>
    <mergeCell ref="D22:D25"/>
    <mergeCell ref="A27:D27"/>
    <mergeCell ref="D29:D32"/>
    <mergeCell ref="C22:C23"/>
    <mergeCell ref="C29:C30"/>
    <mergeCell ref="A20:D20"/>
  </mergeCells>
  <phoneticPr fontId="8" type="noConversion"/>
  <conditionalFormatting sqref="B9 B16 B23 B30 B39">
    <cfRule type="cellIs" dxfId="7" priority="5" operator="lessThan">
      <formula>1</formula>
    </cfRule>
  </conditionalFormatting>
  <conditionalFormatting sqref="C38 C29 C22 C15 C8">
    <cfRule type="cellIs" dxfId="6" priority="1" operator="equal">
      <formula>"NO PM STATED"</formula>
    </cfRule>
  </conditionalFormatting>
  <conditionalFormatting sqref="C38 C29 C22 C15 C8">
    <cfRule type="cellIs" dxfId="5" priority="2" stopIfTrue="1" operator="equal">
      <formula>"PM NOT MET"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1" manualBreakCount="1">
    <brk id="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 tint="-0.249977111117893"/>
  </sheetPr>
  <dimension ref="A1:F100"/>
  <sheetViews>
    <sheetView zoomScaleNormal="100" workbookViewId="0">
      <selection activeCell="H63" sqref="H63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6" ht="39.75" customHeight="1" x14ac:dyDescent="0.2">
      <c r="A1" s="95" t="s">
        <v>56</v>
      </c>
      <c r="B1" s="95"/>
      <c r="C1" s="95"/>
      <c r="D1" s="95"/>
      <c r="E1" s="15"/>
    </row>
    <row r="2" spans="1:6" ht="15.75" x14ac:dyDescent="0.25">
      <c r="A2" s="96" t="s">
        <v>19</v>
      </c>
      <c r="B2" s="97"/>
      <c r="C2" s="97"/>
      <c r="D2" s="98"/>
    </row>
    <row r="3" spans="1:6" ht="60" customHeight="1" x14ac:dyDescent="0.2">
      <c r="A3" s="99" t="s">
        <v>45</v>
      </c>
      <c r="B3" s="100"/>
      <c r="C3" s="101"/>
      <c r="D3" s="123" t="s">
        <v>60</v>
      </c>
    </row>
    <row r="4" spans="1:6" ht="75.75" customHeight="1" x14ac:dyDescent="0.2">
      <c r="A4" s="99" t="s">
        <v>38</v>
      </c>
      <c r="B4" s="100"/>
      <c r="C4" s="101"/>
      <c r="D4" s="103"/>
    </row>
    <row r="5" spans="1:6" ht="6.75" customHeight="1" x14ac:dyDescent="0.2"/>
    <row r="6" spans="1:6" x14ac:dyDescent="0.2">
      <c r="A6" s="109" t="s">
        <v>7</v>
      </c>
      <c r="B6" s="110"/>
      <c r="C6" s="110"/>
      <c r="D6" s="111"/>
    </row>
    <row r="7" spans="1:6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6" ht="53.25" customHeight="1" x14ac:dyDescent="0.2">
      <c r="A8" s="5" t="s">
        <v>1</v>
      </c>
      <c r="B8" s="6">
        <v>2626</v>
      </c>
      <c r="C8" s="142" t="str">
        <f>IF(AND(B9&lt;1),"NO PM STATED",IF(AND(B8&gt;=B11-C10),"MET PM",IF(AND(B8&lt;B9-C10),"PM NOT MET")))</f>
        <v>MET PM</v>
      </c>
      <c r="D8" s="153"/>
    </row>
    <row r="9" spans="1:6" ht="26.65" customHeight="1" x14ac:dyDescent="0.2">
      <c r="A9" s="42" t="s">
        <v>29</v>
      </c>
      <c r="B9" s="6">
        <f>B11</f>
        <v>2200</v>
      </c>
      <c r="C9" s="143"/>
      <c r="D9" s="154"/>
    </row>
    <row r="10" spans="1:6" ht="26.65" hidden="1" customHeight="1" x14ac:dyDescent="0.2">
      <c r="A10" s="42"/>
      <c r="B10" s="51">
        <v>0.1</v>
      </c>
      <c r="C10" s="53">
        <f>B10*B9</f>
        <v>220</v>
      </c>
      <c r="D10" s="154"/>
    </row>
    <row r="11" spans="1:6" ht="26.65" customHeight="1" x14ac:dyDescent="0.2">
      <c r="A11" s="5" t="s">
        <v>2</v>
      </c>
      <c r="B11" s="6">
        <v>2200</v>
      </c>
      <c r="C11" s="49"/>
      <c r="D11" s="155"/>
    </row>
    <row r="12" spans="1:6" x14ac:dyDescent="0.2">
      <c r="A12" s="2" t="s">
        <v>5</v>
      </c>
      <c r="B12" s="3" t="s">
        <v>39</v>
      </c>
      <c r="C12" s="3" t="s">
        <v>40</v>
      </c>
      <c r="D12" s="4" t="s">
        <v>6</v>
      </c>
    </row>
    <row r="13" spans="1:6" ht="53.25" customHeight="1" x14ac:dyDescent="0.2">
      <c r="A13" s="5" t="s">
        <v>1</v>
      </c>
      <c r="B13" s="6">
        <v>2519</v>
      </c>
      <c r="C13" s="142" t="str">
        <f>IF(AND(B14&lt;1),"NO PM STATED",IF(AND(B13&gt;=B16-C15),"MET PM",IF(AND(B13&lt;B14-C15),"PM NOT MET")))</f>
        <v>MET PM</v>
      </c>
      <c r="D13" s="153"/>
    </row>
    <row r="14" spans="1:6" ht="26.65" customHeight="1" x14ac:dyDescent="0.2">
      <c r="A14" s="42" t="s">
        <v>29</v>
      </c>
      <c r="B14" s="6">
        <f>B16</f>
        <v>2200</v>
      </c>
      <c r="C14" s="143"/>
      <c r="D14" s="154"/>
    </row>
    <row r="15" spans="1:6" ht="26.65" hidden="1" customHeight="1" x14ac:dyDescent="0.2">
      <c r="A15" s="42"/>
      <c r="B15" s="51">
        <v>0.1</v>
      </c>
      <c r="C15" s="53">
        <f>B14*B15</f>
        <v>220</v>
      </c>
      <c r="D15" s="154"/>
    </row>
    <row r="16" spans="1:6" ht="26.65" customHeight="1" x14ac:dyDescent="0.2">
      <c r="A16" s="5" t="s">
        <v>2</v>
      </c>
      <c r="B16" s="6">
        <v>2200</v>
      </c>
      <c r="C16" s="50"/>
      <c r="D16" s="155"/>
      <c r="F16" s="38"/>
    </row>
    <row r="17" spans="1:4" x14ac:dyDescent="0.2">
      <c r="A17" s="2" t="s">
        <v>4</v>
      </c>
      <c r="B17" s="3" t="s">
        <v>39</v>
      </c>
      <c r="C17" s="3" t="s">
        <v>40</v>
      </c>
      <c r="D17" s="4" t="s">
        <v>6</v>
      </c>
    </row>
    <row r="18" spans="1:4" ht="53.25" customHeight="1" x14ac:dyDescent="0.2">
      <c r="A18" s="5" t="s">
        <v>1</v>
      </c>
      <c r="B18" s="6">
        <v>2249</v>
      </c>
      <c r="C18" s="142" t="str">
        <f>IF(AND(B19&lt;1),"NO PM STATED",IF(AND(B18&gt;=B21-C20),"MET PM",IF(AND(B18&lt;B19-C20),"PM NOT MET")))</f>
        <v>MET PM</v>
      </c>
      <c r="D18" s="153"/>
    </row>
    <row r="19" spans="1:4" ht="26.65" customHeight="1" x14ac:dyDescent="0.2">
      <c r="A19" s="42" t="s">
        <v>29</v>
      </c>
      <c r="B19" s="6">
        <f>B21</f>
        <v>900</v>
      </c>
      <c r="C19" s="143"/>
      <c r="D19" s="154"/>
    </row>
    <row r="20" spans="1:4" ht="26.65" hidden="1" customHeight="1" x14ac:dyDescent="0.2">
      <c r="A20" s="42"/>
      <c r="B20" s="51">
        <v>0.1</v>
      </c>
      <c r="C20" s="53">
        <f>B19*B20</f>
        <v>90</v>
      </c>
      <c r="D20" s="154"/>
    </row>
    <row r="21" spans="1:4" ht="26.65" customHeight="1" x14ac:dyDescent="0.2">
      <c r="A21" s="5" t="s">
        <v>2</v>
      </c>
      <c r="B21" s="6">
        <v>900</v>
      </c>
      <c r="C21" s="50"/>
      <c r="D21" s="155"/>
    </row>
    <row r="22" spans="1:4" x14ac:dyDescent="0.2">
      <c r="A22" s="2" t="s">
        <v>22</v>
      </c>
      <c r="B22" s="3" t="s">
        <v>39</v>
      </c>
      <c r="C22" s="3" t="s">
        <v>40</v>
      </c>
      <c r="D22" s="4" t="s">
        <v>6</v>
      </c>
    </row>
    <row r="23" spans="1:4" ht="53.25" customHeight="1" x14ac:dyDescent="0.2">
      <c r="A23" s="5" t="s">
        <v>1</v>
      </c>
      <c r="B23" s="6">
        <v>1913</v>
      </c>
      <c r="C23" s="142" t="str">
        <f>IF(AND(B24&lt;1),"NO PM STATED",IF(AND(B23&gt;=B26-C25),"MET PM",IF(AND(B23&lt;B24-C25),"PM NOT MET")))</f>
        <v>MET PM</v>
      </c>
      <c r="D23" s="153"/>
    </row>
    <row r="24" spans="1:4" ht="26.65" customHeight="1" x14ac:dyDescent="0.2">
      <c r="A24" s="42" t="s">
        <v>29</v>
      </c>
      <c r="B24" s="6">
        <f>B26</f>
        <v>680</v>
      </c>
      <c r="C24" s="143"/>
      <c r="D24" s="154"/>
    </row>
    <row r="25" spans="1:4" ht="26.65" hidden="1" customHeight="1" x14ac:dyDescent="0.2">
      <c r="A25" s="42"/>
      <c r="B25" s="51">
        <v>0.1</v>
      </c>
      <c r="C25" s="53">
        <f>B24*B25</f>
        <v>68</v>
      </c>
      <c r="D25" s="154"/>
    </row>
    <row r="26" spans="1:4" ht="26.65" customHeight="1" x14ac:dyDescent="0.2">
      <c r="A26" s="5" t="s">
        <v>2</v>
      </c>
      <c r="B26" s="6">
        <v>680</v>
      </c>
      <c r="C26" s="75"/>
      <c r="D26" s="155"/>
    </row>
    <row r="27" spans="1:4" x14ac:dyDescent="0.2">
      <c r="A27" s="7"/>
      <c r="B27" s="1"/>
    </row>
    <row r="28" spans="1:4" x14ac:dyDescent="0.2">
      <c r="A28" s="109" t="s">
        <v>8</v>
      </c>
      <c r="B28" s="110"/>
      <c r="C28" s="110"/>
      <c r="D28" s="111"/>
    </row>
    <row r="29" spans="1:4" x14ac:dyDescent="0.2">
      <c r="A29" s="2" t="s">
        <v>0</v>
      </c>
      <c r="B29" s="3" t="s">
        <v>39</v>
      </c>
      <c r="C29" s="3" t="s">
        <v>40</v>
      </c>
      <c r="D29" s="4" t="s">
        <v>6</v>
      </c>
    </row>
    <row r="30" spans="1:4" ht="53.25" customHeight="1" x14ac:dyDescent="0.2">
      <c r="A30" s="5" t="s">
        <v>1</v>
      </c>
      <c r="B30" s="6">
        <v>109</v>
      </c>
      <c r="C30" s="142" t="str">
        <f>IF(AND(B31&lt;1),"NO PM STATED",IF(AND(B30&gt;=B33-C32),"MET PM",IF(AND(B30&lt;B31-C32),"PM NOT MET")))</f>
        <v>MET PM</v>
      </c>
      <c r="D30" s="153"/>
    </row>
    <row r="31" spans="1:4" ht="26.65" customHeight="1" x14ac:dyDescent="0.2">
      <c r="A31" s="42" t="s">
        <v>29</v>
      </c>
      <c r="B31" s="6">
        <f>B33</f>
        <v>75</v>
      </c>
      <c r="C31" s="143"/>
      <c r="D31" s="154"/>
    </row>
    <row r="32" spans="1:4" ht="26.65" hidden="1" customHeight="1" x14ac:dyDescent="0.2">
      <c r="A32" s="42"/>
      <c r="B32" s="79">
        <v>0.1</v>
      </c>
      <c r="C32" s="78">
        <f>B31*B32</f>
        <v>7.5</v>
      </c>
      <c r="D32" s="154"/>
    </row>
    <row r="33" spans="1:4" ht="26.65" customHeight="1" x14ac:dyDescent="0.2">
      <c r="A33" s="8" t="s">
        <v>2</v>
      </c>
      <c r="B33" s="6">
        <v>75</v>
      </c>
      <c r="C33" s="75"/>
      <c r="D33" s="155"/>
    </row>
    <row r="34" spans="1:4" x14ac:dyDescent="0.2">
      <c r="A34" s="10"/>
    </row>
    <row r="35" spans="1:4" x14ac:dyDescent="0.2">
      <c r="A35" s="109" t="s">
        <v>9</v>
      </c>
      <c r="B35" s="110"/>
      <c r="C35" s="110"/>
      <c r="D35" s="111"/>
    </row>
    <row r="36" spans="1:4" x14ac:dyDescent="0.2">
      <c r="A36" s="11" t="s">
        <v>0</v>
      </c>
      <c r="B36" s="3" t="s">
        <v>39</v>
      </c>
      <c r="C36" s="3" t="s">
        <v>40</v>
      </c>
      <c r="D36" s="4" t="s">
        <v>6</v>
      </c>
    </row>
    <row r="37" spans="1:4" ht="53.25" customHeight="1" x14ac:dyDescent="0.2">
      <c r="A37" s="8" t="s">
        <v>1</v>
      </c>
      <c r="B37" s="6">
        <v>1074875</v>
      </c>
      <c r="C37" s="142" t="str">
        <f>IF(AND(B38&lt;1),"NO PM STATED",IF(AND(B37&gt;=B40-C39),"MET PM",IF(AND(B37&lt;B38-C39),"PM NOT MET")))</f>
        <v>MET PM</v>
      </c>
      <c r="D37" s="150"/>
    </row>
    <row r="38" spans="1:4" ht="26.65" customHeight="1" x14ac:dyDescent="0.2">
      <c r="A38" s="42" t="s">
        <v>29</v>
      </c>
      <c r="B38" s="6">
        <f>B40</f>
        <v>675000</v>
      </c>
      <c r="C38" s="143"/>
      <c r="D38" s="151"/>
    </row>
    <row r="39" spans="1:4" ht="26.65" hidden="1" customHeight="1" x14ac:dyDescent="0.2">
      <c r="A39" s="42"/>
      <c r="B39" s="51">
        <v>0.1</v>
      </c>
      <c r="C39" s="53">
        <f>B38*B39</f>
        <v>67500</v>
      </c>
      <c r="D39" s="151"/>
    </row>
    <row r="40" spans="1:4" ht="26.65" customHeight="1" x14ac:dyDescent="0.2">
      <c r="A40" s="8" t="s">
        <v>2</v>
      </c>
      <c r="B40" s="6">
        <v>675000</v>
      </c>
      <c r="C40" s="50"/>
      <c r="D40" s="152"/>
    </row>
    <row r="41" spans="1:4" x14ac:dyDescent="0.2">
      <c r="A41" s="2" t="s">
        <v>5</v>
      </c>
      <c r="B41" s="3" t="s">
        <v>39</v>
      </c>
      <c r="C41" s="3" t="s">
        <v>40</v>
      </c>
      <c r="D41" s="4" t="s">
        <v>6</v>
      </c>
    </row>
    <row r="42" spans="1:4" ht="53.25" customHeight="1" x14ac:dyDescent="0.2">
      <c r="A42" s="5" t="s">
        <v>1</v>
      </c>
      <c r="B42" s="6">
        <v>1016799</v>
      </c>
      <c r="C42" s="142" t="str">
        <f>IF(AND(B43&lt;1),"NO PM STATED",IF(AND(B42&gt;=B45-C44),"MET PM",IF(AND(B42&lt;B43-C44),"PM NOT MET")))</f>
        <v>MET PM</v>
      </c>
      <c r="D42" s="153"/>
    </row>
    <row r="43" spans="1:4" ht="26.65" customHeight="1" x14ac:dyDescent="0.2">
      <c r="A43" s="42" t="s">
        <v>29</v>
      </c>
      <c r="B43" s="6">
        <f>B45</f>
        <v>90500</v>
      </c>
      <c r="C43" s="143"/>
      <c r="D43" s="154"/>
    </row>
    <row r="44" spans="1:4" ht="26.65" hidden="1" customHeight="1" x14ac:dyDescent="0.2">
      <c r="A44" s="42"/>
      <c r="B44" s="51">
        <v>0.1</v>
      </c>
      <c r="C44" s="53">
        <f>B43*B44</f>
        <v>9050</v>
      </c>
      <c r="D44" s="154"/>
    </row>
    <row r="45" spans="1:4" ht="26.65" customHeight="1" x14ac:dyDescent="0.2">
      <c r="A45" s="5" t="s">
        <v>2</v>
      </c>
      <c r="B45" s="6">
        <v>90500</v>
      </c>
      <c r="C45" s="50"/>
      <c r="D45" s="155"/>
    </row>
    <row r="46" spans="1:4" x14ac:dyDescent="0.2">
      <c r="A46" s="2" t="s">
        <v>4</v>
      </c>
      <c r="B46" s="3" t="s">
        <v>39</v>
      </c>
      <c r="C46" s="3" t="s">
        <v>40</v>
      </c>
      <c r="D46" s="4" t="s">
        <v>6</v>
      </c>
    </row>
    <row r="47" spans="1:4" ht="53.25" customHeight="1" x14ac:dyDescent="0.2">
      <c r="A47" s="5" t="s">
        <v>1</v>
      </c>
      <c r="B47" s="6">
        <v>128866</v>
      </c>
      <c r="C47" s="142" t="str">
        <f>IF(AND(B48&lt;1),"NO PM STATED",IF(AND(B47&gt;=B50-C49),"MET PM",IF(AND(B47&lt;B48-C49),"PM NOT MET")))</f>
        <v>MET PM</v>
      </c>
      <c r="D47" s="153"/>
    </row>
    <row r="48" spans="1:4" ht="26.65" customHeight="1" x14ac:dyDescent="0.2">
      <c r="A48" s="42" t="s">
        <v>29</v>
      </c>
      <c r="B48" s="6">
        <f>B50</f>
        <v>47000</v>
      </c>
      <c r="C48" s="143"/>
      <c r="D48" s="154"/>
    </row>
    <row r="49" spans="1:4" ht="26.65" hidden="1" customHeight="1" x14ac:dyDescent="0.2">
      <c r="A49" s="42"/>
      <c r="B49" s="51">
        <v>0.1</v>
      </c>
      <c r="C49" s="53">
        <f>B49*B48</f>
        <v>4700</v>
      </c>
      <c r="D49" s="154"/>
    </row>
    <row r="50" spans="1:4" ht="26.65" customHeight="1" x14ac:dyDescent="0.2">
      <c r="A50" s="5" t="s">
        <v>2</v>
      </c>
      <c r="B50" s="6">
        <v>47000</v>
      </c>
      <c r="C50" s="50"/>
      <c r="D50" s="155"/>
    </row>
    <row r="51" spans="1:4" x14ac:dyDescent="0.2">
      <c r="A51" s="2" t="s">
        <v>22</v>
      </c>
      <c r="B51" s="3" t="s">
        <v>39</v>
      </c>
      <c r="C51" s="3" t="s">
        <v>40</v>
      </c>
      <c r="D51" s="4" t="s">
        <v>6</v>
      </c>
    </row>
    <row r="52" spans="1:4" ht="53.25" customHeight="1" x14ac:dyDescent="0.2">
      <c r="A52" s="5" t="s">
        <v>1</v>
      </c>
      <c r="B52" s="6">
        <v>50880</v>
      </c>
      <c r="C52" s="142" t="str">
        <f>IF(AND(B53&lt;1),"NO PM STATED",IF(AND(B52&gt;=B55-C54),"MET PM",IF(AND(B52&lt;B53-C54),"PM NOT MET")))</f>
        <v>MET PM</v>
      </c>
      <c r="D52" s="114"/>
    </row>
    <row r="53" spans="1:4" ht="26.65" customHeight="1" x14ac:dyDescent="0.2">
      <c r="A53" s="42" t="s">
        <v>29</v>
      </c>
      <c r="B53" s="6">
        <f>B55</f>
        <v>250</v>
      </c>
      <c r="C53" s="143"/>
      <c r="D53" s="114"/>
    </row>
    <row r="54" spans="1:4" ht="26.65" hidden="1" customHeight="1" x14ac:dyDescent="0.2">
      <c r="A54" s="42"/>
      <c r="B54" s="51">
        <v>0.1</v>
      </c>
      <c r="C54" s="53">
        <f>B53*B54</f>
        <v>25</v>
      </c>
      <c r="D54" s="114"/>
    </row>
    <row r="55" spans="1:4" ht="26.65" customHeight="1" x14ac:dyDescent="0.2">
      <c r="A55" s="5" t="s">
        <v>2</v>
      </c>
      <c r="B55" s="6">
        <v>250</v>
      </c>
      <c r="C55" s="75"/>
      <c r="D55" s="115"/>
    </row>
    <row r="56" spans="1:4" hidden="1" x14ac:dyDescent="0.2">
      <c r="A56" s="13"/>
    </row>
    <row r="57" spans="1:4" hidden="1" x14ac:dyDescent="0.2">
      <c r="A57" s="109" t="s">
        <v>10</v>
      </c>
      <c r="B57" s="110"/>
      <c r="C57" s="110"/>
      <c r="D57" s="111"/>
    </row>
    <row r="58" spans="1:4" x14ac:dyDescent="0.2">
      <c r="A58" s="12"/>
    </row>
    <row r="59" spans="1:4" x14ac:dyDescent="0.2">
      <c r="A59" s="108" t="s">
        <v>57</v>
      </c>
      <c r="B59" s="107"/>
      <c r="C59" s="107"/>
      <c r="D59" s="107"/>
    </row>
    <row r="60" spans="1:4" x14ac:dyDescent="0.2">
      <c r="A60" s="12"/>
    </row>
    <row r="61" spans="1:4" x14ac:dyDescent="0.2">
      <c r="A61" s="109" t="s">
        <v>3</v>
      </c>
      <c r="B61" s="110"/>
      <c r="C61" s="110"/>
      <c r="D61" s="111"/>
    </row>
    <row r="62" spans="1:4" x14ac:dyDescent="0.2">
      <c r="A62" s="11" t="s">
        <v>0</v>
      </c>
      <c r="B62" s="3" t="s">
        <v>39</v>
      </c>
      <c r="C62" s="3" t="s">
        <v>40</v>
      </c>
      <c r="D62" s="4" t="s">
        <v>6</v>
      </c>
    </row>
    <row r="63" spans="1:4" ht="53.25" customHeight="1" x14ac:dyDescent="0.2">
      <c r="A63" s="14" t="s">
        <v>1</v>
      </c>
      <c r="B63" s="6">
        <v>92</v>
      </c>
      <c r="C63" s="142" t="str">
        <f>IF(AND(B64&lt;1),"NO PM STATED",IF(AND(B63&gt;=B66-C65),"MET PM",IF(AND(B63&lt;B64-C65),"PM NOT MET")))</f>
        <v>MET PM</v>
      </c>
      <c r="D63" s="125"/>
    </row>
    <row r="64" spans="1:4" ht="26.65" customHeight="1" x14ac:dyDescent="0.2">
      <c r="A64" s="42" t="s">
        <v>29</v>
      </c>
      <c r="B64" s="6">
        <f>B66</f>
        <v>85</v>
      </c>
      <c r="C64" s="143"/>
      <c r="D64" s="114"/>
    </row>
    <row r="65" spans="1:4" ht="26.65" hidden="1" customHeight="1" x14ac:dyDescent="0.2">
      <c r="A65" s="42"/>
      <c r="B65" s="51">
        <v>0.05</v>
      </c>
      <c r="C65" s="53">
        <f>B65*B64</f>
        <v>4.25</v>
      </c>
      <c r="D65" s="114"/>
    </row>
    <row r="66" spans="1:4" ht="26.65" customHeight="1" x14ac:dyDescent="0.2">
      <c r="A66" s="14" t="s">
        <v>2</v>
      </c>
      <c r="B66" s="6">
        <v>85</v>
      </c>
      <c r="C66" s="49"/>
      <c r="D66" s="115"/>
    </row>
    <row r="67" spans="1:4" x14ac:dyDescent="0.2">
      <c r="A67" s="12"/>
    </row>
    <row r="68" spans="1:4" x14ac:dyDescent="0.2">
      <c r="A68" s="107" t="s">
        <v>64</v>
      </c>
      <c r="B68" s="107"/>
      <c r="C68" s="107"/>
      <c r="D68" s="107"/>
    </row>
    <row r="69" spans="1:4" x14ac:dyDescent="0.2">
      <c r="A69" s="12"/>
    </row>
    <row r="70" spans="1:4" ht="38.25" customHeight="1" x14ac:dyDescent="0.2">
      <c r="A70" s="104" t="s">
        <v>41</v>
      </c>
      <c r="B70" s="104"/>
      <c r="C70" s="104"/>
      <c r="D70" s="104"/>
    </row>
    <row r="100" spans="1:4" x14ac:dyDescent="0.2">
      <c r="A100" s="12"/>
      <c r="B100" s="12"/>
      <c r="C100" s="12"/>
      <c r="D100" s="12"/>
    </row>
  </sheetData>
  <sheetProtection password="CD52" sheet="1" objects="1" scenarios="1"/>
  <protectedRanges>
    <protectedRange sqref="D8:D11 D13:D16 D18:D21 D23:D26 D30:D33 D37:D40 D42:D45 D47:D50 D52:D55 D63:D66" name="Range2"/>
  </protectedRanges>
  <customSheetViews>
    <customSheetView guid="{47CDEB64-ABB4-4932-9951-3A119F89C289}" scale="60" showPageBreaks="1" view="pageBreakPreview" showRuler="0" topLeftCell="A53">
      <selection activeCell="J14" sqref="J14"/>
      <rowBreaks count="3" manualBreakCount="3">
        <brk id="19" max="16383" man="1"/>
        <brk id="37" max="16383" man="1"/>
        <brk id="57" max="16383" man="1"/>
      </rowBreaks>
      <pageMargins left="0.33" right="0.4" top="0.52" bottom="0.72" header="0.5" footer="0.5"/>
      <pageSetup scale="96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sqref="A1:D1"/>
      <rowBreaks count="1" manualBreakCount="1">
        <brk id="42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>
      <selection activeCell="B40" sqref="B40"/>
      <rowBreaks count="1" manualBreakCount="1">
        <brk id="47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3">
    <mergeCell ref="A35:D35"/>
    <mergeCell ref="A70:D70"/>
    <mergeCell ref="A68:D68"/>
    <mergeCell ref="A57:D57"/>
    <mergeCell ref="A61:D61"/>
    <mergeCell ref="D63:D66"/>
    <mergeCell ref="A59:D59"/>
    <mergeCell ref="C63:C64"/>
    <mergeCell ref="D52:D55"/>
    <mergeCell ref="C52:C53"/>
    <mergeCell ref="D47:D50"/>
    <mergeCell ref="D37:D40"/>
    <mergeCell ref="C47:C48"/>
    <mergeCell ref="C42:C43"/>
    <mergeCell ref="D42:D45"/>
    <mergeCell ref="C37:C38"/>
    <mergeCell ref="D23:D26"/>
    <mergeCell ref="C23:C24"/>
    <mergeCell ref="C30:C31"/>
    <mergeCell ref="D30:D33"/>
    <mergeCell ref="D18:D21"/>
    <mergeCell ref="C18:C19"/>
    <mergeCell ref="A28:D28"/>
    <mergeCell ref="A6:D6"/>
    <mergeCell ref="C8:C9"/>
    <mergeCell ref="D8:D11"/>
    <mergeCell ref="D13:D16"/>
    <mergeCell ref="C13:C14"/>
    <mergeCell ref="A1:D1"/>
    <mergeCell ref="A3:C3"/>
    <mergeCell ref="A4:C4"/>
    <mergeCell ref="D3:D4"/>
    <mergeCell ref="A2:D2"/>
  </mergeCells>
  <phoneticPr fontId="8" type="noConversion"/>
  <conditionalFormatting sqref="C15 C20 C25 C44 C49 C54">
    <cfRule type="cellIs" dxfId="4" priority="18" stopIfTrue="1" operator="equal">
      <formula>"Not on target to meet PM"</formula>
    </cfRule>
  </conditionalFormatting>
  <conditionalFormatting sqref="C39">
    <cfRule type="cellIs" dxfId="3" priority="17" stopIfTrue="1" operator="equal">
      <formula>"Not on target to meet PM"</formula>
    </cfRule>
  </conditionalFormatting>
  <conditionalFormatting sqref="B9 B14 B19 B24 B31:B32 B38 B43 B48 B53 B64">
    <cfRule type="cellIs" dxfId="2" priority="7" operator="lessThan">
      <formula>1</formula>
    </cfRule>
  </conditionalFormatting>
  <conditionalFormatting sqref="C63 C52 C47 C42 C37 C30 C23 C18 C13 C8">
    <cfRule type="cellIs" dxfId="1" priority="1" operator="equal">
      <formula>"NO PM STATED"</formula>
    </cfRule>
  </conditionalFormatting>
  <conditionalFormatting sqref="C63 C52 C47 C42 C37 C30 C23 C18 C13 C8">
    <cfRule type="cellIs" dxfId="0" priority="2" stopIfTrue="1" operator="equal">
      <formula>"PM NOT MET"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2" manualBreakCount="2">
    <brk id="27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249977111117893"/>
  </sheetPr>
  <dimension ref="A1:E114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10.140625" bestFit="1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12</v>
      </c>
      <c r="B2" s="97"/>
      <c r="C2" s="97"/>
      <c r="D2" s="98"/>
    </row>
    <row r="3" spans="1:5" ht="60" customHeight="1" x14ac:dyDescent="0.2">
      <c r="A3" s="99" t="s">
        <v>53</v>
      </c>
      <c r="B3" s="100"/>
      <c r="C3" s="101"/>
      <c r="D3" s="123" t="s">
        <v>60</v>
      </c>
    </row>
    <row r="4" spans="1:5" ht="75.75" customHeight="1" x14ac:dyDescent="0.2">
      <c r="A4" s="99" t="s">
        <v>54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1019</v>
      </c>
      <c r="C8" s="116" t="str">
        <f>IF(AND(B9&lt;1),"NO PM STATED",IF(AND(B8&gt;=B11-C10),"MET PM",IF(AND(B8&lt;B9-C10),"PM NOT MET")))</f>
        <v>MET PM</v>
      </c>
      <c r="D8" s="112"/>
    </row>
    <row r="9" spans="1:5" ht="26.65" customHeight="1" x14ac:dyDescent="0.2">
      <c r="A9" s="42" t="s">
        <v>29</v>
      </c>
      <c r="B9" s="6">
        <f>B11</f>
        <v>350</v>
      </c>
      <c r="C9" s="117"/>
      <c r="D9" s="112"/>
    </row>
    <row r="10" spans="1:5" ht="12.75" hidden="1" customHeight="1" x14ac:dyDescent="0.2">
      <c r="A10" s="42"/>
      <c r="B10" s="51">
        <v>0.1</v>
      </c>
      <c r="C10" s="47">
        <f>B9*B10</f>
        <v>35</v>
      </c>
      <c r="D10" s="112"/>
    </row>
    <row r="11" spans="1:5" ht="26.65" customHeight="1" x14ac:dyDescent="0.2">
      <c r="A11" s="5" t="s">
        <v>2</v>
      </c>
      <c r="B11" s="6">
        <v>350</v>
      </c>
      <c r="C11" s="81"/>
      <c r="D11" s="113"/>
    </row>
    <row r="12" spans="1:5" x14ac:dyDescent="0.2">
      <c r="A12" s="2" t="s">
        <v>5</v>
      </c>
      <c r="B12" s="3" t="s">
        <v>39</v>
      </c>
      <c r="C12" s="3" t="s">
        <v>40</v>
      </c>
      <c r="D12" s="4" t="s">
        <v>6</v>
      </c>
    </row>
    <row r="13" spans="1:5" ht="53.25" customHeight="1" x14ac:dyDescent="0.2">
      <c r="A13" s="5" t="s">
        <v>1</v>
      </c>
      <c r="B13" s="6">
        <v>5136</v>
      </c>
      <c r="C13" s="116" t="str">
        <f>IF(AND(B14&lt;1),"NO PM STATED",IF(AND(B13&gt;=B16-C15),"MET PM",IF(AND(B13&lt;B14-C15),"PM NOT MET")))</f>
        <v>MET PM</v>
      </c>
      <c r="D13" s="112"/>
    </row>
    <row r="14" spans="1:5" ht="26.65" customHeight="1" x14ac:dyDescent="0.2">
      <c r="A14" s="42" t="s">
        <v>29</v>
      </c>
      <c r="B14" s="6">
        <f>B16</f>
        <v>5500</v>
      </c>
      <c r="C14" s="117"/>
      <c r="D14" s="112"/>
    </row>
    <row r="15" spans="1:5" ht="12.75" hidden="1" customHeight="1" x14ac:dyDescent="0.2">
      <c r="A15" s="42"/>
      <c r="B15" s="51">
        <v>0.1</v>
      </c>
      <c r="C15" s="53">
        <f>B14*B15</f>
        <v>550</v>
      </c>
      <c r="D15" s="112"/>
    </row>
    <row r="16" spans="1:5" ht="26.65" customHeight="1" x14ac:dyDescent="0.2">
      <c r="A16" s="5" t="s">
        <v>2</v>
      </c>
      <c r="B16" s="6">
        <v>5500</v>
      </c>
      <c r="C16" s="81"/>
      <c r="D16" s="113"/>
    </row>
    <row r="17" spans="1:4" x14ac:dyDescent="0.2">
      <c r="A17" s="2" t="s">
        <v>20</v>
      </c>
      <c r="B17" s="3" t="s">
        <v>39</v>
      </c>
      <c r="C17" s="3" t="s">
        <v>40</v>
      </c>
      <c r="D17" s="4" t="s">
        <v>6</v>
      </c>
    </row>
    <row r="18" spans="1:4" ht="53.25" customHeight="1" x14ac:dyDescent="0.2">
      <c r="A18" s="5" t="s">
        <v>1</v>
      </c>
      <c r="B18" s="6">
        <v>5149</v>
      </c>
      <c r="C18" s="116" t="str">
        <f>IF(AND(B19&lt;1),"NO PM STATED",IF(AND(B18&gt;=B21-C20),"MET PM",IF(AND(B18&lt;B19-C20),"PM NOT MET")))</f>
        <v>MET PM</v>
      </c>
      <c r="D18" s="112"/>
    </row>
    <row r="19" spans="1:4" ht="26.65" customHeight="1" x14ac:dyDescent="0.2">
      <c r="A19" s="42" t="s">
        <v>29</v>
      </c>
      <c r="B19" s="6">
        <f>B21</f>
        <v>5500</v>
      </c>
      <c r="C19" s="117"/>
      <c r="D19" s="112"/>
    </row>
    <row r="20" spans="1:4" ht="12.75" hidden="1" customHeight="1" x14ac:dyDescent="0.2">
      <c r="A20" s="42"/>
      <c r="B20" s="51">
        <v>0.1</v>
      </c>
      <c r="C20" s="53">
        <f>B19*B20</f>
        <v>550</v>
      </c>
      <c r="D20" s="112"/>
    </row>
    <row r="21" spans="1:4" ht="26.65" customHeight="1" x14ac:dyDescent="0.2">
      <c r="A21" s="5" t="s">
        <v>2</v>
      </c>
      <c r="B21" s="6">
        <v>5500</v>
      </c>
      <c r="C21" s="81"/>
      <c r="D21" s="113"/>
    </row>
    <row r="22" spans="1:4" x14ac:dyDescent="0.2">
      <c r="A22" s="2" t="s">
        <v>4</v>
      </c>
      <c r="B22" s="37" t="s">
        <v>39</v>
      </c>
      <c r="C22" s="33" t="s">
        <v>40</v>
      </c>
      <c r="D22" s="34" t="s">
        <v>6</v>
      </c>
    </row>
    <row r="23" spans="1:4" ht="53.25" customHeight="1" x14ac:dyDescent="0.2">
      <c r="A23" s="5" t="s">
        <v>1</v>
      </c>
      <c r="B23" s="6">
        <v>103</v>
      </c>
      <c r="C23" s="116" t="str">
        <f>IF(AND(B24&lt;1),"NO PM STATED",IF(AND(B23&gt;=B26-C25),"MET PM",IF(AND(B23&lt;B24-C25),"PM NOT MET")))</f>
        <v>PM NOT MET</v>
      </c>
      <c r="D23" s="112"/>
    </row>
    <row r="24" spans="1:4" ht="25.5" customHeight="1" x14ac:dyDescent="0.2">
      <c r="A24" s="42" t="s">
        <v>29</v>
      </c>
      <c r="B24" s="6">
        <f>B26</f>
        <v>350</v>
      </c>
      <c r="C24" s="117"/>
      <c r="D24" s="112"/>
    </row>
    <row r="25" spans="1:4" ht="12.75" hidden="1" customHeight="1" x14ac:dyDescent="0.2">
      <c r="A25" s="63"/>
      <c r="B25" s="51">
        <v>0.1</v>
      </c>
      <c r="C25" s="47">
        <f>B24*B25</f>
        <v>35</v>
      </c>
      <c r="D25" s="112"/>
    </row>
    <row r="26" spans="1:4" ht="26.65" customHeight="1" x14ac:dyDescent="0.2">
      <c r="A26" s="64" t="s">
        <v>2</v>
      </c>
      <c r="B26" s="65">
        <v>350</v>
      </c>
      <c r="C26" s="81"/>
      <c r="D26" s="113"/>
    </row>
    <row r="27" spans="1:4" x14ac:dyDescent="0.2">
      <c r="A27" s="2" t="s">
        <v>22</v>
      </c>
      <c r="B27" s="3" t="s">
        <v>39</v>
      </c>
      <c r="C27" s="3" t="s">
        <v>40</v>
      </c>
      <c r="D27" s="4" t="s">
        <v>6</v>
      </c>
    </row>
    <row r="28" spans="1:4" ht="53.25" customHeight="1" x14ac:dyDescent="0.2">
      <c r="A28" s="5" t="s">
        <v>1</v>
      </c>
      <c r="B28" s="6">
        <v>4092</v>
      </c>
      <c r="C28" s="116" t="str">
        <f>IF(AND(B29&lt;1),"NO PM STATED",IF(AND(B28&gt;=B31-C30),"MET PM",IF(AND(B28&lt;B29-C30),"PM NOT MET")))</f>
        <v>MET PM</v>
      </c>
      <c r="D28" s="112"/>
    </row>
    <row r="29" spans="1:4" ht="23.45" customHeight="1" x14ac:dyDescent="0.2">
      <c r="A29" s="42" t="s">
        <v>29</v>
      </c>
      <c r="B29" s="6">
        <f>B31</f>
        <v>1800</v>
      </c>
      <c r="C29" s="117"/>
      <c r="D29" s="112"/>
    </row>
    <row r="30" spans="1:4" ht="12.75" hidden="1" customHeight="1" x14ac:dyDescent="0.2">
      <c r="A30" s="42"/>
      <c r="B30" s="51">
        <v>0.1</v>
      </c>
      <c r="C30" s="47">
        <f>B29*B30</f>
        <v>180</v>
      </c>
      <c r="D30" s="112"/>
    </row>
    <row r="31" spans="1:4" ht="26.65" customHeight="1" x14ac:dyDescent="0.2">
      <c r="A31" s="5" t="s">
        <v>2</v>
      </c>
      <c r="B31" s="6">
        <v>1800</v>
      </c>
      <c r="C31" s="81"/>
      <c r="D31" s="113"/>
    </row>
    <row r="32" spans="1:4" x14ac:dyDescent="0.2">
      <c r="A32" s="7"/>
      <c r="B32" s="1"/>
    </row>
    <row r="33" spans="1:4" x14ac:dyDescent="0.2">
      <c r="A33" s="109" t="s">
        <v>8</v>
      </c>
      <c r="B33" s="110"/>
      <c r="C33" s="110"/>
      <c r="D33" s="111"/>
    </row>
    <row r="34" spans="1:4" x14ac:dyDescent="0.2">
      <c r="A34" s="2" t="s">
        <v>5</v>
      </c>
      <c r="B34" s="3" t="s">
        <v>39</v>
      </c>
      <c r="C34" s="3" t="s">
        <v>40</v>
      </c>
      <c r="D34" s="4" t="s">
        <v>6</v>
      </c>
    </row>
    <row r="35" spans="1:4" ht="53.25" customHeight="1" x14ac:dyDescent="0.2">
      <c r="A35" s="5" t="s">
        <v>1</v>
      </c>
      <c r="B35" s="6">
        <v>86</v>
      </c>
      <c r="C35" s="116" t="str">
        <f>IF(AND(B36&lt;1),"NO PM STATED",IF(AND(B35&gt;=B38-C37),"MET PM",IF(AND(B35&lt;B36-C37),"PM NOT MET")))</f>
        <v>PM NOT MET</v>
      </c>
      <c r="D35" s="119"/>
    </row>
    <row r="36" spans="1:4" ht="26.85" customHeight="1" x14ac:dyDescent="0.2">
      <c r="A36" s="42" t="s">
        <v>29</v>
      </c>
      <c r="B36" s="6">
        <f>B38</f>
        <v>115</v>
      </c>
      <c r="C36" s="117"/>
      <c r="D36" s="112"/>
    </row>
    <row r="37" spans="1:4" ht="12.75" hidden="1" customHeight="1" x14ac:dyDescent="0.2">
      <c r="A37" s="42"/>
      <c r="B37" s="51">
        <v>0.1</v>
      </c>
      <c r="C37" s="47">
        <f>B36*B37</f>
        <v>11.5</v>
      </c>
      <c r="D37" s="112"/>
    </row>
    <row r="38" spans="1:4" ht="26.65" customHeight="1" x14ac:dyDescent="0.2">
      <c r="A38" s="8" t="s">
        <v>2</v>
      </c>
      <c r="B38" s="6">
        <v>115</v>
      </c>
      <c r="C38" s="81"/>
      <c r="D38" s="113"/>
    </row>
    <row r="39" spans="1:4" x14ac:dyDescent="0.2">
      <c r="A39" s="2" t="s">
        <v>20</v>
      </c>
      <c r="B39" s="3" t="s">
        <v>39</v>
      </c>
      <c r="C39" s="3" t="s">
        <v>40</v>
      </c>
      <c r="D39" s="4" t="s">
        <v>6</v>
      </c>
    </row>
    <row r="40" spans="1:4" ht="53.25" customHeight="1" x14ac:dyDescent="0.2">
      <c r="A40" s="5" t="s">
        <v>1</v>
      </c>
      <c r="B40" s="6">
        <v>82</v>
      </c>
      <c r="C40" s="116" t="str">
        <f>IF(AND(B41&lt;1),"NO PM STATED",IF(AND(B40&gt;=B43-C42),"MET PM",IF(AND(B40&lt;B41-C42),"PM NOT MET")))</f>
        <v>PM NOT MET</v>
      </c>
      <c r="D40" s="119"/>
    </row>
    <row r="41" spans="1:4" ht="26.65" customHeight="1" x14ac:dyDescent="0.2">
      <c r="A41" s="42" t="s">
        <v>29</v>
      </c>
      <c r="B41" s="6">
        <f>B43</f>
        <v>115</v>
      </c>
      <c r="C41" s="117"/>
      <c r="D41" s="112"/>
    </row>
    <row r="42" spans="1:4" ht="12.75" hidden="1" customHeight="1" x14ac:dyDescent="0.2">
      <c r="A42" s="42"/>
      <c r="B42" s="51">
        <v>0.1</v>
      </c>
      <c r="C42" s="53">
        <f>B42*B41</f>
        <v>11.5</v>
      </c>
      <c r="D42" s="112"/>
    </row>
    <row r="43" spans="1:4" ht="26.65" customHeight="1" x14ac:dyDescent="0.2">
      <c r="A43" s="8" t="s">
        <v>2</v>
      </c>
      <c r="B43" s="6">
        <v>115</v>
      </c>
      <c r="C43" s="81"/>
      <c r="D43" s="113"/>
    </row>
    <row r="44" spans="1:4" x14ac:dyDescent="0.2">
      <c r="A44" s="9"/>
      <c r="B44" s="23"/>
      <c r="C44" s="24"/>
      <c r="D44" s="25"/>
    </row>
    <row r="45" spans="1:4" x14ac:dyDescent="0.2">
      <c r="A45" s="16" t="s">
        <v>9</v>
      </c>
      <c r="B45" s="17"/>
      <c r="C45" s="17"/>
      <c r="D45" s="18"/>
    </row>
    <row r="46" spans="1:4" x14ac:dyDescent="0.2">
      <c r="A46" s="11" t="s">
        <v>0</v>
      </c>
      <c r="B46" s="3" t="s">
        <v>39</v>
      </c>
      <c r="C46" s="3" t="s">
        <v>40</v>
      </c>
      <c r="D46" s="4" t="s">
        <v>6</v>
      </c>
    </row>
    <row r="47" spans="1:4" ht="53.25" customHeight="1" x14ac:dyDescent="0.2">
      <c r="A47" s="8" t="s">
        <v>1</v>
      </c>
      <c r="B47" s="6">
        <v>1235805</v>
      </c>
      <c r="C47" s="116" t="str">
        <f>IF(AND(B48&lt;1),"NO PM STATED",IF(AND(B47&gt;=B50-C49),"MET PM",IF(AND(B47&lt;B48-C49),"PM NOT MET")))</f>
        <v>MET PM</v>
      </c>
      <c r="D47" s="112"/>
    </row>
    <row r="48" spans="1:4" ht="26.65" customHeight="1" x14ac:dyDescent="0.2">
      <c r="A48" s="42" t="s">
        <v>29</v>
      </c>
      <c r="B48" s="6">
        <f>B50</f>
        <v>50000</v>
      </c>
      <c r="C48" s="117"/>
      <c r="D48" s="112"/>
    </row>
    <row r="49" spans="1:4" ht="12.75" hidden="1" customHeight="1" x14ac:dyDescent="0.2">
      <c r="A49" s="42"/>
      <c r="B49" s="51">
        <v>0.1</v>
      </c>
      <c r="C49" s="53">
        <f>B48*B49</f>
        <v>5000</v>
      </c>
      <c r="D49" s="112"/>
    </row>
    <row r="50" spans="1:4" ht="26.65" customHeight="1" x14ac:dyDescent="0.2">
      <c r="A50" s="8" t="s">
        <v>2</v>
      </c>
      <c r="B50" s="6">
        <v>50000</v>
      </c>
      <c r="C50" s="81"/>
      <c r="D50" s="113"/>
    </row>
    <row r="51" spans="1:4" x14ac:dyDescent="0.2">
      <c r="A51" s="11" t="s">
        <v>5</v>
      </c>
      <c r="B51" s="3" t="s">
        <v>39</v>
      </c>
      <c r="C51" s="3" t="s">
        <v>40</v>
      </c>
      <c r="D51" s="4" t="s">
        <v>6</v>
      </c>
    </row>
    <row r="52" spans="1:4" ht="53.25" customHeight="1" x14ac:dyDescent="0.2">
      <c r="A52" s="8" t="s">
        <v>1</v>
      </c>
      <c r="B52" s="6">
        <v>48441109</v>
      </c>
      <c r="C52" s="116" t="str">
        <f>IF(AND(B53&lt;1),"NO PM STATED",IF(AND(B52&gt;=B55-C54),"MET PM",IF(AND(B52&lt;B53-C54),"PM NOT MET")))</f>
        <v>MET PM</v>
      </c>
      <c r="D52" s="114"/>
    </row>
    <row r="53" spans="1:4" ht="26.65" customHeight="1" x14ac:dyDescent="0.2">
      <c r="A53" s="42" t="s">
        <v>29</v>
      </c>
      <c r="B53" s="6">
        <f>B55</f>
        <v>165000</v>
      </c>
      <c r="C53" s="117"/>
      <c r="D53" s="114"/>
    </row>
    <row r="54" spans="1:4" hidden="1" x14ac:dyDescent="0.2">
      <c r="A54" s="42"/>
      <c r="B54" s="51">
        <v>0.1</v>
      </c>
      <c r="C54" s="53">
        <f>B53*B54</f>
        <v>16500</v>
      </c>
      <c r="D54" s="114"/>
    </row>
    <row r="55" spans="1:4" ht="26.65" customHeight="1" x14ac:dyDescent="0.2">
      <c r="A55" s="8" t="s">
        <v>2</v>
      </c>
      <c r="B55" s="6">
        <v>165000</v>
      </c>
      <c r="C55" s="81"/>
      <c r="D55" s="115"/>
    </row>
    <row r="56" spans="1:4" x14ac:dyDescent="0.2">
      <c r="A56" s="11" t="s">
        <v>20</v>
      </c>
      <c r="B56" s="3" t="s">
        <v>39</v>
      </c>
      <c r="C56" s="3" t="s">
        <v>40</v>
      </c>
      <c r="D56" s="4" t="s">
        <v>6</v>
      </c>
    </row>
    <row r="57" spans="1:4" ht="53.25" customHeight="1" x14ac:dyDescent="0.2">
      <c r="A57" s="8" t="s">
        <v>1</v>
      </c>
      <c r="B57" s="6">
        <v>1301913</v>
      </c>
      <c r="C57" s="116" t="str">
        <f>IF(AND(B58&lt;1),"NO PM STATED",IF(AND(B57&gt;=B60-C59),"MET PM",IF(AND(B57&lt;B58-C59),"PM NOT MET")))</f>
        <v>MET PM</v>
      </c>
      <c r="D57" s="114"/>
    </row>
    <row r="58" spans="1:4" ht="26.65" customHeight="1" x14ac:dyDescent="0.2">
      <c r="A58" s="42" t="s">
        <v>29</v>
      </c>
      <c r="B58" s="6">
        <f>B60</f>
        <v>165000</v>
      </c>
      <c r="C58" s="117"/>
      <c r="D58" s="114"/>
    </row>
    <row r="59" spans="1:4" hidden="1" x14ac:dyDescent="0.2">
      <c r="A59" s="42"/>
      <c r="B59" s="51">
        <v>0.1</v>
      </c>
      <c r="C59" s="53">
        <f>B58*B59</f>
        <v>16500</v>
      </c>
      <c r="D59" s="114"/>
    </row>
    <row r="60" spans="1:4" ht="26.65" customHeight="1" x14ac:dyDescent="0.2">
      <c r="A60" s="8" t="s">
        <v>2</v>
      </c>
      <c r="B60" s="6">
        <v>165000</v>
      </c>
      <c r="C60" s="81"/>
      <c r="D60" s="115"/>
    </row>
    <row r="61" spans="1:4" x14ac:dyDescent="0.2">
      <c r="A61" s="11" t="s">
        <v>4</v>
      </c>
      <c r="B61" s="3" t="s">
        <v>39</v>
      </c>
      <c r="C61" s="3" t="s">
        <v>40</v>
      </c>
      <c r="D61" s="4" t="s">
        <v>6</v>
      </c>
    </row>
    <row r="62" spans="1:4" ht="53.25" customHeight="1" x14ac:dyDescent="0.2">
      <c r="A62" s="8" t="s">
        <v>1</v>
      </c>
      <c r="B62" s="6">
        <v>25786</v>
      </c>
      <c r="C62" s="116" t="str">
        <f>IF(AND(B63&lt;1),"NO PM STATED",IF(AND(B62&gt;=B65-C64),"MET PM",IF(AND(B62&lt;B63-C64),"PM NOT MET")))</f>
        <v>PM NOT MET</v>
      </c>
      <c r="D62" s="119"/>
    </row>
    <row r="63" spans="1:4" ht="25.7" customHeight="1" x14ac:dyDescent="0.2">
      <c r="A63" s="42" t="s">
        <v>29</v>
      </c>
      <c r="B63" s="6">
        <f>B65</f>
        <v>40000</v>
      </c>
      <c r="C63" s="117"/>
      <c r="D63" s="112"/>
    </row>
    <row r="64" spans="1:4" ht="12.75" hidden="1" customHeight="1" x14ac:dyDescent="0.2">
      <c r="A64" s="42"/>
      <c r="B64" s="51">
        <v>0.1</v>
      </c>
      <c r="C64" s="47">
        <f>B63*B64</f>
        <v>4000</v>
      </c>
      <c r="D64" s="112"/>
    </row>
    <row r="65" spans="1:4" ht="26.65" customHeight="1" x14ac:dyDescent="0.2">
      <c r="A65" s="8" t="s">
        <v>2</v>
      </c>
      <c r="B65" s="6">
        <v>40000</v>
      </c>
      <c r="C65" s="81"/>
      <c r="D65" s="113"/>
    </row>
    <row r="66" spans="1:4" x14ac:dyDescent="0.2">
      <c r="A66" s="11" t="s">
        <v>22</v>
      </c>
      <c r="B66" s="3" t="s">
        <v>39</v>
      </c>
      <c r="C66" s="3" t="s">
        <v>40</v>
      </c>
      <c r="D66" s="4" t="s">
        <v>6</v>
      </c>
    </row>
    <row r="67" spans="1:4" ht="53.25" customHeight="1" x14ac:dyDescent="0.2">
      <c r="A67" s="8" t="s">
        <v>1</v>
      </c>
      <c r="B67" s="6">
        <v>76138</v>
      </c>
      <c r="C67" s="116" t="str">
        <f>IF(AND(B68&lt;1),"NO PM STATED",IF(AND(B67&gt;=B70-C69),"MET PM",IF(AND(B67&lt;B68-C69),"PM NOT MET")))</f>
        <v>MET PM</v>
      </c>
      <c r="D67" s="112"/>
    </row>
    <row r="68" spans="1:4" ht="26.65" customHeight="1" x14ac:dyDescent="0.2">
      <c r="A68" s="42" t="s">
        <v>29</v>
      </c>
      <c r="B68" s="6">
        <f>B70</f>
        <v>20000</v>
      </c>
      <c r="C68" s="117"/>
      <c r="D68" s="112"/>
    </row>
    <row r="69" spans="1:4" ht="12.75" hidden="1" customHeight="1" x14ac:dyDescent="0.2">
      <c r="A69" s="42"/>
      <c r="B69" s="51">
        <v>0.1</v>
      </c>
      <c r="C69" s="53">
        <f>B68*B69</f>
        <v>2000</v>
      </c>
      <c r="D69" s="112"/>
    </row>
    <row r="70" spans="1:4" ht="26.65" customHeight="1" x14ac:dyDescent="0.2">
      <c r="A70" s="8" t="s">
        <v>2</v>
      </c>
      <c r="B70" s="6">
        <v>20000</v>
      </c>
      <c r="C70" s="81"/>
      <c r="D70" s="113"/>
    </row>
    <row r="71" spans="1:4" x14ac:dyDescent="0.2">
      <c r="A71" s="13"/>
    </row>
    <row r="72" spans="1:4" x14ac:dyDescent="0.2">
      <c r="A72" s="109" t="s">
        <v>10</v>
      </c>
      <c r="B72" s="110"/>
      <c r="C72" s="110"/>
      <c r="D72" s="111"/>
    </row>
    <row r="73" spans="1:4" x14ac:dyDescent="0.2">
      <c r="A73" s="11" t="s">
        <v>5</v>
      </c>
      <c r="B73" s="3" t="s">
        <v>39</v>
      </c>
      <c r="C73" s="3" t="s">
        <v>40</v>
      </c>
      <c r="D73" s="4" t="s">
        <v>6</v>
      </c>
    </row>
    <row r="74" spans="1:4" ht="53.25" customHeight="1" x14ac:dyDescent="0.2">
      <c r="A74" s="8" t="s">
        <v>1</v>
      </c>
      <c r="B74" s="6">
        <v>259</v>
      </c>
      <c r="C74" s="116" t="str">
        <f>IF(AND(B75&lt;1),"NO PM STATED",IF(AND(B74&gt;=B77-C76),"MET PM",IF(AND(B74&lt;B75-C76),"PM NOT MET")))</f>
        <v>MET PM</v>
      </c>
      <c r="D74" s="119"/>
    </row>
    <row r="75" spans="1:4" ht="26.65" customHeight="1" x14ac:dyDescent="0.2">
      <c r="A75" s="42" t="s">
        <v>29</v>
      </c>
      <c r="B75" s="6">
        <f>B77</f>
        <v>160</v>
      </c>
      <c r="C75" s="117"/>
      <c r="D75" s="112"/>
    </row>
    <row r="76" spans="1:4" ht="12.75" hidden="1" customHeight="1" x14ac:dyDescent="0.2">
      <c r="A76" s="42"/>
      <c r="B76" s="51">
        <v>0.1</v>
      </c>
      <c r="C76" s="53">
        <f>B75*B76</f>
        <v>16</v>
      </c>
      <c r="D76" s="112"/>
    </row>
    <row r="77" spans="1:4" ht="26.65" customHeight="1" x14ac:dyDescent="0.2">
      <c r="A77" s="8" t="s">
        <v>2</v>
      </c>
      <c r="B77" s="6">
        <v>160</v>
      </c>
      <c r="C77" s="81"/>
      <c r="D77" s="113"/>
    </row>
    <row r="78" spans="1:4" x14ac:dyDescent="0.2">
      <c r="A78" s="11" t="s">
        <v>20</v>
      </c>
      <c r="B78" s="3" t="s">
        <v>39</v>
      </c>
      <c r="C78" s="3" t="s">
        <v>40</v>
      </c>
      <c r="D78" s="4" t="s">
        <v>6</v>
      </c>
    </row>
    <row r="79" spans="1:4" ht="53.25" customHeight="1" x14ac:dyDescent="0.2">
      <c r="A79" s="8" t="s">
        <v>1</v>
      </c>
      <c r="B79" s="6">
        <v>259</v>
      </c>
      <c r="C79" s="116" t="str">
        <f>IF(AND(B80&lt;1),"NO PM STATED",IF(AND(B79&gt;=B82-C81),"MET PM",IF(AND(B79&lt;B80-C81),"PM NOT MET")))</f>
        <v>MET PM</v>
      </c>
      <c r="D79" s="119"/>
    </row>
    <row r="80" spans="1:4" ht="26.85" customHeight="1" x14ac:dyDescent="0.2">
      <c r="A80" s="42" t="s">
        <v>29</v>
      </c>
      <c r="B80" s="6">
        <f>B82</f>
        <v>160</v>
      </c>
      <c r="C80" s="117"/>
      <c r="D80" s="112"/>
    </row>
    <row r="81" spans="1:4" ht="12.75" hidden="1" customHeight="1" x14ac:dyDescent="0.2">
      <c r="A81" s="42"/>
      <c r="B81" s="51">
        <v>0.1</v>
      </c>
      <c r="C81" s="47">
        <f>B80*B81</f>
        <v>16</v>
      </c>
      <c r="D81" s="112"/>
    </row>
    <row r="82" spans="1:4" ht="26.65" customHeight="1" x14ac:dyDescent="0.2">
      <c r="A82" s="8" t="s">
        <v>2</v>
      </c>
      <c r="B82" s="6">
        <v>160</v>
      </c>
      <c r="C82" s="81"/>
      <c r="D82" s="113"/>
    </row>
    <row r="83" spans="1:4" x14ac:dyDescent="0.2">
      <c r="A83" s="11" t="s">
        <v>4</v>
      </c>
      <c r="B83" s="3" t="s">
        <v>39</v>
      </c>
      <c r="C83" s="3" t="s">
        <v>40</v>
      </c>
      <c r="D83" s="4" t="s">
        <v>6</v>
      </c>
    </row>
    <row r="84" spans="1:4" ht="52.5" customHeight="1" x14ac:dyDescent="0.2">
      <c r="A84" s="8" t="s">
        <v>1</v>
      </c>
      <c r="B84" s="6">
        <v>1000</v>
      </c>
      <c r="C84" s="116" t="str">
        <f>IF(AND(B85&lt;1),"NO PM STATED",IF(AND(B84&gt;=B87-C86),"MET PM",IF(AND(B84&lt;B85-C86),"PM NOT MET")))</f>
        <v>MET PM</v>
      </c>
      <c r="D84" s="119"/>
    </row>
    <row r="85" spans="1:4" ht="26.25" customHeight="1" x14ac:dyDescent="0.2">
      <c r="A85" s="42" t="s">
        <v>29</v>
      </c>
      <c r="B85" s="6">
        <f>B87</f>
        <v>1000</v>
      </c>
      <c r="C85" s="117"/>
      <c r="D85" s="112"/>
    </row>
    <row r="86" spans="1:4" ht="12.75" hidden="1" customHeight="1" x14ac:dyDescent="0.2">
      <c r="A86" s="42"/>
      <c r="B86" s="51">
        <v>0.1</v>
      </c>
      <c r="C86" s="47">
        <f>B85*B86</f>
        <v>100</v>
      </c>
      <c r="D86" s="112"/>
    </row>
    <row r="87" spans="1:4" ht="26.25" customHeight="1" x14ac:dyDescent="0.2">
      <c r="A87" s="8" t="s">
        <v>2</v>
      </c>
      <c r="B87" s="6">
        <v>1000</v>
      </c>
      <c r="C87" s="81"/>
      <c r="D87" s="113"/>
    </row>
    <row r="88" spans="1:4" ht="10.5" customHeight="1" x14ac:dyDescent="0.2">
      <c r="A88" s="9"/>
      <c r="B88" s="23"/>
      <c r="C88" s="80"/>
      <c r="D88" s="25"/>
    </row>
    <row r="89" spans="1:4" x14ac:dyDescent="0.2">
      <c r="A89" s="108" t="s">
        <v>57</v>
      </c>
      <c r="B89" s="107"/>
      <c r="C89" s="107"/>
      <c r="D89" s="107"/>
    </row>
    <row r="90" spans="1:4" ht="11.25" customHeight="1" x14ac:dyDescent="0.2">
      <c r="A90" s="12"/>
    </row>
    <row r="91" spans="1:4" x14ac:dyDescent="0.2">
      <c r="A91" s="39" t="s">
        <v>24</v>
      </c>
      <c r="B91" s="17"/>
      <c r="C91" s="17"/>
      <c r="D91" s="18"/>
    </row>
    <row r="92" spans="1:4" x14ac:dyDescent="0.2">
      <c r="A92" s="11" t="s">
        <v>5</v>
      </c>
      <c r="B92" s="33" t="s">
        <v>39</v>
      </c>
      <c r="C92" s="33" t="s">
        <v>40</v>
      </c>
      <c r="D92" s="34" t="s">
        <v>6</v>
      </c>
    </row>
    <row r="93" spans="1:4" ht="53.25" customHeight="1" x14ac:dyDescent="0.2">
      <c r="A93" s="35" t="s">
        <v>1</v>
      </c>
      <c r="B93" s="74">
        <v>261</v>
      </c>
      <c r="C93" s="116" t="str">
        <f>IF(AND(B94&lt;1),"NO PM STATED",IF(AND(B93&gt;=B96-C95),"MET PM",IF(AND(B93&lt;B94-C95),"PM NOT MET")))</f>
        <v>PM NOT MET</v>
      </c>
      <c r="D93" s="119"/>
    </row>
    <row r="94" spans="1:4" ht="26.65" customHeight="1" x14ac:dyDescent="0.2">
      <c r="A94" s="42" t="s">
        <v>29</v>
      </c>
      <c r="B94" s="6">
        <f>B96</f>
        <v>300</v>
      </c>
      <c r="C94" s="117"/>
      <c r="D94" s="112"/>
    </row>
    <row r="95" spans="1:4" ht="12.75" hidden="1" customHeight="1" x14ac:dyDescent="0.2">
      <c r="A95" s="42"/>
      <c r="B95" s="51">
        <v>0.05</v>
      </c>
      <c r="C95" s="47">
        <f>B94*B95</f>
        <v>15</v>
      </c>
      <c r="D95" s="112"/>
    </row>
    <row r="96" spans="1:4" ht="26.65" customHeight="1" x14ac:dyDescent="0.2">
      <c r="A96" s="35" t="s">
        <v>2</v>
      </c>
      <c r="B96" s="6">
        <v>300</v>
      </c>
      <c r="C96" s="81"/>
      <c r="D96" s="113"/>
    </row>
    <row r="97" spans="1:4" x14ac:dyDescent="0.2">
      <c r="A97" s="120" t="s">
        <v>25</v>
      </c>
      <c r="B97" s="121"/>
      <c r="C97" s="121"/>
      <c r="D97" s="122"/>
    </row>
    <row r="98" spans="1:4" x14ac:dyDescent="0.2">
      <c r="A98" s="11" t="s">
        <v>5</v>
      </c>
      <c r="B98" s="3" t="s">
        <v>39</v>
      </c>
      <c r="C98" s="3" t="s">
        <v>40</v>
      </c>
      <c r="D98" s="4" t="s">
        <v>6</v>
      </c>
    </row>
    <row r="99" spans="1:4" ht="53.25" customHeight="1" x14ac:dyDescent="0.2">
      <c r="A99" s="14" t="s">
        <v>1</v>
      </c>
      <c r="B99" s="74">
        <v>272</v>
      </c>
      <c r="C99" s="116" t="str">
        <f>IF(AND(B100&lt;1),"NO PM STATED",IF(AND(B99&gt;=B102-C101),"MET PM",IF(AND(B99&lt;B100-C101),"PM NOT MET")))</f>
        <v>PM NOT MET</v>
      </c>
      <c r="D99" s="114"/>
    </row>
    <row r="100" spans="1:4" ht="26.65" customHeight="1" x14ac:dyDescent="0.2">
      <c r="A100" s="42" t="s">
        <v>29</v>
      </c>
      <c r="B100" s="6">
        <f>B102</f>
        <v>300</v>
      </c>
      <c r="C100" s="117"/>
      <c r="D100" s="114"/>
    </row>
    <row r="101" spans="1:4" hidden="1" x14ac:dyDescent="0.2">
      <c r="A101" s="42"/>
      <c r="B101" s="51">
        <v>0.05</v>
      </c>
      <c r="C101" s="47">
        <f>B100*B101</f>
        <v>15</v>
      </c>
      <c r="D101" s="114"/>
    </row>
    <row r="102" spans="1:4" ht="26.65" customHeight="1" x14ac:dyDescent="0.2">
      <c r="A102" s="14" t="s">
        <v>2</v>
      </c>
      <c r="B102" s="6">
        <v>300</v>
      </c>
      <c r="C102" s="84"/>
      <c r="D102" s="115"/>
    </row>
    <row r="103" spans="1:4" ht="9" customHeight="1" x14ac:dyDescent="0.2">
      <c r="A103" s="36"/>
      <c r="B103" s="29"/>
      <c r="C103" s="30"/>
      <c r="D103" s="31"/>
    </row>
    <row r="104" spans="1:4" x14ac:dyDescent="0.2">
      <c r="A104" s="120" t="s">
        <v>23</v>
      </c>
      <c r="B104" s="121"/>
      <c r="C104" s="121"/>
      <c r="D104" s="122"/>
    </row>
    <row r="105" spans="1:4" x14ac:dyDescent="0.2">
      <c r="A105" s="11" t="s">
        <v>20</v>
      </c>
      <c r="B105" s="3" t="s">
        <v>39</v>
      </c>
      <c r="C105" s="3" t="s">
        <v>40</v>
      </c>
      <c r="D105" s="4" t="s">
        <v>6</v>
      </c>
    </row>
    <row r="106" spans="1:4" ht="53.25" customHeight="1" x14ac:dyDescent="0.2">
      <c r="A106" s="14" t="s">
        <v>1</v>
      </c>
      <c r="B106" s="74">
        <v>101</v>
      </c>
      <c r="C106" s="116" t="str">
        <f>IF(AND(B107&lt;1),"NO PM STATED",IF(AND(B106&gt;=B109-C108),"MET PM",IF(AND(B106&lt;B107-C108),"PM NOT MET")))</f>
        <v>MET PM</v>
      </c>
      <c r="D106" s="114"/>
    </row>
    <row r="107" spans="1:4" ht="26.65" customHeight="1" x14ac:dyDescent="0.2">
      <c r="A107" s="42" t="s">
        <v>29</v>
      </c>
      <c r="B107" s="6">
        <f>B109</f>
        <v>100</v>
      </c>
      <c r="C107" s="117"/>
      <c r="D107" s="114"/>
    </row>
    <row r="108" spans="1:4" hidden="1" x14ac:dyDescent="0.2">
      <c r="A108" s="42"/>
      <c r="B108" s="51">
        <v>0.05</v>
      </c>
      <c r="C108" s="47">
        <f>B107*B108</f>
        <v>5</v>
      </c>
      <c r="D108" s="114"/>
    </row>
    <row r="109" spans="1:4" ht="26.65" customHeight="1" x14ac:dyDescent="0.2">
      <c r="A109" s="14" t="s">
        <v>2</v>
      </c>
      <c r="B109" s="6">
        <v>100</v>
      </c>
      <c r="C109" s="83"/>
      <c r="D109" s="115"/>
    </row>
    <row r="110" spans="1:4" ht="7.5" customHeight="1" x14ac:dyDescent="0.2">
      <c r="A110" s="12"/>
    </row>
    <row r="111" spans="1:4" x14ac:dyDescent="0.2">
      <c r="A111" s="108" t="s">
        <v>69</v>
      </c>
      <c r="B111" s="107"/>
      <c r="C111" s="107"/>
      <c r="D111" s="107"/>
    </row>
    <row r="112" spans="1:4" ht="6" customHeight="1" x14ac:dyDescent="0.2">
      <c r="A112" s="12"/>
    </row>
    <row r="113" spans="1:4" ht="53.25" customHeight="1" x14ac:dyDescent="0.2">
      <c r="A113" s="104" t="s">
        <v>55</v>
      </c>
      <c r="B113" s="104"/>
      <c r="C113" s="104"/>
      <c r="D113" s="104"/>
    </row>
    <row r="114" spans="1:4" x14ac:dyDescent="0.2">
      <c r="A114" s="12"/>
    </row>
  </sheetData>
  <sheetProtection password="CC92" sheet="1" objects="1" scenarios="1"/>
  <protectedRanges>
    <protectedRange sqref="D8 D13 D18 D23 D28 D35 D40 D47 D52 D57 D62 D67 D74 D79 D84 D93 D99 D106" name="Range1"/>
  </protectedRanges>
  <customSheetViews>
    <customSheetView guid="{47CDEB64-ABB4-4932-9951-3A119F89C289}" showPageBreaks="1" view="pageBreakPreview" showRuler="0">
      <selection activeCell="A79" sqref="A79:IV7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72" header="0.5" footer="0.5"/>
      <pageSetup scale="98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howRuler="0">
      <selection activeCell="F85" sqref="F85"/>
      <rowBreaks count="1" manualBreakCount="1">
        <brk id="6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view="pageBreakPreview" showRuler="0" topLeftCell="A32">
      <selection activeCell="D38" sqref="D38:D3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49">
    <mergeCell ref="D84:D87"/>
    <mergeCell ref="A1:D1"/>
    <mergeCell ref="D8:D11"/>
    <mergeCell ref="D23:D26"/>
    <mergeCell ref="D13:D16"/>
    <mergeCell ref="D18:D21"/>
    <mergeCell ref="C23:C24"/>
    <mergeCell ref="C8:C9"/>
    <mergeCell ref="A6:D6"/>
    <mergeCell ref="A2:D2"/>
    <mergeCell ref="A3:C3"/>
    <mergeCell ref="A4:C4"/>
    <mergeCell ref="D3:D4"/>
    <mergeCell ref="C18:C19"/>
    <mergeCell ref="C13:C14"/>
    <mergeCell ref="D74:D77"/>
    <mergeCell ref="A113:D113"/>
    <mergeCell ref="C62:C63"/>
    <mergeCell ref="C67:C68"/>
    <mergeCell ref="D62:D65"/>
    <mergeCell ref="C52:C53"/>
    <mergeCell ref="D79:D82"/>
    <mergeCell ref="C79:C80"/>
    <mergeCell ref="C57:C58"/>
    <mergeCell ref="A111:D111"/>
    <mergeCell ref="A104:D104"/>
    <mergeCell ref="D106:D109"/>
    <mergeCell ref="D99:D102"/>
    <mergeCell ref="C106:C107"/>
    <mergeCell ref="D93:D96"/>
    <mergeCell ref="A89:D89"/>
    <mergeCell ref="A97:D97"/>
    <mergeCell ref="C28:C29"/>
    <mergeCell ref="C40:C41"/>
    <mergeCell ref="A33:D33"/>
    <mergeCell ref="A72:D72"/>
    <mergeCell ref="D35:D38"/>
    <mergeCell ref="D67:D70"/>
    <mergeCell ref="D47:D50"/>
    <mergeCell ref="D40:D43"/>
    <mergeCell ref="D57:D60"/>
    <mergeCell ref="D52:D55"/>
    <mergeCell ref="D28:D31"/>
    <mergeCell ref="C93:C94"/>
    <mergeCell ref="C99:C100"/>
    <mergeCell ref="C47:C48"/>
    <mergeCell ref="C74:C75"/>
    <mergeCell ref="C35:C36"/>
    <mergeCell ref="C84:C85"/>
  </mergeCells>
  <phoneticPr fontId="8" type="noConversion"/>
  <conditionalFormatting sqref="C106 C99 C93 C84 C79 C74 C67 C62 C57 C52 C47 C40 C35 C28 C23 C18 C13 C8">
    <cfRule type="cellIs" dxfId="48" priority="2" operator="equal">
      <formula>"NO PM STATED"</formula>
    </cfRule>
  </conditionalFormatting>
  <conditionalFormatting sqref="C106 C99 C93 C84 C79 C74 C67 C62 C57 C52 C47 C40 C35 C28 C23 C18 C13 C8">
    <cfRule type="cellIs" dxfId="47" priority="3" stopIfTrue="1" operator="equal">
      <formula>"PM NOT MET"</formula>
    </cfRule>
  </conditionalFormatting>
  <conditionalFormatting sqref="B107 B100 B94 B85 B80 B75 B68 B63 B58 B53 B48 B41 B36 B29 B24 B19 B14 B9">
    <cfRule type="cellIs" dxfId="46" priority="1" operator="lessThan">
      <formula>1</formula>
    </cfRule>
  </conditionalFormatting>
  <pageMargins left="0.33" right="0.4" top="0.52" bottom="0.72" header="0.5" footer="0.5"/>
  <pageSetup scale="95" orientation="portrait" r:id="rId4"/>
  <headerFooter alignWithMargins="0">
    <oddFooter>&amp;L&amp;9 07/14/2014  &amp;A&amp;R&amp;9Attachment 2, CCPC HOM 14-21 Page &amp;P of  &amp;N</oddFooter>
  </headerFooter>
  <rowBreaks count="3" manualBreakCount="3">
    <brk id="26" max="16383" man="1"/>
    <brk id="55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</sheetPr>
  <dimension ref="A1:E123"/>
  <sheetViews>
    <sheetView zoomScaleNormal="100" workbookViewId="0">
      <selection activeCell="G12" sqref="G12"/>
    </sheetView>
  </sheetViews>
  <sheetFormatPr defaultRowHeight="12.75" x14ac:dyDescent="0.2"/>
  <cols>
    <col min="1" max="1" width="14.28515625" customWidth="1"/>
    <col min="2" max="2" width="10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36</v>
      </c>
      <c r="B2" s="97"/>
      <c r="C2" s="97"/>
      <c r="D2" s="98"/>
    </row>
    <row r="3" spans="1:5" ht="60" customHeight="1" x14ac:dyDescent="0.2">
      <c r="A3" s="99" t="s">
        <v>51</v>
      </c>
      <c r="B3" s="100"/>
      <c r="C3" s="101"/>
      <c r="D3" s="123" t="s">
        <v>60</v>
      </c>
    </row>
    <row r="4" spans="1:5" ht="75.75" customHeight="1" x14ac:dyDescent="0.2">
      <c r="A4" s="99" t="s">
        <v>52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41">
        <v>6057</v>
      </c>
      <c r="C8" s="116" t="str">
        <f>IF(AND(B9&lt;1),"NO PM STATED",IF(AND(B8&gt;=B11-C10),"MET PM",IF(AND(B8&lt;B9-C10),"PM NOT MET")))</f>
        <v>MET PM</v>
      </c>
      <c r="D8" s="137"/>
    </row>
    <row r="9" spans="1:5" ht="26.65" customHeight="1" x14ac:dyDescent="0.2">
      <c r="A9" s="42" t="s">
        <v>29</v>
      </c>
      <c r="B9" s="6">
        <f>B11</f>
        <v>2100</v>
      </c>
      <c r="C9" s="117"/>
      <c r="D9" s="138"/>
    </row>
    <row r="10" spans="1:5" hidden="1" x14ac:dyDescent="0.2">
      <c r="A10" s="42"/>
      <c r="B10" s="51">
        <v>0.1</v>
      </c>
      <c r="C10" s="58">
        <f>B9*B10</f>
        <v>210</v>
      </c>
      <c r="D10" s="138"/>
    </row>
    <row r="11" spans="1:5" ht="26.65" customHeight="1" x14ac:dyDescent="0.2">
      <c r="A11" s="5" t="s">
        <v>2</v>
      </c>
      <c r="B11" s="41">
        <v>2100</v>
      </c>
      <c r="C11" s="82"/>
      <c r="D11" s="139"/>
    </row>
    <row r="12" spans="1:5" x14ac:dyDescent="0.2">
      <c r="A12" s="2" t="s">
        <v>31</v>
      </c>
      <c r="B12" s="3" t="s">
        <v>39</v>
      </c>
      <c r="C12" s="3" t="s">
        <v>40</v>
      </c>
      <c r="D12" s="4" t="s">
        <v>6</v>
      </c>
    </row>
    <row r="13" spans="1:5" ht="53.25" customHeight="1" x14ac:dyDescent="0.2">
      <c r="A13" s="5" t="s">
        <v>1</v>
      </c>
      <c r="B13" s="6">
        <v>6550</v>
      </c>
      <c r="C13" s="116" t="str">
        <f>IF(AND(B14&lt;1),"NO PM STATED",IF(AND(B13&gt;=B16-C15),"MET PM",IF(AND(B13&lt;B14-C15),"PM NOT MET")))</f>
        <v>MET PM</v>
      </c>
      <c r="D13" s="127"/>
    </row>
    <row r="14" spans="1:5" ht="26.65" customHeight="1" x14ac:dyDescent="0.2">
      <c r="A14" s="42" t="s">
        <v>29</v>
      </c>
      <c r="B14" s="6">
        <f>B16</f>
        <v>3200</v>
      </c>
      <c r="C14" s="117"/>
      <c r="D14" s="114"/>
    </row>
    <row r="15" spans="1:5" hidden="1" x14ac:dyDescent="0.2">
      <c r="A15" s="42"/>
      <c r="B15" s="51">
        <v>0.1</v>
      </c>
      <c r="C15" s="47">
        <f>B14*B15</f>
        <v>320</v>
      </c>
      <c r="D15" s="114"/>
    </row>
    <row r="16" spans="1:5" ht="27" customHeight="1" x14ac:dyDescent="0.2">
      <c r="A16" s="5" t="s">
        <v>2</v>
      </c>
      <c r="B16" s="6">
        <v>3200</v>
      </c>
      <c r="C16" s="57"/>
      <c r="D16" s="115"/>
    </row>
    <row r="17" spans="1:4" x14ac:dyDescent="0.2">
      <c r="A17" s="7"/>
      <c r="B17" s="1"/>
    </row>
    <row r="18" spans="1:4" x14ac:dyDescent="0.2">
      <c r="A18" s="109" t="s">
        <v>8</v>
      </c>
      <c r="B18" s="110"/>
      <c r="C18" s="110"/>
      <c r="D18" s="111"/>
    </row>
    <row r="19" spans="1:4" x14ac:dyDescent="0.2">
      <c r="A19" s="2" t="s">
        <v>0</v>
      </c>
      <c r="B19" s="3" t="s">
        <v>39</v>
      </c>
      <c r="C19" s="3" t="s">
        <v>40</v>
      </c>
      <c r="D19" s="4" t="s">
        <v>6</v>
      </c>
    </row>
    <row r="20" spans="1:4" ht="53.25" customHeight="1" x14ac:dyDescent="0.2">
      <c r="A20" s="5" t="s">
        <v>1</v>
      </c>
      <c r="B20" s="41">
        <v>1699</v>
      </c>
      <c r="C20" s="116" t="str">
        <f>IF(AND(B21&lt;1),"NO PM STATED",IF(AND(B20&gt;=B23-C22),"MET PM",IF(AND(B20&lt;B21-C22),"PM NOT MET")))</f>
        <v>MET PM</v>
      </c>
      <c r="D20" s="128"/>
    </row>
    <row r="21" spans="1:4" ht="26.65" customHeight="1" x14ac:dyDescent="0.2">
      <c r="A21" s="42" t="s">
        <v>29</v>
      </c>
      <c r="B21" s="6">
        <f>B23</f>
        <v>110</v>
      </c>
      <c r="C21" s="117"/>
      <c r="D21" s="129"/>
    </row>
    <row r="22" spans="1:4" hidden="1" x14ac:dyDescent="0.2">
      <c r="A22" s="42"/>
      <c r="B22" s="51">
        <v>0.1</v>
      </c>
      <c r="C22" s="47">
        <f>B21*B22</f>
        <v>11</v>
      </c>
      <c r="D22" s="129"/>
    </row>
    <row r="23" spans="1:4" ht="26.25" customHeight="1" x14ac:dyDescent="0.2">
      <c r="A23" s="5" t="s">
        <v>2</v>
      </c>
      <c r="B23" s="40">
        <v>110</v>
      </c>
      <c r="C23" s="85"/>
      <c r="D23" s="130"/>
    </row>
    <row r="24" spans="1:4" x14ac:dyDescent="0.2">
      <c r="A24" s="2" t="s">
        <v>31</v>
      </c>
      <c r="B24" s="3" t="s">
        <v>39</v>
      </c>
      <c r="C24" s="3" t="s">
        <v>40</v>
      </c>
      <c r="D24" s="4" t="s">
        <v>6</v>
      </c>
    </row>
    <row r="25" spans="1:4" ht="53.25" customHeight="1" x14ac:dyDescent="0.2">
      <c r="A25" s="5" t="s">
        <v>1</v>
      </c>
      <c r="B25" s="6">
        <v>1741</v>
      </c>
      <c r="C25" s="116" t="str">
        <f>IF(AND(B26&lt;1),"NO PM STATED",IF(AND(B25&gt;=B28-C27),"MET PM",IF(AND(B25&lt;B26-C27),"PM NOT MET")))</f>
        <v>MET PM</v>
      </c>
      <c r="D25" s="124"/>
    </row>
    <row r="26" spans="1:4" ht="26.65" customHeight="1" x14ac:dyDescent="0.2">
      <c r="A26" s="42" t="s">
        <v>29</v>
      </c>
      <c r="B26" s="6">
        <f>B28</f>
        <v>150</v>
      </c>
      <c r="C26" s="117"/>
      <c r="D26" s="125"/>
    </row>
    <row r="27" spans="1:4" hidden="1" x14ac:dyDescent="0.2">
      <c r="A27" s="42"/>
      <c r="B27" s="51">
        <v>0.1</v>
      </c>
      <c r="C27" s="47">
        <f>B26*B27</f>
        <v>15</v>
      </c>
      <c r="D27" s="125"/>
    </row>
    <row r="28" spans="1:4" ht="25.7" customHeight="1" x14ac:dyDescent="0.2">
      <c r="A28" s="8" t="s">
        <v>2</v>
      </c>
      <c r="B28" s="6">
        <v>150</v>
      </c>
      <c r="C28" s="85"/>
      <c r="D28" s="126"/>
    </row>
    <row r="29" spans="1:4" x14ac:dyDescent="0.2">
      <c r="A29" s="9"/>
    </row>
    <row r="30" spans="1:4" x14ac:dyDescent="0.2">
      <c r="A30" s="109" t="s">
        <v>9</v>
      </c>
      <c r="B30" s="110"/>
      <c r="C30" s="110"/>
      <c r="D30" s="111"/>
    </row>
    <row r="31" spans="1:4" x14ac:dyDescent="0.2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">
      <c r="A32" s="8" t="s">
        <v>1</v>
      </c>
      <c r="B32" s="41">
        <v>2074054</v>
      </c>
      <c r="C32" s="116" t="str">
        <f>IF(AND(B33&lt;1),"NO PM STATED",IF(AND(B32&gt;=B35-C34),"MET PM",IF(AND(B32&lt;B33-C34),"PM NOT MET")))</f>
        <v>MET PM</v>
      </c>
      <c r="D32" s="134"/>
    </row>
    <row r="33" spans="1:4" ht="26.65" customHeight="1" x14ac:dyDescent="0.2">
      <c r="A33" s="42" t="s">
        <v>29</v>
      </c>
      <c r="B33" s="6">
        <f>B35</f>
        <v>19000</v>
      </c>
      <c r="C33" s="117"/>
      <c r="D33" s="135"/>
    </row>
    <row r="34" spans="1:4" hidden="1" x14ac:dyDescent="0.2">
      <c r="A34" s="42"/>
      <c r="B34" s="51">
        <v>0.1</v>
      </c>
      <c r="C34" s="47">
        <f>B33*B34</f>
        <v>1900</v>
      </c>
      <c r="D34" s="135"/>
    </row>
    <row r="35" spans="1:4" ht="26.65" customHeight="1" x14ac:dyDescent="0.2">
      <c r="A35" s="8" t="s">
        <v>2</v>
      </c>
      <c r="B35" s="41">
        <v>19000</v>
      </c>
      <c r="C35" s="83"/>
      <c r="D35" s="136"/>
    </row>
    <row r="36" spans="1:4" x14ac:dyDescent="0.2">
      <c r="A36" s="11" t="s">
        <v>31</v>
      </c>
      <c r="B36" s="3" t="s">
        <v>39</v>
      </c>
      <c r="C36" s="3" t="s">
        <v>40</v>
      </c>
      <c r="D36" s="4" t="s">
        <v>6</v>
      </c>
    </row>
    <row r="37" spans="1:4" ht="53.25" customHeight="1" x14ac:dyDescent="0.2">
      <c r="A37" s="8" t="s">
        <v>1</v>
      </c>
      <c r="B37" s="6">
        <v>36331</v>
      </c>
      <c r="C37" s="116" t="str">
        <f>IF(AND(B38&lt;1),"NO PM STATED",IF(AND(B37&gt;=B40-C39),"MET PM",IF(AND(B37&lt;B38-C39),"PM NOT MET")))</f>
        <v>MET PM</v>
      </c>
      <c r="D37" s="114"/>
    </row>
    <row r="38" spans="1:4" ht="26.65" customHeight="1" x14ac:dyDescent="0.2">
      <c r="A38" s="42" t="s">
        <v>29</v>
      </c>
      <c r="B38" s="6">
        <f>B40</f>
        <v>22000</v>
      </c>
      <c r="C38" s="117"/>
      <c r="D38" s="114"/>
    </row>
    <row r="39" spans="1:4" hidden="1" x14ac:dyDescent="0.2">
      <c r="A39" s="42"/>
      <c r="B39" s="51">
        <v>0.1</v>
      </c>
      <c r="C39" s="53">
        <f>B39*B38</f>
        <v>2200</v>
      </c>
      <c r="D39" s="114"/>
    </row>
    <row r="40" spans="1:4" ht="26.65" customHeight="1" x14ac:dyDescent="0.2">
      <c r="A40" s="8" t="s">
        <v>2</v>
      </c>
      <c r="B40" s="6">
        <v>22000</v>
      </c>
      <c r="C40" s="83"/>
      <c r="D40" s="115"/>
    </row>
    <row r="41" spans="1:4" x14ac:dyDescent="0.2">
      <c r="A41" s="12"/>
    </row>
    <row r="42" spans="1:4" x14ac:dyDescent="0.2">
      <c r="A42" s="109" t="s">
        <v>10</v>
      </c>
      <c r="B42" s="110"/>
      <c r="C42" s="110"/>
      <c r="D42" s="111"/>
    </row>
    <row r="43" spans="1:4" x14ac:dyDescent="0.2">
      <c r="A43" s="11" t="s">
        <v>0</v>
      </c>
      <c r="B43" s="3" t="s">
        <v>39</v>
      </c>
      <c r="C43" s="3" t="s">
        <v>40</v>
      </c>
      <c r="D43" s="4" t="s">
        <v>6</v>
      </c>
    </row>
    <row r="44" spans="1:4" ht="53.25" customHeight="1" x14ac:dyDescent="0.2">
      <c r="A44" s="8" t="s">
        <v>1</v>
      </c>
      <c r="B44" s="6">
        <v>5999</v>
      </c>
      <c r="C44" s="116" t="str">
        <f>IF(AND(B45&lt;1),"NO PM STATED",IF(AND(B44&gt;=B47-C46),"MET PM",IF(AND(B44&lt;B45-C46),"PM NOT MET")))</f>
        <v>MET PM</v>
      </c>
      <c r="D44" s="134"/>
    </row>
    <row r="45" spans="1:4" ht="26.65" customHeight="1" x14ac:dyDescent="0.2">
      <c r="A45" s="42" t="s">
        <v>29</v>
      </c>
      <c r="B45" s="6">
        <f>B47</f>
        <v>440</v>
      </c>
      <c r="C45" s="117"/>
      <c r="D45" s="135"/>
    </row>
    <row r="46" spans="1:4" hidden="1" x14ac:dyDescent="0.2">
      <c r="A46" s="42"/>
      <c r="B46" s="51">
        <v>0.1</v>
      </c>
      <c r="C46" s="47">
        <f>B45*B46</f>
        <v>44</v>
      </c>
      <c r="D46" s="135"/>
    </row>
    <row r="47" spans="1:4" ht="26.45" customHeight="1" x14ac:dyDescent="0.2">
      <c r="A47" s="8" t="s">
        <v>2</v>
      </c>
      <c r="B47" s="40">
        <v>440</v>
      </c>
      <c r="C47" s="49"/>
      <c r="D47" s="136"/>
    </row>
    <row r="48" spans="1:4" x14ac:dyDescent="0.2">
      <c r="A48" s="11" t="s">
        <v>31</v>
      </c>
      <c r="B48" s="3" t="s">
        <v>39</v>
      </c>
      <c r="C48" s="3" t="s">
        <v>40</v>
      </c>
      <c r="D48" s="4" t="s">
        <v>6</v>
      </c>
    </row>
    <row r="49" spans="1:4" ht="53.25" customHeight="1" x14ac:dyDescent="0.2">
      <c r="A49" s="8" t="s">
        <v>1</v>
      </c>
      <c r="B49" s="74">
        <v>5996</v>
      </c>
      <c r="C49" s="116" t="str">
        <f>IF(AND(B50&lt;1),"NO PM STATED",IF(AND(B49&gt;=B52-C51),"MET PM",IF(AND(B49&lt;B50-C51),"PM NOT MET")))</f>
        <v>PM NOT MET</v>
      </c>
      <c r="D49" s="131"/>
    </row>
    <row r="50" spans="1:4" ht="26.65" customHeight="1" x14ac:dyDescent="0.2">
      <c r="A50" s="42" t="s">
        <v>29</v>
      </c>
      <c r="B50" s="6">
        <f>B52</f>
        <v>7500</v>
      </c>
      <c r="C50" s="117"/>
      <c r="D50" s="132"/>
    </row>
    <row r="51" spans="1:4" ht="12.75" hidden="1" customHeight="1" x14ac:dyDescent="0.2">
      <c r="A51" s="42"/>
      <c r="B51" s="51">
        <v>0.1</v>
      </c>
      <c r="C51" s="47">
        <f>B50*B51</f>
        <v>750</v>
      </c>
      <c r="D51" s="132"/>
    </row>
    <row r="52" spans="1:4" ht="26.45" customHeight="1" x14ac:dyDescent="0.2">
      <c r="A52" s="8" t="s">
        <v>2</v>
      </c>
      <c r="B52" s="6">
        <v>7500</v>
      </c>
      <c r="C52" s="83"/>
      <c r="D52" s="133"/>
    </row>
    <row r="53" spans="1:4" x14ac:dyDescent="0.2">
      <c r="A53" s="12"/>
    </row>
    <row r="54" spans="1:4" x14ac:dyDescent="0.2">
      <c r="A54" s="108" t="s">
        <v>57</v>
      </c>
      <c r="B54" s="107"/>
      <c r="C54" s="107"/>
      <c r="D54" s="107"/>
    </row>
    <row r="55" spans="1:4" x14ac:dyDescent="0.2">
      <c r="A55" s="12"/>
    </row>
    <row r="56" spans="1:4" x14ac:dyDescent="0.2">
      <c r="A56" s="109" t="s">
        <v>3</v>
      </c>
      <c r="B56" s="110"/>
      <c r="C56" s="110"/>
      <c r="D56" s="111"/>
    </row>
    <row r="57" spans="1:4" ht="12.75" customHeight="1" x14ac:dyDescent="0.2">
      <c r="A57" s="11" t="s">
        <v>0</v>
      </c>
      <c r="B57" s="3" t="s">
        <v>39</v>
      </c>
      <c r="C57" s="3" t="s">
        <v>40</v>
      </c>
      <c r="D57" s="4" t="s">
        <v>6</v>
      </c>
    </row>
    <row r="58" spans="1:4" ht="53.25" customHeight="1" x14ac:dyDescent="0.2">
      <c r="A58" s="14" t="s">
        <v>1</v>
      </c>
      <c r="B58" s="6">
        <v>276</v>
      </c>
      <c r="C58" s="116" t="str">
        <f>IF(AND(B59&lt;1),"NO PM STATED",IF(AND(B58&gt;=B61-C60),"MET PM",IF(AND(B58&lt;B59-C60),"PM NOT MET")))</f>
        <v>PM NOT MET</v>
      </c>
      <c r="D58" s="124"/>
    </row>
    <row r="59" spans="1:4" ht="31.5" customHeight="1" x14ac:dyDescent="0.2">
      <c r="A59" s="42" t="s">
        <v>29</v>
      </c>
      <c r="B59" s="6">
        <f>B61</f>
        <v>400</v>
      </c>
      <c r="C59" s="117"/>
      <c r="D59" s="125"/>
    </row>
    <row r="60" spans="1:4" hidden="1" x14ac:dyDescent="0.2">
      <c r="A60" s="42"/>
      <c r="B60" s="51">
        <v>0.05</v>
      </c>
      <c r="C60" s="47">
        <f>B59*B60</f>
        <v>20</v>
      </c>
      <c r="D60" s="125"/>
    </row>
    <row r="61" spans="1:4" ht="25.7" customHeight="1" x14ac:dyDescent="0.2">
      <c r="A61" s="14" t="s">
        <v>2</v>
      </c>
      <c r="B61" s="6">
        <v>400</v>
      </c>
      <c r="C61" s="83"/>
      <c r="D61" s="126"/>
    </row>
    <row r="62" spans="1:4" x14ac:dyDescent="0.2">
      <c r="A62" s="109" t="s">
        <v>32</v>
      </c>
      <c r="B62" s="110"/>
      <c r="C62" s="110"/>
      <c r="D62" s="111"/>
    </row>
    <row r="63" spans="1:4" x14ac:dyDescent="0.2">
      <c r="A63" s="11" t="s">
        <v>31</v>
      </c>
      <c r="B63" s="3" t="s">
        <v>39</v>
      </c>
      <c r="C63" s="3" t="s">
        <v>40</v>
      </c>
      <c r="D63" s="4" t="s">
        <v>6</v>
      </c>
    </row>
    <row r="64" spans="1:4" ht="53.25" customHeight="1" x14ac:dyDescent="0.2">
      <c r="A64" s="14" t="s">
        <v>1</v>
      </c>
      <c r="B64" s="6">
        <v>803</v>
      </c>
      <c r="C64" s="116" t="str">
        <f>IF(AND(B65&lt;1),"NO PM STATED",IF(AND(B64&gt;=B67-C66),"MET PM",IF(AND(B64&lt;B65-C66),"PM NOT MET")))</f>
        <v>MET PM</v>
      </c>
      <c r="D64" s="124"/>
    </row>
    <row r="65" spans="1:4" ht="26.65" customHeight="1" x14ac:dyDescent="0.2">
      <c r="A65" s="42" t="s">
        <v>29</v>
      </c>
      <c r="B65" s="6">
        <f>B67</f>
        <v>800</v>
      </c>
      <c r="C65" s="117"/>
      <c r="D65" s="125"/>
    </row>
    <row r="66" spans="1:4" hidden="1" x14ac:dyDescent="0.2">
      <c r="A66" s="42"/>
      <c r="B66" s="51">
        <v>0.05</v>
      </c>
      <c r="C66" s="47">
        <f>B65*B66</f>
        <v>40</v>
      </c>
      <c r="D66" s="125"/>
    </row>
    <row r="67" spans="1:4" ht="25.7" customHeight="1" x14ac:dyDescent="0.2">
      <c r="A67" s="14" t="s">
        <v>2</v>
      </c>
      <c r="B67" s="6">
        <v>800</v>
      </c>
      <c r="C67" s="83"/>
      <c r="D67" s="126"/>
    </row>
    <row r="68" spans="1:4" x14ac:dyDescent="0.2">
      <c r="A68" s="12"/>
    </row>
    <row r="69" spans="1:4" x14ac:dyDescent="0.2">
      <c r="A69" s="107" t="s">
        <v>67</v>
      </c>
      <c r="B69" s="107"/>
      <c r="C69" s="107"/>
      <c r="D69" s="107"/>
    </row>
    <row r="70" spans="1:4" x14ac:dyDescent="0.2">
      <c r="A70" s="32"/>
      <c r="B70" s="32"/>
      <c r="C70" s="32"/>
      <c r="D70" s="32"/>
    </row>
    <row r="71" spans="1:4" ht="40.5" customHeight="1" x14ac:dyDescent="0.2">
      <c r="A71" s="104" t="s">
        <v>41</v>
      </c>
      <c r="B71" s="104"/>
      <c r="C71" s="104"/>
      <c r="D71" s="104"/>
    </row>
    <row r="123" spans="1:4" x14ac:dyDescent="0.2">
      <c r="A123" s="12"/>
      <c r="B123" s="12"/>
      <c r="C123" s="12"/>
      <c r="D123" s="12"/>
    </row>
  </sheetData>
  <sheetProtection password="CC92" sheet="1" objects="1" scenarios="1"/>
  <protectedRanges>
    <protectedRange sqref="D8 D13 D20 D25 D32 D37 D44 D49 D58 D64" name="Range1"/>
  </protectedRanges>
  <customSheetViews>
    <customSheetView guid="{47CDEB64-ABB4-4932-9951-3A119F89C289}" scale="60" showPageBreaks="1" view="pageBreakPreview" showRuler="0" topLeftCell="A22">
      <selection activeCell="D8" sqref="D8:D9"/>
      <rowBreaks count="2" manualBreakCount="2">
        <brk id="20" max="16383" man="1"/>
        <brk id="42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PageBreaks="1" showRuler="0">
      <selection activeCell="A21" sqref="A21:D2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 topLeftCell="A13">
      <selection activeCell="A33" sqref="A33:D34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4">
    <mergeCell ref="C8:C9"/>
    <mergeCell ref="A1:D1"/>
    <mergeCell ref="A3:C3"/>
    <mergeCell ref="A4:C4"/>
    <mergeCell ref="D3:D4"/>
    <mergeCell ref="A2:D2"/>
    <mergeCell ref="A6:D6"/>
    <mergeCell ref="D8:D11"/>
    <mergeCell ref="A71:D71"/>
    <mergeCell ref="A69:D69"/>
    <mergeCell ref="D25:D28"/>
    <mergeCell ref="A30:D30"/>
    <mergeCell ref="D49:D52"/>
    <mergeCell ref="C49:C50"/>
    <mergeCell ref="D32:D35"/>
    <mergeCell ref="D44:D47"/>
    <mergeCell ref="D37:D40"/>
    <mergeCell ref="C32:C33"/>
    <mergeCell ref="D64:D67"/>
    <mergeCell ref="C64:C65"/>
    <mergeCell ref="A62:D62"/>
    <mergeCell ref="A56:D56"/>
    <mergeCell ref="C58:C59"/>
    <mergeCell ref="A54:D54"/>
    <mergeCell ref="A42:D42"/>
    <mergeCell ref="C44:C45"/>
    <mergeCell ref="C37:C38"/>
    <mergeCell ref="D58:D61"/>
    <mergeCell ref="C13:C14"/>
    <mergeCell ref="C20:C21"/>
    <mergeCell ref="C25:C26"/>
    <mergeCell ref="A18:D18"/>
    <mergeCell ref="D13:D16"/>
    <mergeCell ref="D20:D23"/>
  </mergeCells>
  <phoneticPr fontId="8" type="noConversion"/>
  <conditionalFormatting sqref="C39">
    <cfRule type="cellIs" dxfId="45" priority="17" operator="equal">
      <formula>"Not on target to meet PM"</formula>
    </cfRule>
  </conditionalFormatting>
  <conditionalFormatting sqref="C64 C58 C49 C44 C37 C32 C25 C20 C13 C8">
    <cfRule type="cellIs" dxfId="44" priority="2" operator="equal">
      <formula>"NO PM STATED"</formula>
    </cfRule>
  </conditionalFormatting>
  <conditionalFormatting sqref="C64 C58 C49 C44 C37 C32 C25 C20 C13 C8">
    <cfRule type="cellIs" dxfId="43" priority="3" stopIfTrue="1" operator="equal">
      <formula>"PM NOT MET"</formula>
    </cfRule>
  </conditionalFormatting>
  <conditionalFormatting sqref="B9 B14 B21 B26 B33 B38 B45 B50 B59 B65">
    <cfRule type="cellIs" dxfId="42" priority="1" operator="lessThan">
      <formula>1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2" manualBreakCount="2">
    <brk id="29" max="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249977111117893"/>
  </sheetPr>
  <dimension ref="A1:E139"/>
  <sheetViews>
    <sheetView zoomScaleNormal="100" workbookViewId="0">
      <selection activeCell="H70" sqref="H70"/>
    </sheetView>
  </sheetViews>
  <sheetFormatPr defaultRowHeight="12.75" x14ac:dyDescent="0.2"/>
  <cols>
    <col min="1" max="1" width="14.28515625" customWidth="1"/>
    <col min="2" max="2" width="10.285156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28</v>
      </c>
      <c r="B2" s="97"/>
      <c r="C2" s="97"/>
      <c r="D2" s="98"/>
    </row>
    <row r="3" spans="1:5" ht="60" customHeight="1" x14ac:dyDescent="0.2">
      <c r="A3" s="99" t="s">
        <v>44</v>
      </c>
      <c r="B3" s="100"/>
      <c r="C3" s="101"/>
      <c r="D3" s="123" t="s">
        <v>60</v>
      </c>
    </row>
    <row r="4" spans="1:5" ht="75.75" customHeight="1" x14ac:dyDescent="0.2">
      <c r="A4" s="99" t="s">
        <v>49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12576</v>
      </c>
      <c r="C8" s="116" t="str">
        <f>IF(AND(B9&lt;1),"NO PM STATED",IF(AND(B8&gt;=B11-C10),"MET PM",IF(AND(B8&lt;B9-C10),"PM NOT MET")))</f>
        <v>MET PM</v>
      </c>
      <c r="D8" s="125"/>
    </row>
    <row r="9" spans="1:5" ht="26.65" customHeight="1" x14ac:dyDescent="0.2">
      <c r="A9" s="42" t="s">
        <v>29</v>
      </c>
      <c r="B9" s="6">
        <f>B11</f>
        <v>13243</v>
      </c>
      <c r="C9" s="117"/>
      <c r="D9" s="114"/>
    </row>
    <row r="10" spans="1:5" ht="26.65" hidden="1" customHeight="1" x14ac:dyDescent="0.2">
      <c r="A10" s="42"/>
      <c r="B10" s="51">
        <v>0.1</v>
      </c>
      <c r="C10" s="58">
        <f>B9*B10</f>
        <v>1324.3000000000002</v>
      </c>
      <c r="D10" s="114"/>
    </row>
    <row r="11" spans="1:5" ht="26.65" customHeight="1" x14ac:dyDescent="0.2">
      <c r="A11" s="5" t="s">
        <v>2</v>
      </c>
      <c r="B11" s="6">
        <v>13243</v>
      </c>
      <c r="C11" s="50"/>
      <c r="D11" s="115"/>
    </row>
    <row r="12" spans="1:5" x14ac:dyDescent="0.2">
      <c r="A12" s="2" t="s">
        <v>5</v>
      </c>
      <c r="B12" s="3" t="s">
        <v>39</v>
      </c>
      <c r="C12" s="3" t="s">
        <v>40</v>
      </c>
      <c r="D12" s="4" t="s">
        <v>6</v>
      </c>
    </row>
    <row r="13" spans="1:5" ht="53.25" customHeight="1" x14ac:dyDescent="0.2">
      <c r="A13" s="5" t="s">
        <v>1</v>
      </c>
      <c r="B13" s="6">
        <v>12982</v>
      </c>
      <c r="C13" s="116" t="str">
        <f>IF(AND(B14&lt;1),"NO PM STATED",IF(AND(B13&gt;=B16-C15),"MET PM",IF(AND(B13&lt;B14-C15),"PM NOT MET")))</f>
        <v>PM NOT MET</v>
      </c>
      <c r="D13" s="140"/>
    </row>
    <row r="14" spans="1:5" ht="26.65" customHeight="1" x14ac:dyDescent="0.2">
      <c r="A14" s="42" t="s">
        <v>29</v>
      </c>
      <c r="B14" s="6">
        <f>B16</f>
        <v>16154</v>
      </c>
      <c r="C14" s="117"/>
      <c r="D14" s="125"/>
    </row>
    <row r="15" spans="1:5" ht="26.65" hidden="1" customHeight="1" x14ac:dyDescent="0.2">
      <c r="A15" s="42"/>
      <c r="B15" s="51">
        <v>0.1</v>
      </c>
      <c r="C15" s="53">
        <f>B15*B14</f>
        <v>1615.4</v>
      </c>
      <c r="D15" s="125"/>
    </row>
    <row r="16" spans="1:5" ht="26.65" customHeight="1" x14ac:dyDescent="0.2">
      <c r="A16" s="5" t="s">
        <v>2</v>
      </c>
      <c r="B16" s="6">
        <v>16154</v>
      </c>
      <c r="C16" s="75"/>
      <c r="D16" s="126"/>
    </row>
    <row r="17" spans="1:4" x14ac:dyDescent="0.2">
      <c r="A17" s="2" t="s">
        <v>20</v>
      </c>
      <c r="B17" s="3" t="s">
        <v>39</v>
      </c>
      <c r="C17" s="3" t="s">
        <v>40</v>
      </c>
      <c r="D17" s="4" t="s">
        <v>6</v>
      </c>
    </row>
    <row r="18" spans="1:4" ht="53.25" customHeight="1" x14ac:dyDescent="0.2">
      <c r="A18" s="5" t="s">
        <v>1</v>
      </c>
      <c r="B18" s="6">
        <v>12730</v>
      </c>
      <c r="C18" s="116" t="str">
        <f>IF(AND(B19&lt;1),"NO PM STATED",IF(AND(B18&gt;=B21-C20),"MET PM",IF(AND(B18&lt;B19-C20),"PM NOT MET")))</f>
        <v>PM NOT MET</v>
      </c>
      <c r="D18" s="140"/>
    </row>
    <row r="19" spans="1:4" ht="26.65" customHeight="1" x14ac:dyDescent="0.2">
      <c r="A19" s="42" t="s">
        <v>29</v>
      </c>
      <c r="B19" s="6">
        <f>B21</f>
        <v>15781</v>
      </c>
      <c r="C19" s="117"/>
      <c r="D19" s="125"/>
    </row>
    <row r="20" spans="1:4" ht="26.65" hidden="1" customHeight="1" x14ac:dyDescent="0.2">
      <c r="A20" s="42"/>
      <c r="B20" s="51">
        <v>0.1</v>
      </c>
      <c r="C20" s="58">
        <f>B20*B19</f>
        <v>1578.1000000000001</v>
      </c>
      <c r="D20" s="125"/>
    </row>
    <row r="21" spans="1:4" ht="26.65" customHeight="1" x14ac:dyDescent="0.2">
      <c r="A21" s="8" t="s">
        <v>2</v>
      </c>
      <c r="B21" s="6">
        <v>15781</v>
      </c>
      <c r="C21" s="75"/>
      <c r="D21" s="126"/>
    </row>
    <row r="22" spans="1:4" x14ac:dyDescent="0.2">
      <c r="A22" s="7"/>
      <c r="B22" s="1"/>
    </row>
    <row r="23" spans="1:4" x14ac:dyDescent="0.2">
      <c r="A23" s="109" t="s">
        <v>8</v>
      </c>
      <c r="B23" s="110"/>
      <c r="C23" s="110"/>
      <c r="D23" s="111"/>
    </row>
    <row r="24" spans="1:4" x14ac:dyDescent="0.2">
      <c r="A24" s="11" t="s">
        <v>0</v>
      </c>
      <c r="B24" s="3" t="s">
        <v>39</v>
      </c>
      <c r="C24" s="3" t="s">
        <v>40</v>
      </c>
      <c r="D24" s="4" t="s">
        <v>6</v>
      </c>
    </row>
    <row r="25" spans="1:4" ht="53.25" customHeight="1" x14ac:dyDescent="0.2">
      <c r="A25" s="8" t="s">
        <v>1</v>
      </c>
      <c r="B25" s="6">
        <v>414</v>
      </c>
      <c r="C25" s="116" t="str">
        <f>IF(AND(B26&lt;1),"NO PM STATED",IF(AND(B25&gt;=B28-C27),"MET PM",IF(AND(B25&lt;B26-C27),"PM NOT MET")))</f>
        <v>MET PM</v>
      </c>
      <c r="D25" s="141"/>
    </row>
    <row r="26" spans="1:4" ht="26.65" customHeight="1" x14ac:dyDescent="0.2">
      <c r="A26" s="42" t="s">
        <v>29</v>
      </c>
      <c r="B26" s="6">
        <f>B28</f>
        <v>309</v>
      </c>
      <c r="C26" s="117"/>
      <c r="D26" s="114"/>
    </row>
    <row r="27" spans="1:4" ht="26.65" hidden="1" customHeight="1" x14ac:dyDescent="0.2">
      <c r="A27" s="42"/>
      <c r="B27" s="51">
        <v>0.1</v>
      </c>
      <c r="C27" s="47">
        <f>B26*B27</f>
        <v>30.900000000000002</v>
      </c>
      <c r="D27" s="114"/>
    </row>
    <row r="28" spans="1:4" ht="26.65" customHeight="1" x14ac:dyDescent="0.2">
      <c r="A28" s="8" t="s">
        <v>2</v>
      </c>
      <c r="B28" s="6">
        <v>309</v>
      </c>
      <c r="C28" s="75"/>
      <c r="D28" s="115"/>
    </row>
    <row r="29" spans="1:4" x14ac:dyDescent="0.2">
      <c r="A29" s="11" t="s">
        <v>5</v>
      </c>
      <c r="B29" s="3" t="s">
        <v>39</v>
      </c>
      <c r="C29" s="3" t="s">
        <v>40</v>
      </c>
      <c r="D29" s="4" t="s">
        <v>6</v>
      </c>
    </row>
    <row r="30" spans="1:4" ht="53.25" customHeight="1" x14ac:dyDescent="0.2">
      <c r="A30" s="8" t="s">
        <v>1</v>
      </c>
      <c r="B30" s="6">
        <v>452</v>
      </c>
      <c r="C30" s="116" t="str">
        <f>IF(AND(B31&lt;1),"NO PM STATED",IF(AND(B30&gt;=B33-C32),"MET PM",IF(AND(B30&lt;B31-C32),"PM NOT MET")))</f>
        <v>MET PM</v>
      </c>
      <c r="D30" s="114"/>
    </row>
    <row r="31" spans="1:4" ht="26.65" customHeight="1" x14ac:dyDescent="0.2">
      <c r="A31" s="42" t="s">
        <v>29</v>
      </c>
      <c r="B31" s="6">
        <f>B33</f>
        <v>368</v>
      </c>
      <c r="C31" s="117"/>
      <c r="D31" s="114"/>
    </row>
    <row r="32" spans="1:4" ht="26.65" hidden="1" customHeight="1" x14ac:dyDescent="0.2">
      <c r="A32" s="42"/>
      <c r="B32" s="51">
        <v>0.1</v>
      </c>
      <c r="C32" s="53">
        <f>B31*B32</f>
        <v>36.800000000000004</v>
      </c>
      <c r="D32" s="114"/>
    </row>
    <row r="33" spans="1:4" ht="26.65" customHeight="1" x14ac:dyDescent="0.2">
      <c r="A33" s="8" t="s">
        <v>2</v>
      </c>
      <c r="B33" s="6">
        <v>368</v>
      </c>
      <c r="C33" s="75"/>
      <c r="D33" s="115"/>
    </row>
    <row r="34" spans="1:4" x14ac:dyDescent="0.2">
      <c r="A34" s="11" t="s">
        <v>20</v>
      </c>
      <c r="B34" s="3" t="s">
        <v>39</v>
      </c>
      <c r="C34" s="3" t="s">
        <v>40</v>
      </c>
      <c r="D34" s="4" t="s">
        <v>6</v>
      </c>
    </row>
    <row r="35" spans="1:4" ht="53.25" customHeight="1" x14ac:dyDescent="0.2">
      <c r="A35" s="8" t="s">
        <v>1</v>
      </c>
      <c r="B35" s="6">
        <v>422</v>
      </c>
      <c r="C35" s="116" t="str">
        <f>IF(AND(B36&lt;1),"NO PM STATED",IF(AND(B35&gt;=B38-C37),"MET PM",IF(AND(B35&lt;B36-C37),"PM NOT MET")))</f>
        <v>MET PM</v>
      </c>
      <c r="D35" s="114"/>
    </row>
    <row r="36" spans="1:4" ht="26.65" customHeight="1" x14ac:dyDescent="0.2">
      <c r="A36" s="42" t="s">
        <v>29</v>
      </c>
      <c r="B36" s="6">
        <f>B38</f>
        <v>353</v>
      </c>
      <c r="C36" s="117"/>
      <c r="D36" s="114"/>
    </row>
    <row r="37" spans="1:4" ht="26.65" hidden="1" customHeight="1" x14ac:dyDescent="0.2">
      <c r="A37" s="42"/>
      <c r="B37" s="51">
        <v>0.1</v>
      </c>
      <c r="C37" s="47">
        <f>B36*B37</f>
        <v>35.300000000000004</v>
      </c>
      <c r="D37" s="114"/>
    </row>
    <row r="38" spans="1:4" ht="26.65" customHeight="1" x14ac:dyDescent="0.2">
      <c r="A38" s="8" t="s">
        <v>2</v>
      </c>
      <c r="B38" s="6">
        <v>353</v>
      </c>
      <c r="C38" s="75"/>
      <c r="D38" s="115"/>
    </row>
    <row r="39" spans="1:4" x14ac:dyDescent="0.2">
      <c r="A39" s="10"/>
    </row>
    <row r="40" spans="1:4" x14ac:dyDescent="0.2">
      <c r="A40" s="109" t="s">
        <v>9</v>
      </c>
      <c r="B40" s="110"/>
      <c r="C40" s="110"/>
      <c r="D40" s="111"/>
    </row>
    <row r="41" spans="1:4" x14ac:dyDescent="0.2">
      <c r="A41" s="11" t="s">
        <v>0</v>
      </c>
      <c r="B41" s="3" t="s">
        <v>39</v>
      </c>
      <c r="C41" s="3" t="s">
        <v>40</v>
      </c>
      <c r="D41" s="4" t="s">
        <v>6</v>
      </c>
    </row>
    <row r="42" spans="1:4" ht="53.25" customHeight="1" x14ac:dyDescent="0.2">
      <c r="A42" s="8" t="s">
        <v>1</v>
      </c>
      <c r="B42" s="6">
        <v>22698449</v>
      </c>
      <c r="C42" s="116" t="str">
        <f>IF(AND(B43&lt;1),"NO PM STATED",IF(AND(B42&gt;=B45-C44),"MET PM",IF(AND(B42&lt;B43-C44),"PM NOT MET")))</f>
        <v>MET PM</v>
      </c>
      <c r="D42" s="114"/>
    </row>
    <row r="43" spans="1:4" ht="26.65" customHeight="1" x14ac:dyDescent="0.2">
      <c r="A43" s="42" t="s">
        <v>29</v>
      </c>
      <c r="B43" s="6">
        <f>B45</f>
        <v>5880196</v>
      </c>
      <c r="C43" s="117"/>
      <c r="D43" s="114"/>
    </row>
    <row r="44" spans="1:4" ht="26.65" hidden="1" customHeight="1" x14ac:dyDescent="0.2">
      <c r="A44" s="42"/>
      <c r="B44" s="51"/>
      <c r="C44" s="53">
        <f>B43*B44</f>
        <v>0</v>
      </c>
      <c r="D44" s="114"/>
    </row>
    <row r="45" spans="1:4" ht="26.65" customHeight="1" x14ac:dyDescent="0.2">
      <c r="A45" s="8" t="s">
        <v>2</v>
      </c>
      <c r="B45" s="6">
        <v>5880196</v>
      </c>
      <c r="C45" s="50"/>
      <c r="D45" s="115"/>
    </row>
    <row r="46" spans="1:4" x14ac:dyDescent="0.2">
      <c r="A46" s="11" t="s">
        <v>5</v>
      </c>
      <c r="B46" s="3" t="s">
        <v>39</v>
      </c>
      <c r="C46" s="3" t="s">
        <v>40</v>
      </c>
      <c r="D46" s="4" t="s">
        <v>6</v>
      </c>
    </row>
    <row r="47" spans="1:4" ht="40.5" customHeight="1" x14ac:dyDescent="0.2">
      <c r="A47" s="8" t="s">
        <v>1</v>
      </c>
      <c r="B47" s="6">
        <v>48441109</v>
      </c>
      <c r="C47" s="116" t="str">
        <f>IF(AND(B48&lt;1),"NO PM STATED",IF(AND(B47&gt;=B50-C49),"MET PM",IF(AND(B47&lt;B48-C49),"PM NOT MET")))</f>
        <v>MET PM</v>
      </c>
      <c r="D47" s="114"/>
    </row>
    <row r="48" spans="1:4" ht="26.65" customHeight="1" x14ac:dyDescent="0.2">
      <c r="A48" s="42" t="s">
        <v>29</v>
      </c>
      <c r="B48" s="6">
        <f>B50/2</f>
        <v>6552063</v>
      </c>
      <c r="C48" s="117"/>
      <c r="D48" s="114"/>
    </row>
    <row r="49" spans="1:4" ht="26.65" hidden="1" customHeight="1" x14ac:dyDescent="0.2">
      <c r="A49" s="42"/>
      <c r="B49" s="51"/>
      <c r="C49" s="58">
        <f>B48*B49</f>
        <v>0</v>
      </c>
      <c r="D49" s="114"/>
    </row>
    <row r="50" spans="1:4" ht="26.65" customHeight="1" x14ac:dyDescent="0.2">
      <c r="A50" s="8" t="s">
        <v>2</v>
      </c>
      <c r="B50" s="6">
        <v>13104126</v>
      </c>
      <c r="C50" s="50"/>
      <c r="D50" s="115"/>
    </row>
    <row r="51" spans="1:4" x14ac:dyDescent="0.2">
      <c r="A51" s="11" t="s">
        <v>20</v>
      </c>
      <c r="B51" s="3" t="s">
        <v>39</v>
      </c>
      <c r="C51" s="3" t="s">
        <v>40</v>
      </c>
      <c r="D51" s="4" t="s">
        <v>6</v>
      </c>
    </row>
    <row r="52" spans="1:4" ht="53.25" customHeight="1" x14ac:dyDescent="0.2">
      <c r="A52" s="8" t="s">
        <v>1</v>
      </c>
      <c r="B52" s="6">
        <v>48016049</v>
      </c>
      <c r="C52" s="116" t="str">
        <f>IF(AND(B53&lt;1),"NO PM STATED",IF(AND(B52&gt;=B55-C54),"MET PM",IF(AND(B52&lt;B53-C54),"PM NOT MET")))</f>
        <v>MET PM</v>
      </c>
      <c r="D52" s="114"/>
    </row>
    <row r="53" spans="1:4" ht="26.65" customHeight="1" x14ac:dyDescent="0.2">
      <c r="A53" s="42" t="s">
        <v>29</v>
      </c>
      <c r="B53" s="6">
        <f>B55</f>
        <v>12061938</v>
      </c>
      <c r="C53" s="117"/>
      <c r="D53" s="114"/>
    </row>
    <row r="54" spans="1:4" ht="26.65" hidden="1" customHeight="1" x14ac:dyDescent="0.2">
      <c r="A54" s="42"/>
      <c r="B54" s="51"/>
      <c r="C54" s="76">
        <f>B53*B54</f>
        <v>0</v>
      </c>
      <c r="D54" s="114"/>
    </row>
    <row r="55" spans="1:4" ht="26.65" customHeight="1" x14ac:dyDescent="0.2">
      <c r="A55" s="8" t="s">
        <v>2</v>
      </c>
      <c r="B55" s="6">
        <v>12061938</v>
      </c>
      <c r="C55" s="50"/>
      <c r="D55" s="115"/>
    </row>
    <row r="56" spans="1:4" x14ac:dyDescent="0.2">
      <c r="A56" s="12"/>
    </row>
    <row r="57" spans="1:4" x14ac:dyDescent="0.2">
      <c r="A57" s="109" t="s">
        <v>10</v>
      </c>
      <c r="B57" s="110"/>
      <c r="C57" s="110"/>
      <c r="D57" s="111"/>
    </row>
    <row r="58" spans="1:4" x14ac:dyDescent="0.2">
      <c r="A58" s="11" t="s">
        <v>0</v>
      </c>
      <c r="B58" s="3" t="s">
        <v>39</v>
      </c>
      <c r="C58" s="3" t="s">
        <v>40</v>
      </c>
      <c r="D58" s="4" t="s">
        <v>6</v>
      </c>
    </row>
    <row r="59" spans="1:4" ht="53.25" customHeight="1" x14ac:dyDescent="0.2">
      <c r="A59" s="8" t="s">
        <v>1</v>
      </c>
      <c r="B59" s="6">
        <v>2151</v>
      </c>
      <c r="C59" s="116" t="str">
        <f>IF(AND(B60&lt;1),"NO PM STATED",IF(AND(B59&gt;=B62-C61),"MET PM",IF(AND(B59&lt;B60-C61),"PM NOT MET")))</f>
        <v>MET PM</v>
      </c>
      <c r="D59" s="125"/>
    </row>
    <row r="60" spans="1:4" ht="26.65" customHeight="1" x14ac:dyDescent="0.2">
      <c r="A60" s="42" t="s">
        <v>29</v>
      </c>
      <c r="B60" s="6">
        <f>B62</f>
        <v>1325</v>
      </c>
      <c r="C60" s="117"/>
      <c r="D60" s="114"/>
    </row>
    <row r="61" spans="1:4" ht="26.65" hidden="1" customHeight="1" x14ac:dyDescent="0.2">
      <c r="A61" s="42"/>
      <c r="B61" s="51">
        <v>0.1</v>
      </c>
      <c r="C61" s="58">
        <f>B61*B60</f>
        <v>132.5</v>
      </c>
      <c r="D61" s="114"/>
    </row>
    <row r="62" spans="1:4" ht="26.65" customHeight="1" x14ac:dyDescent="0.2">
      <c r="A62" s="8" t="s">
        <v>2</v>
      </c>
      <c r="B62" s="6">
        <v>1325</v>
      </c>
      <c r="C62" s="50"/>
      <c r="D62" s="115"/>
    </row>
    <row r="63" spans="1:4" x14ac:dyDescent="0.2">
      <c r="A63" s="11" t="s">
        <v>5</v>
      </c>
      <c r="B63" s="3" t="s">
        <v>39</v>
      </c>
      <c r="C63" s="3" t="s">
        <v>40</v>
      </c>
      <c r="D63" s="4" t="s">
        <v>6</v>
      </c>
    </row>
    <row r="64" spans="1:4" ht="53.25" customHeight="1" x14ac:dyDescent="0.2">
      <c r="A64" s="8" t="s">
        <v>1</v>
      </c>
      <c r="B64" s="6">
        <v>2221</v>
      </c>
      <c r="C64" s="116" t="str">
        <f>IF(AND(B65&lt;1),"NO PM STATED",IF(AND(B64&gt;=B67-C66),"MET PM",IF(AND(B64&lt;B65-C66),"PM NOT MET")))</f>
        <v>MET PM</v>
      </c>
      <c r="D64" s="125"/>
    </row>
    <row r="65" spans="1:4" ht="26.65" customHeight="1" x14ac:dyDescent="0.2">
      <c r="A65" s="42" t="s">
        <v>29</v>
      </c>
      <c r="B65" s="6">
        <f>B67</f>
        <v>1393</v>
      </c>
      <c r="C65" s="117"/>
      <c r="D65" s="114"/>
    </row>
    <row r="66" spans="1:4" ht="26.65" hidden="1" customHeight="1" x14ac:dyDescent="0.2">
      <c r="A66" s="42"/>
      <c r="B66" s="51"/>
      <c r="C66" s="58">
        <f>B65*B66</f>
        <v>0</v>
      </c>
      <c r="D66" s="114"/>
    </row>
    <row r="67" spans="1:4" ht="26.65" customHeight="1" x14ac:dyDescent="0.2">
      <c r="A67" s="8" t="s">
        <v>2</v>
      </c>
      <c r="B67" s="6">
        <v>1393</v>
      </c>
      <c r="C67" s="50"/>
      <c r="D67" s="115"/>
    </row>
    <row r="68" spans="1:4" x14ac:dyDescent="0.2">
      <c r="A68" s="11" t="s">
        <v>20</v>
      </c>
      <c r="B68" s="3" t="s">
        <v>39</v>
      </c>
      <c r="C68" s="3" t="s">
        <v>40</v>
      </c>
      <c r="D68" s="4" t="s">
        <v>6</v>
      </c>
    </row>
    <row r="69" spans="1:4" ht="53.25" customHeight="1" x14ac:dyDescent="0.2">
      <c r="A69" s="8" t="s">
        <v>1</v>
      </c>
      <c r="B69" s="6">
        <v>2151</v>
      </c>
      <c r="C69" s="116" t="str">
        <f>IF(AND(B70&lt;1),"NO PM STATED",IF(AND(B69&gt;=B72-C71),"MET PM",IF(AND(B69&lt;B70-C71),"PM NOT MET")))</f>
        <v>MET PM</v>
      </c>
      <c r="D69" s="125"/>
    </row>
    <row r="70" spans="1:4" ht="26.65" customHeight="1" x14ac:dyDescent="0.2">
      <c r="A70" s="42" t="s">
        <v>29</v>
      </c>
      <c r="B70" s="6">
        <f>B72</f>
        <v>1393</v>
      </c>
      <c r="C70" s="117"/>
      <c r="D70" s="114"/>
    </row>
    <row r="71" spans="1:4" ht="26.65" hidden="1" customHeight="1" x14ac:dyDescent="0.2">
      <c r="A71" s="42"/>
      <c r="B71" s="51"/>
      <c r="C71" s="53">
        <f>B71*B70</f>
        <v>0</v>
      </c>
      <c r="D71" s="114"/>
    </row>
    <row r="72" spans="1:4" ht="26.65" customHeight="1" x14ac:dyDescent="0.2">
      <c r="A72" s="8" t="s">
        <v>2</v>
      </c>
      <c r="B72" s="6">
        <v>1393</v>
      </c>
      <c r="C72" s="43"/>
      <c r="D72" s="115"/>
    </row>
    <row r="73" spans="1:4" x14ac:dyDescent="0.2">
      <c r="A73" s="12"/>
    </row>
    <row r="74" spans="1:4" x14ac:dyDescent="0.2">
      <c r="A74" s="108" t="s">
        <v>57</v>
      </c>
      <c r="B74" s="107"/>
      <c r="C74" s="107"/>
      <c r="D74" s="107"/>
    </row>
    <row r="75" spans="1:4" x14ac:dyDescent="0.2">
      <c r="A75" s="12"/>
    </row>
    <row r="76" spans="1:4" x14ac:dyDescent="0.2">
      <c r="A76" s="109" t="s">
        <v>33</v>
      </c>
      <c r="B76" s="110"/>
      <c r="C76" s="110"/>
      <c r="D76" s="111"/>
    </row>
    <row r="77" spans="1:4" x14ac:dyDescent="0.2">
      <c r="A77" s="11" t="s">
        <v>34</v>
      </c>
      <c r="B77" s="3" t="s">
        <v>39</v>
      </c>
      <c r="C77" s="3" t="s">
        <v>40</v>
      </c>
      <c r="D77" s="4" t="s">
        <v>6</v>
      </c>
    </row>
    <row r="78" spans="1:4" ht="53.45" customHeight="1" x14ac:dyDescent="0.2">
      <c r="A78" s="14" t="s">
        <v>1</v>
      </c>
      <c r="B78" s="6">
        <v>49</v>
      </c>
      <c r="C78" s="116" t="str">
        <f>IF(AND(B79&lt;1),"NO PM STATED",IF(AND(B78&gt;=B81-C80),"MET PM",IF(AND(B78&lt;B79-C80),"PM NOT MET")))</f>
        <v>PM NOT MET</v>
      </c>
      <c r="D78" s="124"/>
    </row>
    <row r="79" spans="1:4" ht="26.85" customHeight="1" x14ac:dyDescent="0.2">
      <c r="A79" s="42" t="s">
        <v>29</v>
      </c>
      <c r="B79" s="6">
        <f>B81</f>
        <v>55</v>
      </c>
      <c r="C79" s="117"/>
      <c r="D79" s="125"/>
    </row>
    <row r="80" spans="1:4" ht="26.85" hidden="1" customHeight="1" x14ac:dyDescent="0.2">
      <c r="A80" s="42"/>
      <c r="B80" s="51"/>
      <c r="C80" s="47">
        <f>B79*B80</f>
        <v>0</v>
      </c>
      <c r="D80" s="125"/>
    </row>
    <row r="81" spans="1:4" ht="26.85" customHeight="1" x14ac:dyDescent="0.2">
      <c r="A81" s="14" t="s">
        <v>2</v>
      </c>
      <c r="B81" s="6">
        <v>55</v>
      </c>
      <c r="C81" s="49"/>
      <c r="D81" s="126"/>
    </row>
    <row r="82" spans="1:4" x14ac:dyDescent="0.2">
      <c r="A82" s="73"/>
      <c r="B82" s="44"/>
      <c r="C82" s="45"/>
      <c r="D82" s="46"/>
    </row>
    <row r="83" spans="1:4" x14ac:dyDescent="0.2">
      <c r="A83" s="109" t="s">
        <v>21</v>
      </c>
      <c r="B83" s="110"/>
      <c r="C83" s="110"/>
      <c r="D83" s="111"/>
    </row>
    <row r="84" spans="1:4" x14ac:dyDescent="0.2">
      <c r="A84" s="11" t="s">
        <v>5</v>
      </c>
      <c r="B84" s="3" t="s">
        <v>39</v>
      </c>
      <c r="C84" s="3" t="s">
        <v>40</v>
      </c>
      <c r="D84" s="4" t="s">
        <v>6</v>
      </c>
    </row>
    <row r="85" spans="1:4" ht="53.25" customHeight="1" x14ac:dyDescent="0.2">
      <c r="A85" s="14" t="s">
        <v>1</v>
      </c>
      <c r="B85" s="74">
        <v>614</v>
      </c>
      <c r="C85" s="116" t="str">
        <f>IF(AND(B86&lt;1),"NO PM STATED",IF(AND(B85&gt;=B88-C87),"MET PM",IF(AND(B85&lt;B86-C87),"PM NOT MET")))</f>
        <v>PM NOT MET</v>
      </c>
      <c r="D85" s="124"/>
    </row>
    <row r="86" spans="1:4" ht="26.85" customHeight="1" x14ac:dyDescent="0.2">
      <c r="A86" s="42" t="s">
        <v>29</v>
      </c>
      <c r="B86" s="6">
        <f>B88</f>
        <v>713</v>
      </c>
      <c r="C86" s="117"/>
      <c r="D86" s="125"/>
    </row>
    <row r="87" spans="1:4" ht="44.25" hidden="1" customHeight="1" x14ac:dyDescent="0.2">
      <c r="A87" s="42"/>
      <c r="B87" s="51">
        <v>0.05</v>
      </c>
      <c r="C87" s="47">
        <f>B86*B87</f>
        <v>35.65</v>
      </c>
      <c r="D87" s="125"/>
    </row>
    <row r="88" spans="1:4" ht="26.85" customHeight="1" x14ac:dyDescent="0.2">
      <c r="A88" s="14" t="s">
        <v>2</v>
      </c>
      <c r="B88" s="6">
        <v>713</v>
      </c>
      <c r="C88" s="49"/>
      <c r="D88" s="126"/>
    </row>
    <row r="89" spans="1:4" x14ac:dyDescent="0.2">
      <c r="A89" s="22" t="s">
        <v>26</v>
      </c>
      <c r="B89" s="19"/>
      <c r="C89" s="20"/>
      <c r="D89" s="21"/>
    </row>
    <row r="90" spans="1:4" x14ac:dyDescent="0.2">
      <c r="A90" s="11" t="s">
        <v>5</v>
      </c>
      <c r="B90" s="3" t="s">
        <v>39</v>
      </c>
      <c r="C90" s="3" t="s">
        <v>40</v>
      </c>
      <c r="D90" s="4" t="s">
        <v>6</v>
      </c>
    </row>
    <row r="91" spans="1:4" ht="53.25" customHeight="1" x14ac:dyDescent="0.2">
      <c r="A91" s="14" t="s">
        <v>1</v>
      </c>
      <c r="B91" s="74">
        <v>601</v>
      </c>
      <c r="C91" s="116" t="str">
        <f>IF(AND(B92&lt;1),"NO PM STATED",IF(AND(B91&gt;=B94-C93),"MET PM",IF(AND(B91&lt;B92-C93),"PM NOT MET")))</f>
        <v>PM NOT MET</v>
      </c>
      <c r="D91" s="124"/>
    </row>
    <row r="92" spans="1:4" ht="26.85" customHeight="1" x14ac:dyDescent="0.2">
      <c r="A92" s="42" t="s">
        <v>29</v>
      </c>
      <c r="B92" s="6">
        <f>B94</f>
        <v>704</v>
      </c>
      <c r="C92" s="117"/>
      <c r="D92" s="125"/>
    </row>
    <row r="93" spans="1:4" ht="21.75" hidden="1" customHeight="1" x14ac:dyDescent="0.2">
      <c r="A93" s="42"/>
      <c r="B93" s="51">
        <v>0.05</v>
      </c>
      <c r="C93" s="47">
        <f>B92*B93</f>
        <v>35.200000000000003</v>
      </c>
      <c r="D93" s="125"/>
    </row>
    <row r="94" spans="1:4" ht="26.85" customHeight="1" x14ac:dyDescent="0.2">
      <c r="A94" s="14" t="s">
        <v>2</v>
      </c>
      <c r="B94" s="6">
        <v>704</v>
      </c>
      <c r="C94" s="49"/>
      <c r="D94" s="126"/>
    </row>
    <row r="95" spans="1:4" x14ac:dyDescent="0.2">
      <c r="A95" s="12"/>
    </row>
    <row r="96" spans="1:4" x14ac:dyDescent="0.2">
      <c r="A96" s="109" t="s">
        <v>27</v>
      </c>
      <c r="B96" s="110"/>
      <c r="C96" s="110"/>
      <c r="D96" s="111"/>
    </row>
    <row r="97" spans="1:4" x14ac:dyDescent="0.2">
      <c r="A97" s="11" t="s">
        <v>20</v>
      </c>
      <c r="B97" s="3" t="s">
        <v>39</v>
      </c>
      <c r="C97" s="3" t="s">
        <v>40</v>
      </c>
      <c r="D97" s="4" t="s">
        <v>6</v>
      </c>
    </row>
    <row r="98" spans="1:4" ht="53.25" customHeight="1" x14ac:dyDescent="0.2">
      <c r="A98" s="14" t="s">
        <v>1</v>
      </c>
      <c r="B98" s="74">
        <v>222</v>
      </c>
      <c r="C98" s="116" t="str">
        <f>IF(AND(B99&lt;1),"NO PM STATED",IF(AND(B98&gt;=B101-C100),"MET PM",IF(AND(B98&lt;B99-C100),"PM NOT MET")))</f>
        <v>PM NOT MET</v>
      </c>
      <c r="D98" s="140"/>
    </row>
    <row r="99" spans="1:4" ht="26.85" customHeight="1" x14ac:dyDescent="0.2">
      <c r="A99" s="42" t="s">
        <v>29</v>
      </c>
      <c r="B99" s="6">
        <f>B101</f>
        <v>389</v>
      </c>
      <c r="C99" s="117"/>
      <c r="D99" s="125"/>
    </row>
    <row r="100" spans="1:4" ht="15.75" hidden="1" customHeight="1" x14ac:dyDescent="0.2">
      <c r="A100" s="42"/>
      <c r="B100" s="51">
        <v>0.05</v>
      </c>
      <c r="C100" s="47">
        <f>B99*B100</f>
        <v>19.450000000000003</v>
      </c>
      <c r="D100" s="125"/>
    </row>
    <row r="101" spans="1:4" ht="26.85" customHeight="1" x14ac:dyDescent="0.2">
      <c r="A101" s="14" t="s">
        <v>2</v>
      </c>
      <c r="B101" s="6">
        <v>389</v>
      </c>
      <c r="C101" s="75"/>
      <c r="D101" s="126"/>
    </row>
    <row r="102" spans="1:4" x14ac:dyDescent="0.2">
      <c r="A102" s="12"/>
    </row>
    <row r="103" spans="1:4" x14ac:dyDescent="0.2">
      <c r="A103" s="108" t="s">
        <v>68</v>
      </c>
      <c r="B103" s="107"/>
      <c r="C103" s="107"/>
      <c r="D103" s="107"/>
    </row>
    <row r="104" spans="1:4" ht="8.25" customHeight="1" x14ac:dyDescent="0.2">
      <c r="A104" s="32"/>
      <c r="B104" s="32"/>
      <c r="C104" s="32"/>
      <c r="D104" s="32"/>
    </row>
    <row r="105" spans="1:4" ht="53.25" customHeight="1" x14ac:dyDescent="0.2">
      <c r="A105" s="104" t="s">
        <v>50</v>
      </c>
      <c r="B105" s="104"/>
      <c r="C105" s="104"/>
      <c r="D105" s="104"/>
    </row>
    <row r="139" spans="1:4" x14ac:dyDescent="0.2">
      <c r="A139" s="12"/>
      <c r="B139" s="12"/>
      <c r="C139" s="12"/>
      <c r="D139" s="12"/>
    </row>
  </sheetData>
  <sheetProtection password="CD52" sheet="1" objects="1" scenarios="1"/>
  <protectedRanges>
    <protectedRange sqref="D8:D11 D13:D16 D18:D21 D25:D28 D30:D33 D35:D38 D42:D45 D47:D50 D52:D55 D59:D62 D64:D67 D69:D72 D78:D81 D85:D88 D91:D94 D98:D101" name="Range2"/>
  </protectedRanges>
  <customSheetViews>
    <customSheetView guid="{47CDEB64-ABB4-4932-9951-3A119F89C289}" scale="60" showPageBreaks="1" view="pageBreakPreview" showRuler="0" topLeftCell="A2">
      <selection activeCell="A32" sqref="A32"/>
      <rowBreaks count="2" manualBreakCount="2">
        <brk id="21" max="16383" man="1"/>
        <brk id="43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 topLeftCell="A46">
      <selection activeCell="A49" sqref="A49:D49"/>
      <rowBreaks count="1" manualBreakCount="1">
        <brk id="29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>
      <selection activeCell="A52" sqref="A52:IV52"/>
      <rowBreaks count="1" manualBreakCount="1">
        <brk id="3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47">
    <mergeCell ref="A6:D6"/>
    <mergeCell ref="D52:D55"/>
    <mergeCell ref="A40:D40"/>
    <mergeCell ref="D47:D50"/>
    <mergeCell ref="D35:D38"/>
    <mergeCell ref="A23:D23"/>
    <mergeCell ref="D8:D11"/>
    <mergeCell ref="C8:C9"/>
    <mergeCell ref="C25:C26"/>
    <mergeCell ref="D30:D33"/>
    <mergeCell ref="D18:D21"/>
    <mergeCell ref="C42:C43"/>
    <mergeCell ref="C13:C14"/>
    <mergeCell ref="C18:C19"/>
    <mergeCell ref="D25:D28"/>
    <mergeCell ref="D13:D16"/>
    <mergeCell ref="A105:D105"/>
    <mergeCell ref="D85:D88"/>
    <mergeCell ref="A76:D76"/>
    <mergeCell ref="C78:C79"/>
    <mergeCell ref="D98:D101"/>
    <mergeCell ref="C98:C99"/>
    <mergeCell ref="D78:D81"/>
    <mergeCell ref="A83:D83"/>
    <mergeCell ref="A96:D96"/>
    <mergeCell ref="A103:D103"/>
    <mergeCell ref="D91:D94"/>
    <mergeCell ref="C91:C92"/>
    <mergeCell ref="C85:C86"/>
    <mergeCell ref="A1:D1"/>
    <mergeCell ref="A2:D2"/>
    <mergeCell ref="A3:C3"/>
    <mergeCell ref="A4:C4"/>
    <mergeCell ref="D3:D4"/>
    <mergeCell ref="C35:C36"/>
    <mergeCell ref="C30:C31"/>
    <mergeCell ref="D59:D62"/>
    <mergeCell ref="D69:D72"/>
    <mergeCell ref="A74:D74"/>
    <mergeCell ref="C59:C60"/>
    <mergeCell ref="C69:C70"/>
    <mergeCell ref="C64:C65"/>
    <mergeCell ref="D42:D45"/>
    <mergeCell ref="C47:C48"/>
    <mergeCell ref="D64:D67"/>
    <mergeCell ref="A57:D57"/>
    <mergeCell ref="C52:C53"/>
  </mergeCells>
  <phoneticPr fontId="8" type="noConversion"/>
  <conditionalFormatting sqref="C71">
    <cfRule type="cellIs" dxfId="41" priority="24" operator="equal">
      <formula>"Not on target to meet PM"</formula>
    </cfRule>
  </conditionalFormatting>
  <conditionalFormatting sqref="B99 B92 B86 B79 B70 B65 B60 B53 B43 B36 B31 B26 B19 B14 B9">
    <cfRule type="cellIs" dxfId="40" priority="5" operator="lessThan">
      <formula>1</formula>
    </cfRule>
  </conditionalFormatting>
  <conditionalFormatting sqref="C98 C91 C85 C78 C69 C64 C52 C47 C42 C35 C30 C25 C18 C13 C8">
    <cfRule type="cellIs" dxfId="39" priority="3" operator="equal">
      <formula>"NO PM STATED"</formula>
    </cfRule>
  </conditionalFormatting>
  <conditionalFormatting sqref="C98 C91 C85 C78 C69 C64 C52 C47 C42 C35 C30 C25 C18 C13 C8">
    <cfRule type="cellIs" dxfId="38" priority="4" stopIfTrue="1" operator="equal">
      <formula>"PM NOT MET"</formula>
    </cfRule>
  </conditionalFormatting>
  <conditionalFormatting sqref="C59">
    <cfRule type="cellIs" dxfId="37" priority="1" operator="equal">
      <formula>"NO PM STATED"</formula>
    </cfRule>
  </conditionalFormatting>
  <conditionalFormatting sqref="C59">
    <cfRule type="cellIs" dxfId="36" priority="2" stopIfTrue="1" operator="equal">
      <formula>"PM NOT MET"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3" manualBreakCount="3">
    <brk id="28" max="16383" man="1"/>
    <brk id="55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E107"/>
  <sheetViews>
    <sheetView zoomScaleNormal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30</v>
      </c>
      <c r="B2" s="97"/>
      <c r="C2" s="97"/>
      <c r="D2" s="98"/>
    </row>
    <row r="3" spans="1:5" ht="60" customHeight="1" x14ac:dyDescent="0.2">
      <c r="A3" s="99" t="s">
        <v>44</v>
      </c>
      <c r="B3" s="100"/>
      <c r="C3" s="101"/>
      <c r="D3" s="123" t="s">
        <v>60</v>
      </c>
    </row>
    <row r="4" spans="1:5" ht="75.75" customHeight="1" x14ac:dyDescent="0.2">
      <c r="A4" s="99" t="s">
        <v>38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s="26" customFormat="1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s="26" customFormat="1" ht="53.25" customHeight="1" x14ac:dyDescent="0.2">
      <c r="A8" s="5" t="s">
        <v>1</v>
      </c>
      <c r="B8" s="6">
        <v>3590</v>
      </c>
      <c r="C8" s="142" t="str">
        <f>IF(AND(B9&lt;1),"NO PM STATED",IF(AND(B8&gt;=B11-C10),"MET PM",IF(AND(B8&lt;B9-C10),"PM NOT MET")))</f>
        <v>MET PM</v>
      </c>
      <c r="D8" s="114"/>
    </row>
    <row r="9" spans="1:5" s="26" customFormat="1" ht="26.65" customHeight="1" x14ac:dyDescent="0.2">
      <c r="A9" s="42" t="s">
        <v>29</v>
      </c>
      <c r="B9" s="6">
        <f>B11</f>
        <v>2400</v>
      </c>
      <c r="C9" s="143"/>
      <c r="D9" s="114"/>
    </row>
    <row r="10" spans="1:5" s="26" customFormat="1" hidden="1" x14ac:dyDescent="0.2">
      <c r="A10" s="42"/>
      <c r="B10" s="51">
        <v>0.1</v>
      </c>
      <c r="C10" s="58">
        <f>B9*B10</f>
        <v>240</v>
      </c>
      <c r="D10" s="114"/>
    </row>
    <row r="11" spans="1:5" s="26" customFormat="1" ht="26.65" customHeight="1" x14ac:dyDescent="0.2">
      <c r="A11" s="5" t="s">
        <v>2</v>
      </c>
      <c r="B11" s="6">
        <v>2400</v>
      </c>
      <c r="C11" s="91"/>
      <c r="D11" s="115"/>
    </row>
    <row r="12" spans="1:5" s="26" customFormat="1" x14ac:dyDescent="0.2">
      <c r="A12" s="2" t="s">
        <v>5</v>
      </c>
      <c r="B12" s="3" t="s">
        <v>39</v>
      </c>
      <c r="C12" s="3" t="s">
        <v>40</v>
      </c>
      <c r="D12" s="4" t="s">
        <v>6</v>
      </c>
    </row>
    <row r="13" spans="1:5" s="26" customFormat="1" ht="53.25" customHeight="1" x14ac:dyDescent="0.2">
      <c r="A13" s="5" t="s">
        <v>1</v>
      </c>
      <c r="B13" s="6">
        <v>3069</v>
      </c>
      <c r="C13" s="142" t="str">
        <f>IF(AND(B14&lt;1),"NO PM STATED",IF(AND(B13&gt;=B16-C15),"MET PM",IF(AND(B13&lt;B14-C15),"PM NOT MET")))</f>
        <v>MET PM</v>
      </c>
      <c r="D13" s="112"/>
    </row>
    <row r="14" spans="1:5" s="26" customFormat="1" ht="26.65" customHeight="1" x14ac:dyDescent="0.2">
      <c r="A14" s="42" t="s">
        <v>29</v>
      </c>
      <c r="B14" s="6">
        <f>B16</f>
        <v>2750</v>
      </c>
      <c r="C14" s="143"/>
      <c r="D14" s="112"/>
    </row>
    <row r="15" spans="1:5" s="26" customFormat="1" ht="12.75" hidden="1" customHeight="1" x14ac:dyDescent="0.2">
      <c r="A15" s="42"/>
      <c r="B15" s="51">
        <v>0.1</v>
      </c>
      <c r="C15" s="58">
        <f>B14*B15</f>
        <v>275</v>
      </c>
      <c r="D15" s="112"/>
    </row>
    <row r="16" spans="1:5" s="26" customFormat="1" ht="26.65" customHeight="1" x14ac:dyDescent="0.2">
      <c r="A16" s="5" t="s">
        <v>2</v>
      </c>
      <c r="B16" s="6">
        <v>2750</v>
      </c>
      <c r="C16" s="91"/>
      <c r="D16" s="113"/>
    </row>
    <row r="17" spans="1:4" s="26" customFormat="1" x14ac:dyDescent="0.2">
      <c r="A17" s="2" t="s">
        <v>20</v>
      </c>
      <c r="B17" s="3" t="s">
        <v>39</v>
      </c>
      <c r="C17" s="3" t="s">
        <v>40</v>
      </c>
      <c r="D17" s="4" t="s">
        <v>6</v>
      </c>
    </row>
    <row r="18" spans="1:4" s="26" customFormat="1" ht="53.25" customHeight="1" x14ac:dyDescent="0.2">
      <c r="A18" s="5" t="s">
        <v>1</v>
      </c>
      <c r="B18" s="6">
        <v>2080</v>
      </c>
      <c r="C18" s="142" t="str">
        <f>IF(AND(B19&lt;1),"NO PM STATED",IF(AND(B18&gt;=B21-C20),"MET PM",IF(AND(B18&lt;B19-C20),"PM NOT MET")))</f>
        <v>MET PM</v>
      </c>
      <c r="D18" s="112"/>
    </row>
    <row r="19" spans="1:4" s="26" customFormat="1" ht="26.65" customHeight="1" x14ac:dyDescent="0.2">
      <c r="A19" s="42" t="s">
        <v>29</v>
      </c>
      <c r="B19" s="6">
        <f>B21</f>
        <v>1900</v>
      </c>
      <c r="C19" s="143"/>
      <c r="D19" s="112"/>
    </row>
    <row r="20" spans="1:4" s="26" customFormat="1" ht="12.75" hidden="1" customHeight="1" x14ac:dyDescent="0.2">
      <c r="A20" s="42"/>
      <c r="B20" s="51">
        <v>0.1</v>
      </c>
      <c r="C20" s="58">
        <f>B19*B20</f>
        <v>190</v>
      </c>
      <c r="D20" s="112"/>
    </row>
    <row r="21" spans="1:4" s="26" customFormat="1" ht="26.65" customHeight="1" x14ac:dyDescent="0.2">
      <c r="A21" s="5" t="s">
        <v>2</v>
      </c>
      <c r="B21" s="6">
        <v>1900</v>
      </c>
      <c r="C21" s="90"/>
      <c r="D21" s="113"/>
    </row>
    <row r="22" spans="1:4" s="28" customFormat="1" x14ac:dyDescent="0.2">
      <c r="A22" s="27"/>
      <c r="B22" s="27"/>
      <c r="C22" s="27"/>
      <c r="D22" s="27"/>
    </row>
    <row r="23" spans="1:4" x14ac:dyDescent="0.2">
      <c r="A23" s="109" t="s">
        <v>8</v>
      </c>
      <c r="B23" s="110"/>
      <c r="C23" s="110"/>
      <c r="D23" s="111"/>
    </row>
    <row r="24" spans="1:4" x14ac:dyDescent="0.2">
      <c r="A24" s="2" t="s">
        <v>0</v>
      </c>
      <c r="B24" s="3" t="s">
        <v>39</v>
      </c>
      <c r="C24" s="3" t="s">
        <v>40</v>
      </c>
      <c r="D24" s="4" t="s">
        <v>6</v>
      </c>
    </row>
    <row r="25" spans="1:4" ht="53.25" customHeight="1" x14ac:dyDescent="0.2">
      <c r="A25" s="5" t="s">
        <v>1</v>
      </c>
      <c r="B25" s="6">
        <v>544</v>
      </c>
      <c r="C25" s="142" t="str">
        <f>IF(AND(B26&lt;1),"NO PM STATED",IF(AND(B25&gt;=B28-C27),"MET PM",IF(AND(B25&lt;B26-C27),"PM NOT MET")))</f>
        <v>MET PM</v>
      </c>
      <c r="D25" s="112"/>
    </row>
    <row r="26" spans="1:4" ht="26.65" customHeight="1" x14ac:dyDescent="0.2">
      <c r="A26" s="42" t="s">
        <v>29</v>
      </c>
      <c r="B26" s="6">
        <f>B28</f>
        <v>320</v>
      </c>
      <c r="C26" s="143"/>
      <c r="D26" s="112"/>
    </row>
    <row r="27" spans="1:4" ht="12.75" hidden="1" customHeight="1" x14ac:dyDescent="0.2">
      <c r="A27" s="42"/>
      <c r="B27" s="51">
        <v>0.1</v>
      </c>
      <c r="C27" s="58">
        <f>B26*B27</f>
        <v>32</v>
      </c>
      <c r="D27" s="112"/>
    </row>
    <row r="28" spans="1:4" ht="26.65" customHeight="1" x14ac:dyDescent="0.2">
      <c r="A28" s="8" t="s">
        <v>2</v>
      </c>
      <c r="B28" s="6">
        <v>320</v>
      </c>
      <c r="C28" s="90"/>
      <c r="D28" s="113"/>
    </row>
    <row r="29" spans="1:4" x14ac:dyDescent="0.2">
      <c r="A29" s="2" t="s">
        <v>5</v>
      </c>
      <c r="B29" s="3" t="s">
        <v>39</v>
      </c>
      <c r="C29" s="3" t="s">
        <v>40</v>
      </c>
      <c r="D29" s="4" t="s">
        <v>6</v>
      </c>
    </row>
    <row r="30" spans="1:4" ht="53.25" customHeight="1" x14ac:dyDescent="0.2">
      <c r="A30" s="5" t="s">
        <v>1</v>
      </c>
      <c r="B30" s="6">
        <v>603</v>
      </c>
      <c r="C30" s="142" t="str">
        <f>IF(AND(B31&lt;1),"NO PM STATED",IF(AND(B30&gt;=B33-C32),"MET PM",IF(AND(B30&lt;B31-C32),"PM NOT MET")))</f>
        <v>MET PM</v>
      </c>
      <c r="D30" s="112"/>
    </row>
    <row r="31" spans="1:4" ht="30" customHeight="1" x14ac:dyDescent="0.2">
      <c r="A31" s="42" t="s">
        <v>29</v>
      </c>
      <c r="B31" s="6">
        <f>B33</f>
        <v>320</v>
      </c>
      <c r="C31" s="143"/>
      <c r="D31" s="112"/>
    </row>
    <row r="32" spans="1:4" ht="12.75" hidden="1" customHeight="1" x14ac:dyDescent="0.2">
      <c r="A32" s="42"/>
      <c r="B32" s="51">
        <v>0.1</v>
      </c>
      <c r="C32" s="58">
        <f>B31*B32</f>
        <v>32</v>
      </c>
      <c r="D32" s="112"/>
    </row>
    <row r="33" spans="1:4" ht="25.7" customHeight="1" x14ac:dyDescent="0.2">
      <c r="A33" s="5" t="s">
        <v>2</v>
      </c>
      <c r="B33" s="6">
        <v>320</v>
      </c>
      <c r="C33" s="90"/>
      <c r="D33" s="113"/>
    </row>
    <row r="34" spans="1:4" x14ac:dyDescent="0.2">
      <c r="A34" s="2" t="s">
        <v>20</v>
      </c>
      <c r="B34" s="3" t="s">
        <v>39</v>
      </c>
      <c r="C34" s="3" t="s">
        <v>40</v>
      </c>
      <c r="D34" s="4" t="s">
        <v>6</v>
      </c>
    </row>
    <row r="35" spans="1:4" ht="53.25" customHeight="1" x14ac:dyDescent="0.2">
      <c r="A35" s="5" t="s">
        <v>1</v>
      </c>
      <c r="B35" s="6">
        <v>272</v>
      </c>
      <c r="C35" s="142" t="str">
        <f>IF(AND(B36&lt;1),"NO PM STATED",IF(AND(B35&gt;=B38-C37),"MET PM",IF(AND(B35&lt;B36-C37),"PM NOT MET")))</f>
        <v>PM NOT MET</v>
      </c>
      <c r="D35" s="112"/>
    </row>
    <row r="36" spans="1:4" ht="26.65" customHeight="1" x14ac:dyDescent="0.2">
      <c r="A36" s="42" t="s">
        <v>29</v>
      </c>
      <c r="B36" s="6">
        <f>B38</f>
        <v>320</v>
      </c>
      <c r="C36" s="143"/>
      <c r="D36" s="112"/>
    </row>
    <row r="37" spans="1:4" ht="12.75" hidden="1" customHeight="1" x14ac:dyDescent="0.2">
      <c r="A37" s="42"/>
      <c r="B37" s="51">
        <v>0.1</v>
      </c>
      <c r="C37" s="58">
        <f>B36*B37</f>
        <v>32</v>
      </c>
      <c r="D37" s="112"/>
    </row>
    <row r="38" spans="1:4" ht="25.7" customHeight="1" x14ac:dyDescent="0.2">
      <c r="A38" s="5" t="s">
        <v>2</v>
      </c>
      <c r="B38" s="6">
        <v>320</v>
      </c>
      <c r="C38" s="90"/>
      <c r="D38" s="113"/>
    </row>
    <row r="39" spans="1:4" x14ac:dyDescent="0.2">
      <c r="A39" s="9"/>
    </row>
    <row r="40" spans="1:4" x14ac:dyDescent="0.2">
      <c r="A40" s="109" t="s">
        <v>9</v>
      </c>
      <c r="B40" s="110"/>
      <c r="C40" s="110"/>
      <c r="D40" s="111"/>
    </row>
    <row r="41" spans="1:4" x14ac:dyDescent="0.2">
      <c r="A41" s="11" t="s">
        <v>0</v>
      </c>
      <c r="B41" s="3" t="s">
        <v>39</v>
      </c>
      <c r="C41" s="3" t="s">
        <v>40</v>
      </c>
      <c r="D41" s="4" t="s">
        <v>6</v>
      </c>
    </row>
    <row r="42" spans="1:4" ht="49.5" customHeight="1" x14ac:dyDescent="0.2">
      <c r="A42" s="8" t="s">
        <v>1</v>
      </c>
      <c r="B42" s="6">
        <v>2507258</v>
      </c>
      <c r="C42" s="142" t="str">
        <f>IF(AND(B43&lt;1),"NO PM STATED",IF(AND(B42&gt;=B45-C44),"MET PM",IF(AND(B42&lt;B43-C44),"PM NOT MET")))</f>
        <v>MET PM</v>
      </c>
      <c r="D42" s="119"/>
    </row>
    <row r="43" spans="1:4" ht="25.7" customHeight="1" x14ac:dyDescent="0.2">
      <c r="A43" s="42" t="s">
        <v>29</v>
      </c>
      <c r="B43" s="6">
        <f>B45</f>
        <v>400000</v>
      </c>
      <c r="C43" s="143"/>
      <c r="D43" s="112"/>
    </row>
    <row r="44" spans="1:4" ht="16.5" hidden="1" customHeight="1" x14ac:dyDescent="0.2">
      <c r="A44" s="42"/>
      <c r="B44" s="51">
        <v>0.1</v>
      </c>
      <c r="C44" s="47">
        <f>B43*B44</f>
        <v>40000</v>
      </c>
      <c r="D44" s="112"/>
    </row>
    <row r="45" spans="1:4" ht="24" customHeight="1" x14ac:dyDescent="0.2">
      <c r="A45" s="8" t="s">
        <v>2</v>
      </c>
      <c r="B45" s="6">
        <v>400000</v>
      </c>
      <c r="C45" s="90"/>
      <c r="D45" s="113"/>
    </row>
    <row r="46" spans="1:4" x14ac:dyDescent="0.2">
      <c r="A46" s="2" t="s">
        <v>5</v>
      </c>
      <c r="B46" s="3" t="s">
        <v>39</v>
      </c>
      <c r="C46" s="3" t="s">
        <v>40</v>
      </c>
      <c r="D46" s="4" t="s">
        <v>6</v>
      </c>
    </row>
    <row r="47" spans="1:4" ht="49.5" customHeight="1" x14ac:dyDescent="0.2">
      <c r="A47" s="5" t="s">
        <v>1</v>
      </c>
      <c r="B47" s="6">
        <v>2491597</v>
      </c>
      <c r="C47" s="142" t="str">
        <f>IF(AND(B48&lt;1),"NO PM STATED",IF(AND(B47&gt;=B50-C49),"MET PM",IF(AND(B47&lt;B48-C49),"PM NOT MET")))</f>
        <v>MET PM</v>
      </c>
      <c r="D47" s="119"/>
    </row>
    <row r="48" spans="1:4" ht="25.7" customHeight="1" x14ac:dyDescent="0.2">
      <c r="A48" s="42" t="s">
        <v>29</v>
      </c>
      <c r="B48" s="6">
        <f>B50</f>
        <v>350000</v>
      </c>
      <c r="C48" s="143"/>
      <c r="D48" s="112"/>
    </row>
    <row r="49" spans="1:4" ht="12.75" hidden="1" customHeight="1" x14ac:dyDescent="0.2">
      <c r="A49" s="42"/>
      <c r="B49" s="51">
        <v>0.1</v>
      </c>
      <c r="C49" s="47">
        <f>B48*B49</f>
        <v>35000</v>
      </c>
      <c r="D49" s="112"/>
    </row>
    <row r="50" spans="1:4" ht="25.7" customHeight="1" x14ac:dyDescent="0.2">
      <c r="A50" s="5" t="s">
        <v>2</v>
      </c>
      <c r="B50" s="6">
        <v>350000</v>
      </c>
      <c r="C50" s="90"/>
      <c r="D50" s="113"/>
    </row>
    <row r="51" spans="1:4" x14ac:dyDescent="0.2">
      <c r="A51" s="2" t="s">
        <v>20</v>
      </c>
      <c r="B51" s="3" t="s">
        <v>39</v>
      </c>
      <c r="C51" s="3" t="s">
        <v>40</v>
      </c>
      <c r="D51" s="4" t="s">
        <v>6</v>
      </c>
    </row>
    <row r="52" spans="1:4" ht="53.25" customHeight="1" x14ac:dyDescent="0.2">
      <c r="A52" s="5" t="s">
        <v>1</v>
      </c>
      <c r="B52" s="6">
        <v>2473080</v>
      </c>
      <c r="C52" s="142" t="str">
        <f>IF(AND(B53&lt;1),"NO PM STATED",IF(AND(B52&gt;=B55-C54),"MET PM",IF(AND(B52&lt;B53-C54),"PM NOT MET")))</f>
        <v>MET PM</v>
      </c>
      <c r="D52" s="119"/>
    </row>
    <row r="53" spans="1:4" ht="25.7" customHeight="1" x14ac:dyDescent="0.2">
      <c r="A53" s="42" t="s">
        <v>29</v>
      </c>
      <c r="B53" s="6">
        <f>B55</f>
        <v>330000</v>
      </c>
      <c r="C53" s="143"/>
      <c r="D53" s="112"/>
    </row>
    <row r="54" spans="1:4" ht="12.75" hidden="1" customHeight="1" x14ac:dyDescent="0.2">
      <c r="A54" s="42"/>
      <c r="B54" s="51">
        <v>0.1</v>
      </c>
      <c r="C54" s="47">
        <f>B53*B54</f>
        <v>33000</v>
      </c>
      <c r="D54" s="112"/>
    </row>
    <row r="55" spans="1:4" ht="25.7" customHeight="1" x14ac:dyDescent="0.2">
      <c r="A55" s="5" t="s">
        <v>2</v>
      </c>
      <c r="B55" s="6">
        <v>330000</v>
      </c>
      <c r="C55" s="90"/>
      <c r="D55" s="113"/>
    </row>
    <row r="56" spans="1:4" x14ac:dyDescent="0.2">
      <c r="A56" s="12"/>
    </row>
    <row r="57" spans="1:4" x14ac:dyDescent="0.2">
      <c r="A57" s="109" t="s">
        <v>10</v>
      </c>
      <c r="B57" s="110"/>
      <c r="C57" s="110"/>
      <c r="D57" s="111"/>
    </row>
    <row r="58" spans="1:4" x14ac:dyDescent="0.2">
      <c r="A58" s="11" t="s">
        <v>0</v>
      </c>
      <c r="B58" s="3" t="s">
        <v>39</v>
      </c>
      <c r="C58" s="3" t="s">
        <v>40</v>
      </c>
      <c r="D58" s="4" t="s">
        <v>6</v>
      </c>
    </row>
    <row r="59" spans="1:4" ht="53.25" customHeight="1" x14ac:dyDescent="0.2">
      <c r="A59" s="8" t="s">
        <v>1</v>
      </c>
      <c r="B59" s="6">
        <v>2060</v>
      </c>
      <c r="C59" s="142" t="str">
        <f>IF(AND(B60&lt;1),"NO PM STATED",IF(AND(B59&gt;=B62-C61),"MET PM",IF(AND(B59&lt;B60-C61),"PM NOT MET")))</f>
        <v>MET PM</v>
      </c>
      <c r="D59" s="114"/>
    </row>
    <row r="60" spans="1:4" ht="26.65" customHeight="1" x14ac:dyDescent="0.2">
      <c r="A60" s="42" t="s">
        <v>29</v>
      </c>
      <c r="B60" s="6">
        <f>B62</f>
        <v>1375</v>
      </c>
      <c r="C60" s="143"/>
      <c r="D60" s="114"/>
    </row>
    <row r="61" spans="1:4" hidden="1" x14ac:dyDescent="0.2">
      <c r="A61" s="42"/>
      <c r="B61" s="51">
        <v>0.1</v>
      </c>
      <c r="C61" s="58">
        <f>B60*B61</f>
        <v>137.5</v>
      </c>
      <c r="D61" s="114"/>
    </row>
    <row r="62" spans="1:4" ht="26.65" customHeight="1" x14ac:dyDescent="0.2">
      <c r="A62" s="8" t="s">
        <v>2</v>
      </c>
      <c r="B62" s="6">
        <v>1375</v>
      </c>
      <c r="C62" s="50"/>
      <c r="D62" s="115"/>
    </row>
    <row r="63" spans="1:4" x14ac:dyDescent="0.2">
      <c r="A63" s="11" t="s">
        <v>5</v>
      </c>
      <c r="B63" s="3" t="s">
        <v>39</v>
      </c>
      <c r="C63" s="3" t="s">
        <v>40</v>
      </c>
      <c r="D63" s="4" t="s">
        <v>6</v>
      </c>
    </row>
    <row r="64" spans="1:4" ht="53.25" customHeight="1" x14ac:dyDescent="0.2">
      <c r="A64" s="8" t="s">
        <v>1</v>
      </c>
      <c r="B64" s="6">
        <v>3060</v>
      </c>
      <c r="C64" s="142" t="str">
        <f>IF(AND(B65&lt;1),"NO PM STATED",IF(AND(B64&gt;=B67-C66),"MET PM",IF(AND(B64&lt;B65-C66),"PM NOT MET")))</f>
        <v>MET PM</v>
      </c>
      <c r="D64" s="114"/>
    </row>
    <row r="65" spans="1:4" ht="26.65" customHeight="1" x14ac:dyDescent="0.2">
      <c r="A65" s="42" t="s">
        <v>29</v>
      </c>
      <c r="B65" s="6">
        <f>B67</f>
        <v>1150</v>
      </c>
      <c r="C65" s="143"/>
      <c r="D65" s="114"/>
    </row>
    <row r="66" spans="1:4" hidden="1" x14ac:dyDescent="0.2">
      <c r="A66" s="42"/>
      <c r="B66" s="51">
        <v>0.1</v>
      </c>
      <c r="C66" s="58">
        <f>B65*B66</f>
        <v>115</v>
      </c>
      <c r="D66" s="114"/>
    </row>
    <row r="67" spans="1:4" ht="26.65" customHeight="1" x14ac:dyDescent="0.2">
      <c r="A67" s="8" t="s">
        <v>2</v>
      </c>
      <c r="B67" s="6">
        <v>1150</v>
      </c>
      <c r="C67" s="91"/>
      <c r="D67" s="115"/>
    </row>
    <row r="68" spans="1:4" x14ac:dyDescent="0.2">
      <c r="A68" s="11" t="s">
        <v>20</v>
      </c>
      <c r="B68" s="3" t="s">
        <v>39</v>
      </c>
      <c r="C68" s="3" t="s">
        <v>40</v>
      </c>
      <c r="D68" s="4" t="s">
        <v>6</v>
      </c>
    </row>
    <row r="69" spans="1:4" ht="53.25" customHeight="1" x14ac:dyDescent="0.2">
      <c r="A69" s="8" t="s">
        <v>1</v>
      </c>
      <c r="B69" s="6">
        <v>1289</v>
      </c>
      <c r="C69" s="142" t="str">
        <f>IF(AND(B70&lt;1),"NO PM STATED",IF(AND(B69&gt;=B72-C71),"MET PM",IF(AND(B69&lt;B70-C71),"PM NOT MET")))</f>
        <v>MET PM</v>
      </c>
      <c r="D69" s="114"/>
    </row>
    <row r="70" spans="1:4" ht="26.65" customHeight="1" x14ac:dyDescent="0.2">
      <c r="A70" s="42" t="s">
        <v>29</v>
      </c>
      <c r="B70" s="6">
        <f>B72</f>
        <v>1150</v>
      </c>
      <c r="C70" s="143"/>
      <c r="D70" s="114"/>
    </row>
    <row r="71" spans="1:4" hidden="1" x14ac:dyDescent="0.2">
      <c r="A71" s="42"/>
      <c r="B71" s="51">
        <v>0.1</v>
      </c>
      <c r="C71" s="58">
        <f>B70*B71</f>
        <v>115</v>
      </c>
      <c r="D71" s="114"/>
    </row>
    <row r="72" spans="1:4" ht="26.65" customHeight="1" x14ac:dyDescent="0.2">
      <c r="A72" s="8" t="s">
        <v>2</v>
      </c>
      <c r="B72" s="6">
        <v>1150</v>
      </c>
      <c r="C72" s="91"/>
      <c r="D72" s="115"/>
    </row>
    <row r="73" spans="1:4" x14ac:dyDescent="0.2">
      <c r="A73" s="12"/>
    </row>
    <row r="74" spans="1:4" x14ac:dyDescent="0.2">
      <c r="A74" s="108" t="s">
        <v>58</v>
      </c>
      <c r="B74" s="107"/>
      <c r="C74" s="107"/>
      <c r="D74" s="107"/>
    </row>
    <row r="75" spans="1:4" x14ac:dyDescent="0.2">
      <c r="A75" s="12"/>
    </row>
    <row r="76" spans="1:4" x14ac:dyDescent="0.2">
      <c r="A76" s="109" t="s">
        <v>3</v>
      </c>
      <c r="B76" s="110"/>
      <c r="C76" s="110"/>
      <c r="D76" s="111"/>
    </row>
    <row r="77" spans="1:4" x14ac:dyDescent="0.2">
      <c r="A77" s="11" t="s">
        <v>0</v>
      </c>
      <c r="B77" s="3" t="s">
        <v>39</v>
      </c>
      <c r="C77" s="3" t="s">
        <v>40</v>
      </c>
      <c r="D77" s="4" t="s">
        <v>6</v>
      </c>
    </row>
    <row r="78" spans="1:4" ht="53.25" customHeight="1" x14ac:dyDescent="0.2">
      <c r="A78" s="14" t="s">
        <v>1</v>
      </c>
      <c r="B78" s="6">
        <v>204</v>
      </c>
      <c r="C78" s="142" t="str">
        <f>IF(AND(B79&lt;1),"NO PM STATED",IF(AND(B78&gt;=B81-C80),"MET PM",IF(AND(B78&lt;B79-C80),"PM NOT MET")))</f>
        <v>PM NOT MET</v>
      </c>
      <c r="D78" s="114"/>
    </row>
    <row r="79" spans="1:4" ht="26.65" customHeight="1" x14ac:dyDescent="0.2">
      <c r="A79" s="42" t="s">
        <v>29</v>
      </c>
      <c r="B79" s="6">
        <f>B81</f>
        <v>275</v>
      </c>
      <c r="C79" s="143"/>
      <c r="D79" s="114"/>
    </row>
    <row r="80" spans="1:4" hidden="1" x14ac:dyDescent="0.2">
      <c r="A80" s="42"/>
      <c r="B80" s="51">
        <v>0.05</v>
      </c>
      <c r="C80" s="53">
        <f>B80*B79</f>
        <v>13.75</v>
      </c>
      <c r="D80" s="114"/>
    </row>
    <row r="81" spans="1:4" ht="26.65" customHeight="1" x14ac:dyDescent="0.2">
      <c r="A81" s="14" t="s">
        <v>2</v>
      </c>
      <c r="B81" s="6">
        <v>275</v>
      </c>
      <c r="C81" s="92"/>
      <c r="D81" s="115"/>
    </row>
    <row r="82" spans="1:4" hidden="1" x14ac:dyDescent="0.2">
      <c r="A82" s="109" t="s">
        <v>35</v>
      </c>
      <c r="B82" s="110"/>
      <c r="C82" s="110"/>
      <c r="D82" s="111"/>
    </row>
    <row r="83" spans="1:4" hidden="1" x14ac:dyDescent="0.2">
      <c r="A83" s="11" t="s">
        <v>0</v>
      </c>
      <c r="B83" s="3" t="s">
        <v>39</v>
      </c>
      <c r="C83" s="3" t="s">
        <v>40</v>
      </c>
      <c r="D83" s="4" t="s">
        <v>6</v>
      </c>
    </row>
    <row r="84" spans="1:4" ht="53.25" hidden="1" customHeight="1" x14ac:dyDescent="0.2">
      <c r="A84" s="14" t="s">
        <v>1</v>
      </c>
      <c r="B84" s="6">
        <v>0</v>
      </c>
      <c r="C84" s="145" t="str">
        <f>IF(AND(B84&gt;=B87),"Met PM",IF(AND(B84&gt;=B85-C86,B84&lt;B87),"On target to meet PM","Not on target to meet PM"))</f>
        <v>Not on target to meet PM</v>
      </c>
      <c r="D84" s="114"/>
    </row>
    <row r="85" spans="1:4" ht="26.65" hidden="1" customHeight="1" x14ac:dyDescent="0.2">
      <c r="A85" s="42" t="s">
        <v>29</v>
      </c>
      <c r="B85" s="6">
        <f>B87/12*6</f>
        <v>5</v>
      </c>
      <c r="C85" s="146"/>
      <c r="D85" s="114"/>
    </row>
    <row r="86" spans="1:4" ht="26.65" hidden="1" customHeight="1" x14ac:dyDescent="0.2">
      <c r="A86" s="42"/>
      <c r="B86" s="51">
        <v>0.05</v>
      </c>
      <c r="C86" s="53">
        <f>B86*B85</f>
        <v>0.25</v>
      </c>
      <c r="D86" s="114"/>
    </row>
    <row r="87" spans="1:4" ht="26.65" hidden="1" customHeight="1" x14ac:dyDescent="0.2">
      <c r="A87" s="14" t="s">
        <v>2</v>
      </c>
      <c r="B87" s="6">
        <v>10</v>
      </c>
      <c r="C87" s="50"/>
      <c r="D87" s="115"/>
    </row>
    <row r="88" spans="1:4" ht="12" customHeight="1" x14ac:dyDescent="0.2">
      <c r="A88" s="12"/>
    </row>
    <row r="89" spans="1:4" x14ac:dyDescent="0.2">
      <c r="A89" s="144" t="s">
        <v>66</v>
      </c>
      <c r="B89" s="144"/>
      <c r="C89" s="144"/>
      <c r="D89" s="144"/>
    </row>
    <row r="90" spans="1:4" ht="9.75" customHeight="1" x14ac:dyDescent="0.2">
      <c r="A90" s="12"/>
    </row>
    <row r="91" spans="1:4" ht="41.25" customHeight="1" x14ac:dyDescent="0.2">
      <c r="A91" s="104" t="s">
        <v>41</v>
      </c>
      <c r="B91" s="104"/>
      <c r="C91" s="104"/>
      <c r="D91" s="104"/>
    </row>
    <row r="107" spans="1:4" x14ac:dyDescent="0.2">
      <c r="A107" s="12"/>
      <c r="B107" s="12"/>
      <c r="C107" s="12"/>
      <c r="D107" s="12"/>
    </row>
  </sheetData>
  <sheetProtection password="CD52" sheet="1" objects="1" scenarios="1"/>
  <protectedRanges>
    <protectedRange sqref="D8:D11 D13:D16 D18:D21 D25:D28 D30:D33 D35:D38 D42:D45 D47:D50 D52:D55 D59:D62 D64:D67 D69:D72 D78:D81" name="Range2"/>
  </protectedRanges>
  <customSheetViews>
    <customSheetView guid="{47CDEB64-ABB4-4932-9951-3A119F89C289}" scale="60" showPageBreaks="1" view="pageBreakPreview" showRuler="0" topLeftCell="A91">
      <selection activeCell="I101" sqref="I101"/>
      <rowBreaks count="5" manualBreakCount="5">
        <brk id="18" max="16383" man="1"/>
        <brk id="35" max="16383" man="1"/>
        <brk id="52" max="16383" man="1"/>
        <brk id="69" max="16383" man="1"/>
        <brk id="87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D36" sqref="D36"/>
      <rowBreaks count="4" manualBreakCount="4">
        <brk id="18" max="16383" man="1"/>
        <brk id="35" max="16383" man="1"/>
        <brk id="52" max="16383" man="1"/>
        <brk id="65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 topLeftCell="A2">
      <selection activeCell="A99" sqref="A99:IV102"/>
      <rowBreaks count="4" manualBreakCount="4">
        <brk id="18" max="16383" man="1"/>
        <brk id="36" max="16383" man="1"/>
        <brk id="54" max="16383" man="1"/>
        <brk id="68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42">
    <mergeCell ref="D42:D45"/>
    <mergeCell ref="C35:C36"/>
    <mergeCell ref="D13:D16"/>
    <mergeCell ref="A91:D91"/>
    <mergeCell ref="C47:C48"/>
    <mergeCell ref="D47:D50"/>
    <mergeCell ref="D35:D38"/>
    <mergeCell ref="C42:C43"/>
    <mergeCell ref="D30:D33"/>
    <mergeCell ref="C13:C14"/>
    <mergeCell ref="C30:C31"/>
    <mergeCell ref="A40:D40"/>
    <mergeCell ref="C69:C70"/>
    <mergeCell ref="D64:D67"/>
    <mergeCell ref="D52:D55"/>
    <mergeCell ref="A57:D57"/>
    <mergeCell ref="C8:C9"/>
    <mergeCell ref="A1:D1"/>
    <mergeCell ref="D25:D28"/>
    <mergeCell ref="D8:D11"/>
    <mergeCell ref="D18:D21"/>
    <mergeCell ref="A6:D6"/>
    <mergeCell ref="C25:C26"/>
    <mergeCell ref="C18:C19"/>
    <mergeCell ref="A2:D2"/>
    <mergeCell ref="A3:C3"/>
    <mergeCell ref="A4:C4"/>
    <mergeCell ref="D3:D4"/>
    <mergeCell ref="A23:D23"/>
    <mergeCell ref="C59:C60"/>
    <mergeCell ref="D69:D72"/>
    <mergeCell ref="D59:D62"/>
    <mergeCell ref="C52:C53"/>
    <mergeCell ref="C64:C65"/>
    <mergeCell ref="C78:C79"/>
    <mergeCell ref="A82:D82"/>
    <mergeCell ref="A89:D89"/>
    <mergeCell ref="A74:D74"/>
    <mergeCell ref="A76:D76"/>
    <mergeCell ref="D78:D81"/>
    <mergeCell ref="C84:C85"/>
    <mergeCell ref="D84:D87"/>
  </mergeCells>
  <phoneticPr fontId="8" type="noConversion"/>
  <conditionalFormatting sqref="C84:C85">
    <cfRule type="cellIs" dxfId="35" priority="14" operator="equal">
      <formula>"Not on target to meet PM"</formula>
    </cfRule>
  </conditionalFormatting>
  <conditionalFormatting sqref="B9 B19 B14 B26 B36 B43 B48 B53 B60 B65 B70 B79">
    <cfRule type="cellIs" dxfId="34" priority="7" operator="lessThan">
      <formula>1</formula>
    </cfRule>
  </conditionalFormatting>
  <conditionalFormatting sqref="B31">
    <cfRule type="cellIs" dxfId="33" priority="3" operator="lessThan">
      <formula>1</formula>
    </cfRule>
  </conditionalFormatting>
  <conditionalFormatting sqref="C78 C69 C64 C59 C52 C47 C42 C35 C30 C25 C18 C13 C8">
    <cfRule type="cellIs" dxfId="32" priority="1" operator="equal">
      <formula>"NO PM STATED"</formula>
    </cfRule>
  </conditionalFormatting>
  <conditionalFormatting sqref="C78 C69 C64 C59 C52 C47 C42 C35 C30 C25 C18 C13 C8">
    <cfRule type="cellIs" dxfId="31" priority="2" stopIfTrue="1" operator="equal">
      <formula>"PM NOT MET"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2" manualBreakCount="2">
    <brk id="28" max="16383" man="1"/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249977111117893"/>
  </sheetPr>
  <dimension ref="A1:E121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13</v>
      </c>
      <c r="B2" s="97"/>
      <c r="C2" s="97"/>
      <c r="D2" s="98"/>
    </row>
    <row r="3" spans="1:5" ht="60" customHeight="1" x14ac:dyDescent="0.2">
      <c r="A3" s="99" t="s">
        <v>48</v>
      </c>
      <c r="B3" s="100"/>
      <c r="C3" s="101"/>
      <c r="D3" s="123" t="s">
        <v>61</v>
      </c>
    </row>
    <row r="4" spans="1:5" ht="75.75" customHeight="1" x14ac:dyDescent="0.2">
      <c r="A4" s="99" t="s">
        <v>38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1867</v>
      </c>
      <c r="C8" s="142" t="str">
        <f>IF(AND(B9&lt;1),"NO PM STATED",IF(AND(B8&gt;=B11-C10),"MET PM",IF(AND(B8&lt;B9-C10),"PM NOT MET")))</f>
        <v>MET PM</v>
      </c>
      <c r="D8" s="114"/>
    </row>
    <row r="9" spans="1:5" ht="26.65" customHeight="1" x14ac:dyDescent="0.2">
      <c r="A9" s="42" t="s">
        <v>29</v>
      </c>
      <c r="B9" s="6">
        <f>B11</f>
        <v>1500</v>
      </c>
      <c r="C9" s="143"/>
      <c r="D9" s="114"/>
    </row>
    <row r="10" spans="1:5" ht="26.65" hidden="1" customHeight="1" x14ac:dyDescent="0.2">
      <c r="A10" s="42"/>
      <c r="B10" s="51">
        <v>0.1</v>
      </c>
      <c r="C10" s="72">
        <f>B9*B10</f>
        <v>150</v>
      </c>
      <c r="D10" s="114"/>
    </row>
    <row r="11" spans="1:5" ht="26.65" customHeight="1" x14ac:dyDescent="0.2">
      <c r="A11" s="5" t="s">
        <v>2</v>
      </c>
      <c r="B11" s="6">
        <v>1500</v>
      </c>
      <c r="C11" s="93"/>
      <c r="D11" s="115"/>
    </row>
    <row r="12" spans="1:5" x14ac:dyDescent="0.2">
      <c r="A12" s="2" t="s">
        <v>4</v>
      </c>
      <c r="B12" s="3" t="s">
        <v>39</v>
      </c>
      <c r="C12" s="3" t="s">
        <v>40</v>
      </c>
      <c r="D12" s="4" t="s">
        <v>6</v>
      </c>
    </row>
    <row r="13" spans="1:5" ht="53.25" customHeight="1" x14ac:dyDescent="0.2">
      <c r="A13" s="5" t="s">
        <v>1</v>
      </c>
      <c r="B13" s="6">
        <v>1290</v>
      </c>
      <c r="C13" s="142" t="str">
        <f>IF(AND(B14&lt;1),"NO PM STATED",IF(AND(B13&gt;=B16-C15),"MET PM",IF(AND(B13&lt;B14-C15),"PM NOT MET")))</f>
        <v>NO PM STATED</v>
      </c>
      <c r="D13" s="114"/>
    </row>
    <row r="14" spans="1:5" ht="26.65" customHeight="1" x14ac:dyDescent="0.2">
      <c r="A14" s="42" t="s">
        <v>29</v>
      </c>
      <c r="B14" s="6">
        <f>B16/12*6</f>
        <v>0</v>
      </c>
      <c r="C14" s="143"/>
      <c r="D14" s="114"/>
    </row>
    <row r="15" spans="1:5" ht="26.65" hidden="1" customHeight="1" x14ac:dyDescent="0.2">
      <c r="A15" s="42"/>
      <c r="B15" s="51">
        <v>0.1</v>
      </c>
      <c r="C15" s="53">
        <f>B14*B15</f>
        <v>0</v>
      </c>
      <c r="D15" s="114"/>
    </row>
    <row r="16" spans="1:5" ht="26.65" customHeight="1" x14ac:dyDescent="0.2">
      <c r="A16" s="5" t="s">
        <v>2</v>
      </c>
      <c r="B16" s="6"/>
      <c r="C16" s="93"/>
      <c r="D16" s="115"/>
    </row>
    <row r="17" spans="1:4" x14ac:dyDescent="0.2">
      <c r="A17" s="2" t="s">
        <v>22</v>
      </c>
      <c r="B17" s="3" t="s">
        <v>39</v>
      </c>
      <c r="C17" s="3" t="s">
        <v>40</v>
      </c>
      <c r="D17" s="4" t="s">
        <v>6</v>
      </c>
    </row>
    <row r="18" spans="1:4" ht="53.25" customHeight="1" x14ac:dyDescent="0.2">
      <c r="A18" s="5" t="s">
        <v>1</v>
      </c>
      <c r="B18" s="6">
        <v>1663</v>
      </c>
      <c r="C18" s="142" t="str">
        <f>IF(AND(B19&lt;1),"NO PM STATED",IF(AND(B18&gt;=B21-C20),"MET PM",IF(AND(B18&lt;B19-C20),"PM NOT MET")))</f>
        <v>MET PM</v>
      </c>
      <c r="D18" s="114"/>
    </row>
    <row r="19" spans="1:4" ht="26.65" customHeight="1" x14ac:dyDescent="0.2">
      <c r="A19" s="42" t="s">
        <v>29</v>
      </c>
      <c r="B19" s="6">
        <f>B21</f>
        <v>1400</v>
      </c>
      <c r="C19" s="143"/>
      <c r="D19" s="114"/>
    </row>
    <row r="20" spans="1:4" ht="26.65" hidden="1" customHeight="1" x14ac:dyDescent="0.2">
      <c r="A20" s="42"/>
      <c r="B20" s="51">
        <v>0.1</v>
      </c>
      <c r="C20" s="72">
        <f>B19*B20</f>
        <v>140</v>
      </c>
      <c r="D20" s="114"/>
    </row>
    <row r="21" spans="1:4" ht="26.65" customHeight="1" x14ac:dyDescent="0.2">
      <c r="A21" s="5" t="s">
        <v>2</v>
      </c>
      <c r="B21" s="6">
        <v>1400</v>
      </c>
      <c r="C21" s="93"/>
      <c r="D21" s="115"/>
    </row>
    <row r="22" spans="1:4" x14ac:dyDescent="0.2">
      <c r="A22" s="7"/>
      <c r="B22" s="1"/>
    </row>
    <row r="23" spans="1:4" x14ac:dyDescent="0.2">
      <c r="A23" s="109" t="s">
        <v>8</v>
      </c>
      <c r="B23" s="110"/>
      <c r="C23" s="110"/>
      <c r="D23" s="111"/>
    </row>
    <row r="24" spans="1:4" x14ac:dyDescent="0.2">
      <c r="A24" s="2" t="s">
        <v>0</v>
      </c>
      <c r="B24" s="3" t="s">
        <v>39</v>
      </c>
      <c r="C24" s="3" t="s">
        <v>40</v>
      </c>
      <c r="D24" s="4" t="s">
        <v>6</v>
      </c>
    </row>
    <row r="25" spans="1:4" ht="53.25" customHeight="1" x14ac:dyDescent="0.2">
      <c r="A25" s="5" t="s">
        <v>1</v>
      </c>
      <c r="B25" s="6">
        <v>147</v>
      </c>
      <c r="C25" s="142" t="str">
        <f>IF(AND(B26&lt;1),"NO PM STATED",IF(AND(B25&gt;=B28-C27),"MET PM",IF(AND(B25&lt;B26-C27),"PM NOT MET")))</f>
        <v>MET PM</v>
      </c>
      <c r="D25" s="112"/>
    </row>
    <row r="26" spans="1:4" ht="26.65" customHeight="1" x14ac:dyDescent="0.2">
      <c r="A26" s="42" t="s">
        <v>29</v>
      </c>
      <c r="B26" s="6">
        <f>B28</f>
        <v>84</v>
      </c>
      <c r="C26" s="143"/>
      <c r="D26" s="112"/>
    </row>
    <row r="27" spans="1:4" ht="26.65" hidden="1" customHeight="1" x14ac:dyDescent="0.2">
      <c r="A27" s="42"/>
      <c r="B27" s="51">
        <v>0.1</v>
      </c>
      <c r="C27" s="72">
        <f>B26*B27</f>
        <v>8.4</v>
      </c>
      <c r="D27" s="112"/>
    </row>
    <row r="28" spans="1:4" ht="26.65" customHeight="1" x14ac:dyDescent="0.2">
      <c r="A28" s="8" t="s">
        <v>2</v>
      </c>
      <c r="B28" s="6">
        <v>84</v>
      </c>
      <c r="C28" s="93"/>
      <c r="D28" s="113"/>
    </row>
    <row r="29" spans="1:4" x14ac:dyDescent="0.2">
      <c r="A29" s="9"/>
    </row>
    <row r="30" spans="1:4" x14ac:dyDescent="0.2">
      <c r="A30" s="109" t="s">
        <v>9</v>
      </c>
      <c r="B30" s="110"/>
      <c r="C30" s="110"/>
      <c r="D30" s="111"/>
    </row>
    <row r="31" spans="1:4" x14ac:dyDescent="0.2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">
      <c r="A32" s="8" t="s">
        <v>1</v>
      </c>
      <c r="B32" s="6">
        <v>386479</v>
      </c>
      <c r="C32" s="142" t="str">
        <f>IF(AND(B33&lt;1),"NO PM STATED",IF(AND(B32&gt;=B35-C34),"MET PM",IF(AND(B32&lt;B33-C34),"PM NOT MET")))</f>
        <v>MET PM</v>
      </c>
      <c r="D32" s="119"/>
    </row>
    <row r="33" spans="1:4" ht="26.65" customHeight="1" x14ac:dyDescent="0.2">
      <c r="A33" s="42" t="s">
        <v>29</v>
      </c>
      <c r="B33" s="6">
        <f>B35</f>
        <v>210000</v>
      </c>
      <c r="C33" s="143"/>
      <c r="D33" s="112"/>
    </row>
    <row r="34" spans="1:4" ht="26.65" hidden="1" customHeight="1" x14ac:dyDescent="0.2">
      <c r="A34" s="42"/>
      <c r="B34" s="51">
        <v>0.1</v>
      </c>
      <c r="C34" s="47">
        <f>B33*B34</f>
        <v>21000</v>
      </c>
      <c r="D34" s="112"/>
    </row>
    <row r="35" spans="1:4" ht="26.65" customHeight="1" x14ac:dyDescent="0.2">
      <c r="A35" s="8" t="s">
        <v>2</v>
      </c>
      <c r="B35" s="6">
        <v>210000</v>
      </c>
      <c r="C35" s="94"/>
      <c r="D35" s="113"/>
    </row>
    <row r="36" spans="1:4" x14ac:dyDescent="0.2">
      <c r="A36" s="11" t="s">
        <v>4</v>
      </c>
      <c r="B36" s="3" t="s">
        <v>39</v>
      </c>
      <c r="C36" s="3" t="s">
        <v>40</v>
      </c>
      <c r="D36" s="4" t="s">
        <v>6</v>
      </c>
    </row>
    <row r="37" spans="1:4" ht="53.25" customHeight="1" x14ac:dyDescent="0.2">
      <c r="A37" s="8" t="s">
        <v>1</v>
      </c>
      <c r="B37" s="6">
        <v>16020</v>
      </c>
      <c r="C37" s="142" t="str">
        <f>IF(AND(B38&lt;1),"NO PM STATED",IF(AND(B37&gt;=B40-C39),"MET PM",IF(AND(B37&lt;B38-C39),"PM NOT MET")))</f>
        <v>MET PM</v>
      </c>
      <c r="D37" s="114"/>
    </row>
    <row r="38" spans="1:4" ht="26.65" customHeight="1" x14ac:dyDescent="0.2">
      <c r="A38" s="42" t="s">
        <v>29</v>
      </c>
      <c r="B38" s="6">
        <f>B40</f>
        <v>12000</v>
      </c>
      <c r="C38" s="143"/>
      <c r="D38" s="114"/>
    </row>
    <row r="39" spans="1:4" ht="26.65" hidden="1" customHeight="1" x14ac:dyDescent="0.2">
      <c r="A39" s="42"/>
      <c r="B39" s="51">
        <v>0.1</v>
      </c>
      <c r="C39" s="72">
        <f>B38*B39</f>
        <v>1200</v>
      </c>
      <c r="D39" s="114"/>
    </row>
    <row r="40" spans="1:4" ht="26.65" customHeight="1" x14ac:dyDescent="0.2">
      <c r="A40" s="8" t="s">
        <v>2</v>
      </c>
      <c r="B40" s="6">
        <v>12000</v>
      </c>
      <c r="C40" s="93"/>
      <c r="D40" s="115"/>
    </row>
    <row r="41" spans="1:4" x14ac:dyDescent="0.2">
      <c r="A41" s="11" t="s">
        <v>22</v>
      </c>
      <c r="B41" s="3" t="s">
        <v>39</v>
      </c>
      <c r="C41" s="3" t="s">
        <v>40</v>
      </c>
      <c r="D41" s="4" t="s">
        <v>6</v>
      </c>
    </row>
    <row r="42" spans="1:4" ht="53.25" customHeight="1" x14ac:dyDescent="0.2">
      <c r="A42" s="8" t="s">
        <v>1</v>
      </c>
      <c r="B42" s="6">
        <v>18288</v>
      </c>
      <c r="C42" s="142" t="str">
        <f>IF(AND(B43&lt;1),"NO PM STATED",IF(AND(B42&gt;=B45-C44),"MET PM",IF(AND(B42&lt;B43-C44),"PM NOT MET")))</f>
        <v>MET PM</v>
      </c>
      <c r="D42" s="119"/>
    </row>
    <row r="43" spans="1:4" ht="26.65" customHeight="1" x14ac:dyDescent="0.2">
      <c r="A43" s="42" t="s">
        <v>29</v>
      </c>
      <c r="B43" s="6">
        <f>B45</f>
        <v>12000</v>
      </c>
      <c r="C43" s="143"/>
      <c r="D43" s="112"/>
    </row>
    <row r="44" spans="1:4" ht="26.65" hidden="1" customHeight="1" x14ac:dyDescent="0.2">
      <c r="A44" s="42"/>
      <c r="B44" s="51">
        <v>0.1</v>
      </c>
      <c r="C44" s="47">
        <f>B43*B44</f>
        <v>1200</v>
      </c>
      <c r="D44" s="112"/>
    </row>
    <row r="45" spans="1:4" ht="26.65" customHeight="1" x14ac:dyDescent="0.2">
      <c r="A45" s="8" t="s">
        <v>2</v>
      </c>
      <c r="B45" s="6">
        <v>12000</v>
      </c>
      <c r="C45" s="94"/>
      <c r="D45" s="113"/>
    </row>
    <row r="46" spans="1:4" x14ac:dyDescent="0.2">
      <c r="A46" s="12"/>
    </row>
    <row r="47" spans="1:4" x14ac:dyDescent="0.2">
      <c r="A47" s="109" t="s">
        <v>10</v>
      </c>
      <c r="B47" s="110"/>
      <c r="C47" s="110"/>
      <c r="D47" s="111"/>
    </row>
    <row r="48" spans="1:4" x14ac:dyDescent="0.2">
      <c r="A48" s="11" t="s">
        <v>0</v>
      </c>
      <c r="B48" s="3" t="s">
        <v>39</v>
      </c>
      <c r="C48" s="3" t="s">
        <v>40</v>
      </c>
      <c r="D48" s="4" t="s">
        <v>6</v>
      </c>
    </row>
    <row r="49" spans="1:4" ht="53.25" customHeight="1" x14ac:dyDescent="0.2">
      <c r="A49" s="8" t="s">
        <v>1</v>
      </c>
      <c r="B49" s="6">
        <v>290</v>
      </c>
      <c r="C49" s="142" t="str">
        <f>IF(AND(B50&lt;1),"NO PM STATED",IF(AND(B49&gt;=B52-C51),"MET PM",IF(AND(B49&lt;B50-C51),"PM NOT MET")))</f>
        <v>MET PM</v>
      </c>
      <c r="D49" s="112"/>
    </row>
    <row r="50" spans="1:4" ht="26.65" customHeight="1" x14ac:dyDescent="0.2">
      <c r="A50" s="42" t="s">
        <v>29</v>
      </c>
      <c r="B50" s="6">
        <f>B52</f>
        <v>251</v>
      </c>
      <c r="C50" s="143"/>
      <c r="D50" s="112"/>
    </row>
    <row r="51" spans="1:4" ht="26.65" hidden="1" customHeight="1" x14ac:dyDescent="0.2">
      <c r="A51" s="42"/>
      <c r="B51" s="51">
        <v>0.1</v>
      </c>
      <c r="C51" s="72">
        <f>B50*B51</f>
        <v>25.1</v>
      </c>
      <c r="D51" s="112"/>
    </row>
    <row r="52" spans="1:4" ht="26.65" customHeight="1" x14ac:dyDescent="0.2">
      <c r="A52" s="8" t="s">
        <v>2</v>
      </c>
      <c r="B52" s="6">
        <v>251</v>
      </c>
      <c r="C52" s="94"/>
      <c r="D52" s="113"/>
    </row>
    <row r="53" spans="1:4" x14ac:dyDescent="0.2">
      <c r="A53" s="11" t="s">
        <v>4</v>
      </c>
      <c r="B53" s="3" t="s">
        <v>39</v>
      </c>
      <c r="C53" s="3" t="s">
        <v>40</v>
      </c>
      <c r="D53" s="4" t="s">
        <v>6</v>
      </c>
    </row>
    <row r="54" spans="1:4" ht="53.25" customHeight="1" x14ac:dyDescent="0.2">
      <c r="A54" s="8" t="s">
        <v>1</v>
      </c>
      <c r="B54" s="6">
        <v>4</v>
      </c>
      <c r="C54" s="142" t="str">
        <f>IF(AND(B55&lt;1),"NO PM STATED",IF(AND(B54&gt;=B57-C56),"MET PM",IF(AND(B54&lt;B55-C56),"PM NOT MET")))</f>
        <v>PM NOT MET</v>
      </c>
      <c r="D54" s="112"/>
    </row>
    <row r="55" spans="1:4" ht="26.65" customHeight="1" x14ac:dyDescent="0.2">
      <c r="A55" s="42" t="s">
        <v>29</v>
      </c>
      <c r="B55" s="6">
        <f>B57</f>
        <v>119</v>
      </c>
      <c r="C55" s="143"/>
      <c r="D55" s="112"/>
    </row>
    <row r="56" spans="1:4" ht="26.65" hidden="1" customHeight="1" x14ac:dyDescent="0.2">
      <c r="A56" s="42"/>
      <c r="B56" s="51">
        <v>0.1</v>
      </c>
      <c r="C56" s="72">
        <f>B55*B56</f>
        <v>11.9</v>
      </c>
      <c r="D56" s="112"/>
    </row>
    <row r="57" spans="1:4" ht="26.65" customHeight="1" x14ac:dyDescent="0.2">
      <c r="A57" s="8" t="s">
        <v>2</v>
      </c>
      <c r="B57" s="6">
        <v>119</v>
      </c>
      <c r="C57" s="94"/>
      <c r="D57" s="113"/>
    </row>
    <row r="58" spans="1:4" x14ac:dyDescent="0.2">
      <c r="A58" s="11" t="s">
        <v>22</v>
      </c>
      <c r="B58" s="3" t="s">
        <v>39</v>
      </c>
      <c r="C58" s="3" t="s">
        <v>40</v>
      </c>
      <c r="D58" s="4" t="s">
        <v>6</v>
      </c>
    </row>
    <row r="59" spans="1:4" ht="53.25" customHeight="1" x14ac:dyDescent="0.2">
      <c r="A59" s="8" t="s">
        <v>1</v>
      </c>
      <c r="B59" s="6">
        <v>171</v>
      </c>
      <c r="C59" s="142" t="str">
        <f>IF(AND(B60&lt;1),"NO PM STATED",IF(AND(B59&gt;=B62-C61),"MET PM",IF(AND(B59&lt;B60-C61),"PM NOT MET")))</f>
        <v>MET PM</v>
      </c>
      <c r="D59" s="112"/>
    </row>
    <row r="60" spans="1:4" ht="26.65" customHeight="1" x14ac:dyDescent="0.2">
      <c r="A60" s="42" t="s">
        <v>29</v>
      </c>
      <c r="B60" s="6">
        <f>B62</f>
        <v>119</v>
      </c>
      <c r="C60" s="143"/>
      <c r="D60" s="112"/>
    </row>
    <row r="61" spans="1:4" ht="26.65" hidden="1" customHeight="1" x14ac:dyDescent="0.2">
      <c r="A61" s="42"/>
      <c r="B61" s="51">
        <v>0.1</v>
      </c>
      <c r="C61" s="72">
        <f>B60*B61</f>
        <v>11.9</v>
      </c>
      <c r="D61" s="112"/>
    </row>
    <row r="62" spans="1:4" ht="26.65" customHeight="1" x14ac:dyDescent="0.2">
      <c r="A62" s="8" t="s">
        <v>2</v>
      </c>
      <c r="B62" s="6">
        <v>119</v>
      </c>
      <c r="C62" s="94"/>
      <c r="D62" s="113"/>
    </row>
    <row r="63" spans="1:4" ht="7.5" customHeight="1" x14ac:dyDescent="0.2">
      <c r="A63" s="12"/>
    </row>
    <row r="64" spans="1:4" x14ac:dyDescent="0.2">
      <c r="A64" s="108" t="s">
        <v>57</v>
      </c>
      <c r="B64" s="107"/>
      <c r="C64" s="107"/>
      <c r="D64" s="107"/>
    </row>
    <row r="65" spans="1:4" ht="9" customHeight="1" x14ac:dyDescent="0.2">
      <c r="A65" s="12"/>
    </row>
    <row r="66" spans="1:4" x14ac:dyDescent="0.2">
      <c r="A66" s="109" t="s">
        <v>3</v>
      </c>
      <c r="B66" s="110"/>
      <c r="C66" s="110"/>
      <c r="D66" s="111"/>
    </row>
    <row r="67" spans="1:4" x14ac:dyDescent="0.2">
      <c r="A67" s="11" t="s">
        <v>0</v>
      </c>
      <c r="B67" s="3" t="s">
        <v>39</v>
      </c>
      <c r="C67" s="3" t="s">
        <v>40</v>
      </c>
      <c r="D67" s="4" t="s">
        <v>6</v>
      </c>
    </row>
    <row r="68" spans="1:4" ht="53.25" customHeight="1" x14ac:dyDescent="0.2">
      <c r="A68" s="14" t="s">
        <v>1</v>
      </c>
      <c r="B68" s="6">
        <v>47</v>
      </c>
      <c r="C68" s="142" t="str">
        <f>IF(AND(B69&lt;1),"NO PM STATED",IF(AND(B68&gt;=B71-C70),"MET PM",IF(AND(B68&lt;B69-C70),"PM NOT MET")))</f>
        <v>PM NOT MET</v>
      </c>
      <c r="D68" s="127"/>
    </row>
    <row r="69" spans="1:4" ht="26.65" customHeight="1" x14ac:dyDescent="0.2">
      <c r="A69" s="42" t="s">
        <v>29</v>
      </c>
      <c r="B69" s="6">
        <f>B71</f>
        <v>61</v>
      </c>
      <c r="C69" s="143"/>
      <c r="D69" s="114"/>
    </row>
    <row r="70" spans="1:4" ht="26.65" hidden="1" customHeight="1" x14ac:dyDescent="0.2">
      <c r="A70" s="42"/>
      <c r="B70" s="51">
        <v>0.05</v>
      </c>
      <c r="C70" s="47">
        <f>B69*B70</f>
        <v>3.0500000000000003</v>
      </c>
      <c r="D70" s="114"/>
    </row>
    <row r="71" spans="1:4" ht="26.65" customHeight="1" x14ac:dyDescent="0.2">
      <c r="A71" s="14" t="s">
        <v>2</v>
      </c>
      <c r="B71" s="6">
        <v>61</v>
      </c>
      <c r="C71" s="93"/>
      <c r="D71" s="115"/>
    </row>
    <row r="72" spans="1:4" ht="9" customHeight="1" x14ac:dyDescent="0.2">
      <c r="A72" s="13"/>
      <c r="B72" s="23"/>
      <c r="C72" s="24"/>
      <c r="D72" s="25"/>
    </row>
    <row r="73" spans="1:4" x14ac:dyDescent="0.2">
      <c r="A73" s="107" t="s">
        <v>64</v>
      </c>
      <c r="B73" s="107"/>
      <c r="C73" s="107"/>
      <c r="D73" s="107"/>
    </row>
    <row r="74" spans="1:4" ht="8.25" customHeight="1" x14ac:dyDescent="0.2">
      <c r="A74" s="12"/>
    </row>
    <row r="75" spans="1:4" ht="50.45" customHeight="1" x14ac:dyDescent="0.2">
      <c r="A75" s="104" t="s">
        <v>41</v>
      </c>
      <c r="B75" s="104"/>
      <c r="C75" s="104"/>
      <c r="D75" s="104"/>
    </row>
    <row r="121" spans="1:4" x14ac:dyDescent="0.2">
      <c r="A121" s="12"/>
      <c r="B121" s="12"/>
      <c r="C121" s="12"/>
      <c r="D121" s="12"/>
    </row>
  </sheetData>
  <sheetProtection password="CD52" sheet="1" objects="1" scenarios="1"/>
  <protectedRanges>
    <protectedRange sqref="D8 D13 D18 D25 D32 D37 D42 D49 D54 D59 D68" name="Range1"/>
  </protectedRanges>
  <customSheetViews>
    <customSheetView guid="{47CDEB64-ABB4-4932-9951-3A119F89C289}" showPageBreaks="1" view="pageBreakPreview" showRuler="0" topLeftCell="A22">
      <selection activeCell="D41" sqref="D41:D42"/>
      <rowBreaks count="2" manualBreakCount="2">
        <brk id="20" max="16383" man="1"/>
        <brk id="38" max="16383" man="1"/>
      </rowBreaks>
      <pageMargins left="0.33" right="0.4" top="0.52" bottom="0.72" header="0.5" footer="0.5"/>
      <pageSetup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C54" sqref="C54:C55"/>
      <rowBreaks count="1" manualBreakCount="1">
        <brk id="3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115" showRuler="0" topLeftCell="A40">
      <selection activeCell="D8" sqref="D8:D9"/>
      <rowBreaks count="1" manualBreakCount="1">
        <brk id="40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5">
    <mergeCell ref="D68:D71"/>
    <mergeCell ref="C68:C69"/>
    <mergeCell ref="C8:C9"/>
    <mergeCell ref="A23:D23"/>
    <mergeCell ref="D49:D52"/>
    <mergeCell ref="A75:D75"/>
    <mergeCell ref="A2:D2"/>
    <mergeCell ref="D42:D45"/>
    <mergeCell ref="A3:C3"/>
    <mergeCell ref="A4:C4"/>
    <mergeCell ref="D3:D4"/>
    <mergeCell ref="A6:D6"/>
    <mergeCell ref="A73:D73"/>
    <mergeCell ref="D32:D35"/>
    <mergeCell ref="D59:D62"/>
    <mergeCell ref="C54:C55"/>
    <mergeCell ref="A64:D64"/>
    <mergeCell ref="A66:D66"/>
    <mergeCell ref="D54:D57"/>
    <mergeCell ref="C49:C50"/>
    <mergeCell ref="C59:C60"/>
    <mergeCell ref="A1:D1"/>
    <mergeCell ref="A47:D47"/>
    <mergeCell ref="C25:C26"/>
    <mergeCell ref="C18:C19"/>
    <mergeCell ref="D25:D28"/>
    <mergeCell ref="D18:D21"/>
    <mergeCell ref="C42:C43"/>
    <mergeCell ref="D13:D16"/>
    <mergeCell ref="C13:C14"/>
    <mergeCell ref="D37:D40"/>
    <mergeCell ref="C32:C33"/>
    <mergeCell ref="D8:D11"/>
    <mergeCell ref="A30:D30"/>
    <mergeCell ref="C37:C38"/>
  </mergeCells>
  <phoneticPr fontId="8" type="noConversion"/>
  <conditionalFormatting sqref="C61">
    <cfRule type="cellIs" dxfId="30" priority="17" operator="equal">
      <formula>"Not on target to meet PM"</formula>
    </cfRule>
  </conditionalFormatting>
  <conditionalFormatting sqref="C10 C20 C27 C39 C51 C56">
    <cfRule type="cellIs" dxfId="29" priority="16" operator="equal">
      <formula>"Not on target to meet PM"</formula>
    </cfRule>
  </conditionalFormatting>
  <conditionalFormatting sqref="B14 B9 B19 B26 B33 B43 B50 B55 B60 B69">
    <cfRule type="cellIs" dxfId="28" priority="9" operator="lessThan">
      <formula>1</formula>
    </cfRule>
  </conditionalFormatting>
  <conditionalFormatting sqref="B38">
    <cfRule type="cellIs" dxfId="27" priority="3" operator="lessThan">
      <formula>1</formula>
    </cfRule>
  </conditionalFormatting>
  <conditionalFormatting sqref="C68 C59 C54 C49 C42 C37 C32 C25 C18 C13 C8">
    <cfRule type="cellIs" dxfId="26" priority="1" operator="equal">
      <formula>"NO PM STATED"</formula>
    </cfRule>
  </conditionalFormatting>
  <conditionalFormatting sqref="C68 C59 C54 C49 C42 C37 C32 C25 C18 C13 C8">
    <cfRule type="cellIs" dxfId="25" priority="2" stopIfTrue="1" operator="equal">
      <formula>"PM NOT MET"</formula>
    </cfRule>
  </conditionalFormatting>
  <pageMargins left="0.33" right="0.4" top="0.52" bottom="0.72" header="0.5" footer="0.5"/>
  <pageSetup scale="93" orientation="portrait" r:id="rId4"/>
  <headerFooter alignWithMargins="0">
    <oddFooter>&amp;L&amp;9 07/14/2014  &amp;A&amp;R&amp;9Attachment 2, CCPC HOM 14-21 Page &amp;P of  &amp;N</oddFooter>
  </headerFooter>
  <rowBreaks count="2" manualBreakCount="2">
    <brk id="29" max="16383" man="1"/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249977111117893"/>
  </sheetPr>
  <dimension ref="A1:E12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14</v>
      </c>
      <c r="B2" s="97"/>
      <c r="C2" s="97"/>
      <c r="D2" s="98"/>
    </row>
    <row r="3" spans="1:5" ht="60" customHeight="1" x14ac:dyDescent="0.2">
      <c r="A3" s="99" t="s">
        <v>37</v>
      </c>
      <c r="B3" s="100"/>
      <c r="C3" s="101"/>
      <c r="D3" s="123" t="s">
        <v>62</v>
      </c>
    </row>
    <row r="4" spans="1:5" ht="75.75" customHeight="1" x14ac:dyDescent="0.2">
      <c r="A4" s="99" t="s">
        <v>38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1806</v>
      </c>
      <c r="C8" s="142" t="str">
        <f>IF(AND(B9&lt;1),"NO PM STATED",IF(AND(B8&gt;=B11-C10),"MET PM",IF(AND(B8&lt;B9-C10),"PM NOT MET")))</f>
        <v>MET PM</v>
      </c>
      <c r="D8" s="114"/>
    </row>
    <row r="9" spans="1:5" ht="26.65" customHeight="1" x14ac:dyDescent="0.2">
      <c r="A9" s="42" t="s">
        <v>29</v>
      </c>
      <c r="B9" s="6">
        <f>B11</f>
        <v>1075</v>
      </c>
      <c r="C9" s="143"/>
      <c r="D9" s="114"/>
    </row>
    <row r="10" spans="1:5" ht="26.65" hidden="1" customHeight="1" x14ac:dyDescent="0.2">
      <c r="A10" s="42"/>
      <c r="B10" s="51">
        <v>0.1</v>
      </c>
      <c r="C10" s="53">
        <f>B9*B10</f>
        <v>107.5</v>
      </c>
      <c r="D10" s="114"/>
    </row>
    <row r="11" spans="1:5" ht="26.25" customHeight="1" x14ac:dyDescent="0.2">
      <c r="A11" s="5" t="s">
        <v>2</v>
      </c>
      <c r="B11" s="6">
        <v>1075</v>
      </c>
      <c r="C11" s="91"/>
      <c r="D11" s="115"/>
    </row>
    <row r="12" spans="1:5" x14ac:dyDescent="0.2">
      <c r="A12" s="2" t="s">
        <v>22</v>
      </c>
      <c r="B12" s="3" t="s">
        <v>39</v>
      </c>
      <c r="C12" s="3" t="s">
        <v>40</v>
      </c>
      <c r="D12" s="4" t="s">
        <v>6</v>
      </c>
    </row>
    <row r="13" spans="1:5" ht="53.25" customHeight="1" x14ac:dyDescent="0.2">
      <c r="A13" s="5" t="s">
        <v>1</v>
      </c>
      <c r="B13" s="6">
        <v>2564</v>
      </c>
      <c r="C13" s="142" t="str">
        <f>IF(AND(B14&lt;1),"NO PM STATED",IF(AND(B13&gt;=B16-C15),"MET PM",IF(AND(B13&lt;B14-C15),"PM NOT MET")))</f>
        <v>MET PM</v>
      </c>
      <c r="D13" s="114"/>
    </row>
    <row r="14" spans="1:5" ht="26.65" customHeight="1" x14ac:dyDescent="0.2">
      <c r="A14" s="42" t="s">
        <v>29</v>
      </c>
      <c r="B14" s="6">
        <f>B16</f>
        <v>1425</v>
      </c>
      <c r="C14" s="143"/>
      <c r="D14" s="114"/>
    </row>
    <row r="15" spans="1:5" ht="26.65" hidden="1" customHeight="1" x14ac:dyDescent="0.2">
      <c r="A15" s="42"/>
      <c r="B15" s="71">
        <v>0.1</v>
      </c>
      <c r="C15" s="53">
        <f>B15*B14</f>
        <v>142.5</v>
      </c>
      <c r="D15" s="114"/>
    </row>
    <row r="16" spans="1:5" ht="26.65" customHeight="1" x14ac:dyDescent="0.2">
      <c r="A16" s="5" t="s">
        <v>2</v>
      </c>
      <c r="B16" s="6">
        <v>1425</v>
      </c>
      <c r="C16" s="90"/>
      <c r="D16" s="115"/>
    </row>
    <row r="17" spans="1:4" x14ac:dyDescent="0.2">
      <c r="A17" s="7"/>
      <c r="B17" s="60"/>
      <c r="C17" s="13"/>
      <c r="D17" s="62"/>
    </row>
    <row r="18" spans="1:4" x14ac:dyDescent="0.2">
      <c r="A18" s="109" t="s">
        <v>8</v>
      </c>
      <c r="B18" s="110"/>
      <c r="C18" s="110"/>
      <c r="D18" s="111"/>
    </row>
    <row r="19" spans="1:4" x14ac:dyDescent="0.2">
      <c r="A19" s="2" t="s">
        <v>0</v>
      </c>
      <c r="B19" s="3" t="s">
        <v>39</v>
      </c>
      <c r="C19" s="3" t="s">
        <v>40</v>
      </c>
      <c r="D19" s="4" t="s">
        <v>6</v>
      </c>
    </row>
    <row r="20" spans="1:4" ht="53.25" customHeight="1" x14ac:dyDescent="0.2">
      <c r="A20" s="5" t="s">
        <v>1</v>
      </c>
      <c r="B20" s="6">
        <v>30</v>
      </c>
      <c r="C20" s="142" t="str">
        <f>IF(AND(B21&lt;1),"NO PM STATED",IF(AND(B20&gt;=B23-C22),"MET PM",IF(AND(B20&lt;B21-C22),"PM NOT MET")))</f>
        <v>PM NOT MET</v>
      </c>
      <c r="D20" s="119"/>
    </row>
    <row r="21" spans="1:4" ht="26.65" customHeight="1" x14ac:dyDescent="0.2">
      <c r="A21" s="42" t="s">
        <v>29</v>
      </c>
      <c r="B21" s="6">
        <f>B23</f>
        <v>360</v>
      </c>
      <c r="C21" s="143"/>
      <c r="D21" s="112"/>
    </row>
    <row r="22" spans="1:4" ht="26.65" hidden="1" customHeight="1" x14ac:dyDescent="0.2">
      <c r="A22" s="42"/>
      <c r="B22" s="51">
        <v>0.1</v>
      </c>
      <c r="C22" s="77">
        <f>B21*B22</f>
        <v>36</v>
      </c>
      <c r="D22" s="112"/>
    </row>
    <row r="23" spans="1:4" ht="26.65" customHeight="1" x14ac:dyDescent="0.2">
      <c r="A23" s="8" t="s">
        <v>2</v>
      </c>
      <c r="B23" s="6">
        <v>360</v>
      </c>
      <c r="C23" s="90"/>
      <c r="D23" s="113"/>
    </row>
    <row r="24" spans="1:4" x14ac:dyDescent="0.2">
      <c r="A24" s="2" t="s">
        <v>22</v>
      </c>
      <c r="B24" s="3" t="s">
        <v>39</v>
      </c>
      <c r="C24" s="3" t="s">
        <v>40</v>
      </c>
      <c r="D24" s="4" t="s">
        <v>6</v>
      </c>
    </row>
    <row r="25" spans="1:4" ht="53.25" customHeight="1" x14ac:dyDescent="0.2">
      <c r="A25" s="5" t="s">
        <v>1</v>
      </c>
      <c r="B25" s="6">
        <v>23</v>
      </c>
      <c r="C25" s="142" t="str">
        <f>IF(AND(B26&lt;1),"NO PM STATED",IF(AND(B25&gt;=B28-C27),"MET PM",IF(AND(B25&lt;B26-C27),"PM NOT MET")))</f>
        <v>PM NOT MET</v>
      </c>
      <c r="D25" s="119"/>
    </row>
    <row r="26" spans="1:4" ht="26.65" customHeight="1" x14ac:dyDescent="0.2">
      <c r="A26" s="42" t="s">
        <v>29</v>
      </c>
      <c r="B26" s="6">
        <f>B28</f>
        <v>560</v>
      </c>
      <c r="C26" s="143"/>
      <c r="D26" s="112"/>
    </row>
    <row r="27" spans="1:4" ht="26.65" hidden="1" customHeight="1" x14ac:dyDescent="0.2">
      <c r="A27" s="42"/>
      <c r="B27" s="51">
        <v>0.1</v>
      </c>
      <c r="C27" s="77">
        <f>B26*B27</f>
        <v>56</v>
      </c>
      <c r="D27" s="112"/>
    </row>
    <row r="28" spans="1:4" ht="26.65" customHeight="1" x14ac:dyDescent="0.2">
      <c r="A28" s="8" t="s">
        <v>2</v>
      </c>
      <c r="B28" s="70">
        <v>560</v>
      </c>
      <c r="C28" s="90"/>
      <c r="D28" s="113"/>
    </row>
    <row r="29" spans="1:4" ht="6.75" customHeight="1" x14ac:dyDescent="0.2">
      <c r="A29" s="9"/>
      <c r="B29" s="13"/>
      <c r="C29" s="13"/>
      <c r="D29" s="62"/>
    </row>
    <row r="30" spans="1:4" x14ac:dyDescent="0.2">
      <c r="A30" s="109" t="s">
        <v>9</v>
      </c>
      <c r="B30" s="110"/>
      <c r="C30" s="110"/>
      <c r="D30" s="111"/>
    </row>
    <row r="31" spans="1:4" x14ac:dyDescent="0.2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">
      <c r="A32" s="8" t="s">
        <v>1</v>
      </c>
      <c r="B32" s="6">
        <v>27350</v>
      </c>
      <c r="C32" s="142" t="str">
        <f>IF(AND(B33&lt;1),"NO PM STATED",IF(AND(B32&gt;=B35-C34),"MET PM",IF(AND(B32&lt;B33-C34),"PM NOT MET")))</f>
        <v>MET PM</v>
      </c>
      <c r="D32" s="119"/>
    </row>
    <row r="33" spans="1:4" ht="26.65" customHeight="1" x14ac:dyDescent="0.2">
      <c r="A33" s="42" t="s">
        <v>29</v>
      </c>
      <c r="B33" s="6">
        <f>B35</f>
        <v>27000</v>
      </c>
      <c r="C33" s="143"/>
      <c r="D33" s="112"/>
    </row>
    <row r="34" spans="1:4" ht="26.65" hidden="1" customHeight="1" x14ac:dyDescent="0.2">
      <c r="A34" s="42"/>
      <c r="B34" s="51">
        <v>0.1</v>
      </c>
      <c r="C34" s="77">
        <f>B33*B34</f>
        <v>2700</v>
      </c>
      <c r="D34" s="112"/>
    </row>
    <row r="35" spans="1:4" ht="26.65" customHeight="1" x14ac:dyDescent="0.2">
      <c r="A35" s="8" t="s">
        <v>2</v>
      </c>
      <c r="B35" s="6">
        <v>27000</v>
      </c>
      <c r="C35" s="90"/>
      <c r="D35" s="113"/>
    </row>
    <row r="36" spans="1:4" x14ac:dyDescent="0.2">
      <c r="A36" s="11" t="s">
        <v>22</v>
      </c>
      <c r="B36" s="3" t="s">
        <v>39</v>
      </c>
      <c r="C36" s="3" t="s">
        <v>40</v>
      </c>
      <c r="D36" s="4" t="s">
        <v>6</v>
      </c>
    </row>
    <row r="37" spans="1:4" ht="53.25" customHeight="1" x14ac:dyDescent="0.2">
      <c r="A37" s="8" t="s">
        <v>1</v>
      </c>
      <c r="B37" s="6">
        <v>21200</v>
      </c>
      <c r="C37" s="142" t="str">
        <f>IF(AND(B38&lt;1),"NO PM STATED",IF(AND(B37&gt;=B40-C39),"MET PM",IF(AND(B37&lt;B38-C39),"PM NOT MET")))</f>
        <v>PM NOT MET</v>
      </c>
      <c r="D37" s="112"/>
    </row>
    <row r="38" spans="1:4" ht="26.65" customHeight="1" x14ac:dyDescent="0.2">
      <c r="A38" s="42" t="s">
        <v>29</v>
      </c>
      <c r="B38" s="6">
        <f>B40</f>
        <v>27000</v>
      </c>
      <c r="C38" s="143"/>
      <c r="D38" s="112"/>
    </row>
    <row r="39" spans="1:4" ht="26.65" hidden="1" customHeight="1" x14ac:dyDescent="0.2">
      <c r="A39" s="42"/>
      <c r="B39" s="51">
        <v>0.1</v>
      </c>
      <c r="C39" s="77">
        <f>B38*B39</f>
        <v>2700</v>
      </c>
      <c r="D39" s="112"/>
    </row>
    <row r="40" spans="1:4" ht="26.65" customHeight="1" x14ac:dyDescent="0.2">
      <c r="A40" s="8" t="s">
        <v>2</v>
      </c>
      <c r="B40" s="6">
        <v>27000</v>
      </c>
      <c r="C40" s="90"/>
      <c r="D40" s="113"/>
    </row>
    <row r="41" spans="1:4" ht="6.75" customHeight="1" x14ac:dyDescent="0.2">
      <c r="A41" s="13"/>
      <c r="B41" s="13"/>
      <c r="C41" s="13"/>
      <c r="D41" s="13"/>
    </row>
    <row r="42" spans="1:4" x14ac:dyDescent="0.2">
      <c r="A42" s="109" t="s">
        <v>10</v>
      </c>
      <c r="B42" s="110"/>
      <c r="C42" s="110"/>
      <c r="D42" s="111"/>
    </row>
    <row r="43" spans="1:4" x14ac:dyDescent="0.2">
      <c r="A43" s="11" t="s">
        <v>0</v>
      </c>
      <c r="B43" s="3" t="s">
        <v>39</v>
      </c>
      <c r="C43" s="3" t="s">
        <v>40</v>
      </c>
      <c r="D43" s="4" t="s">
        <v>6</v>
      </c>
    </row>
    <row r="44" spans="1:4" ht="53.25" customHeight="1" x14ac:dyDescent="0.2">
      <c r="A44" s="8" t="s">
        <v>1</v>
      </c>
      <c r="B44" s="6">
        <v>788</v>
      </c>
      <c r="C44" s="142" t="str">
        <f>IF(AND(B45&lt;1),"NO PM STATED",IF(AND(B44&gt;=B47-C46),"MET PM",IF(AND(B44&lt;B45-C46),"PM NOT MET")))</f>
        <v>PM NOT MET</v>
      </c>
      <c r="D44" s="119"/>
    </row>
    <row r="45" spans="1:4" ht="26.25" customHeight="1" x14ac:dyDescent="0.2">
      <c r="A45" s="42" t="s">
        <v>29</v>
      </c>
      <c r="B45" s="6">
        <f>B47</f>
        <v>2876</v>
      </c>
      <c r="C45" s="143"/>
      <c r="D45" s="112"/>
    </row>
    <row r="46" spans="1:4" ht="28.5" hidden="1" customHeight="1" x14ac:dyDescent="0.2">
      <c r="A46" s="42"/>
      <c r="B46" s="51">
        <v>0.1</v>
      </c>
      <c r="C46" s="77">
        <f>B45*B46</f>
        <v>287.60000000000002</v>
      </c>
      <c r="D46" s="112"/>
    </row>
    <row r="47" spans="1:4" ht="26.25" customHeight="1" x14ac:dyDescent="0.2">
      <c r="A47" s="8" t="s">
        <v>2</v>
      </c>
      <c r="B47" s="6">
        <v>2876</v>
      </c>
      <c r="C47" s="90"/>
      <c r="D47" s="113"/>
    </row>
    <row r="48" spans="1:4" x14ac:dyDescent="0.2">
      <c r="A48" s="11" t="s">
        <v>22</v>
      </c>
      <c r="B48" s="3" t="s">
        <v>39</v>
      </c>
      <c r="C48" s="3" t="s">
        <v>40</v>
      </c>
      <c r="D48" s="4" t="s">
        <v>6</v>
      </c>
    </row>
    <row r="49" spans="1:4" ht="53.25" customHeight="1" x14ac:dyDescent="0.2">
      <c r="A49" s="8" t="s">
        <v>1</v>
      </c>
      <c r="B49" s="6">
        <v>871</v>
      </c>
      <c r="C49" s="142" t="str">
        <f>IF(AND(B50&lt;1),"NO PM STATED",IF(AND(B49&gt;=B52-C51),"MET PM",IF(AND(B49&lt;B50-C51),"PM NOT MET")))</f>
        <v>PM NOT MET</v>
      </c>
      <c r="D49" s="127"/>
    </row>
    <row r="50" spans="1:4" ht="26.65" customHeight="1" x14ac:dyDescent="0.2">
      <c r="A50" s="42" t="s">
        <v>29</v>
      </c>
      <c r="B50" s="6">
        <f>B52</f>
        <v>2876</v>
      </c>
      <c r="C50" s="143"/>
      <c r="D50" s="114"/>
    </row>
    <row r="51" spans="1:4" ht="26.65" hidden="1" customHeight="1" x14ac:dyDescent="0.2">
      <c r="A51" s="42"/>
      <c r="B51" s="51">
        <v>0.1</v>
      </c>
      <c r="C51" s="77">
        <f>B50*B51</f>
        <v>287.60000000000002</v>
      </c>
      <c r="D51" s="114"/>
    </row>
    <row r="52" spans="1:4" ht="26.65" customHeight="1" x14ac:dyDescent="0.2">
      <c r="A52" s="8" t="s">
        <v>2</v>
      </c>
      <c r="B52" s="6">
        <v>2876</v>
      </c>
      <c r="C52" s="90"/>
      <c r="D52" s="115"/>
    </row>
    <row r="53" spans="1:4" ht="6.75" customHeight="1" x14ac:dyDescent="0.2">
      <c r="A53" s="56"/>
      <c r="B53" s="62"/>
      <c r="C53" s="62"/>
      <c r="D53" s="62"/>
    </row>
    <row r="54" spans="1:4" x14ac:dyDescent="0.2">
      <c r="A54" s="108" t="s">
        <v>58</v>
      </c>
      <c r="B54" s="107"/>
      <c r="C54" s="107"/>
      <c r="D54" s="107"/>
    </row>
    <row r="55" spans="1:4" x14ac:dyDescent="0.2">
      <c r="A55" s="9"/>
      <c r="B55" s="13"/>
      <c r="C55" s="13"/>
      <c r="D55" s="61"/>
    </row>
    <row r="56" spans="1:4" x14ac:dyDescent="0.2">
      <c r="A56" s="120" t="s">
        <v>3</v>
      </c>
      <c r="B56" s="121"/>
      <c r="C56" s="121"/>
      <c r="D56" s="122"/>
    </row>
    <row r="57" spans="1:4" x14ac:dyDescent="0.2">
      <c r="A57" s="11" t="s">
        <v>0</v>
      </c>
      <c r="B57" s="3" t="s">
        <v>39</v>
      </c>
      <c r="C57" s="3" t="s">
        <v>40</v>
      </c>
      <c r="D57" s="4" t="s">
        <v>6</v>
      </c>
    </row>
    <row r="58" spans="1:4" ht="53.25" customHeight="1" x14ac:dyDescent="0.2">
      <c r="A58" s="14" t="s">
        <v>1</v>
      </c>
      <c r="B58" s="6">
        <v>41</v>
      </c>
      <c r="C58" s="142" t="str">
        <f>IF(AND(B59&lt;1),"NO PM STATED",IF(AND(B58&gt;=B61-C60),"MET PM",IF(AND(B58&lt;B59-C60),"PM NOT MET")))</f>
        <v>MET PM</v>
      </c>
      <c r="D58" s="127"/>
    </row>
    <row r="59" spans="1:4" ht="26.65" customHeight="1" x14ac:dyDescent="0.2">
      <c r="A59" s="42" t="s">
        <v>29</v>
      </c>
      <c r="B59" s="6">
        <f>B61</f>
        <v>39</v>
      </c>
      <c r="C59" s="143"/>
      <c r="D59" s="114"/>
    </row>
    <row r="60" spans="1:4" ht="26.65" hidden="1" customHeight="1" x14ac:dyDescent="0.2">
      <c r="A60" s="42"/>
      <c r="B60" s="51">
        <v>0.05</v>
      </c>
      <c r="C60" s="77">
        <f>B59*B60</f>
        <v>1.9500000000000002</v>
      </c>
      <c r="D60" s="114"/>
    </row>
    <row r="61" spans="1:4" ht="26.65" customHeight="1" x14ac:dyDescent="0.2">
      <c r="A61" s="14" t="s">
        <v>2</v>
      </c>
      <c r="B61" s="6">
        <v>39</v>
      </c>
      <c r="C61" s="91"/>
      <c r="D61" s="115"/>
    </row>
    <row r="62" spans="1:4" x14ac:dyDescent="0.2">
      <c r="A62" s="12"/>
    </row>
    <row r="63" spans="1:4" x14ac:dyDescent="0.2">
      <c r="A63" s="107" t="s">
        <v>64</v>
      </c>
      <c r="B63" s="107"/>
      <c r="C63" s="107"/>
      <c r="D63" s="107"/>
    </row>
    <row r="64" spans="1:4" x14ac:dyDescent="0.2">
      <c r="A64" s="12"/>
    </row>
    <row r="65" spans="1:4" ht="42.75" customHeight="1" x14ac:dyDescent="0.2">
      <c r="A65" s="104" t="s">
        <v>41</v>
      </c>
      <c r="B65" s="104"/>
      <c r="C65" s="104"/>
      <c r="D65" s="104"/>
    </row>
    <row r="125" spans="1:4" x14ac:dyDescent="0.2">
      <c r="A125" s="12"/>
      <c r="B125" s="12"/>
      <c r="C125" s="12"/>
      <c r="D125" s="12"/>
    </row>
  </sheetData>
  <sheetProtection password="CD52" sheet="1" objects="1" scenarios="1" formatRows="0"/>
  <protectedRanges>
    <protectedRange sqref="D8 D13 D20 D25 D32 D37 D44 D49 D58" name="Range1"/>
  </protectedRanges>
  <customSheetViews>
    <customSheetView guid="{47CDEB64-ABB4-4932-9951-3A119F89C289}" scale="60" showPageBreaks="1" view="pageBreakPreview" showRuler="0" topLeftCell="A28">
      <selection activeCell="J14" sqref="J14"/>
      <rowBreaks count="1" manualBreakCount="1">
        <brk id="22" max="16383" man="1"/>
      </rowBreaks>
      <pageMargins left="0.33" right="0.4" top="0.52" bottom="0.72" header="0.5" footer="0.5"/>
      <pageSetup scale="94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howPageBreaks="1" showRuler="0" topLeftCell="B1">
      <selection activeCell="C37" sqref="C37:C38"/>
      <rowBreaks count="3" manualBreakCount="3">
        <brk id="24" max="16383" man="1"/>
        <brk id="31" max="16383" man="1"/>
        <brk id="6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34">
      <selection activeCell="D51" sqref="D51"/>
      <rowBreaks count="1" manualBreakCount="1">
        <brk id="31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1">
    <mergeCell ref="C44:C45"/>
    <mergeCell ref="A65:D65"/>
    <mergeCell ref="A63:D63"/>
    <mergeCell ref="D37:D40"/>
    <mergeCell ref="A56:D56"/>
    <mergeCell ref="C58:C59"/>
    <mergeCell ref="D58:D61"/>
    <mergeCell ref="A42:D42"/>
    <mergeCell ref="A54:D54"/>
    <mergeCell ref="C49:C50"/>
    <mergeCell ref="D49:D52"/>
    <mergeCell ref="D44:D47"/>
    <mergeCell ref="C37:C38"/>
    <mergeCell ref="A1:D1"/>
    <mergeCell ref="A3:C3"/>
    <mergeCell ref="A4:C4"/>
    <mergeCell ref="D3:D4"/>
    <mergeCell ref="A2:D2"/>
    <mergeCell ref="A6:D6"/>
    <mergeCell ref="D8:D11"/>
    <mergeCell ref="A18:D18"/>
    <mergeCell ref="D25:D28"/>
    <mergeCell ref="A30:D30"/>
    <mergeCell ref="D20:D23"/>
    <mergeCell ref="C25:C26"/>
    <mergeCell ref="C32:C33"/>
    <mergeCell ref="D13:D16"/>
    <mergeCell ref="C8:C9"/>
    <mergeCell ref="C13:C14"/>
    <mergeCell ref="C20:C21"/>
    <mergeCell ref="D32:D35"/>
  </mergeCells>
  <phoneticPr fontId="8" type="noConversion"/>
  <conditionalFormatting sqref="C15">
    <cfRule type="cellIs" dxfId="24" priority="16" operator="equal">
      <formula>"Not on target to meet PM"</formula>
    </cfRule>
  </conditionalFormatting>
  <conditionalFormatting sqref="B59">
    <cfRule type="cellIs" dxfId="23" priority="10" operator="lessThan">
      <formula>1</formula>
    </cfRule>
  </conditionalFormatting>
  <conditionalFormatting sqref="C58 C49 C44 C37 C32 C25 C20 C13 C8">
    <cfRule type="cellIs" dxfId="22" priority="2" operator="equal">
      <formula>"NO PM STATED"</formula>
    </cfRule>
  </conditionalFormatting>
  <conditionalFormatting sqref="C58 C49 C44 C37 C32 C25 C20 C13 C8">
    <cfRule type="cellIs" dxfId="21" priority="3" stopIfTrue="1" operator="equal">
      <formula>"PM NOT MET"</formula>
    </cfRule>
  </conditionalFormatting>
  <conditionalFormatting sqref="B9 B14 B21 B26 B33 B38 B45 B50">
    <cfRule type="cellIs" dxfId="20" priority="1" operator="lessThan">
      <formula>1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</sheetPr>
  <dimension ref="A1:E119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15</v>
      </c>
      <c r="B2" s="97"/>
      <c r="C2" s="97"/>
      <c r="D2" s="98"/>
    </row>
    <row r="3" spans="1:5" ht="60" customHeight="1" x14ac:dyDescent="0.2">
      <c r="A3" s="99" t="s">
        <v>47</v>
      </c>
      <c r="B3" s="100"/>
      <c r="C3" s="101"/>
      <c r="D3" s="123" t="s">
        <v>60</v>
      </c>
    </row>
    <row r="4" spans="1:5" ht="75.75" customHeight="1" x14ac:dyDescent="0.2">
      <c r="A4" s="99" t="s">
        <v>38</v>
      </c>
      <c r="B4" s="100"/>
      <c r="C4" s="101"/>
      <c r="D4" s="103"/>
    </row>
    <row r="5" spans="1:5" ht="6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1734</v>
      </c>
      <c r="C8" s="142" t="str">
        <f>IF(AND(B9&lt;1),"NO PM STATED",IF(AND(B8&gt;=B11-C10),"MET PM",IF(AND(B8&lt;B9-C10),"PM NOT MET")))</f>
        <v>MET PM</v>
      </c>
      <c r="D8" s="114"/>
    </row>
    <row r="9" spans="1:5" ht="26.65" customHeight="1" x14ac:dyDescent="0.2">
      <c r="A9" s="42" t="s">
        <v>29</v>
      </c>
      <c r="B9" s="6">
        <f>B11</f>
        <v>1000</v>
      </c>
      <c r="C9" s="143"/>
      <c r="D9" s="114"/>
    </row>
    <row r="10" spans="1:5" ht="26.65" hidden="1" customHeight="1" x14ac:dyDescent="0.2">
      <c r="A10" s="42"/>
      <c r="B10" s="51">
        <v>0.1</v>
      </c>
      <c r="C10" s="58">
        <f>B10*B9</f>
        <v>100</v>
      </c>
      <c r="D10" s="114"/>
    </row>
    <row r="11" spans="1:5" ht="26.65" customHeight="1" x14ac:dyDescent="0.2">
      <c r="A11" s="5" t="s">
        <v>2</v>
      </c>
      <c r="B11" s="6">
        <v>1000</v>
      </c>
      <c r="C11" s="86"/>
      <c r="D11" s="115"/>
    </row>
    <row r="12" spans="1:5" x14ac:dyDescent="0.2">
      <c r="A12" s="2" t="s">
        <v>5</v>
      </c>
      <c r="B12" s="3" t="s">
        <v>39</v>
      </c>
      <c r="C12" s="3" t="s">
        <v>40</v>
      </c>
      <c r="D12" s="4" t="s">
        <v>6</v>
      </c>
    </row>
    <row r="13" spans="1:5" ht="53.25" customHeight="1" x14ac:dyDescent="0.2">
      <c r="A13" s="5" t="s">
        <v>1</v>
      </c>
      <c r="B13" s="6">
        <v>1408</v>
      </c>
      <c r="C13" s="142" t="str">
        <f>IF(AND(B14&lt;1),"NO PM STATED",IF(AND(B13&gt;=B16-C15),"MET PM",IF(AND(B13&lt;B14-C15),"PM NOT MET")))</f>
        <v>MET PM</v>
      </c>
      <c r="D13" s="114"/>
    </row>
    <row r="14" spans="1:5" ht="26.65" customHeight="1" x14ac:dyDescent="0.2">
      <c r="A14" s="42" t="s">
        <v>29</v>
      </c>
      <c r="B14" s="6">
        <f>B16</f>
        <v>1100</v>
      </c>
      <c r="C14" s="143"/>
      <c r="D14" s="114"/>
    </row>
    <row r="15" spans="1:5" ht="26.65" hidden="1" customHeight="1" x14ac:dyDescent="0.2">
      <c r="A15" s="42"/>
      <c r="B15" s="51">
        <v>0.1</v>
      </c>
      <c r="C15" s="58">
        <f>B15*B14</f>
        <v>110</v>
      </c>
      <c r="D15" s="114"/>
    </row>
    <row r="16" spans="1:5" ht="26.65" customHeight="1" x14ac:dyDescent="0.2">
      <c r="A16" s="5" t="s">
        <v>2</v>
      </c>
      <c r="B16" s="6">
        <v>1100</v>
      </c>
      <c r="C16" s="86"/>
      <c r="D16" s="115"/>
    </row>
    <row r="17" spans="1:4" x14ac:dyDescent="0.2">
      <c r="A17" s="2" t="s">
        <v>20</v>
      </c>
      <c r="B17" s="3" t="s">
        <v>39</v>
      </c>
      <c r="C17" s="3" t="s">
        <v>40</v>
      </c>
      <c r="D17" s="4" t="s">
        <v>6</v>
      </c>
    </row>
    <row r="18" spans="1:4" ht="53.25" customHeight="1" x14ac:dyDescent="0.2">
      <c r="A18" s="5" t="s">
        <v>1</v>
      </c>
      <c r="B18" s="6">
        <v>1022</v>
      </c>
      <c r="C18" s="142" t="str">
        <f>IF(AND(B19&lt;1),"NO PM STATED",IF(AND(B18&gt;=B21-C20),"MET PM",IF(AND(B18&lt;B19-C20),"PM NOT MET")))</f>
        <v>MET PM</v>
      </c>
      <c r="D18" s="114"/>
    </row>
    <row r="19" spans="1:4" ht="26.65" customHeight="1" x14ac:dyDescent="0.2">
      <c r="A19" s="42" t="s">
        <v>29</v>
      </c>
      <c r="B19" s="6">
        <f>B21</f>
        <v>600</v>
      </c>
      <c r="C19" s="143"/>
      <c r="D19" s="114"/>
    </row>
    <row r="20" spans="1:4" ht="26.65" hidden="1" customHeight="1" x14ac:dyDescent="0.2">
      <c r="A20" s="42"/>
      <c r="B20" s="51">
        <v>0.1</v>
      </c>
      <c r="C20" s="58">
        <f>B20*B19</f>
        <v>60</v>
      </c>
      <c r="D20" s="114"/>
    </row>
    <row r="21" spans="1:4" ht="26.65" customHeight="1" x14ac:dyDescent="0.2">
      <c r="A21" s="5" t="s">
        <v>2</v>
      </c>
      <c r="B21" s="6">
        <v>600</v>
      </c>
      <c r="C21" s="82"/>
      <c r="D21" s="115"/>
    </row>
    <row r="22" spans="1:4" x14ac:dyDescent="0.2">
      <c r="A22" s="2" t="s">
        <v>31</v>
      </c>
      <c r="B22" s="3" t="s">
        <v>39</v>
      </c>
      <c r="C22" s="3" t="s">
        <v>40</v>
      </c>
      <c r="D22" s="4" t="s">
        <v>6</v>
      </c>
    </row>
    <row r="23" spans="1:4" ht="53.25" customHeight="1" x14ac:dyDescent="0.2">
      <c r="A23" s="5" t="s">
        <v>1</v>
      </c>
      <c r="B23" s="6">
        <v>510</v>
      </c>
      <c r="C23" s="142" t="str">
        <f>IF(AND(B24&lt;1),"NO PM STATED",IF(AND(B23&gt;=B26-C25),"MET PM",IF(AND(B23&lt;B24-C25),"PM NOT MET")))</f>
        <v>MET PM</v>
      </c>
      <c r="D23" s="127"/>
    </row>
    <row r="24" spans="1:4" ht="26.65" customHeight="1" x14ac:dyDescent="0.2">
      <c r="A24" s="42" t="s">
        <v>29</v>
      </c>
      <c r="B24" s="6">
        <f>B26</f>
        <v>300</v>
      </c>
      <c r="C24" s="143"/>
      <c r="D24" s="114"/>
    </row>
    <row r="25" spans="1:4" ht="26.65" hidden="1" customHeight="1" x14ac:dyDescent="0.2">
      <c r="A25" s="42"/>
      <c r="B25" s="51">
        <v>0.1</v>
      </c>
      <c r="C25" s="58">
        <f>B25*B24</f>
        <v>30</v>
      </c>
      <c r="D25" s="114"/>
    </row>
    <row r="26" spans="1:4" ht="26.65" customHeight="1" x14ac:dyDescent="0.2">
      <c r="A26" s="5" t="s">
        <v>2</v>
      </c>
      <c r="B26" s="6">
        <v>300</v>
      </c>
      <c r="C26" s="86"/>
      <c r="D26" s="115"/>
    </row>
    <row r="27" spans="1:4" x14ac:dyDescent="0.2">
      <c r="A27" s="2" t="s">
        <v>22</v>
      </c>
      <c r="B27" s="3" t="s">
        <v>39</v>
      </c>
      <c r="C27" s="3" t="s">
        <v>40</v>
      </c>
      <c r="D27" s="4" t="s">
        <v>6</v>
      </c>
    </row>
    <row r="28" spans="1:4" ht="53.25" customHeight="1" x14ac:dyDescent="0.2">
      <c r="A28" s="5" t="s">
        <v>1</v>
      </c>
      <c r="B28" s="6">
        <v>5181</v>
      </c>
      <c r="C28" s="142" t="str">
        <f>IF(AND(B29&lt;1),"NO PM STATED",IF(AND(B28&gt;=B31-C30),"MET PM",IF(AND(B28&lt;B29-C30),"PM NOT MET")))</f>
        <v>MET PM</v>
      </c>
      <c r="D28" s="114"/>
    </row>
    <row r="29" spans="1:4" ht="26.65" customHeight="1" x14ac:dyDescent="0.2">
      <c r="A29" s="42" t="s">
        <v>29</v>
      </c>
      <c r="B29" s="6">
        <f>B31</f>
        <v>3300</v>
      </c>
      <c r="C29" s="143"/>
      <c r="D29" s="114"/>
    </row>
    <row r="30" spans="1:4" ht="26.65" hidden="1" customHeight="1" x14ac:dyDescent="0.2">
      <c r="A30" s="42"/>
      <c r="B30" s="51">
        <v>0.1</v>
      </c>
      <c r="C30" s="58">
        <f>B30*B29</f>
        <v>330</v>
      </c>
      <c r="D30" s="114"/>
    </row>
    <row r="31" spans="1:4" ht="26.65" customHeight="1" x14ac:dyDescent="0.2">
      <c r="A31" s="5" t="s">
        <v>2</v>
      </c>
      <c r="B31" s="6">
        <v>3300</v>
      </c>
      <c r="C31" s="86"/>
      <c r="D31" s="115"/>
    </row>
    <row r="32" spans="1:4" x14ac:dyDescent="0.2">
      <c r="A32" s="7"/>
      <c r="B32" s="1"/>
    </row>
    <row r="33" spans="1:4" x14ac:dyDescent="0.2">
      <c r="A33" s="109" t="s">
        <v>8</v>
      </c>
      <c r="B33" s="110"/>
      <c r="C33" s="110"/>
      <c r="D33" s="111"/>
    </row>
    <row r="34" spans="1:4" x14ac:dyDescent="0.2">
      <c r="A34" s="2" t="s">
        <v>0</v>
      </c>
      <c r="B34" s="3" t="s">
        <v>39</v>
      </c>
      <c r="C34" s="3" t="s">
        <v>40</v>
      </c>
      <c r="D34" s="4" t="s">
        <v>6</v>
      </c>
    </row>
    <row r="35" spans="1:4" ht="53.25" customHeight="1" x14ac:dyDescent="0.2">
      <c r="A35" s="5" t="s">
        <v>1</v>
      </c>
      <c r="B35" s="6">
        <v>54</v>
      </c>
      <c r="C35" s="142" t="str">
        <f>IF(AND(B36&lt;1),"NO PM STATED",IF(AND(B35&gt;=B38-C37),"MET PM",IF(AND(B35&lt;B36-C37),"PM NOT MET")))</f>
        <v>MET PM</v>
      </c>
      <c r="D35" s="147"/>
    </row>
    <row r="36" spans="1:4" ht="26.65" customHeight="1" x14ac:dyDescent="0.2">
      <c r="A36" s="42" t="s">
        <v>29</v>
      </c>
      <c r="B36" s="6">
        <f>B38</f>
        <v>50</v>
      </c>
      <c r="C36" s="143"/>
      <c r="D36" s="148"/>
    </row>
    <row r="37" spans="1:4" ht="26.65" hidden="1" customHeight="1" x14ac:dyDescent="0.2">
      <c r="A37" s="42"/>
      <c r="B37" s="51">
        <v>0.1</v>
      </c>
      <c r="C37" s="47">
        <f>B36*B37</f>
        <v>5</v>
      </c>
      <c r="D37" s="148"/>
    </row>
    <row r="38" spans="1:4" ht="26.65" customHeight="1" x14ac:dyDescent="0.2">
      <c r="A38" s="8" t="s">
        <v>2</v>
      </c>
      <c r="B38" s="6">
        <v>50</v>
      </c>
      <c r="C38" s="87"/>
      <c r="D38" s="149"/>
    </row>
    <row r="39" spans="1:4" x14ac:dyDescent="0.2">
      <c r="A39" s="9"/>
    </row>
    <row r="40" spans="1:4" x14ac:dyDescent="0.2">
      <c r="A40" s="109" t="s">
        <v>9</v>
      </c>
      <c r="B40" s="110"/>
      <c r="C40" s="110"/>
      <c r="D40" s="111"/>
    </row>
    <row r="41" spans="1:4" x14ac:dyDescent="0.2">
      <c r="A41" s="11" t="s">
        <v>0</v>
      </c>
      <c r="B41" s="3" t="s">
        <v>39</v>
      </c>
      <c r="C41" s="3" t="s">
        <v>40</v>
      </c>
      <c r="D41" s="4" t="s">
        <v>6</v>
      </c>
    </row>
    <row r="42" spans="1:4" ht="53.25" customHeight="1" x14ac:dyDescent="0.2">
      <c r="A42" s="8" t="s">
        <v>1</v>
      </c>
      <c r="B42" s="6">
        <v>26689</v>
      </c>
      <c r="C42" s="142" t="str">
        <f>IF(AND(B43&lt;1),"NO PM STATED",IF(AND(B42&gt;=B45-C44),"MET PM",IF(AND(B42&lt;B43-C44),"PM NOT MET")))</f>
        <v>MET PM</v>
      </c>
      <c r="D42" s="147"/>
    </row>
    <row r="43" spans="1:4" ht="26.65" customHeight="1" x14ac:dyDescent="0.2">
      <c r="A43" s="42" t="s">
        <v>29</v>
      </c>
      <c r="B43" s="6">
        <f>B45</f>
        <v>19500</v>
      </c>
      <c r="C43" s="143"/>
      <c r="D43" s="148"/>
    </row>
    <row r="44" spans="1:4" ht="26.65" hidden="1" customHeight="1" x14ac:dyDescent="0.2">
      <c r="A44" s="42"/>
      <c r="B44" s="51">
        <v>0.1</v>
      </c>
      <c r="C44" s="47">
        <f>B43*B44</f>
        <v>1950</v>
      </c>
      <c r="D44" s="148"/>
    </row>
    <row r="45" spans="1:4" ht="26.65" customHeight="1" x14ac:dyDescent="0.2">
      <c r="A45" s="8" t="s">
        <v>2</v>
      </c>
      <c r="B45" s="6">
        <v>19500</v>
      </c>
      <c r="C45" s="88"/>
      <c r="D45" s="149"/>
    </row>
    <row r="46" spans="1:4" x14ac:dyDescent="0.2">
      <c r="A46" s="2" t="s">
        <v>5</v>
      </c>
      <c r="B46" s="3" t="s">
        <v>39</v>
      </c>
      <c r="C46" s="3" t="s">
        <v>40</v>
      </c>
      <c r="D46" s="4" t="s">
        <v>6</v>
      </c>
    </row>
    <row r="47" spans="1:4" ht="53.25" customHeight="1" x14ac:dyDescent="0.2">
      <c r="A47" s="5" t="s">
        <v>1</v>
      </c>
      <c r="B47" s="6">
        <v>29150</v>
      </c>
      <c r="C47" s="142" t="str">
        <f>IF(AND(B48&lt;1),"NO PM STATED",IF(AND(B47&gt;=B50-C49),"MET PM",IF(AND(B47&lt;B48-C49),"PM NOT MET")))</f>
        <v>MET PM</v>
      </c>
      <c r="D47" s="114"/>
    </row>
    <row r="48" spans="1:4" ht="26.65" customHeight="1" x14ac:dyDescent="0.2">
      <c r="A48" s="42" t="s">
        <v>29</v>
      </c>
      <c r="B48" s="6">
        <f>B50</f>
        <v>5000</v>
      </c>
      <c r="C48" s="143"/>
      <c r="D48" s="114"/>
    </row>
    <row r="49" spans="1:4" ht="26.65" hidden="1" customHeight="1" x14ac:dyDescent="0.2">
      <c r="A49" s="42"/>
      <c r="B49" s="51">
        <v>0.1</v>
      </c>
      <c r="C49" s="58">
        <f>B49*B48</f>
        <v>500</v>
      </c>
      <c r="D49" s="114"/>
    </row>
    <row r="50" spans="1:4" ht="26.65" customHeight="1" x14ac:dyDescent="0.2">
      <c r="A50" s="5" t="s">
        <v>2</v>
      </c>
      <c r="B50" s="6">
        <v>5000</v>
      </c>
      <c r="C50" s="82"/>
      <c r="D50" s="115"/>
    </row>
    <row r="51" spans="1:4" x14ac:dyDescent="0.2">
      <c r="A51" s="11" t="s">
        <v>20</v>
      </c>
      <c r="B51" s="3" t="s">
        <v>39</v>
      </c>
      <c r="C51" s="3" t="s">
        <v>40</v>
      </c>
      <c r="D51" s="4" t="s">
        <v>6</v>
      </c>
    </row>
    <row r="52" spans="1:4" ht="53.25" customHeight="1" x14ac:dyDescent="0.2">
      <c r="A52" s="8" t="s">
        <v>1</v>
      </c>
      <c r="B52" s="6">
        <v>26750</v>
      </c>
      <c r="C52" s="142" t="str">
        <f>IF(AND(B53&lt;1),"NO PM STATED",IF(AND(B52&gt;=B55-C54),"MET PM",IF(AND(B52&lt;B53-C54),"PM NOT MET")))</f>
        <v>MET PM</v>
      </c>
      <c r="D52" s="114"/>
    </row>
    <row r="53" spans="1:4" ht="26.65" customHeight="1" x14ac:dyDescent="0.2">
      <c r="A53" s="42" t="s">
        <v>29</v>
      </c>
      <c r="B53" s="6">
        <f>B55</f>
        <v>2400</v>
      </c>
      <c r="C53" s="143"/>
      <c r="D53" s="114"/>
    </row>
    <row r="54" spans="1:4" ht="26.65" hidden="1" customHeight="1" x14ac:dyDescent="0.2">
      <c r="A54" s="42"/>
      <c r="B54" s="51">
        <v>0.1</v>
      </c>
      <c r="C54" s="53">
        <f>B53*B54</f>
        <v>240</v>
      </c>
      <c r="D54" s="114"/>
    </row>
    <row r="55" spans="1:4" ht="26.65" customHeight="1" x14ac:dyDescent="0.2">
      <c r="A55" s="8" t="s">
        <v>2</v>
      </c>
      <c r="B55" s="6">
        <v>2400</v>
      </c>
      <c r="C55" s="88"/>
      <c r="D55" s="115"/>
    </row>
    <row r="56" spans="1:4" x14ac:dyDescent="0.2">
      <c r="A56" s="2" t="s">
        <v>31</v>
      </c>
      <c r="B56" s="3" t="s">
        <v>39</v>
      </c>
      <c r="C56" s="3" t="s">
        <v>40</v>
      </c>
      <c r="D56" s="4" t="s">
        <v>6</v>
      </c>
    </row>
    <row r="57" spans="1:4" ht="53.25" customHeight="1" x14ac:dyDescent="0.2">
      <c r="A57" s="5" t="s">
        <v>1</v>
      </c>
      <c r="B57" s="6">
        <v>6000</v>
      </c>
      <c r="C57" s="142" t="str">
        <f>IF(AND(B58&lt;1),"NO PM STATED",IF(AND(B57&gt;=B60-C59),"MET PM",IF(AND(B57&lt;B58-C59),"PM NOT MET")))</f>
        <v>MET PM</v>
      </c>
      <c r="D57" s="127"/>
    </row>
    <row r="58" spans="1:4" ht="26.65" customHeight="1" x14ac:dyDescent="0.2">
      <c r="A58" s="42" t="s">
        <v>29</v>
      </c>
      <c r="B58" s="6">
        <f>B60</f>
        <v>5000</v>
      </c>
      <c r="C58" s="143"/>
      <c r="D58" s="114"/>
    </row>
    <row r="59" spans="1:4" ht="26.65" hidden="1" customHeight="1" x14ac:dyDescent="0.2">
      <c r="A59" s="42"/>
      <c r="B59" s="51">
        <v>0.1</v>
      </c>
      <c r="C59" s="58">
        <f>B59*B58</f>
        <v>500</v>
      </c>
      <c r="D59" s="114"/>
    </row>
    <row r="60" spans="1:4" ht="26.65" customHeight="1" x14ac:dyDescent="0.2">
      <c r="A60" s="5" t="s">
        <v>2</v>
      </c>
      <c r="B60" s="6">
        <v>5000</v>
      </c>
      <c r="C60" s="82"/>
      <c r="D60" s="115"/>
    </row>
    <row r="61" spans="1:4" x14ac:dyDescent="0.2">
      <c r="A61" s="11" t="s">
        <v>22</v>
      </c>
      <c r="B61" s="3" t="s">
        <v>39</v>
      </c>
      <c r="C61" s="3" t="s">
        <v>40</v>
      </c>
      <c r="D61" s="4" t="s">
        <v>6</v>
      </c>
    </row>
    <row r="62" spans="1:4" ht="53.25" customHeight="1" x14ac:dyDescent="0.2">
      <c r="A62" s="8" t="s">
        <v>1</v>
      </c>
      <c r="B62" s="6">
        <v>35603</v>
      </c>
      <c r="C62" s="142" t="str">
        <f>IF(AND(B63&lt;1),"NO PM STATED",IF(AND(B62&gt;=B65-C64),"MET PM",IF(AND(B62&lt;B63-C64),"PM NOT MET")))</f>
        <v>MET PM</v>
      </c>
      <c r="D62" s="125"/>
    </row>
    <row r="63" spans="1:4" ht="26.65" customHeight="1" x14ac:dyDescent="0.2">
      <c r="A63" s="42" t="s">
        <v>29</v>
      </c>
      <c r="B63" s="6">
        <f>B65</f>
        <v>25000</v>
      </c>
      <c r="C63" s="143"/>
      <c r="D63" s="125"/>
    </row>
    <row r="64" spans="1:4" ht="26.65" hidden="1" customHeight="1" x14ac:dyDescent="0.2">
      <c r="A64" s="42"/>
      <c r="B64" s="51">
        <v>0.1</v>
      </c>
      <c r="C64" s="53">
        <f>B63*B64</f>
        <v>2500</v>
      </c>
      <c r="D64" s="125"/>
    </row>
    <row r="65" spans="1:4" ht="26.65" customHeight="1" x14ac:dyDescent="0.2">
      <c r="A65" s="8" t="s">
        <v>2</v>
      </c>
      <c r="B65" s="6">
        <v>25000</v>
      </c>
      <c r="C65" s="88"/>
      <c r="D65" s="126"/>
    </row>
    <row r="66" spans="1:4" x14ac:dyDescent="0.2">
      <c r="A66" s="12"/>
    </row>
    <row r="67" spans="1:4" x14ac:dyDescent="0.2">
      <c r="A67" s="109" t="s">
        <v>10</v>
      </c>
      <c r="B67" s="110"/>
      <c r="C67" s="110"/>
      <c r="D67" s="111"/>
    </row>
    <row r="68" spans="1:4" x14ac:dyDescent="0.2">
      <c r="A68" s="11" t="s">
        <v>0</v>
      </c>
      <c r="B68" s="3" t="s">
        <v>39</v>
      </c>
      <c r="C68" s="3" t="s">
        <v>40</v>
      </c>
      <c r="D68" s="4" t="s">
        <v>6</v>
      </c>
    </row>
    <row r="69" spans="1:4" ht="53.25" customHeight="1" x14ac:dyDescent="0.2">
      <c r="A69" s="8" t="s">
        <v>1</v>
      </c>
      <c r="B69" s="6">
        <v>2515</v>
      </c>
      <c r="C69" s="142" t="str">
        <f>IF(AND(B70&lt;1),"NO PM STATED",IF(AND(B69&gt;=B72-C71),"MET PM",IF(AND(B69&lt;B70-C71),"PM NOT MET")))</f>
        <v>MET PM</v>
      </c>
      <c r="D69" s="147"/>
    </row>
    <row r="70" spans="1:4" ht="26.65" customHeight="1" x14ac:dyDescent="0.2">
      <c r="A70" s="42" t="s">
        <v>29</v>
      </c>
      <c r="B70" s="6">
        <f>B72</f>
        <v>1500</v>
      </c>
      <c r="C70" s="143"/>
      <c r="D70" s="148"/>
    </row>
    <row r="71" spans="1:4" ht="26.65" hidden="1" customHeight="1" x14ac:dyDescent="0.2">
      <c r="A71" s="42"/>
      <c r="B71" s="51">
        <v>0.1</v>
      </c>
      <c r="C71" s="47">
        <f>B70*B71</f>
        <v>150</v>
      </c>
      <c r="D71" s="148"/>
    </row>
    <row r="72" spans="1:4" ht="26.65" customHeight="1" x14ac:dyDescent="0.2">
      <c r="A72" s="8" t="s">
        <v>2</v>
      </c>
      <c r="B72" s="6">
        <v>1500</v>
      </c>
      <c r="C72" s="88"/>
      <c r="D72" s="149"/>
    </row>
    <row r="73" spans="1:4" x14ac:dyDescent="0.2">
      <c r="A73" s="12"/>
    </row>
    <row r="74" spans="1:4" x14ac:dyDescent="0.2">
      <c r="A74" s="108" t="s">
        <v>57</v>
      </c>
      <c r="B74" s="107"/>
      <c r="C74" s="107"/>
      <c r="D74" s="107"/>
    </row>
    <row r="75" spans="1:4" x14ac:dyDescent="0.2">
      <c r="A75" s="12"/>
    </row>
    <row r="76" spans="1:4" x14ac:dyDescent="0.2">
      <c r="A76" s="109" t="s">
        <v>3</v>
      </c>
      <c r="B76" s="110"/>
      <c r="C76" s="110"/>
      <c r="D76" s="111"/>
    </row>
    <row r="77" spans="1:4" x14ac:dyDescent="0.2">
      <c r="A77" s="11" t="s">
        <v>0</v>
      </c>
      <c r="B77" s="3" t="s">
        <v>39</v>
      </c>
      <c r="C77" s="3" t="s">
        <v>40</v>
      </c>
      <c r="D77" s="4" t="s">
        <v>6</v>
      </c>
    </row>
    <row r="78" spans="1:4" ht="53.25" customHeight="1" x14ac:dyDescent="0.2">
      <c r="A78" s="14" t="s">
        <v>1</v>
      </c>
      <c r="B78" s="6">
        <v>61</v>
      </c>
      <c r="C78" s="142" t="str">
        <f>IF(AND(B79&lt;1),"NO PM STATED",IF(AND(B78&gt;=B81-C80),"MET PM",IF(AND(B78&lt;B79-C80),"PM NOT MET")))</f>
        <v>PM NOT MET</v>
      </c>
      <c r="D78" s="114"/>
    </row>
    <row r="79" spans="1:4" ht="26.65" customHeight="1" x14ac:dyDescent="0.2">
      <c r="A79" s="42" t="s">
        <v>29</v>
      </c>
      <c r="B79" s="6">
        <f>B81</f>
        <v>75</v>
      </c>
      <c r="C79" s="143"/>
      <c r="D79" s="114"/>
    </row>
    <row r="80" spans="1:4" ht="26.65" hidden="1" customHeight="1" x14ac:dyDescent="0.2">
      <c r="A80" s="42"/>
      <c r="B80" s="51">
        <v>0.05</v>
      </c>
      <c r="C80" s="47">
        <f>B80*B79</f>
        <v>3.75</v>
      </c>
      <c r="D80" s="114"/>
    </row>
    <row r="81" spans="1:4" ht="26.65" customHeight="1" x14ac:dyDescent="0.2">
      <c r="A81" s="14" t="s">
        <v>2</v>
      </c>
      <c r="B81" s="6">
        <v>75</v>
      </c>
      <c r="C81" s="88"/>
      <c r="D81" s="115"/>
    </row>
    <row r="82" spans="1:4" x14ac:dyDescent="0.2">
      <c r="A82" s="12"/>
    </row>
    <row r="83" spans="1:4" x14ac:dyDescent="0.2">
      <c r="A83" s="107" t="s">
        <v>64</v>
      </c>
      <c r="B83" s="107"/>
      <c r="C83" s="107"/>
      <c r="D83" s="107"/>
    </row>
    <row r="84" spans="1:4" x14ac:dyDescent="0.2">
      <c r="A84" s="12"/>
    </row>
    <row r="85" spans="1:4" ht="46.5" customHeight="1" x14ac:dyDescent="0.2">
      <c r="A85" s="104" t="s">
        <v>41</v>
      </c>
      <c r="B85" s="104"/>
      <c r="C85" s="104"/>
      <c r="D85" s="104"/>
    </row>
    <row r="119" spans="1:4" x14ac:dyDescent="0.2">
      <c r="A119" s="12"/>
      <c r="B119" s="12"/>
      <c r="C119" s="12"/>
      <c r="D119" s="12"/>
    </row>
  </sheetData>
  <sheetProtection password="CD52" sheet="1" objects="1" scenarios="1"/>
  <protectedRanges>
    <protectedRange sqref="D8 D13 D18 D23 D28 D35 D42 D47 D52 D57 D62 D69 D78" name="Range1"/>
  </protectedRanges>
  <customSheetViews>
    <customSheetView guid="{47CDEB64-ABB4-4932-9951-3A119F89C289}" scale="60" showPageBreaks="1" view="pageBreakPreview" showRuler="0" topLeftCell="A43">
      <selection activeCell="J14" sqref="J14"/>
      <rowBreaks count="3" manualBreakCount="3">
        <brk id="19" max="16383" man="1"/>
        <brk id="37" max="16383" man="1"/>
        <brk id="59" max="16383" man="1"/>
      </rowBreaks>
      <pageMargins left="0.33" right="0.4" top="0.52" bottom="0.72" header="0.5" footer="0.5"/>
      <pageSetup scale="94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activeCell="C11" sqref="C11:C12"/>
      <rowBreaks count="1" manualBreakCount="1">
        <brk id="47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31">
      <selection activeCell="C42" sqref="C42"/>
      <rowBreaks count="1" manualBreakCount="1">
        <brk id="51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39">
    <mergeCell ref="A85:D85"/>
    <mergeCell ref="A83:D83"/>
    <mergeCell ref="A74:D74"/>
    <mergeCell ref="C78:C79"/>
    <mergeCell ref="D78:D81"/>
    <mergeCell ref="A76:D76"/>
    <mergeCell ref="D69:D72"/>
    <mergeCell ref="C69:C70"/>
    <mergeCell ref="C47:C48"/>
    <mergeCell ref="C35:C36"/>
    <mergeCell ref="C28:C29"/>
    <mergeCell ref="D57:D60"/>
    <mergeCell ref="D52:D55"/>
    <mergeCell ref="C57:C58"/>
    <mergeCell ref="A40:D40"/>
    <mergeCell ref="C42:C43"/>
    <mergeCell ref="C52:C53"/>
    <mergeCell ref="A67:D67"/>
    <mergeCell ref="D42:D45"/>
    <mergeCell ref="D47:D50"/>
    <mergeCell ref="D62:D65"/>
    <mergeCell ref="C62:C63"/>
    <mergeCell ref="A6:D6"/>
    <mergeCell ref="D8:D11"/>
    <mergeCell ref="D28:D31"/>
    <mergeCell ref="D35:D38"/>
    <mergeCell ref="A33:D33"/>
    <mergeCell ref="C8:C9"/>
    <mergeCell ref="D13:D16"/>
    <mergeCell ref="D23:D26"/>
    <mergeCell ref="C13:C14"/>
    <mergeCell ref="C18:C19"/>
    <mergeCell ref="C23:C24"/>
    <mergeCell ref="D18:D21"/>
    <mergeCell ref="A1:D1"/>
    <mergeCell ref="A3:C3"/>
    <mergeCell ref="A4:C4"/>
    <mergeCell ref="D3:D4"/>
    <mergeCell ref="A2:D2"/>
  </mergeCells>
  <phoneticPr fontId="8" type="noConversion"/>
  <conditionalFormatting sqref="C60 C54">
    <cfRule type="cellIs" dxfId="19" priority="23" operator="equal">
      <formula>"Not on target to meet PM"</formula>
    </cfRule>
  </conditionalFormatting>
  <conditionalFormatting sqref="B9">
    <cfRule type="cellIs" dxfId="18" priority="14" operator="lessThan">
      <formula>1</formula>
    </cfRule>
  </conditionalFormatting>
  <conditionalFormatting sqref="C78 C69 C62 C57 C52 C47 C42 C35 C28 C23 C18 C13 C8">
    <cfRule type="cellIs" dxfId="17" priority="2" operator="equal">
      <formula>"NO PM STATED"</formula>
    </cfRule>
  </conditionalFormatting>
  <conditionalFormatting sqref="C78 C69 C62 C57 C52 C47 C42 C35 C28 C23 C18 C13 C8">
    <cfRule type="cellIs" dxfId="16" priority="3" stopIfTrue="1" operator="equal">
      <formula>"PM NOT MET"</formula>
    </cfRule>
  </conditionalFormatting>
  <conditionalFormatting sqref="B79 B70 B63 B58 B53 B48 B43 B36 B29 B24 B19 B14">
    <cfRule type="cellIs" dxfId="15" priority="1" operator="lessThan">
      <formula>1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2" manualBreakCount="2">
    <brk id="26" max="16383" man="1"/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249977111117893"/>
  </sheetPr>
  <dimension ref="A1:E123"/>
  <sheetViews>
    <sheetView zoomScaleNormal="100" workbookViewId="0">
      <selection activeCell="G12" sqref="G12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95" t="s">
        <v>56</v>
      </c>
      <c r="B1" s="95"/>
      <c r="C1" s="95"/>
      <c r="D1" s="95"/>
      <c r="E1" s="15"/>
    </row>
    <row r="2" spans="1:5" ht="15.75" x14ac:dyDescent="0.25">
      <c r="A2" s="96" t="s">
        <v>16</v>
      </c>
      <c r="B2" s="97"/>
      <c r="C2" s="97"/>
      <c r="D2" s="98"/>
    </row>
    <row r="3" spans="1:5" ht="60" customHeight="1" x14ac:dyDescent="0.2">
      <c r="A3" s="99" t="s">
        <v>42</v>
      </c>
      <c r="B3" s="100"/>
      <c r="C3" s="101"/>
      <c r="D3" s="123" t="s">
        <v>60</v>
      </c>
    </row>
    <row r="4" spans="1:5" ht="75.75" customHeight="1" x14ac:dyDescent="0.2">
      <c r="A4" s="99" t="s">
        <v>38</v>
      </c>
      <c r="B4" s="100"/>
      <c r="C4" s="101"/>
      <c r="D4" s="103"/>
    </row>
    <row r="5" spans="1:5" ht="12.75" customHeight="1" x14ac:dyDescent="0.2"/>
    <row r="6" spans="1:5" x14ac:dyDescent="0.2">
      <c r="A6" s="109" t="s">
        <v>7</v>
      </c>
      <c r="B6" s="110"/>
      <c r="C6" s="110"/>
      <c r="D6" s="111"/>
    </row>
    <row r="7" spans="1:5" x14ac:dyDescent="0.2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">
      <c r="A8" s="5" t="s">
        <v>1</v>
      </c>
      <c r="B8" s="6">
        <v>4528</v>
      </c>
      <c r="C8" s="142" t="str">
        <f>IF(AND(B9&lt;1),"NO PM STATED",IF(AND(B8&gt;=B11-C10),"MET PM",IF(AND(B8&lt;B9-C10),"PM NOT MET")))</f>
        <v>MET PM</v>
      </c>
      <c r="D8" s="114"/>
    </row>
    <row r="9" spans="1:5" ht="26.65" customHeight="1" x14ac:dyDescent="0.2">
      <c r="A9" s="42" t="s">
        <v>29</v>
      </c>
      <c r="B9" s="6">
        <f>B11</f>
        <v>2334</v>
      </c>
      <c r="C9" s="143"/>
      <c r="D9" s="114"/>
    </row>
    <row r="10" spans="1:5" ht="26.65" hidden="1" customHeight="1" x14ac:dyDescent="0.2">
      <c r="A10" s="42"/>
      <c r="B10" s="51">
        <v>0.1</v>
      </c>
      <c r="C10" s="58">
        <f>B9*B10</f>
        <v>233.4</v>
      </c>
      <c r="D10" s="114"/>
    </row>
    <row r="11" spans="1:5" ht="26.65" customHeight="1" x14ac:dyDescent="0.2">
      <c r="A11" s="5" t="s">
        <v>2</v>
      </c>
      <c r="B11" s="6">
        <v>2334</v>
      </c>
      <c r="C11" s="81"/>
      <c r="D11" s="115"/>
    </row>
    <row r="12" spans="1:5" ht="12.75" customHeight="1" x14ac:dyDescent="0.2">
      <c r="A12" s="7"/>
      <c r="B12" s="1"/>
    </row>
    <row r="13" spans="1:5" x14ac:dyDescent="0.2">
      <c r="A13" s="109" t="s">
        <v>8</v>
      </c>
      <c r="B13" s="110"/>
      <c r="C13" s="110"/>
      <c r="D13" s="111"/>
    </row>
    <row r="14" spans="1:5" x14ac:dyDescent="0.2">
      <c r="A14" s="2" t="s">
        <v>0</v>
      </c>
      <c r="B14" s="3" t="s">
        <v>39</v>
      </c>
      <c r="C14" s="3" t="s">
        <v>40</v>
      </c>
      <c r="D14" s="4" t="s">
        <v>6</v>
      </c>
    </row>
    <row r="15" spans="1:5" ht="53.25" customHeight="1" x14ac:dyDescent="0.2">
      <c r="A15" s="5" t="s">
        <v>1</v>
      </c>
      <c r="B15" s="6">
        <v>231</v>
      </c>
      <c r="C15" s="142" t="str">
        <f>IF(AND(B16&lt;1),"NO PM STATED",IF(AND(B15&gt;=B18-C17),"MET PM",IF(AND(B15&lt;B16-C17),"PM NOT MET")))</f>
        <v>MET PM</v>
      </c>
      <c r="D15" s="140"/>
    </row>
    <row r="16" spans="1:5" ht="26.65" customHeight="1" x14ac:dyDescent="0.2">
      <c r="A16" s="42" t="s">
        <v>29</v>
      </c>
      <c r="B16" s="6">
        <f>B18</f>
        <v>33</v>
      </c>
      <c r="C16" s="143"/>
      <c r="D16" s="125"/>
    </row>
    <row r="17" spans="1:4" ht="26.65" hidden="1" customHeight="1" x14ac:dyDescent="0.2">
      <c r="A17" s="42"/>
      <c r="B17" s="51">
        <v>0.1</v>
      </c>
      <c r="C17" s="52">
        <f>B16*B17</f>
        <v>3.3000000000000003</v>
      </c>
      <c r="D17" s="125"/>
    </row>
    <row r="18" spans="1:4" ht="26.65" customHeight="1" x14ac:dyDescent="0.2">
      <c r="A18" s="8" t="s">
        <v>2</v>
      </c>
      <c r="B18" s="6">
        <v>33</v>
      </c>
      <c r="C18" s="81"/>
      <c r="D18" s="126"/>
    </row>
    <row r="19" spans="1:4" ht="12.75" customHeight="1" x14ac:dyDescent="0.2">
      <c r="A19" s="9"/>
    </row>
    <row r="20" spans="1:4" x14ac:dyDescent="0.2">
      <c r="A20" s="109" t="s">
        <v>9</v>
      </c>
      <c r="B20" s="110"/>
      <c r="C20" s="110"/>
      <c r="D20" s="111"/>
    </row>
    <row r="21" spans="1:4" x14ac:dyDescent="0.2">
      <c r="A21" s="11" t="s">
        <v>0</v>
      </c>
      <c r="B21" s="3" t="s">
        <v>39</v>
      </c>
      <c r="C21" s="3" t="s">
        <v>40</v>
      </c>
      <c r="D21" s="4" t="s">
        <v>6</v>
      </c>
    </row>
    <row r="22" spans="1:4" ht="53.25" customHeight="1" x14ac:dyDescent="0.2">
      <c r="A22" s="8" t="s">
        <v>1</v>
      </c>
      <c r="B22" s="6">
        <v>234930</v>
      </c>
      <c r="C22" s="142" t="str">
        <f>IF(AND(B23&lt;1),"NO PM STATED",IF(AND(B22&gt;=B25-C24),"MET PM",IF(AND(B22&lt;B23-C24),"PM NOT MET")))</f>
        <v>MET PM</v>
      </c>
      <c r="D22" s="114"/>
    </row>
    <row r="23" spans="1:4" ht="26.65" customHeight="1" x14ac:dyDescent="0.2">
      <c r="A23" s="42" t="s">
        <v>29</v>
      </c>
      <c r="B23" s="6">
        <f>B25</f>
        <v>199083</v>
      </c>
      <c r="C23" s="143"/>
      <c r="D23" s="114"/>
    </row>
    <row r="24" spans="1:4" ht="26.65" hidden="1" customHeight="1" x14ac:dyDescent="0.2">
      <c r="A24" s="42"/>
      <c r="B24" s="51">
        <v>0.1</v>
      </c>
      <c r="C24" s="58">
        <f>B23*B24</f>
        <v>19908.300000000003</v>
      </c>
      <c r="D24" s="114"/>
    </row>
    <row r="25" spans="1:4" ht="26.65" customHeight="1" x14ac:dyDescent="0.2">
      <c r="A25" s="8" t="s">
        <v>2</v>
      </c>
      <c r="B25" s="6">
        <v>199083</v>
      </c>
      <c r="C25" s="81"/>
      <c r="D25" s="115"/>
    </row>
    <row r="26" spans="1:4" ht="12.75" customHeight="1" x14ac:dyDescent="0.2">
      <c r="A26" s="12"/>
    </row>
    <row r="27" spans="1:4" x14ac:dyDescent="0.2">
      <c r="A27" s="109" t="s">
        <v>10</v>
      </c>
      <c r="B27" s="110"/>
      <c r="C27" s="110"/>
      <c r="D27" s="111"/>
    </row>
    <row r="28" spans="1:4" x14ac:dyDescent="0.2">
      <c r="A28" s="11" t="s">
        <v>0</v>
      </c>
      <c r="B28" s="3" t="s">
        <v>39</v>
      </c>
      <c r="C28" s="3" t="s">
        <v>40</v>
      </c>
      <c r="D28" s="4" t="s">
        <v>6</v>
      </c>
    </row>
    <row r="29" spans="1:4" ht="53.25" customHeight="1" x14ac:dyDescent="0.2">
      <c r="A29" s="8" t="s">
        <v>1</v>
      </c>
      <c r="B29" s="6">
        <v>347</v>
      </c>
      <c r="C29" s="142" t="str">
        <f>IF(AND(B30&lt;1),"NO PM STATED",IF(AND(B29&gt;=B32-C31),"MET PM",IF(AND(B29&lt;B30-C31),"PM NOT MET")))</f>
        <v>MET PM</v>
      </c>
      <c r="D29" s="114"/>
    </row>
    <row r="30" spans="1:4" ht="26.65" customHeight="1" x14ac:dyDescent="0.2">
      <c r="A30" s="42" t="s">
        <v>29</v>
      </c>
      <c r="B30" s="6">
        <f>B32</f>
        <v>159</v>
      </c>
      <c r="C30" s="143"/>
      <c r="D30" s="114"/>
    </row>
    <row r="31" spans="1:4" ht="26.65" hidden="1" customHeight="1" x14ac:dyDescent="0.2">
      <c r="A31" s="42"/>
      <c r="B31" s="51">
        <v>0.1</v>
      </c>
      <c r="C31" s="52">
        <f>B30*B31</f>
        <v>15.9</v>
      </c>
      <c r="D31" s="114"/>
    </row>
    <row r="32" spans="1:4" ht="26.65" customHeight="1" x14ac:dyDescent="0.2">
      <c r="A32" s="8" t="s">
        <v>2</v>
      </c>
      <c r="B32" s="6">
        <v>159</v>
      </c>
      <c r="C32" s="83"/>
      <c r="D32" s="115"/>
    </row>
    <row r="33" spans="1:4" ht="12.75" customHeight="1" x14ac:dyDescent="0.2">
      <c r="A33" s="12"/>
    </row>
    <row r="34" spans="1:4" x14ac:dyDescent="0.2">
      <c r="A34" s="108" t="s">
        <v>57</v>
      </c>
      <c r="B34" s="107"/>
      <c r="C34" s="107"/>
      <c r="D34" s="107"/>
    </row>
    <row r="35" spans="1:4" x14ac:dyDescent="0.2">
      <c r="A35" s="12"/>
    </row>
    <row r="36" spans="1:4" x14ac:dyDescent="0.2">
      <c r="A36" s="120" t="s">
        <v>3</v>
      </c>
      <c r="B36" s="121"/>
      <c r="C36" s="121"/>
      <c r="D36" s="122"/>
    </row>
    <row r="37" spans="1:4" x14ac:dyDescent="0.2">
      <c r="A37" s="11" t="s">
        <v>0</v>
      </c>
      <c r="B37" s="3" t="s">
        <v>39</v>
      </c>
      <c r="C37" s="3" t="s">
        <v>40</v>
      </c>
      <c r="D37" s="4" t="s">
        <v>6</v>
      </c>
    </row>
    <row r="38" spans="1:4" ht="53.25" customHeight="1" x14ac:dyDescent="0.2">
      <c r="A38" s="14" t="s">
        <v>1</v>
      </c>
      <c r="B38" s="6">
        <v>29</v>
      </c>
      <c r="C38" s="142" t="str">
        <f>IF(AND(B39&lt;1),"NO PM STATED",IF(AND(B38&gt;=B41-C40),"MET PM",IF(AND(B38&lt;B39-C40),"PM NOT MET")))</f>
        <v>PM NOT MET</v>
      </c>
      <c r="D38" s="141"/>
    </row>
    <row r="39" spans="1:4" ht="26.65" customHeight="1" x14ac:dyDescent="0.2">
      <c r="A39" s="42" t="s">
        <v>29</v>
      </c>
      <c r="B39" s="6">
        <f>B41</f>
        <v>40</v>
      </c>
      <c r="C39" s="143"/>
      <c r="D39" s="114"/>
    </row>
    <row r="40" spans="1:4" ht="26.65" hidden="1" customHeight="1" x14ac:dyDescent="0.2">
      <c r="A40" s="42"/>
      <c r="B40" s="51">
        <v>0.05</v>
      </c>
      <c r="C40" s="52">
        <f>B39*B40</f>
        <v>2</v>
      </c>
      <c r="D40" s="114"/>
    </row>
    <row r="41" spans="1:4" ht="45.75" customHeight="1" x14ac:dyDescent="0.2">
      <c r="A41" s="14" t="s">
        <v>2</v>
      </c>
      <c r="B41" s="6">
        <v>40</v>
      </c>
      <c r="C41" s="81"/>
      <c r="D41" s="115"/>
    </row>
    <row r="42" spans="1:4" ht="12.75" customHeight="1" x14ac:dyDescent="0.2">
      <c r="A42" s="12"/>
    </row>
    <row r="43" spans="1:4" x14ac:dyDescent="0.2">
      <c r="A43" s="107" t="s">
        <v>64</v>
      </c>
      <c r="B43" s="107"/>
      <c r="C43" s="107"/>
      <c r="D43" s="107"/>
    </row>
    <row r="44" spans="1:4" ht="9" customHeight="1" x14ac:dyDescent="0.2">
      <c r="A44" s="12"/>
    </row>
    <row r="45" spans="1:4" ht="47.45" customHeight="1" x14ac:dyDescent="0.2">
      <c r="A45" s="104" t="s">
        <v>41</v>
      </c>
      <c r="B45" s="104"/>
      <c r="C45" s="104"/>
      <c r="D45" s="104"/>
    </row>
    <row r="123" spans="1:4" x14ac:dyDescent="0.2">
      <c r="A123" s="12"/>
      <c r="B123" s="12"/>
      <c r="C123" s="12"/>
      <c r="D123" s="12"/>
    </row>
  </sheetData>
  <sheetProtection password="CD52" sheet="1" objects="1" scenarios="1"/>
  <protectedRanges>
    <protectedRange sqref="D8 D15 D22 D29 D38" name="Range1"/>
  </protectedRanges>
  <customSheetViews>
    <customSheetView guid="{47CDEB64-ABB4-4932-9951-3A119F89C289}" scale="60" showPageBreaks="1" view="pageBreakPreview" showRuler="0" topLeftCell="A4">
      <selection activeCell="D18" sqref="D18:D19"/>
      <rowBreaks count="1" manualBreakCount="1">
        <brk id="26" max="16383" man="1"/>
      </rowBreaks>
      <pageMargins left="0.33" right="0.4" top="0.52" bottom="0.72" header="0.5" footer="0.5"/>
      <pageSetup scale="95" orientation="portrait" r:id="rId1"/>
      <headerFooter alignWithMargins="0">
        <oddFooter>&amp;L&amp;9 12/01/2008 &amp;A&amp;R&amp;9CCSC HOM 08-55 Page &amp;P of &amp;N</oddFooter>
      </headerFooter>
    </customSheetView>
    <customSheetView guid="{038299EE-3F7A-4559-A492-CAB768484930}" scale="115" showRuler="0">
      <selection sqref="A1:D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3A600F54-6A56-45BB-B747-8667762B4338}" scale="75" showRuler="0" topLeftCell="A25">
      <selection activeCell="A36" sqref="A36"/>
      <rowBreaks count="1" manualBreakCount="1">
        <brk id="22" max="16383" man="1"/>
      </rowBreaks>
      <pageMargins left="0.33" right="0.4" top="0.52" bottom="0.49" header="0.5" footer="0.5"/>
      <pageSetup orientation="portrait" r:id="rId3"/>
      <headerFooter alignWithMargins="0"/>
    </customSheetView>
  </customSheetViews>
  <mergeCells count="23">
    <mergeCell ref="A34:D34"/>
    <mergeCell ref="A45:D45"/>
    <mergeCell ref="A43:D43"/>
    <mergeCell ref="A36:D36"/>
    <mergeCell ref="D38:D41"/>
    <mergeCell ref="C38:C39"/>
    <mergeCell ref="D8:D11"/>
    <mergeCell ref="C8:C9"/>
    <mergeCell ref="A13:D13"/>
    <mergeCell ref="A20:D20"/>
    <mergeCell ref="C29:C30"/>
    <mergeCell ref="D22:D25"/>
    <mergeCell ref="C15:C16"/>
    <mergeCell ref="A27:D27"/>
    <mergeCell ref="D15:D18"/>
    <mergeCell ref="C22:C23"/>
    <mergeCell ref="D29:D32"/>
    <mergeCell ref="A6:D6"/>
    <mergeCell ref="A1:D1"/>
    <mergeCell ref="A3:C3"/>
    <mergeCell ref="A4:C4"/>
    <mergeCell ref="D3:D4"/>
    <mergeCell ref="A2:D2"/>
  </mergeCells>
  <phoneticPr fontId="8" type="noConversion"/>
  <conditionalFormatting sqref="B39 B30 B23 B16 B9">
    <cfRule type="cellIs" dxfId="14" priority="5" operator="lessThan">
      <formula>1</formula>
    </cfRule>
  </conditionalFormatting>
  <conditionalFormatting sqref="C38 C29 C22 C15 C8">
    <cfRule type="cellIs" dxfId="13" priority="1" operator="equal">
      <formula>"NO PM STATED"</formula>
    </cfRule>
  </conditionalFormatting>
  <conditionalFormatting sqref="C38 C29 C22 C15 C8">
    <cfRule type="cellIs" dxfId="12" priority="2" stopIfTrue="1" operator="equal">
      <formula>"PM NOT MET"</formula>
    </cfRule>
  </conditionalFormatting>
  <pageMargins left="0.33" right="0.4" top="0.52" bottom="0.72" header="0.5" footer="0.5"/>
  <pageSetup scale="96" orientation="portrait" r:id="rId4"/>
  <headerFooter alignWithMargins="0">
    <oddFooter>&amp;L&amp;9 07/14/2014  &amp;A&amp;R&amp;9Attachment 2, CCPC HOM 14-21 Page &amp;P of  &amp;N</oddFooter>
  </headerFooter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29053A-2021-4B0B-9E5E-6F322ED4DE47}"/>
</file>

<file path=customXml/itemProps2.xml><?xml version="1.0" encoding="utf-8"?>
<ds:datastoreItem xmlns:ds="http://schemas.openxmlformats.org/officeDocument/2006/customXml" ds:itemID="{14400E47-A7EF-443E-94FE-4091DDAEFD91}"/>
</file>

<file path=customXml/itemProps3.xml><?xml version="1.0" encoding="utf-8"?>
<ds:datastoreItem xmlns:ds="http://schemas.openxmlformats.org/officeDocument/2006/customXml" ds:itemID="{34205BA8-B78A-4D23-8857-531267F756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Allegany</vt:lpstr>
      <vt:lpstr>Anne_Arundel</vt:lpstr>
      <vt:lpstr>Balto_City_LHD</vt:lpstr>
      <vt:lpstr>Balto_City_UM</vt:lpstr>
      <vt:lpstr>Balto_County</vt:lpstr>
      <vt:lpstr>Calvert</vt:lpstr>
      <vt:lpstr>Caroline</vt:lpstr>
      <vt:lpstr>Carroll</vt:lpstr>
      <vt:lpstr>Cecil</vt:lpstr>
      <vt:lpstr>Charles</vt:lpstr>
      <vt:lpstr>Dorchester</vt:lpstr>
      <vt:lpstr>Frederick</vt:lpstr>
      <vt:lpstr>Allegany!Print_Area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Cynthia Walker</cp:lastModifiedBy>
  <cp:lastPrinted>2014-07-11T18:01:42Z</cp:lastPrinted>
  <dcterms:created xsi:type="dcterms:W3CDTF">2008-11-25T20:02:10Z</dcterms:created>
  <dcterms:modified xsi:type="dcterms:W3CDTF">2014-07-16T19:33:59Z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Order">
    <vt:r8>27100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