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-1305" yWindow="-105" windowWidth="11340" windowHeight="11640" tabRatio="922" activeTab="2"/>
  </bookViews>
  <sheets>
    <sheet name="Allegany" sheetId="1" r:id="rId1"/>
    <sheet name="Anne_Arundel" sheetId="2" r:id="rId2"/>
    <sheet name="Balto_City_LHD" sheetId="3" r:id="rId3"/>
    <sheet name="Balto_City_UM" sheetId="4" r:id="rId4"/>
    <sheet name="Balto_County" sheetId="5" r:id="rId5"/>
    <sheet name="Calvert" sheetId="6" r:id="rId6"/>
    <sheet name="Caroline" sheetId="7" r:id="rId7"/>
    <sheet name="Carroll" sheetId="8" r:id="rId8"/>
    <sheet name="Cecil" sheetId="9" r:id="rId9"/>
    <sheet name="Charles" sheetId="10" r:id="rId10"/>
    <sheet name="Dorchester" sheetId="11" r:id="rId11"/>
    <sheet name="Frederick" sheetId="12" r:id="rId12"/>
  </sheets>
  <definedNames>
    <definedName name="_xlnm._FilterDatabase" localSheetId="4" hidden="1">Balto_County!$A$76:$E$80</definedName>
    <definedName name="_xlnm._FilterDatabase" localSheetId="5" hidden="1">Calvert!$A$67:$E$67</definedName>
    <definedName name="_xlnm._FilterDatabase" localSheetId="6" hidden="1">Caroline!$A$7:$E$16</definedName>
    <definedName name="_xlnm._FilterDatabase" localSheetId="7" hidden="1">Carroll!$A$77:$E$81</definedName>
    <definedName name="_xlnm._FilterDatabase" localSheetId="9" hidden="1">Charles!$A$7:$E$7</definedName>
    <definedName name="_xlnm._FilterDatabase" localSheetId="11" hidden="1">Frederick!#REF!</definedName>
    <definedName name="_xlnm.Print_Area" localSheetId="0">Allegany!$A$1:$D$45</definedName>
  </definedNames>
  <calcPr calcId="145621"/>
  <customWorkbookViews>
    <customWorkbookView name="lunderwood - Personal View" guid="{47CDEB64-ABB4-4932-9951-3A119F89C289}" mergeInterval="0" changesSavedWin="1" personalView="1" maximized="1" windowWidth="1020" windowHeight="552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aweinstein - Personal View" guid="{3A600F54-6A56-45BB-B747-8667762B4338}" mergeInterval="0" personalView="1" maximized="1" windowWidth="1020" windowHeight="526" tabRatio="922" activeSheetId="1"/>
  </customWorkbookViews>
  <fileRecoveryPr autoRecover="0"/>
</workbook>
</file>

<file path=xl/calcChain.xml><?xml version="1.0" encoding="utf-8"?>
<calcChain xmlns="http://schemas.openxmlformats.org/spreadsheetml/2006/main">
  <c r="B26" i="10" l="1"/>
  <c r="C41" i="12"/>
  <c r="C30" i="12"/>
  <c r="C23" i="12"/>
  <c r="B59" i="10"/>
  <c r="C60" i="10"/>
  <c r="C58" i="10" s="1"/>
  <c r="B50" i="10"/>
  <c r="C49" i="10" s="1"/>
  <c r="C51" i="10"/>
  <c r="B45" i="10"/>
  <c r="C46" i="10" s="1"/>
  <c r="C37" i="10"/>
  <c r="C32" i="10"/>
  <c r="C27" i="10"/>
  <c r="C25" i="10"/>
  <c r="B21" i="10"/>
  <c r="C20" i="10"/>
  <c r="B14" i="10"/>
  <c r="C13" i="10" s="1"/>
  <c r="C15" i="10"/>
  <c r="C8" i="10"/>
  <c r="B9" i="10"/>
  <c r="C10" i="10"/>
  <c r="C18" i="6"/>
  <c r="C8" i="11"/>
  <c r="B70" i="8"/>
  <c r="C71" i="8"/>
  <c r="C69" i="8" s="1"/>
  <c r="C62" i="8"/>
  <c r="C52" i="8"/>
  <c r="C47" i="8"/>
  <c r="B36" i="8"/>
  <c r="C35" i="8" s="1"/>
  <c r="C37" i="8"/>
  <c r="C23" i="8"/>
  <c r="C36" i="7"/>
  <c r="C58" i="5"/>
  <c r="C63" i="5"/>
  <c r="C68" i="5"/>
  <c r="B89" i="2"/>
  <c r="B95" i="2"/>
  <c r="C96" i="2" s="1"/>
  <c r="B102" i="2"/>
  <c r="B59" i="4"/>
  <c r="B53" i="4"/>
  <c r="B69" i="4"/>
  <c r="C70" i="4" s="1"/>
  <c r="B78" i="4"/>
  <c r="B85" i="4"/>
  <c r="C86" i="4" s="1"/>
  <c r="C84" i="4"/>
  <c r="B91" i="4"/>
  <c r="B98" i="4"/>
  <c r="C47" i="4"/>
  <c r="C37" i="3"/>
  <c r="C32" i="3"/>
  <c r="C13" i="3"/>
  <c r="C8" i="3"/>
  <c r="C57" i="2"/>
  <c r="C52" i="2"/>
  <c r="C8" i="2"/>
  <c r="B84" i="5"/>
  <c r="C85" i="5" s="1"/>
  <c r="B24" i="8"/>
  <c r="C25" i="8"/>
  <c r="B23" i="9"/>
  <c r="C24" i="9" s="1"/>
  <c r="B26" i="7"/>
  <c r="C27" i="7" s="1"/>
  <c r="C79" i="4"/>
  <c r="B39" i="9"/>
  <c r="C40" i="9" s="1"/>
  <c r="B38" i="10"/>
  <c r="C39" i="10"/>
  <c r="B33" i="6"/>
  <c r="C34" i="6" s="1"/>
  <c r="C32" i="6"/>
  <c r="B79" i="8"/>
  <c r="C78" i="8" s="1"/>
  <c r="B63" i="12"/>
  <c r="B9" i="12"/>
  <c r="B30" i="11"/>
  <c r="B23" i="11"/>
  <c r="C24" i="11" s="1"/>
  <c r="B9" i="2"/>
  <c r="B39" i="1"/>
  <c r="C40" i="1"/>
  <c r="B14" i="6"/>
  <c r="C15" i="6"/>
  <c r="C13" i="6" s="1"/>
  <c r="B78" i="5"/>
  <c r="B9" i="5"/>
  <c r="C10" i="5" s="1"/>
  <c r="B19" i="4"/>
  <c r="C20" i="4" s="1"/>
  <c r="B14" i="4"/>
  <c r="C15" i="4" s="1"/>
  <c r="C13" i="4" s="1"/>
  <c r="C90" i="2"/>
  <c r="C88" i="2"/>
  <c r="B80" i="2"/>
  <c r="C81" i="2"/>
  <c r="B41" i="2"/>
  <c r="B36" i="2"/>
  <c r="C37" i="2" s="1"/>
  <c r="B30" i="1"/>
  <c r="B23" i="1"/>
  <c r="C24" i="1"/>
  <c r="B58" i="8"/>
  <c r="C59" i="8" s="1"/>
  <c r="B48" i="8"/>
  <c r="C49" i="8" s="1"/>
  <c r="B19" i="8"/>
  <c r="C20" i="8" s="1"/>
  <c r="B14" i="8"/>
  <c r="B39" i="11"/>
  <c r="C40" i="11" s="1"/>
  <c r="B16" i="11"/>
  <c r="C17" i="11" s="1"/>
  <c r="B9" i="11"/>
  <c r="C10" i="11" s="1"/>
  <c r="B16" i="9"/>
  <c r="B30" i="9"/>
  <c r="C31" i="9" s="1"/>
  <c r="C29" i="9" s="1"/>
  <c r="B43" i="8"/>
  <c r="C44" i="8" s="1"/>
  <c r="B49" i="7"/>
  <c r="B44" i="7"/>
  <c r="C45" i="7" s="1"/>
  <c r="C43" i="7" s="1"/>
  <c r="B21" i="7"/>
  <c r="B58" i="7"/>
  <c r="B69" i="6"/>
  <c r="B43" i="6"/>
  <c r="C42" i="6" s="1"/>
  <c r="B52" i="5"/>
  <c r="B47" i="5"/>
  <c r="C46" i="5" s="1"/>
  <c r="C48" i="5"/>
  <c r="B42" i="5"/>
  <c r="C41" i="5"/>
  <c r="C43" i="5"/>
  <c r="C92" i="4"/>
  <c r="C90" i="4" s="1"/>
  <c r="B36" i="4"/>
  <c r="C35" i="4"/>
  <c r="C37" i="4"/>
  <c r="B26" i="4"/>
  <c r="C27" i="4"/>
  <c r="C25" i="4" s="1"/>
  <c r="B63" i="2"/>
  <c r="B29" i="2"/>
  <c r="B24" i="2"/>
  <c r="C25" i="2" s="1"/>
  <c r="B65" i="3"/>
  <c r="C66" i="3" s="1"/>
  <c r="C64" i="3" s="1"/>
  <c r="B59" i="3"/>
  <c r="B50" i="3"/>
  <c r="C51" i="3"/>
  <c r="C49" i="3"/>
  <c r="B45" i="3"/>
  <c r="B33" i="3"/>
  <c r="C34" i="3" s="1"/>
  <c r="B26" i="3"/>
  <c r="B14" i="3"/>
  <c r="C15" i="3"/>
  <c r="B21" i="3"/>
  <c r="B31" i="12"/>
  <c r="B9" i="4"/>
  <c r="C10" i="4"/>
  <c r="C8" i="4" s="1"/>
  <c r="B64" i="4"/>
  <c r="C60" i="4"/>
  <c r="C58" i="4"/>
  <c r="C52" i="4"/>
  <c r="B48" i="4"/>
  <c r="C49" i="4"/>
  <c r="B43" i="4"/>
  <c r="C42" i="4" s="1"/>
  <c r="B38" i="3"/>
  <c r="C39" i="3" s="1"/>
  <c r="B9" i="9"/>
  <c r="C10" i="9" s="1"/>
  <c r="B31" i="4"/>
  <c r="C32" i="4" s="1"/>
  <c r="C30" i="4"/>
  <c r="B58" i="2"/>
  <c r="C59" i="2"/>
  <c r="B19" i="12"/>
  <c r="B14" i="12"/>
  <c r="B33" i="10"/>
  <c r="B52" i="12"/>
  <c r="B47" i="12"/>
  <c r="B42" i="12"/>
  <c r="C43" i="12"/>
  <c r="B37" i="12"/>
  <c r="C38" i="12" s="1"/>
  <c r="C36" i="12" s="1"/>
  <c r="B24" i="12"/>
  <c r="C25" i="12" s="1"/>
  <c r="B63" i="8"/>
  <c r="C64" i="8" s="1"/>
  <c r="B53" i="8"/>
  <c r="C54" i="8" s="1"/>
  <c r="B29" i="8"/>
  <c r="B9" i="8"/>
  <c r="C10" i="8" s="1"/>
  <c r="C8" i="8" s="1"/>
  <c r="B37" i="7"/>
  <c r="C38" i="7"/>
  <c r="B33" i="7"/>
  <c r="C32" i="7"/>
  <c r="B14" i="7"/>
  <c r="C15" i="7"/>
  <c r="C13" i="7" s="1"/>
  <c r="B9" i="7"/>
  <c r="C10" i="7"/>
  <c r="C8" i="7" s="1"/>
  <c r="B60" i="6"/>
  <c r="B55" i="6"/>
  <c r="B50" i="6"/>
  <c r="C51" i="6"/>
  <c r="C49" i="6" s="1"/>
  <c r="B38" i="6"/>
  <c r="C39" i="6"/>
  <c r="B26" i="6"/>
  <c r="C27" i="6" s="1"/>
  <c r="B19" i="6"/>
  <c r="C20" i="6" s="1"/>
  <c r="B9" i="6"/>
  <c r="C10" i="6"/>
  <c r="B69" i="5"/>
  <c r="C70" i="5" s="1"/>
  <c r="B64" i="5"/>
  <c r="C65" i="5"/>
  <c r="B59" i="5"/>
  <c r="C60" i="5" s="1"/>
  <c r="B35" i="5"/>
  <c r="C36" i="5"/>
  <c r="B31" i="5"/>
  <c r="C30" i="5" s="1"/>
  <c r="B26" i="5"/>
  <c r="B19" i="5"/>
  <c r="B14" i="5"/>
  <c r="B9" i="3"/>
  <c r="C10" i="3" s="1"/>
  <c r="B75" i="2"/>
  <c r="B68" i="2"/>
  <c r="B53" i="2"/>
  <c r="C54" i="2" s="1"/>
  <c r="B48" i="2"/>
  <c r="B19" i="2"/>
  <c r="C20" i="2" s="1"/>
  <c r="C18" i="2" s="1"/>
  <c r="B14" i="2"/>
  <c r="C15" i="2"/>
  <c r="C13" i="2"/>
  <c r="B16" i="1"/>
  <c r="C17" i="1"/>
  <c r="B9" i="1"/>
  <c r="C10" i="1"/>
  <c r="C103" i="2"/>
  <c r="C101" i="2"/>
  <c r="C53" i="5"/>
  <c r="C79" i="5"/>
  <c r="C77" i="5"/>
  <c r="C60" i="3"/>
  <c r="C58" i="3" s="1"/>
  <c r="C46" i="3"/>
  <c r="C31" i="11"/>
  <c r="C61" i="6"/>
  <c r="C25" i="6"/>
  <c r="C8" i="6"/>
  <c r="C59" i="6"/>
  <c r="C70" i="6"/>
  <c r="C44" i="6"/>
  <c r="C68" i="4"/>
  <c r="C64" i="2"/>
  <c r="C10" i="2"/>
  <c r="C34" i="10"/>
  <c r="C15" i="5"/>
  <c r="C49" i="2"/>
  <c r="C47" i="2"/>
  <c r="C69" i="2"/>
  <c r="C20" i="5"/>
  <c r="C18" i="5" s="1"/>
  <c r="C34" i="5"/>
  <c r="C30" i="8"/>
  <c r="C28" i="8" s="1"/>
  <c r="C53" i="12"/>
  <c r="C15" i="12"/>
  <c r="C13" i="12"/>
  <c r="C44" i="4"/>
  <c r="C22" i="3"/>
  <c r="C20" i="3" s="1"/>
  <c r="C27" i="3"/>
  <c r="C30" i="2"/>
  <c r="C28" i="2" s="1"/>
  <c r="C51" i="5"/>
  <c r="C68" i="6"/>
  <c r="C22" i="7"/>
  <c r="C20" i="7" s="1"/>
  <c r="C42" i="8"/>
  <c r="C74" i="2"/>
  <c r="C76" i="2"/>
  <c r="C27" i="5"/>
  <c r="C25" i="5" s="1"/>
  <c r="C56" i="6"/>
  <c r="C23" i="2"/>
  <c r="C62" i="2"/>
  <c r="C59" i="7"/>
  <c r="C17" i="9"/>
  <c r="C15" i="9" s="1"/>
  <c r="C38" i="9"/>
  <c r="C22" i="1"/>
  <c r="C38" i="1"/>
  <c r="C79" i="2"/>
  <c r="C18" i="4"/>
  <c r="C25" i="7"/>
  <c r="C29" i="11"/>
  <c r="C46" i="12"/>
  <c r="C48" i="12"/>
  <c r="C18" i="12"/>
  <c r="C20" i="12"/>
  <c r="C15" i="11"/>
  <c r="C15" i="8"/>
  <c r="C13" i="8" s="1"/>
  <c r="C57" i="8"/>
  <c r="C31" i="1"/>
  <c r="C29" i="1"/>
  <c r="C42" i="2"/>
  <c r="C40" i="2"/>
  <c r="C22" i="11"/>
  <c r="C10" i="12"/>
  <c r="C8" i="12" s="1"/>
  <c r="C64" i="12"/>
  <c r="C62" i="12" s="1"/>
  <c r="C80" i="8"/>
  <c r="C13" i="5" l="1"/>
  <c r="C77" i="4"/>
  <c r="C8" i="5"/>
  <c r="C99" i="4"/>
  <c r="C97" i="4" s="1"/>
  <c r="C50" i="7"/>
  <c r="C48" i="7" s="1"/>
  <c r="C8" i="1"/>
  <c r="C67" i="2"/>
  <c r="C44" i="3"/>
  <c r="C83" i="5"/>
  <c r="C94" i="2"/>
  <c r="C54" i="6"/>
  <c r="C51" i="12"/>
  <c r="C8" i="9"/>
  <c r="C65" i="4"/>
  <c r="C63" i="4"/>
  <c r="C25" i="3"/>
  <c r="C57" i="7"/>
  <c r="C22" i="9"/>
  <c r="C38" i="11"/>
  <c r="C18" i="8"/>
  <c r="C35" i="2"/>
  <c r="C15" i="1"/>
  <c r="C37" i="6"/>
  <c r="C44" i="10"/>
</calcChain>
</file>

<file path=xl/sharedStrings.xml><?xml version="1.0" encoding="utf-8"?>
<sst xmlns="http://schemas.openxmlformats.org/spreadsheetml/2006/main" count="1031" uniqueCount="66">
  <si>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</si>
  <si>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</si>
  <si>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</si>
  <si>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</si>
  <si>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</si>
  <si>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</si>
  <si>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</si>
  <si>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</si>
  <si>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</si>
  <si>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</si>
  <si>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</si>
  <si>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Allegany County CRF/CPEST Program</t>
  </si>
  <si>
    <t>Anne Arundel County CRF/CPEST Program</t>
  </si>
  <si>
    <t>Calvert County CRF/CPEST Program</t>
  </si>
  <si>
    <t>Caroline County CRF/CPEST Program</t>
  </si>
  <si>
    <t>Carroll County CRF/CPEST Program</t>
  </si>
  <si>
    <t>Cecil County CRF/CPEST Program</t>
  </si>
  <si>
    <t>Charles County CRF/CPEST Program</t>
  </si>
  <si>
    <t>Dorchester County CRF/CPEST Program</t>
  </si>
  <si>
    <t>Frederick County CRF/CPEST Program</t>
  </si>
  <si>
    <t>Cervical</t>
  </si>
  <si>
    <t>Mammograms</t>
  </si>
  <si>
    <t>Skin</t>
  </si>
  <si>
    <t>Pap Test</t>
  </si>
  <si>
    <t>Mammogram</t>
  </si>
  <si>
    <t>Clinical Breast Exam</t>
  </si>
  <si>
    <t>Clinical Breast Exams</t>
  </si>
  <si>
    <t>Pap Tests</t>
  </si>
  <si>
    <t>Baltimore City, University of Maryland Medical System CRF/CPEST Program</t>
  </si>
  <si>
    <t>PM Projected</t>
  </si>
  <si>
    <t>Baltimore County CRF/CPEST Program</t>
  </si>
  <si>
    <t>Oral</t>
  </si>
  <si>
    <t>Oral Exam</t>
  </si>
  <si>
    <t>Colorectal</t>
  </si>
  <si>
    <t>Colonoscopy</t>
  </si>
  <si>
    <t>Cancers Declared in FY13 Grant for Education
CRC</t>
  </si>
  <si>
    <t>Cancers Declared in FY13 Grant for Screening
CRC</t>
  </si>
  <si>
    <t>FY13</t>
  </si>
  <si>
    <t>FY13 Assessment*</t>
  </si>
  <si>
    <t>Cancers Declared in FY13 Grant for Education
CRC, Skin</t>
  </si>
  <si>
    <t>Cancers Declared in FY13 Grant for Screening
CRC, Prostate</t>
  </si>
  <si>
    <t>Cancers Declared in FY13 Grant for Education
CRC, Breast, Cervical</t>
  </si>
  <si>
    <t>Cancers Declared in FY13 Grant for Education
CRC, Breast, Prostate, Skin</t>
  </si>
  <si>
    <t>Cancers Declared in FY13 Grant for Education
CRC, Prostate</t>
  </si>
  <si>
    <t>Cancers Declared in FY13 Grant for Education
CRC, Prostate, Skin</t>
  </si>
  <si>
    <t>Cancers Declared in FY13 Grant for Screening
CRC, Breast, Cervical</t>
  </si>
  <si>
    <t>Cancers Declared in FY13 Grant for Education
CRC, Oral</t>
  </si>
  <si>
    <t>Cancers Declared in FY13 Grant for Screening
CRC, Oral</t>
  </si>
  <si>
    <t>Cancers Declared in FY13 Grant for Education
Breast, Cervical, CRC,  Prostate, Skin</t>
  </si>
  <si>
    <t>Cancers Declared in FY13 Grant for Screening
Breast, Cervical</t>
  </si>
  <si>
    <t>FY13 Mid-Year Performance Measures (PM) Report and Action Plan
Time Period Covered: July 1, 2012 - December 31, 2012</t>
  </si>
  <si>
    <t>FOBT/FIT</t>
  </si>
  <si>
    <r>
      <t>Instructions for the Action Plan:
• Review your data and FY13 Assessment; projection based on first six months
  in this FY13 report.
• For each Assessment stating "</t>
    </r>
    <r>
      <rPr>
        <b/>
        <sz val="8"/>
        <color indexed="10"/>
        <rFont val="Times New Roman"/>
        <family val="1"/>
      </rPr>
      <t>Not on target to meet PM</t>
    </r>
    <r>
      <rPr>
        <b/>
        <sz val="8"/>
        <rFont val="Times New Roman"/>
        <family val="1"/>
      </rPr>
      <t>" 
   (in bold and red):
     • Provide the reason(s)/rationale as to why each Performance 
       Measure was not on target to be met
     • State the specific methods and steps planned to meet
       Performance Measures and projected dates for solutions  
     • Submit the Action Plan in electronic format via e-mail with 
       Progress Report by January 31, 2013</t>
    </r>
  </si>
  <si>
    <t>Cancers Declared in FY13 Grant for Education
CRC, Breast, Cervical, Oral, Skin</t>
  </si>
  <si>
    <t>Source: Cancer Education Database (EDB), Form 1 - F1/S2 and Form 2 - F2/S2 Reports, 1/7/2013</t>
  </si>
  <si>
    <t>Source:  Cancer Client Database (CDB), C-CoPD, 1/7/2013</t>
  </si>
  <si>
    <t>Source:  CRF-CPEST BCCP Database, 1/7/2013</t>
  </si>
  <si>
    <t>Source:  Cancer Client Database (CDB), C-CoP, O-CoP, 1/7/2013</t>
  </si>
  <si>
    <t>Source:  CRF-CPEST BCCP Database, 1/7/2013; Cancer Client Database (CDB), C-CoPD, 1/7/2013</t>
  </si>
  <si>
    <t>Source:  Cancer Client Database (CDB) C-CoP 1/7/2013</t>
  </si>
  <si>
    <t>Source:  Cancer Client Database (CDB), C-CoP, 1/7/2013</t>
  </si>
  <si>
    <t>Source:  Cancer Client Database (CDB), C-CoP, P-CoP 1/7/2013</t>
  </si>
  <si>
    <t>*FY13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FY13.</t>
  </si>
  <si>
    <t xml:space="preserve">*FY13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FY13. 
</t>
  </si>
  <si>
    <t xml:space="preserve">*FY13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FY13.
</t>
  </si>
  <si>
    <t>Baltimore City Health Department CRF/CPEST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</si>
</sst>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</font>
    <font>
      <b/>
      <sz val="10"/>
      <color indexed="22"/>
      <name val="Arial"/>
      <family val="2"/>
    </font>
    <font>
      <sz val="12"/>
      <name val="Times New Roman"/>
      <family val="1"/>
    </font>
    <font>
      <b/>
      <sz val="8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8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4" fillId="2" borderId="1" xfId="0" applyFont="1" applyFill="1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4" fillId="0" borderId="9" xfId="0" applyFont="1" applyFill="1" applyBorder="1" applyAlignment="1">
      <alignment horizontal="left"/>
    </xf>
    <xf numFmtId="0" fontId="0" fillId="0" borderId="0" xfId="0" applyFill="1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2" xfId="0" applyBorder="1"/>
    <xf numFmtId="0" fontId="4" fillId="0" borderId="1" xfId="0" applyNumberFormat="1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1" fillId="0" borderId="1" xfId="5" applyFont="1" applyBorder="1" applyAlignment="1">
      <alignment horizontal="center"/>
    </xf>
    <xf numFmtId="0" fontId="12" fillId="0" borderId="8" xfId="0" applyFont="1" applyBorder="1" applyAlignment="1">
      <alignment vertical="center" wrapText="1"/>
    </xf>
    <xf numFmtId="0" fontId="5" fillId="0" borderId="9" xfId="0" applyFont="1" applyBorder="1"/>
    <xf numFmtId="0" fontId="1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5" fillId="0" borderId="11" xfId="0" applyFont="1" applyBorder="1" applyAlignment="1">
      <alignment horizontal="left" wrapText="1"/>
    </xf>
    <xf numFmtId="9" fontId="0" fillId="0" borderId="11" xfId="5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5" fillId="0" borderId="5" xfId="0" applyFont="1" applyBorder="1"/>
    <xf numFmtId="0" fontId="10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Border="1" applyAlignment="1">
      <alignment vertical="center" wrapText="1"/>
    </xf>
    <xf numFmtId="0" fontId="5" fillId="0" borderId="3" xfId="0" applyFont="1" applyBorder="1"/>
    <xf numFmtId="0" fontId="15" fillId="0" borderId="8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9" fontId="5" fillId="0" borderId="1" xfId="5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 wrapText="1"/>
    </xf>
    <xf numFmtId="0" fontId="0" fillId="0" borderId="6" xfId="0" applyBorder="1"/>
    <xf numFmtId="3" fontId="0" fillId="0" borderId="1" xfId="0" applyNumberFormat="1" applyFill="1" applyBorder="1" applyAlignment="1">
      <alignment horizont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left" vertical="distributed" wrapText="1"/>
    </xf>
    <xf numFmtId="0" fontId="11" fillId="0" borderId="8" xfId="0" applyFont="1" applyBorder="1" applyAlignment="1">
      <alignment horizontal="left" vertical="distributed" wrapText="1"/>
    </xf>
    <xf numFmtId="0" fontId="5" fillId="0" borderId="0" xfId="0" applyFont="1" applyAlignment="1">
      <alignment horizontal="left" vertical="top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vertical="top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13" fillId="0" borderId="1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Percent" xfId="5" builtinId="5"/>
    <cellStyle name="Percent 2" xfId="6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3"/>
  <sheetViews>
    <sheetView zoomScaleNormal="100" zoomScaleSheetLayoutView="100" workbookViewId="0">
      <selection activeCell="B8" sqref="B8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7" ht="39.75" customHeight="1" x14ac:dyDescent="0.2">
      <c r="A1" s="87" t="s">
        <v>50</v>
      </c>
      <c r="B1" s="87"/>
      <c r="C1" s="87"/>
      <c r="D1" s="87"/>
      <c r="E1" s="15"/>
    </row>
    <row r="2" spans="1:7" ht="15.75" x14ac:dyDescent="0.25">
      <c r="A2" s="88" t="s">
        <v>11</v>
      </c>
      <c r="B2" s="89"/>
      <c r="C2" s="89"/>
      <c r="D2" s="90"/>
    </row>
    <row r="3" spans="1:7" ht="60" customHeight="1" x14ac:dyDescent="0.2">
      <c r="A3" s="91" t="s">
        <v>35</v>
      </c>
      <c r="B3" s="92"/>
      <c r="C3" s="93"/>
      <c r="D3" s="94" t="s">
        <v>52</v>
      </c>
      <c r="G3" s="107"/>
    </row>
    <row r="4" spans="1:7" ht="84.75" customHeight="1" x14ac:dyDescent="0.2">
      <c r="A4" s="91" t="s">
        <v>36</v>
      </c>
      <c r="B4" s="92"/>
      <c r="C4" s="93"/>
      <c r="D4" s="95"/>
      <c r="G4" s="107"/>
    </row>
    <row r="5" spans="1:7" ht="6.75" customHeight="1" x14ac:dyDescent="0.2"/>
    <row r="6" spans="1:7" x14ac:dyDescent="0.2">
      <c r="A6" s="100" t="s">
        <v>7</v>
      </c>
      <c r="B6" s="101"/>
      <c r="C6" s="101"/>
      <c r="D6" s="102"/>
    </row>
    <row r="7" spans="1:7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7" ht="53.25" customHeight="1" x14ac:dyDescent="0.2">
      <c r="A8" s="5" t="s">
        <v>1</v>
      </c>
      <c r="B8" s="6">
        <v>576</v>
      </c>
      <c r="C8" s="105" t="str">
        <f>IF(AND(B8&gt;=B11),"Met PM",IF(AND(B8&gt;=B9-C10,B8&lt;B11),"On target to meet PM","Not on target to meet PM"))</f>
        <v>On target to meet PM</v>
      </c>
      <c r="D8" s="97"/>
    </row>
    <row r="9" spans="1:7" ht="26.65" customHeight="1" x14ac:dyDescent="0.2">
      <c r="A9" s="42" t="s">
        <v>29</v>
      </c>
      <c r="B9" s="6">
        <f>B11/12*6</f>
        <v>432</v>
      </c>
      <c r="C9" s="106"/>
      <c r="D9" s="97"/>
    </row>
    <row r="10" spans="1:7" ht="26.65" hidden="1" customHeight="1" x14ac:dyDescent="0.2">
      <c r="A10" s="42"/>
      <c r="B10" s="52">
        <v>0.1</v>
      </c>
      <c r="C10" s="59">
        <f>B9*B10</f>
        <v>43.2</v>
      </c>
      <c r="D10" s="97"/>
    </row>
    <row r="11" spans="1:7" ht="26.65" customHeight="1" x14ac:dyDescent="0.2">
      <c r="A11" s="5" t="s">
        <v>2</v>
      </c>
      <c r="B11" s="6">
        <v>864</v>
      </c>
      <c r="C11" s="51"/>
      <c r="D11" s="98"/>
    </row>
    <row r="12" spans="1:7" x14ac:dyDescent="0.2">
      <c r="A12" s="7"/>
      <c r="B12" s="1"/>
    </row>
    <row r="13" spans="1:7" x14ac:dyDescent="0.2">
      <c r="A13" s="100" t="s">
        <v>8</v>
      </c>
      <c r="B13" s="101"/>
      <c r="C13" s="101"/>
      <c r="D13" s="102"/>
    </row>
    <row r="14" spans="1:7" x14ac:dyDescent="0.2">
      <c r="A14" s="2" t="s">
        <v>0</v>
      </c>
      <c r="B14" s="3" t="s">
        <v>37</v>
      </c>
      <c r="C14" s="3" t="s">
        <v>38</v>
      </c>
      <c r="D14" s="4" t="s">
        <v>6</v>
      </c>
    </row>
    <row r="15" spans="1:7" ht="53.25" customHeight="1" x14ac:dyDescent="0.2">
      <c r="A15" s="5" t="s">
        <v>1</v>
      </c>
      <c r="B15" s="6">
        <v>147</v>
      </c>
      <c r="C15" s="105" t="str">
        <f>IF(AND(B15&gt;=B18),"Met PM",IF(AND(B15&gt;=B16-C17,B15&lt;B18),"On target to meet PM","Not on target to meet PM"))</f>
        <v>On target to meet PM</v>
      </c>
      <c r="D15" s="103"/>
    </row>
    <row r="16" spans="1:7" ht="26.85" customHeight="1" x14ac:dyDescent="0.2">
      <c r="A16" s="42" t="s">
        <v>29</v>
      </c>
      <c r="B16" s="6">
        <f>B18/12*6</f>
        <v>101</v>
      </c>
      <c r="C16" s="106"/>
      <c r="D16" s="103"/>
    </row>
    <row r="17" spans="1:4" ht="26.85" hidden="1" customHeight="1" x14ac:dyDescent="0.2">
      <c r="A17" s="42"/>
      <c r="B17" s="52">
        <v>0.1</v>
      </c>
      <c r="C17" s="59">
        <f>B16*B17</f>
        <v>10.100000000000001</v>
      </c>
      <c r="D17" s="103"/>
    </row>
    <row r="18" spans="1:4" ht="26.85" customHeight="1" x14ac:dyDescent="0.2">
      <c r="A18" s="5" t="s">
        <v>2</v>
      </c>
      <c r="B18" s="6">
        <v>202</v>
      </c>
      <c r="C18" s="51"/>
      <c r="D18" s="104"/>
    </row>
    <row r="19" spans="1:4" x14ac:dyDescent="0.2">
      <c r="A19" s="9"/>
    </row>
    <row r="20" spans="1:4" x14ac:dyDescent="0.2">
      <c r="A20" s="100" t="s">
        <v>9</v>
      </c>
      <c r="B20" s="101"/>
      <c r="C20" s="101"/>
      <c r="D20" s="102"/>
    </row>
    <row r="21" spans="1:4" x14ac:dyDescent="0.2">
      <c r="A21" s="11" t="s">
        <v>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8" t="s">
        <v>1</v>
      </c>
      <c r="B22" s="6">
        <v>320179</v>
      </c>
      <c r="C22" s="105" t="str">
        <f>IF(AND(B22&gt;=B25),"Met PM",IF(AND(B22&gt;=B23-C24,B22&lt;B25),"On target to meet PM","Not on target to meet PM"))</f>
        <v>On target to meet PM</v>
      </c>
      <c r="D22" s="103"/>
    </row>
    <row r="23" spans="1:4" ht="26.65" customHeight="1" x14ac:dyDescent="0.2">
      <c r="A23" s="42" t="s">
        <v>29</v>
      </c>
      <c r="B23" s="6">
        <f>B25/12*6</f>
        <v>218553.5</v>
      </c>
      <c r="C23" s="106"/>
      <c r="D23" s="103"/>
    </row>
    <row r="24" spans="1:4" ht="26.65" hidden="1" customHeight="1" x14ac:dyDescent="0.2">
      <c r="A24" s="42"/>
      <c r="B24" s="52">
        <v>0.1</v>
      </c>
      <c r="C24" s="59">
        <f>B23*B24</f>
        <v>21855.350000000002</v>
      </c>
      <c r="D24" s="103"/>
    </row>
    <row r="25" spans="1:4" ht="26.65" customHeight="1" x14ac:dyDescent="0.2">
      <c r="A25" s="8" t="s">
        <v>2</v>
      </c>
      <c r="B25" s="6">
        <v>437107</v>
      </c>
      <c r="C25" s="51"/>
      <c r="D25" s="104"/>
    </row>
    <row r="26" spans="1:4" x14ac:dyDescent="0.2">
      <c r="A26" s="12"/>
    </row>
    <row r="27" spans="1:4" x14ac:dyDescent="0.2">
      <c r="A27" s="100" t="s">
        <v>10</v>
      </c>
      <c r="B27" s="101"/>
      <c r="C27" s="101"/>
      <c r="D27" s="102"/>
    </row>
    <row r="28" spans="1:4" x14ac:dyDescent="0.2">
      <c r="A28" s="11" t="s">
        <v>0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8" t="s">
        <v>1</v>
      </c>
      <c r="B29" s="6">
        <v>96</v>
      </c>
      <c r="C29" s="105" t="str">
        <f>IF(AND(B29&gt;=B32),"Met PM",IF(AND(B29&gt;=B30-C31,B29&lt;B32),"On target to meet PM","Not on target to meet PM"))</f>
        <v>Not on target to meet PM</v>
      </c>
      <c r="D29" s="103"/>
    </row>
    <row r="30" spans="1:4" ht="36" customHeight="1" x14ac:dyDescent="0.2">
      <c r="A30" s="42" t="s">
        <v>29</v>
      </c>
      <c r="B30" s="44">
        <f>B32/12*6</f>
        <v>368</v>
      </c>
      <c r="C30" s="106"/>
      <c r="D30" s="103"/>
    </row>
    <row r="31" spans="1:4" ht="26.65" hidden="1" customHeight="1" x14ac:dyDescent="0.2">
      <c r="A31" s="42"/>
      <c r="B31" s="52">
        <v>0.1</v>
      </c>
      <c r="C31" s="59">
        <f>B30*B31</f>
        <v>36.800000000000004</v>
      </c>
      <c r="D31" s="103"/>
    </row>
    <row r="32" spans="1:4" ht="26.65" customHeight="1" x14ac:dyDescent="0.2">
      <c r="A32" s="8" t="s">
        <v>2</v>
      </c>
      <c r="B32" s="6">
        <v>736</v>
      </c>
      <c r="C32" s="51"/>
      <c r="D32" s="104"/>
    </row>
    <row r="33" spans="1:4" x14ac:dyDescent="0.2">
      <c r="A33" s="12"/>
    </row>
    <row r="34" spans="1:4" x14ac:dyDescent="0.2">
      <c r="A34" s="99" t="s">
        <v>54</v>
      </c>
      <c r="B34" s="99"/>
      <c r="C34" s="99"/>
      <c r="D34" s="99"/>
    </row>
    <row r="35" spans="1:4" x14ac:dyDescent="0.2">
      <c r="A35" s="12"/>
    </row>
    <row r="36" spans="1:4" x14ac:dyDescent="0.2">
      <c r="A36" s="100" t="s">
        <v>3</v>
      </c>
      <c r="B36" s="101"/>
      <c r="C36" s="101"/>
      <c r="D36" s="102"/>
    </row>
    <row r="37" spans="1:4" x14ac:dyDescent="0.2">
      <c r="A37" s="11" t="s">
        <v>0</v>
      </c>
      <c r="B37" s="3" t="s">
        <v>37</v>
      </c>
      <c r="C37" s="3" t="s">
        <v>38</v>
      </c>
      <c r="D37" s="4" t="s">
        <v>6</v>
      </c>
    </row>
    <row r="38" spans="1:4" ht="53.25" customHeight="1" x14ac:dyDescent="0.2">
      <c r="A38" s="14" t="s">
        <v>1</v>
      </c>
      <c r="B38" s="6">
        <v>29</v>
      </c>
      <c r="C38" s="105" t="str">
        <f>IF(AND(B38&gt;=B41),"Met PM",IF(AND(B38&gt;=B39-C40,B38&lt;B41),"On target to meet PM","Not on target to meet PM"))</f>
        <v>Not on target to meet PM</v>
      </c>
      <c r="D38" s="103"/>
    </row>
    <row r="39" spans="1:4" ht="26.65" customHeight="1" x14ac:dyDescent="0.2">
      <c r="A39" s="42" t="s">
        <v>29</v>
      </c>
      <c r="B39" s="6">
        <f>B41/12*6</f>
        <v>35</v>
      </c>
      <c r="C39" s="106"/>
      <c r="D39" s="103"/>
    </row>
    <row r="40" spans="1:4" ht="26.65" hidden="1" customHeight="1" x14ac:dyDescent="0.2">
      <c r="A40" s="42"/>
      <c r="B40" s="52">
        <v>0.05</v>
      </c>
      <c r="C40" s="59">
        <f>B39*B40</f>
        <v>1.75</v>
      </c>
      <c r="D40" s="103"/>
    </row>
    <row r="41" spans="1:4" ht="26.65" customHeight="1" x14ac:dyDescent="0.2">
      <c r="A41" s="14" t="s">
        <v>2</v>
      </c>
      <c r="B41" s="6">
        <v>70</v>
      </c>
      <c r="C41" s="51"/>
      <c r="D41" s="104"/>
    </row>
    <row r="42" spans="1:4" x14ac:dyDescent="0.2">
      <c r="A42" s="12"/>
    </row>
    <row r="43" spans="1:4" x14ac:dyDescent="0.2">
      <c r="A43" s="99" t="s">
        <v>55</v>
      </c>
      <c r="B43" s="99"/>
      <c r="C43" s="99"/>
      <c r="D43" s="99"/>
    </row>
    <row r="44" spans="1:4" x14ac:dyDescent="0.2">
      <c r="A44" s="12"/>
    </row>
    <row r="45" spans="1:4" ht="40.5" customHeight="1" x14ac:dyDescent="0.2">
      <c r="A45" s="96" t="s">
        <v>62</v>
      </c>
      <c r="B45" s="96"/>
      <c r="C45" s="96"/>
      <c r="D45" s="96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47CDEB64-ABB4-4932-9951-3A119F89C289}" scale="60" showPageBreaks="1" view="pageBreakPreview" showRuler="0" topLeftCell="A13">
      <selection activeCell="J14" sqref="J14"/>
      <rowBreaks count="1" manualBreakCount="1">
        <brk id="20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Ruler="0">
      <selection activeCell="A28" sqref="A28:D28"/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howRuler="0" topLeftCell="A16">
      <selection activeCell="B9" sqref="B9"/>
      <pageMargins left="0.33" right="0.4" top="0.52" bottom="0.49" header="0.5" footer="0.5"/>
      <pageSetup orientation="portrait" r:id="rId3"/>
      <headerFooter alignWithMargins="0"/>
    </customSheetView>
  </customSheetViews>
  <mergeCells count="24">
    <mergeCell ref="G3:G4"/>
    <mergeCell ref="A6:D6"/>
    <mergeCell ref="A13:D13"/>
    <mergeCell ref="C8:C9"/>
    <mergeCell ref="D22:D25"/>
    <mergeCell ref="C22:C23"/>
    <mergeCell ref="C15:C16"/>
    <mergeCell ref="A45:D45"/>
    <mergeCell ref="D8:D11"/>
    <mergeCell ref="A43:D43"/>
    <mergeCell ref="A34:D34"/>
    <mergeCell ref="A36:D36"/>
    <mergeCell ref="A27:D27"/>
    <mergeCell ref="D29:D32"/>
    <mergeCell ref="D15:D18"/>
    <mergeCell ref="A20:D20"/>
    <mergeCell ref="D38:D41"/>
    <mergeCell ref="C38:C39"/>
    <mergeCell ref="C29:C30"/>
    <mergeCell ref="A1:D1"/>
    <mergeCell ref="A2:D2"/>
    <mergeCell ref="A3:C3"/>
    <mergeCell ref="A4:C4"/>
    <mergeCell ref="D3:D4"/>
  </mergeCells>
  <phoneticPr fontId="7" type="noConversion"/>
  <conditionalFormatting sqref="C38:C39 C29:C30 C22:C23 C15:C16 C8:C9">
    <cfRule type="cellIs" dxfId="23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&amp;L&amp;9XX/XX/2013  &amp;A&amp;R&amp;9CCPC HOM 12-XX Page &amp;P of  &amp;N</oddFooter>
  </headerFooter>
  <rowBreaks count="1" manualBreakCount="1">
    <brk id="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43"/>
  <sheetViews>
    <sheetView zoomScale="115" zoomScaleNormal="115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17</v>
      </c>
      <c r="B2" s="89"/>
      <c r="C2" s="89"/>
      <c r="D2" s="90"/>
    </row>
    <row r="3" spans="1:5" ht="60" customHeight="1" x14ac:dyDescent="0.2">
      <c r="A3" s="91" t="s">
        <v>43</v>
      </c>
      <c r="B3" s="92"/>
      <c r="C3" s="93"/>
      <c r="D3" s="94" t="s">
        <v>52</v>
      </c>
    </row>
    <row r="4" spans="1:5" ht="84.75" customHeight="1" x14ac:dyDescent="0.2">
      <c r="A4" s="91" t="s">
        <v>40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1284</v>
      </c>
      <c r="C8" s="105" t="str">
        <f>IF(AND(B8&gt;=B11),"Met PM",IF(AND(B8&gt;=B9-C10,B8&lt;B11),"On target to meet PM","Not on target to meet PM"))</f>
        <v>Met PM</v>
      </c>
      <c r="D8" s="103"/>
    </row>
    <row r="9" spans="1:5" ht="26.65" customHeight="1" x14ac:dyDescent="0.2">
      <c r="A9" s="42" t="s">
        <v>29</v>
      </c>
      <c r="B9" s="6">
        <f>B11/12*6</f>
        <v>633</v>
      </c>
      <c r="C9" s="106"/>
      <c r="D9" s="103"/>
    </row>
    <row r="10" spans="1:5" ht="26.65" hidden="1" customHeight="1" x14ac:dyDescent="0.2">
      <c r="A10" s="42"/>
      <c r="B10" s="52">
        <v>0.1</v>
      </c>
      <c r="C10" s="54">
        <f>B10*B9</f>
        <v>63.300000000000004</v>
      </c>
      <c r="D10" s="103"/>
    </row>
    <row r="11" spans="1:5" ht="26.65" customHeight="1" x14ac:dyDescent="0.2">
      <c r="A11" s="5" t="s">
        <v>2</v>
      </c>
      <c r="B11" s="6">
        <v>1266</v>
      </c>
      <c r="C11" s="51"/>
      <c r="D11" s="104"/>
    </row>
    <row r="12" spans="1:5" x14ac:dyDescent="0.2">
      <c r="A12" s="2" t="s">
        <v>4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1085</v>
      </c>
      <c r="C13" s="105" t="str">
        <f>IF(AND(B13&gt;=B16),"Met PM",IF(AND(B13&gt;=B14-C15,B13&lt;B16),"On target to meet PM","Not on target to meet PM"))</f>
        <v>On target to meet PM</v>
      </c>
      <c r="D13" s="103"/>
    </row>
    <row r="14" spans="1:5" ht="26.85" customHeight="1" x14ac:dyDescent="0.2">
      <c r="A14" s="42" t="s">
        <v>29</v>
      </c>
      <c r="B14" s="6">
        <f>B16/12*6</f>
        <v>565</v>
      </c>
      <c r="C14" s="106"/>
      <c r="D14" s="103"/>
    </row>
    <row r="15" spans="1:5" ht="26.85" hidden="1" customHeight="1" x14ac:dyDescent="0.2">
      <c r="A15" s="42"/>
      <c r="B15" s="52">
        <v>0.1</v>
      </c>
      <c r="C15" s="48">
        <f>B15*B14</f>
        <v>56.5</v>
      </c>
      <c r="D15" s="103"/>
    </row>
    <row r="16" spans="1:5" ht="26.85" customHeight="1" x14ac:dyDescent="0.2">
      <c r="A16" s="8" t="s">
        <v>2</v>
      </c>
      <c r="B16" s="6">
        <v>1130</v>
      </c>
      <c r="C16" s="49"/>
      <c r="D16" s="104"/>
    </row>
    <row r="17" spans="1:4" x14ac:dyDescent="0.2">
      <c r="A17" s="69"/>
      <c r="B17" s="45"/>
      <c r="C17" s="70"/>
      <c r="D17" s="71"/>
    </row>
    <row r="18" spans="1:4" x14ac:dyDescent="0.2">
      <c r="A18" s="100" t="s">
        <v>8</v>
      </c>
      <c r="B18" s="101"/>
      <c r="C18" s="101"/>
      <c r="D18" s="102"/>
    </row>
    <row r="19" spans="1:4" x14ac:dyDescent="0.2">
      <c r="A19" s="2" t="s">
        <v>0</v>
      </c>
      <c r="B19" s="3" t="s">
        <v>37</v>
      </c>
      <c r="C19" s="3" t="s">
        <v>38</v>
      </c>
      <c r="D19" s="4" t="s">
        <v>6</v>
      </c>
    </row>
    <row r="20" spans="1:4" ht="53.25" customHeight="1" x14ac:dyDescent="0.2">
      <c r="A20" s="5" t="s">
        <v>1</v>
      </c>
      <c r="B20" s="6">
        <v>51</v>
      </c>
      <c r="C20" s="105" t="str">
        <f>IF(AND(B20&gt;=B23),"Met PM",IF(AND(B20&gt;=B21-C22,B20&lt;B23),"On target to meet PM","Not on target to meet PM"))</f>
        <v>Not on target to meet PM</v>
      </c>
      <c r="D20" s="108"/>
    </row>
    <row r="21" spans="1:4" ht="26.65" customHeight="1" x14ac:dyDescent="0.2">
      <c r="A21" s="42" t="s">
        <v>29</v>
      </c>
      <c r="B21" s="6">
        <f>B23/12*6</f>
        <v>64.5</v>
      </c>
      <c r="C21" s="106"/>
      <c r="D21" s="103"/>
    </row>
    <row r="22" spans="1:4" ht="26.65" hidden="1" customHeight="1" x14ac:dyDescent="0.2">
      <c r="A22" s="42"/>
      <c r="B22" s="6"/>
      <c r="C22" s="48"/>
      <c r="D22" s="103"/>
    </row>
    <row r="23" spans="1:4" ht="26.65" customHeight="1" x14ac:dyDescent="0.2">
      <c r="A23" s="8" t="s">
        <v>2</v>
      </c>
      <c r="B23" s="6">
        <v>129</v>
      </c>
      <c r="C23" s="50"/>
      <c r="D23" s="104"/>
    </row>
    <row r="24" spans="1:4" x14ac:dyDescent="0.2">
      <c r="A24" s="2" t="s">
        <v>4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5" t="s">
        <v>1</v>
      </c>
      <c r="B25" s="6">
        <v>57</v>
      </c>
      <c r="C25" s="105" t="str">
        <f>IF(AND(B25&gt;=B28),"Met PM",IF(AND(B25&gt;=B26-C27,B25&lt;B28),"On target to meet PM","Not on target to meet PM"))</f>
        <v>Not on target to meet PM</v>
      </c>
      <c r="D25" s="103"/>
    </row>
    <row r="26" spans="1:4" ht="26.85" customHeight="1" x14ac:dyDescent="0.2">
      <c r="A26" s="42" t="s">
        <v>29</v>
      </c>
      <c r="B26" s="6">
        <f>B28/12*6</f>
        <v>92</v>
      </c>
      <c r="C26" s="106"/>
      <c r="D26" s="103"/>
    </row>
    <row r="27" spans="1:4" ht="26.85" hidden="1" customHeight="1" x14ac:dyDescent="0.2">
      <c r="A27" s="42"/>
      <c r="B27" s="52">
        <v>0.1</v>
      </c>
      <c r="C27" s="48">
        <f>B27*B26</f>
        <v>9.2000000000000011</v>
      </c>
      <c r="D27" s="103"/>
    </row>
    <row r="28" spans="1:4" ht="26.85" customHeight="1" x14ac:dyDescent="0.2">
      <c r="A28" s="8" t="s">
        <v>2</v>
      </c>
      <c r="B28" s="6">
        <v>184</v>
      </c>
      <c r="C28" s="49"/>
      <c r="D28" s="104"/>
    </row>
    <row r="29" spans="1:4" x14ac:dyDescent="0.2">
      <c r="A29" s="73"/>
      <c r="B29" s="29"/>
      <c r="C29" s="70"/>
      <c r="D29" s="71"/>
    </row>
    <row r="30" spans="1:4" x14ac:dyDescent="0.2">
      <c r="A30" s="100" t="s">
        <v>9</v>
      </c>
      <c r="B30" s="101"/>
      <c r="C30" s="101"/>
      <c r="D30" s="102"/>
    </row>
    <row r="31" spans="1:4" x14ac:dyDescent="0.2">
      <c r="A31" s="11" t="s">
        <v>0</v>
      </c>
      <c r="B31" s="3" t="s">
        <v>37</v>
      </c>
      <c r="C31" s="3" t="s">
        <v>38</v>
      </c>
      <c r="D31" s="4" t="s">
        <v>6</v>
      </c>
    </row>
    <row r="32" spans="1:4" ht="53.25" customHeight="1" x14ac:dyDescent="0.2">
      <c r="A32" s="8" t="s">
        <v>1</v>
      </c>
      <c r="B32" s="6">
        <v>47776</v>
      </c>
      <c r="C32" s="105" t="str">
        <f>IF(AND(B32&gt;=B35),"Met PM",IF(AND(B32&gt;=B33-C34,B32&lt;B35),"On target to meet PM","Not on target to meet PM"))</f>
        <v>Met PM</v>
      </c>
      <c r="D32" s="103"/>
    </row>
    <row r="33" spans="1:4" ht="26.65" customHeight="1" x14ac:dyDescent="0.2">
      <c r="A33" s="42" t="s">
        <v>29</v>
      </c>
      <c r="B33" s="6">
        <f>B35/12*6</f>
        <v>16140.5</v>
      </c>
      <c r="C33" s="106"/>
      <c r="D33" s="103"/>
    </row>
    <row r="34" spans="1:4" ht="26.65" hidden="1" customHeight="1" x14ac:dyDescent="0.2">
      <c r="A34" s="42"/>
      <c r="B34" s="52">
        <v>0.1</v>
      </c>
      <c r="C34" s="59">
        <f>B33*B34</f>
        <v>1614.0500000000002</v>
      </c>
      <c r="D34" s="103"/>
    </row>
    <row r="35" spans="1:4" ht="26.65" customHeight="1" x14ac:dyDescent="0.2">
      <c r="A35" s="8" t="s">
        <v>2</v>
      </c>
      <c r="B35" s="6">
        <v>32281</v>
      </c>
      <c r="C35" s="51"/>
      <c r="D35" s="104"/>
    </row>
    <row r="36" spans="1:4" x14ac:dyDescent="0.2">
      <c r="A36" s="11" t="s">
        <v>4</v>
      </c>
      <c r="B36" s="3" t="s">
        <v>37</v>
      </c>
      <c r="C36" s="3" t="s">
        <v>38</v>
      </c>
      <c r="D36" s="4" t="s">
        <v>6</v>
      </c>
    </row>
    <row r="37" spans="1:4" ht="53.25" customHeight="1" x14ac:dyDescent="0.2">
      <c r="A37" s="8" t="s">
        <v>1</v>
      </c>
      <c r="B37" s="6">
        <v>85576</v>
      </c>
      <c r="C37" s="105" t="str">
        <f>IF(AND(B37&gt;=B40),"Met PM",IF(AND(B37&gt;=B38-C39,B37&lt;B40),"On target to meet PM","Not on target to meet PM"))</f>
        <v>Met PM</v>
      </c>
      <c r="D37" s="103"/>
    </row>
    <row r="38" spans="1:4" ht="26.85" customHeight="1" x14ac:dyDescent="0.2">
      <c r="A38" s="42" t="s">
        <v>29</v>
      </c>
      <c r="B38" s="6">
        <f>B40/12*6</f>
        <v>13191</v>
      </c>
      <c r="C38" s="106"/>
      <c r="D38" s="103"/>
    </row>
    <row r="39" spans="1:4" ht="26.85" hidden="1" customHeight="1" x14ac:dyDescent="0.2">
      <c r="A39" s="42"/>
      <c r="B39" s="52">
        <v>0.1</v>
      </c>
      <c r="C39" s="59">
        <f>B38*B39</f>
        <v>1319.1000000000001</v>
      </c>
      <c r="D39" s="103"/>
    </row>
    <row r="40" spans="1:4" ht="26.85" customHeight="1" x14ac:dyDescent="0.2">
      <c r="A40" s="8" t="s">
        <v>2</v>
      </c>
      <c r="B40" s="6">
        <v>26382</v>
      </c>
      <c r="C40" s="51"/>
      <c r="D40" s="104"/>
    </row>
    <row r="41" spans="1:4" x14ac:dyDescent="0.2">
      <c r="A41" s="12"/>
    </row>
    <row r="42" spans="1:4" x14ac:dyDescent="0.2">
      <c r="A42" s="100" t="s">
        <v>10</v>
      </c>
      <c r="B42" s="101"/>
      <c r="C42" s="101"/>
      <c r="D42" s="102"/>
    </row>
    <row r="43" spans="1:4" x14ac:dyDescent="0.2">
      <c r="A43" s="11" t="s">
        <v>0</v>
      </c>
      <c r="B43" s="3" t="s">
        <v>37</v>
      </c>
      <c r="C43" s="3" t="s">
        <v>38</v>
      </c>
      <c r="D43" s="4" t="s">
        <v>6</v>
      </c>
    </row>
    <row r="44" spans="1:4" ht="53.25" customHeight="1" x14ac:dyDescent="0.2">
      <c r="A44" s="8" t="s">
        <v>1</v>
      </c>
      <c r="B44" s="6">
        <v>0</v>
      </c>
      <c r="C44" s="105" t="str">
        <f>IF(AND(B44&gt;=B47),"Met PM",IF(AND(B44&gt;=B45-C46,B44&lt;B47),"On target to meet PM","Not on target to meet PM"))</f>
        <v>Not on target to meet PM</v>
      </c>
      <c r="D44" s="103"/>
    </row>
    <row r="45" spans="1:4" ht="26.65" customHeight="1" x14ac:dyDescent="0.2">
      <c r="A45" s="42" t="s">
        <v>29</v>
      </c>
      <c r="B45" s="6">
        <f>B47/12*6</f>
        <v>411.5</v>
      </c>
      <c r="C45" s="106"/>
      <c r="D45" s="103"/>
    </row>
    <row r="46" spans="1:4" ht="26.65" hidden="1" customHeight="1" x14ac:dyDescent="0.2">
      <c r="A46" s="42"/>
      <c r="B46" s="52">
        <v>0.1</v>
      </c>
      <c r="C46" s="59">
        <f>B45*B46</f>
        <v>41.150000000000006</v>
      </c>
      <c r="D46" s="103"/>
    </row>
    <row r="47" spans="1:4" ht="26.65" customHeight="1" x14ac:dyDescent="0.2">
      <c r="A47" s="8" t="s">
        <v>2</v>
      </c>
      <c r="B47" s="6">
        <v>823</v>
      </c>
      <c r="C47" s="51"/>
      <c r="D47" s="104"/>
    </row>
    <row r="48" spans="1:4" x14ac:dyDescent="0.2">
      <c r="A48" s="11" t="s">
        <v>4</v>
      </c>
      <c r="B48" s="3" t="s">
        <v>37</v>
      </c>
      <c r="C48" s="3" t="s">
        <v>38</v>
      </c>
      <c r="D48" s="4" t="s">
        <v>6</v>
      </c>
    </row>
    <row r="49" spans="1:4" ht="53.25" customHeight="1" x14ac:dyDescent="0.2">
      <c r="A49" s="8" t="s">
        <v>1</v>
      </c>
      <c r="B49" s="6">
        <v>0</v>
      </c>
      <c r="C49" s="105" t="str">
        <f>IF(AND(B49&gt;=B52),"Met PM",IF(AND(B49&gt;=B50-C51,B49&lt;B52),"On target to meet PM","Not on target to meet PM"))</f>
        <v>Not on target to meet PM</v>
      </c>
      <c r="D49" s="129"/>
    </row>
    <row r="50" spans="1:4" ht="26.65" customHeight="1" x14ac:dyDescent="0.2">
      <c r="A50" s="42" t="s">
        <v>29</v>
      </c>
      <c r="B50" s="6">
        <f>B52/12*6</f>
        <v>295</v>
      </c>
      <c r="C50" s="106"/>
      <c r="D50" s="130"/>
    </row>
    <row r="51" spans="1:4" ht="26.65" hidden="1" customHeight="1" x14ac:dyDescent="0.2">
      <c r="A51" s="42"/>
      <c r="B51" s="52">
        <v>0.1</v>
      </c>
      <c r="C51" s="48">
        <f>B51*B50</f>
        <v>29.5</v>
      </c>
      <c r="D51" s="130"/>
    </row>
    <row r="52" spans="1:4" ht="26.85" customHeight="1" x14ac:dyDescent="0.2">
      <c r="A52" s="8" t="s">
        <v>2</v>
      </c>
      <c r="B52" s="6">
        <v>590</v>
      </c>
      <c r="C52" s="50"/>
      <c r="D52" s="131"/>
    </row>
    <row r="53" spans="1:4" ht="6.75" customHeight="1" x14ac:dyDescent="0.2">
      <c r="A53" s="9"/>
      <c r="B53" s="23"/>
      <c r="C53" s="72"/>
      <c r="D53" s="25"/>
    </row>
    <row r="54" spans="1:4" x14ac:dyDescent="0.2">
      <c r="A54" s="99" t="s">
        <v>54</v>
      </c>
      <c r="B54" s="99"/>
      <c r="C54" s="99"/>
      <c r="D54" s="99"/>
    </row>
    <row r="55" spans="1:4" x14ac:dyDescent="0.2">
      <c r="A55" s="12"/>
    </row>
    <row r="56" spans="1:4" x14ac:dyDescent="0.2">
      <c r="A56" s="109" t="s">
        <v>3</v>
      </c>
      <c r="B56" s="110"/>
      <c r="C56" s="110"/>
      <c r="D56" s="111"/>
    </row>
    <row r="57" spans="1:4" x14ac:dyDescent="0.2">
      <c r="A57" s="11" t="s">
        <v>0</v>
      </c>
      <c r="B57" s="3" t="s">
        <v>37</v>
      </c>
      <c r="C57" s="3" t="s">
        <v>38</v>
      </c>
      <c r="D57" s="4" t="s">
        <v>6</v>
      </c>
    </row>
    <row r="58" spans="1:4" ht="53.25" customHeight="1" x14ac:dyDescent="0.2">
      <c r="A58" s="14" t="s">
        <v>1</v>
      </c>
      <c r="B58" s="6">
        <v>21</v>
      </c>
      <c r="C58" s="105" t="str">
        <f>IF(AND(B58&gt;=B61),"Met PM",IF(AND(B58&gt;=B59-C60,B58&lt;B61),"On target to meet PM","Not on target to meet PM"))</f>
        <v>Not on target to meet PM</v>
      </c>
      <c r="D58" s="103"/>
    </row>
    <row r="59" spans="1:4" ht="26.85" customHeight="1" x14ac:dyDescent="0.2">
      <c r="A59" s="42" t="s">
        <v>29</v>
      </c>
      <c r="B59" s="6">
        <f>B61/12*6</f>
        <v>41</v>
      </c>
      <c r="C59" s="106"/>
      <c r="D59" s="103"/>
    </row>
    <row r="60" spans="1:4" ht="26.85" hidden="1" customHeight="1" x14ac:dyDescent="0.2">
      <c r="A60" s="42"/>
      <c r="B60" s="52">
        <v>0.1</v>
      </c>
      <c r="C60" s="54">
        <f>B59*B60</f>
        <v>4.1000000000000005</v>
      </c>
      <c r="D60" s="103"/>
    </row>
    <row r="61" spans="1:4" ht="26.85" customHeight="1" x14ac:dyDescent="0.2">
      <c r="A61" s="14" t="s">
        <v>2</v>
      </c>
      <c r="B61" s="6">
        <v>82</v>
      </c>
      <c r="C61" s="51"/>
      <c r="D61" s="104"/>
    </row>
    <row r="62" spans="1:4" x14ac:dyDescent="0.2">
      <c r="A62" s="12"/>
    </row>
    <row r="63" spans="1:4" x14ac:dyDescent="0.2">
      <c r="A63" s="99" t="s">
        <v>61</v>
      </c>
      <c r="B63" s="99"/>
      <c r="C63" s="99"/>
      <c r="D63" s="99"/>
    </row>
    <row r="64" spans="1:4" x14ac:dyDescent="0.2">
      <c r="A64" s="12"/>
    </row>
    <row r="65" spans="1:4" ht="40.5" customHeight="1" x14ac:dyDescent="0.2">
      <c r="A65" s="96" t="s">
        <v>62</v>
      </c>
      <c r="B65" s="96"/>
      <c r="C65" s="96"/>
      <c r="D65" s="96"/>
    </row>
    <row r="143" spans="1:4" x14ac:dyDescent="0.2">
      <c r="A143" s="12"/>
      <c r="B143" s="12"/>
      <c r="C143" s="12"/>
      <c r="D143" s="12"/>
    </row>
  </sheetData>
  <sheetProtection password="CD52" sheet="1" objects="1" scenarios="1"/>
  <protectedRanges>
    <protectedRange sqref="D8:D11 D13:D16 D20:D23 D25:D28 D32:D35 D37:D40 D44:D47 D49:D52 D58:D61" name="Range2"/>
    <protectedRange sqref="C16 C23 C28 C35 C40 C47 C52" name="Range1"/>
  </protectedRanges>
  <customSheetViews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D8" sqref="D8:D9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>
      <selection activeCell="D32" sqref="D32:D33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1">
    <mergeCell ref="D58:D61"/>
    <mergeCell ref="C13:C14"/>
    <mergeCell ref="C49:C50"/>
    <mergeCell ref="A1:D1"/>
    <mergeCell ref="A3:C3"/>
    <mergeCell ref="A4:C4"/>
    <mergeCell ref="D3:D4"/>
    <mergeCell ref="A2:D2"/>
    <mergeCell ref="C25:C26"/>
    <mergeCell ref="C37:C38"/>
    <mergeCell ref="D25:D28"/>
    <mergeCell ref="C20:C21"/>
    <mergeCell ref="A30:D30"/>
    <mergeCell ref="A6:D6"/>
    <mergeCell ref="D37:D40"/>
    <mergeCell ref="A65:D65"/>
    <mergeCell ref="A63:D63"/>
    <mergeCell ref="D20:D23"/>
    <mergeCell ref="D8:D11"/>
    <mergeCell ref="A18:D18"/>
    <mergeCell ref="C58:C59"/>
    <mergeCell ref="D32:D35"/>
    <mergeCell ref="A56:D56"/>
    <mergeCell ref="D49:D52"/>
    <mergeCell ref="C44:C45"/>
    <mergeCell ref="C8:C9"/>
    <mergeCell ref="D13:D16"/>
    <mergeCell ref="A42:D42"/>
    <mergeCell ref="A54:D54"/>
    <mergeCell ref="D44:D47"/>
    <mergeCell ref="C32:C33"/>
  </mergeCells>
  <phoneticPr fontId="7" type="noConversion"/>
  <conditionalFormatting sqref="C49:C50 C44:C45 C37:C38 C32:C33 C25:C26 C20:C21 C13:C14 C8:C10 C58:C60">
    <cfRule type="cellIs" dxfId="5" priority="3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1" manualBreakCount="1">
    <brk id="28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23"/>
  <sheetViews>
    <sheetView zoomScale="115" zoomScaleNormal="115" zoomScaleSheetLayoutView="85" workbookViewId="0">
      <selection activeCell="H41" sqref="H4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18</v>
      </c>
      <c r="B2" s="89"/>
      <c r="C2" s="89"/>
      <c r="D2" s="90"/>
    </row>
    <row r="3" spans="1:5" ht="60" customHeight="1" x14ac:dyDescent="0.2">
      <c r="A3" s="91" t="s">
        <v>35</v>
      </c>
      <c r="B3" s="92"/>
      <c r="C3" s="93"/>
      <c r="D3" s="94" t="s">
        <v>52</v>
      </c>
    </row>
    <row r="4" spans="1:5" ht="84.75" customHeight="1" x14ac:dyDescent="0.2">
      <c r="A4" s="91" t="s">
        <v>36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541</v>
      </c>
      <c r="C8" s="105" t="str">
        <f>IF(AND(B8&gt;=B11),"Met PM",IF(AND(B8&gt;=B9-C10,B8&lt;B11),"On target to meet PM","Not on target to meet PM"))</f>
        <v>Met PM</v>
      </c>
      <c r="D8" s="108"/>
    </row>
    <row r="9" spans="1:5" ht="26.65" customHeight="1" x14ac:dyDescent="0.2">
      <c r="A9" s="42" t="s">
        <v>29</v>
      </c>
      <c r="B9" s="6">
        <f>B11/12*6</f>
        <v>250</v>
      </c>
      <c r="C9" s="106"/>
      <c r="D9" s="103"/>
    </row>
    <row r="10" spans="1:5" ht="26.65" hidden="1" customHeight="1" x14ac:dyDescent="0.2">
      <c r="A10" s="42"/>
      <c r="B10" s="52">
        <v>0.1</v>
      </c>
      <c r="C10" s="48">
        <f>B9*B10</f>
        <v>25</v>
      </c>
      <c r="D10" s="103"/>
    </row>
    <row r="11" spans="1:5" ht="26.65" customHeight="1" x14ac:dyDescent="0.2">
      <c r="A11" s="5" t="s">
        <v>2</v>
      </c>
      <c r="B11" s="6">
        <v>500</v>
      </c>
      <c r="C11" s="81"/>
      <c r="D11" s="104"/>
    </row>
    <row r="12" spans="1:5" x14ac:dyDescent="0.2">
      <c r="A12" s="7"/>
      <c r="B12" s="1"/>
    </row>
    <row r="13" spans="1:5" x14ac:dyDescent="0.2">
      <c r="A13" s="100" t="s">
        <v>8</v>
      </c>
      <c r="B13" s="101"/>
      <c r="C13" s="101"/>
      <c r="D13" s="102"/>
    </row>
    <row r="14" spans="1:5" x14ac:dyDescent="0.2">
      <c r="A14" s="2" t="s">
        <v>0</v>
      </c>
      <c r="B14" s="3" t="s">
        <v>37</v>
      </c>
      <c r="C14" s="3" t="s">
        <v>38</v>
      </c>
      <c r="D14" s="4" t="s">
        <v>6</v>
      </c>
    </row>
    <row r="15" spans="1:5" ht="53.25" customHeight="1" x14ac:dyDescent="0.2">
      <c r="A15" s="5" t="s">
        <v>1</v>
      </c>
      <c r="B15" s="6">
        <v>6</v>
      </c>
      <c r="C15" s="105" t="str">
        <f>IF(AND(B15&gt;=B18),"Met PM",IF(AND(B15&gt;=B16-C17,B15&lt;B18),"On target to meet PM","Not on target to meet PM"))</f>
        <v>Not on target to meet PM</v>
      </c>
      <c r="D15" s="108"/>
    </row>
    <row r="16" spans="1:5" ht="26.65" customHeight="1" x14ac:dyDescent="0.2">
      <c r="A16" s="42" t="s">
        <v>29</v>
      </c>
      <c r="B16" s="6">
        <f>B18/12*6</f>
        <v>30</v>
      </c>
      <c r="C16" s="106"/>
      <c r="D16" s="103"/>
    </row>
    <row r="17" spans="1:4" ht="26.65" hidden="1" customHeight="1" x14ac:dyDescent="0.2">
      <c r="A17" s="42"/>
      <c r="B17" s="52">
        <v>0.1</v>
      </c>
      <c r="C17" s="48">
        <f>B16*B17</f>
        <v>3</v>
      </c>
      <c r="D17" s="103"/>
    </row>
    <row r="18" spans="1:4" ht="26.65" customHeight="1" x14ac:dyDescent="0.2">
      <c r="A18" s="8" t="s">
        <v>2</v>
      </c>
      <c r="B18" s="6">
        <v>60</v>
      </c>
      <c r="C18" s="50"/>
      <c r="D18" s="104"/>
    </row>
    <row r="19" spans="1:4" x14ac:dyDescent="0.2">
      <c r="A19" s="9"/>
    </row>
    <row r="20" spans="1:4" x14ac:dyDescent="0.2">
      <c r="A20" s="100" t="s">
        <v>9</v>
      </c>
      <c r="B20" s="101"/>
      <c r="C20" s="101"/>
      <c r="D20" s="102"/>
    </row>
    <row r="21" spans="1:4" x14ac:dyDescent="0.2">
      <c r="A21" s="11" t="s">
        <v>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8" t="s">
        <v>1</v>
      </c>
      <c r="B22" s="6">
        <v>900010</v>
      </c>
      <c r="C22" s="105" t="str">
        <f>IF(AND(B22&gt;=B25),"Met PM",IF(AND(B22&gt;=B23-C24,B22&lt;B25),"On target to meet PM","Not on target to meet PM"))</f>
        <v>On target to meet PM</v>
      </c>
      <c r="D22" s="103"/>
    </row>
    <row r="23" spans="1:4" ht="26.65" customHeight="1" x14ac:dyDescent="0.2">
      <c r="A23" s="42" t="s">
        <v>29</v>
      </c>
      <c r="B23" s="44">
        <f>B25/12*6</f>
        <v>500000</v>
      </c>
      <c r="C23" s="106"/>
      <c r="D23" s="103"/>
    </row>
    <row r="24" spans="1:4" ht="26.65" hidden="1" customHeight="1" x14ac:dyDescent="0.2">
      <c r="A24" s="42"/>
      <c r="B24" s="55">
        <v>0.1</v>
      </c>
      <c r="C24" s="60">
        <f>B24*B23</f>
        <v>50000</v>
      </c>
      <c r="D24" s="103"/>
    </row>
    <row r="25" spans="1:4" ht="26.65" customHeight="1" x14ac:dyDescent="0.2">
      <c r="A25" s="8" t="s">
        <v>2</v>
      </c>
      <c r="B25" s="6">
        <v>1000000</v>
      </c>
      <c r="C25" s="81"/>
      <c r="D25" s="104"/>
    </row>
    <row r="26" spans="1:4" x14ac:dyDescent="0.2">
      <c r="A26" s="12"/>
    </row>
    <row r="27" spans="1:4" x14ac:dyDescent="0.2">
      <c r="A27" s="100" t="s">
        <v>10</v>
      </c>
      <c r="B27" s="101"/>
      <c r="C27" s="101"/>
      <c r="D27" s="102"/>
    </row>
    <row r="28" spans="1:4" x14ac:dyDescent="0.2">
      <c r="A28" s="11" t="s">
        <v>0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8" t="s">
        <v>1</v>
      </c>
      <c r="B29" s="6">
        <v>65</v>
      </c>
      <c r="C29" s="105" t="str">
        <f>IF(AND(B29&gt;=B32),"Met PM",IF(AND(B29&gt;=B30-C31,B29&lt;B32),"On target to meet PM","Not on target to meet PM"))</f>
        <v>On target to meet PM</v>
      </c>
      <c r="D29" s="103"/>
    </row>
    <row r="30" spans="1:4" ht="26.65" customHeight="1" x14ac:dyDescent="0.2">
      <c r="A30" s="42" t="s">
        <v>29</v>
      </c>
      <c r="B30" s="75">
        <f>B32/12*6</f>
        <v>50</v>
      </c>
      <c r="C30" s="106"/>
      <c r="D30" s="103"/>
    </row>
    <row r="31" spans="1:4" ht="26.65" hidden="1" customHeight="1" x14ac:dyDescent="0.2">
      <c r="A31" s="42"/>
      <c r="B31" s="55">
        <v>0.1</v>
      </c>
      <c r="C31" s="60">
        <f>B31*B30</f>
        <v>5</v>
      </c>
      <c r="D31" s="103"/>
    </row>
    <row r="32" spans="1:4" ht="26.65" customHeight="1" x14ac:dyDescent="0.2">
      <c r="A32" s="8" t="s">
        <v>2</v>
      </c>
      <c r="B32" s="6">
        <v>100</v>
      </c>
      <c r="C32" s="61"/>
      <c r="D32" s="104"/>
    </row>
    <row r="33" spans="1:4" ht="10.5" customHeight="1" x14ac:dyDescent="0.2">
      <c r="A33" s="12"/>
    </row>
    <row r="34" spans="1:4" x14ac:dyDescent="0.2">
      <c r="A34" s="99" t="s">
        <v>54</v>
      </c>
      <c r="B34" s="99"/>
      <c r="C34" s="99"/>
      <c r="D34" s="99"/>
    </row>
    <row r="35" spans="1:4" x14ac:dyDescent="0.2">
      <c r="A35" s="12"/>
    </row>
    <row r="36" spans="1:4" x14ac:dyDescent="0.2">
      <c r="A36" s="100" t="s">
        <v>3</v>
      </c>
      <c r="B36" s="101"/>
      <c r="C36" s="101"/>
      <c r="D36" s="102"/>
    </row>
    <row r="37" spans="1:4" x14ac:dyDescent="0.2">
      <c r="A37" s="11" t="s">
        <v>0</v>
      </c>
      <c r="B37" s="3" t="s">
        <v>37</v>
      </c>
      <c r="C37" s="3" t="s">
        <v>38</v>
      </c>
      <c r="D37" s="4" t="s">
        <v>6</v>
      </c>
    </row>
    <row r="38" spans="1:4" ht="53.25" customHeight="1" x14ac:dyDescent="0.2">
      <c r="A38" s="14" t="s">
        <v>1</v>
      </c>
      <c r="B38" s="6">
        <v>23</v>
      </c>
      <c r="C38" s="105" t="str">
        <f>IF(AND(B38&gt;=B41),"Met PM",IF(AND(B38&gt;=B39-C40,B38&lt;B41),"On target to meet PM","Not on target to meet PM"))</f>
        <v>Not on target to meet PM</v>
      </c>
      <c r="D38" s="108"/>
    </row>
    <row r="39" spans="1:4" ht="26.65" customHeight="1" x14ac:dyDescent="0.2">
      <c r="A39" s="42" t="s">
        <v>29</v>
      </c>
      <c r="B39" s="6">
        <f>B41/12*6</f>
        <v>27</v>
      </c>
      <c r="C39" s="106"/>
      <c r="D39" s="103"/>
    </row>
    <row r="40" spans="1:4" ht="26.65" hidden="1" customHeight="1" x14ac:dyDescent="0.2">
      <c r="A40" s="42"/>
      <c r="B40" s="52">
        <v>0.05</v>
      </c>
      <c r="C40" s="48">
        <f>B39*B40</f>
        <v>1.35</v>
      </c>
      <c r="D40" s="103"/>
    </row>
    <row r="41" spans="1:4" ht="26.65" customHeight="1" x14ac:dyDescent="0.2">
      <c r="A41" s="14" t="s">
        <v>2</v>
      </c>
      <c r="B41" s="6">
        <v>54</v>
      </c>
      <c r="C41" s="81"/>
      <c r="D41" s="104"/>
    </row>
    <row r="42" spans="1:4" x14ac:dyDescent="0.2">
      <c r="A42" s="12"/>
    </row>
    <row r="43" spans="1:4" x14ac:dyDescent="0.2">
      <c r="A43" s="99" t="s">
        <v>60</v>
      </c>
      <c r="B43" s="99"/>
      <c r="C43" s="99"/>
      <c r="D43" s="99"/>
    </row>
    <row r="44" spans="1:4" x14ac:dyDescent="0.2">
      <c r="A44" s="12"/>
    </row>
    <row r="45" spans="1:4" ht="40.5" customHeight="1" x14ac:dyDescent="0.2">
      <c r="A45" s="96" t="s">
        <v>62</v>
      </c>
      <c r="B45" s="96"/>
      <c r="C45" s="96"/>
      <c r="D45" s="96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 topLeftCell="A16">
      <selection activeCell="A28" sqref="A28:D28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22">
      <selection activeCell="C34" sqref="C34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23">
    <mergeCell ref="C8:C9"/>
    <mergeCell ref="A1:D1"/>
    <mergeCell ref="A3:C3"/>
    <mergeCell ref="A4:C4"/>
    <mergeCell ref="D3:D4"/>
    <mergeCell ref="A2:D2"/>
    <mergeCell ref="A6:D6"/>
    <mergeCell ref="D8:D11"/>
    <mergeCell ref="D38:D41"/>
    <mergeCell ref="C38:C39"/>
    <mergeCell ref="A45:D45"/>
    <mergeCell ref="A43:D43"/>
    <mergeCell ref="C15:C16"/>
    <mergeCell ref="D15:D18"/>
    <mergeCell ref="A13:D13"/>
    <mergeCell ref="A34:D34"/>
    <mergeCell ref="A36:D36"/>
    <mergeCell ref="D22:D25"/>
    <mergeCell ref="A27:D27"/>
    <mergeCell ref="D29:D32"/>
    <mergeCell ref="C22:C23"/>
    <mergeCell ref="C29:C30"/>
    <mergeCell ref="A20:D20"/>
  </mergeCells>
  <phoneticPr fontId="7" type="noConversion"/>
  <conditionalFormatting sqref="C8:C9 C15:C16 C22:C23 C29:C30 C38:C39">
    <cfRule type="cellIs" dxfId="4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1" manualBreakCount="1">
    <brk id="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99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6" ht="39.75" customHeight="1" x14ac:dyDescent="0.2">
      <c r="A1" s="87" t="s">
        <v>50</v>
      </c>
      <c r="B1" s="87"/>
      <c r="C1" s="87"/>
      <c r="D1" s="87"/>
      <c r="E1" s="15"/>
    </row>
    <row r="2" spans="1:6" ht="15.75" x14ac:dyDescent="0.25">
      <c r="A2" s="88" t="s">
        <v>19</v>
      </c>
      <c r="B2" s="89"/>
      <c r="C2" s="89"/>
      <c r="D2" s="90"/>
    </row>
    <row r="3" spans="1:6" ht="60" customHeight="1" x14ac:dyDescent="0.2">
      <c r="A3" s="91" t="s">
        <v>42</v>
      </c>
      <c r="B3" s="92"/>
      <c r="C3" s="93"/>
      <c r="D3" s="94" t="s">
        <v>52</v>
      </c>
    </row>
    <row r="4" spans="1:6" ht="84.75" customHeight="1" x14ac:dyDescent="0.2">
      <c r="A4" s="91" t="s">
        <v>36</v>
      </c>
      <c r="B4" s="92"/>
      <c r="C4" s="93"/>
      <c r="D4" s="95"/>
    </row>
    <row r="5" spans="1:6" ht="6.75" customHeight="1" x14ac:dyDescent="0.2"/>
    <row r="6" spans="1:6" x14ac:dyDescent="0.2">
      <c r="A6" s="100" t="s">
        <v>7</v>
      </c>
      <c r="B6" s="101"/>
      <c r="C6" s="101"/>
      <c r="D6" s="102"/>
    </row>
    <row r="7" spans="1:6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6" ht="53.25" customHeight="1" x14ac:dyDescent="0.2">
      <c r="A8" s="5" t="s">
        <v>1</v>
      </c>
      <c r="B8" s="6">
        <v>1394</v>
      </c>
      <c r="C8" s="105" t="str">
        <f>IF(AND(B8&gt;=B11),"Met PM",IF(AND(B8&gt;=B9-C10,B8&lt;B11),"On target to meet PM","Not on target to meet PM"))</f>
        <v>On target to meet PM</v>
      </c>
      <c r="D8" s="132"/>
    </row>
    <row r="9" spans="1:6" ht="26.65" customHeight="1" x14ac:dyDescent="0.2">
      <c r="A9" s="42" t="s">
        <v>29</v>
      </c>
      <c r="B9" s="6">
        <f>B11/12*6</f>
        <v>1000</v>
      </c>
      <c r="C9" s="106"/>
      <c r="D9" s="133"/>
    </row>
    <row r="10" spans="1:6" ht="26.65" hidden="1" customHeight="1" x14ac:dyDescent="0.2">
      <c r="A10" s="42"/>
      <c r="B10" s="52">
        <v>0.1</v>
      </c>
      <c r="C10" s="54">
        <f>B10*B9</f>
        <v>100</v>
      </c>
      <c r="D10" s="133"/>
    </row>
    <row r="11" spans="1:6" ht="26.65" customHeight="1" x14ac:dyDescent="0.2">
      <c r="A11" s="5" t="s">
        <v>2</v>
      </c>
      <c r="B11" s="6">
        <v>2000</v>
      </c>
      <c r="C11" s="50"/>
      <c r="D11" s="134"/>
    </row>
    <row r="12" spans="1:6" x14ac:dyDescent="0.2">
      <c r="A12" s="2" t="s">
        <v>5</v>
      </c>
      <c r="B12" s="3" t="s">
        <v>37</v>
      </c>
      <c r="C12" s="3" t="s">
        <v>38</v>
      </c>
      <c r="D12" s="4" t="s">
        <v>6</v>
      </c>
    </row>
    <row r="13" spans="1:6" ht="53.25" customHeight="1" x14ac:dyDescent="0.2">
      <c r="A13" s="5" t="s">
        <v>1</v>
      </c>
      <c r="B13" s="6">
        <v>1572</v>
      </c>
      <c r="C13" s="105" t="str">
        <f>IF(AND(B13&gt;=B16),"Met PM",IF(AND(B13&gt;=B14-C15,B13&lt;B16),"On target to meet PM","Not on target to meet PM"))</f>
        <v>On target to meet PM</v>
      </c>
      <c r="D13" s="132"/>
    </row>
    <row r="14" spans="1:6" ht="26.65" customHeight="1" x14ac:dyDescent="0.2">
      <c r="A14" s="42" t="s">
        <v>29</v>
      </c>
      <c r="B14" s="6">
        <f>B16/12*6</f>
        <v>900</v>
      </c>
      <c r="C14" s="106"/>
      <c r="D14" s="133"/>
    </row>
    <row r="15" spans="1:6" ht="26.65" hidden="1" customHeight="1" x14ac:dyDescent="0.2">
      <c r="A15" s="42"/>
      <c r="B15" s="52">
        <v>0.1</v>
      </c>
      <c r="C15" s="54">
        <f>B14*B15</f>
        <v>90</v>
      </c>
      <c r="D15" s="133"/>
    </row>
    <row r="16" spans="1:6" ht="26.65" customHeight="1" x14ac:dyDescent="0.2">
      <c r="A16" s="5" t="s">
        <v>2</v>
      </c>
      <c r="B16" s="6">
        <v>1800</v>
      </c>
      <c r="C16" s="51"/>
      <c r="D16" s="134"/>
      <c r="F16" s="38"/>
    </row>
    <row r="17" spans="1:4" x14ac:dyDescent="0.2">
      <c r="A17" s="2" t="s">
        <v>4</v>
      </c>
      <c r="B17" s="3" t="s">
        <v>37</v>
      </c>
      <c r="C17" s="3" t="s">
        <v>38</v>
      </c>
      <c r="D17" s="4" t="s">
        <v>6</v>
      </c>
    </row>
    <row r="18" spans="1:4" ht="53.25" customHeight="1" x14ac:dyDescent="0.2">
      <c r="A18" s="5" t="s">
        <v>1</v>
      </c>
      <c r="B18" s="6">
        <v>591</v>
      </c>
      <c r="C18" s="105" t="str">
        <f>IF(AND(B18&gt;=B21),"Met PM",IF(AND(B18&gt;=B19-C20,B18&lt;B21),"On target to meet PM","Not on target to meet PM"))</f>
        <v>On target to meet PM</v>
      </c>
      <c r="D18" s="132"/>
    </row>
    <row r="19" spans="1:4" ht="26.65" customHeight="1" x14ac:dyDescent="0.2">
      <c r="A19" s="42" t="s">
        <v>29</v>
      </c>
      <c r="B19" s="6">
        <f>B21/12*6</f>
        <v>350</v>
      </c>
      <c r="C19" s="106"/>
      <c r="D19" s="133"/>
    </row>
    <row r="20" spans="1:4" ht="26.65" hidden="1" customHeight="1" x14ac:dyDescent="0.2">
      <c r="A20" s="42"/>
      <c r="B20" s="52">
        <v>0.1</v>
      </c>
      <c r="C20" s="54">
        <f>B19*B20</f>
        <v>35</v>
      </c>
      <c r="D20" s="133"/>
    </row>
    <row r="21" spans="1:4" ht="26.65" customHeight="1" x14ac:dyDescent="0.2">
      <c r="A21" s="5" t="s">
        <v>2</v>
      </c>
      <c r="B21" s="6">
        <v>700</v>
      </c>
      <c r="C21" s="51"/>
      <c r="D21" s="134"/>
    </row>
    <row r="22" spans="1:4" x14ac:dyDescent="0.2">
      <c r="A22" s="2" t="s">
        <v>22</v>
      </c>
      <c r="B22" s="3" t="s">
        <v>37</v>
      </c>
      <c r="C22" s="3" t="s">
        <v>38</v>
      </c>
      <c r="D22" s="4" t="s">
        <v>6</v>
      </c>
    </row>
    <row r="23" spans="1:4" ht="53.25" customHeight="1" x14ac:dyDescent="0.2">
      <c r="A23" s="5" t="s">
        <v>1</v>
      </c>
      <c r="B23" s="6">
        <v>629</v>
      </c>
      <c r="C23" s="105" t="str">
        <f>IF(AND(B23&gt;=B26),"Met PM",IF(AND(B23&gt;=B24-C25,B23&lt;B26),"On target to meet PM","Not on target to meet PM"))</f>
        <v>Met PM</v>
      </c>
      <c r="D23" s="132"/>
    </row>
    <row r="24" spans="1:4" ht="26.65" customHeight="1" x14ac:dyDescent="0.2">
      <c r="A24" s="42" t="s">
        <v>29</v>
      </c>
      <c r="B24" s="6">
        <f>B26/12*6</f>
        <v>125</v>
      </c>
      <c r="C24" s="106"/>
      <c r="D24" s="133"/>
    </row>
    <row r="25" spans="1:4" ht="26.65" hidden="1" customHeight="1" x14ac:dyDescent="0.2">
      <c r="A25" s="42"/>
      <c r="B25" s="52">
        <v>0.1</v>
      </c>
      <c r="C25" s="54">
        <f>B24*B25</f>
        <v>12.5</v>
      </c>
      <c r="D25" s="133"/>
    </row>
    <row r="26" spans="1:4" ht="26.65" customHeight="1" x14ac:dyDescent="0.2">
      <c r="A26" s="5" t="s">
        <v>2</v>
      </c>
      <c r="B26" s="6">
        <v>250</v>
      </c>
      <c r="C26" s="81"/>
      <c r="D26" s="134"/>
    </row>
    <row r="27" spans="1:4" x14ac:dyDescent="0.2">
      <c r="A27" s="7"/>
      <c r="B27" s="1"/>
    </row>
    <row r="28" spans="1:4" x14ac:dyDescent="0.2">
      <c r="A28" s="100" t="s">
        <v>8</v>
      </c>
      <c r="B28" s="101"/>
      <c r="C28" s="101"/>
      <c r="D28" s="102"/>
    </row>
    <row r="29" spans="1:4" x14ac:dyDescent="0.2">
      <c r="A29" s="2" t="s">
        <v>0</v>
      </c>
      <c r="B29" s="3" t="s">
        <v>37</v>
      </c>
      <c r="C29" s="3" t="s">
        <v>38</v>
      </c>
      <c r="D29" s="4" t="s">
        <v>6</v>
      </c>
    </row>
    <row r="30" spans="1:4" ht="53.25" customHeight="1" x14ac:dyDescent="0.2">
      <c r="A30" s="5" t="s">
        <v>1</v>
      </c>
      <c r="B30" s="6">
        <v>61</v>
      </c>
      <c r="C30" s="105" t="str">
        <f>IF(AND(B30&gt;=B33),"Met PM",IF(AND(B30&gt;=B31-C32,B30&lt;B33),"On target to meet PM","Not on target to meet PM"))</f>
        <v>Met PM</v>
      </c>
      <c r="D30" s="132"/>
    </row>
    <row r="31" spans="1:4" ht="26.65" customHeight="1" x14ac:dyDescent="0.2">
      <c r="A31" s="42" t="s">
        <v>29</v>
      </c>
      <c r="B31" s="6">
        <f>B32/12*6</f>
        <v>25</v>
      </c>
      <c r="C31" s="106"/>
      <c r="D31" s="133"/>
    </row>
    <row r="32" spans="1:4" ht="26.65" customHeight="1" x14ac:dyDescent="0.2">
      <c r="A32" s="8" t="s">
        <v>2</v>
      </c>
      <c r="B32" s="6">
        <v>50</v>
      </c>
      <c r="C32" s="81"/>
      <c r="D32" s="134"/>
    </row>
    <row r="33" spans="1:4" x14ac:dyDescent="0.2">
      <c r="A33" s="10"/>
    </row>
    <row r="34" spans="1:4" x14ac:dyDescent="0.2">
      <c r="A34" s="100" t="s">
        <v>9</v>
      </c>
      <c r="B34" s="101"/>
      <c r="C34" s="101"/>
      <c r="D34" s="102"/>
    </row>
    <row r="35" spans="1:4" x14ac:dyDescent="0.2">
      <c r="A35" s="11" t="s">
        <v>0</v>
      </c>
      <c r="B35" s="3" t="s">
        <v>37</v>
      </c>
      <c r="C35" s="3" t="s">
        <v>38</v>
      </c>
      <c r="D35" s="4" t="s">
        <v>6</v>
      </c>
    </row>
    <row r="36" spans="1:4" ht="53.25" customHeight="1" x14ac:dyDescent="0.2">
      <c r="A36" s="8" t="s">
        <v>1</v>
      </c>
      <c r="B36" s="6">
        <v>240176</v>
      </c>
      <c r="C36" s="105" t="str">
        <f>IF(AND(B36&gt;=B39),"Met PM",IF(AND(B36&gt;=B37-C38,B36&lt;B39),"On target to meet PM","Not on target to meet PM"))</f>
        <v>On target to meet PM</v>
      </c>
      <c r="D36" s="129"/>
    </row>
    <row r="37" spans="1:4" ht="26.65" customHeight="1" x14ac:dyDescent="0.2">
      <c r="A37" s="42" t="s">
        <v>29</v>
      </c>
      <c r="B37" s="6">
        <f>B39/12*6</f>
        <v>250000</v>
      </c>
      <c r="C37" s="106"/>
      <c r="D37" s="130"/>
    </row>
    <row r="38" spans="1:4" ht="26.65" hidden="1" customHeight="1" x14ac:dyDescent="0.2">
      <c r="A38" s="42"/>
      <c r="B38" s="52">
        <v>0.1</v>
      </c>
      <c r="C38" s="54">
        <f>B37*B38</f>
        <v>25000</v>
      </c>
      <c r="D38" s="130"/>
    </row>
    <row r="39" spans="1:4" ht="26.65" customHeight="1" x14ac:dyDescent="0.2">
      <c r="A39" s="8" t="s">
        <v>2</v>
      </c>
      <c r="B39" s="6">
        <v>500000</v>
      </c>
      <c r="C39" s="51"/>
      <c r="D39" s="131"/>
    </row>
    <row r="40" spans="1:4" x14ac:dyDescent="0.2">
      <c r="A40" s="2" t="s">
        <v>5</v>
      </c>
      <c r="B40" s="3" t="s">
        <v>37</v>
      </c>
      <c r="C40" s="3" t="s">
        <v>38</v>
      </c>
      <c r="D40" s="4" t="s">
        <v>6</v>
      </c>
    </row>
    <row r="41" spans="1:4" ht="53.25" customHeight="1" x14ac:dyDescent="0.2">
      <c r="A41" s="5" t="s">
        <v>1</v>
      </c>
      <c r="B41" s="6">
        <v>93694</v>
      </c>
      <c r="C41" s="105" t="str">
        <f>IF(AND(B41&gt;=B44),"Met PM",IF(AND(B41&gt;=B42-C43,B41&lt;B44),"On target to meet PM","Not on target to meet PM"))</f>
        <v>Met PM</v>
      </c>
      <c r="D41" s="132"/>
    </row>
    <row r="42" spans="1:4" ht="26.65" customHeight="1" x14ac:dyDescent="0.2">
      <c r="A42" s="42" t="s">
        <v>29</v>
      </c>
      <c r="B42" s="6">
        <f>B44/12*6</f>
        <v>45000</v>
      </c>
      <c r="C42" s="106"/>
      <c r="D42" s="133"/>
    </row>
    <row r="43" spans="1:4" ht="26.65" hidden="1" customHeight="1" x14ac:dyDescent="0.2">
      <c r="A43" s="42"/>
      <c r="B43" s="52">
        <v>0.1</v>
      </c>
      <c r="C43" s="54">
        <f>B42*B43</f>
        <v>4500</v>
      </c>
      <c r="D43" s="133"/>
    </row>
    <row r="44" spans="1:4" ht="26.65" customHeight="1" x14ac:dyDescent="0.2">
      <c r="A44" s="5" t="s">
        <v>2</v>
      </c>
      <c r="B44" s="6">
        <v>90000</v>
      </c>
      <c r="C44" s="51"/>
      <c r="D44" s="134"/>
    </row>
    <row r="45" spans="1:4" x14ac:dyDescent="0.2">
      <c r="A45" s="2" t="s">
        <v>4</v>
      </c>
      <c r="B45" s="3" t="s">
        <v>37</v>
      </c>
      <c r="C45" s="3" t="s">
        <v>38</v>
      </c>
      <c r="D45" s="4" t="s">
        <v>6</v>
      </c>
    </row>
    <row r="46" spans="1:4" ht="53.25" customHeight="1" x14ac:dyDescent="0.2">
      <c r="A46" s="5" t="s">
        <v>1</v>
      </c>
      <c r="B46" s="6">
        <v>33499</v>
      </c>
      <c r="C46" s="105" t="str">
        <f>IF(AND(B46&gt;=B49),"Met PM",IF(AND(B46&gt;=B47-C48,B46&lt;B49),"On target to meet PM","Not on target to meet PM"))</f>
        <v>On target to meet PM</v>
      </c>
      <c r="D46" s="132"/>
    </row>
    <row r="47" spans="1:4" ht="26.65" customHeight="1" x14ac:dyDescent="0.2">
      <c r="A47" s="42" t="s">
        <v>29</v>
      </c>
      <c r="B47" s="6">
        <f>B49/12*6</f>
        <v>19000</v>
      </c>
      <c r="C47" s="106"/>
      <c r="D47" s="133"/>
    </row>
    <row r="48" spans="1:4" ht="26.65" hidden="1" customHeight="1" x14ac:dyDescent="0.2">
      <c r="A48" s="42"/>
      <c r="B48" s="52">
        <v>0.1</v>
      </c>
      <c r="C48" s="54">
        <f>B48*B47</f>
        <v>1900</v>
      </c>
      <c r="D48" s="133"/>
    </row>
    <row r="49" spans="1:4" ht="26.65" customHeight="1" x14ac:dyDescent="0.2">
      <c r="A49" s="5" t="s">
        <v>2</v>
      </c>
      <c r="B49" s="6">
        <v>38000</v>
      </c>
      <c r="C49" s="51"/>
      <c r="D49" s="134"/>
    </row>
    <row r="50" spans="1:4" x14ac:dyDescent="0.2">
      <c r="A50" s="2" t="s">
        <v>22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5" t="s">
        <v>1</v>
      </c>
      <c r="B51" s="6">
        <v>76</v>
      </c>
      <c r="C51" s="105" t="str">
        <f>IF(AND(B51&gt;=B54),"Met PM",IF(AND(B51&gt;=B52-C53,B51&lt;B54),"On target to meet PM","Not on target to meet PM"))</f>
        <v>Not on target to meet PM</v>
      </c>
      <c r="D51" s="103"/>
    </row>
    <row r="52" spans="1:4" ht="26.65" customHeight="1" x14ac:dyDescent="0.2">
      <c r="A52" s="42" t="s">
        <v>29</v>
      </c>
      <c r="B52" s="6">
        <f>B54/12*6</f>
        <v>125</v>
      </c>
      <c r="C52" s="106"/>
      <c r="D52" s="103"/>
    </row>
    <row r="53" spans="1:4" ht="26.65" hidden="1" customHeight="1" x14ac:dyDescent="0.2">
      <c r="A53" s="42"/>
      <c r="B53" s="52">
        <v>0.1</v>
      </c>
      <c r="C53" s="54">
        <f>B52*B53</f>
        <v>12.5</v>
      </c>
      <c r="D53" s="103"/>
    </row>
    <row r="54" spans="1:4" ht="26.65" customHeight="1" x14ac:dyDescent="0.2">
      <c r="A54" s="5" t="s">
        <v>2</v>
      </c>
      <c r="B54" s="6">
        <v>250</v>
      </c>
      <c r="C54" s="81"/>
      <c r="D54" s="104"/>
    </row>
    <row r="55" spans="1:4" hidden="1" x14ac:dyDescent="0.2">
      <c r="A55" s="13"/>
    </row>
    <row r="56" spans="1:4" hidden="1" x14ac:dyDescent="0.2">
      <c r="A56" s="100" t="s">
        <v>10</v>
      </c>
      <c r="B56" s="101"/>
      <c r="C56" s="101"/>
      <c r="D56" s="102"/>
    </row>
    <row r="57" spans="1:4" x14ac:dyDescent="0.2">
      <c r="A57" s="12"/>
    </row>
    <row r="58" spans="1:4" x14ac:dyDescent="0.2">
      <c r="A58" s="99" t="s">
        <v>54</v>
      </c>
      <c r="B58" s="99"/>
      <c r="C58" s="99"/>
      <c r="D58" s="99"/>
    </row>
    <row r="59" spans="1:4" x14ac:dyDescent="0.2">
      <c r="A59" s="12"/>
    </row>
    <row r="60" spans="1:4" x14ac:dyDescent="0.2">
      <c r="A60" s="100" t="s">
        <v>3</v>
      </c>
      <c r="B60" s="101"/>
      <c r="C60" s="101"/>
      <c r="D60" s="102"/>
    </row>
    <row r="61" spans="1:4" x14ac:dyDescent="0.2">
      <c r="A61" s="11" t="s">
        <v>0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14" t="s">
        <v>1</v>
      </c>
      <c r="B62" s="6">
        <v>43</v>
      </c>
      <c r="C62" s="105" t="str">
        <f>IF(AND(B62&gt;=B65),"Met PM",IF(AND(B62&gt;=B63-C64,B62&lt;B65),"On target to meet PM","Not on target to meet PM"))</f>
        <v>On target to meet PM</v>
      </c>
      <c r="D62" s="113"/>
    </row>
    <row r="63" spans="1:4" ht="26.65" customHeight="1" x14ac:dyDescent="0.2">
      <c r="A63" s="42" t="s">
        <v>29</v>
      </c>
      <c r="B63" s="6">
        <f>B65/12*6</f>
        <v>45</v>
      </c>
      <c r="C63" s="106"/>
      <c r="D63" s="103"/>
    </row>
    <row r="64" spans="1:4" ht="26.65" hidden="1" customHeight="1" x14ac:dyDescent="0.2">
      <c r="A64" s="42"/>
      <c r="B64" s="52">
        <v>0.05</v>
      </c>
      <c r="C64" s="54">
        <f>B64*B63</f>
        <v>2.25</v>
      </c>
      <c r="D64" s="103"/>
    </row>
    <row r="65" spans="1:4" ht="26.65" customHeight="1" x14ac:dyDescent="0.2">
      <c r="A65" s="14" t="s">
        <v>2</v>
      </c>
      <c r="B65" s="6">
        <v>90</v>
      </c>
      <c r="C65" s="50"/>
      <c r="D65" s="104"/>
    </row>
    <row r="66" spans="1:4" x14ac:dyDescent="0.2">
      <c r="A66" s="12"/>
    </row>
    <row r="67" spans="1:4" x14ac:dyDescent="0.2">
      <c r="A67" s="99" t="s">
        <v>60</v>
      </c>
      <c r="B67" s="99"/>
      <c r="C67" s="99"/>
      <c r="D67" s="99"/>
    </row>
    <row r="68" spans="1:4" x14ac:dyDescent="0.2">
      <c r="A68" s="12"/>
    </row>
    <row r="69" spans="1:4" ht="38.25" customHeight="1" x14ac:dyDescent="0.2">
      <c r="A69" s="96" t="s">
        <v>62</v>
      </c>
      <c r="B69" s="96"/>
      <c r="C69" s="96"/>
      <c r="D69" s="96"/>
    </row>
    <row r="99" spans="1:4" x14ac:dyDescent="0.2">
      <c r="A99" s="12"/>
      <c r="B99" s="12"/>
      <c r="C99" s="12"/>
      <c r="D99" s="12"/>
    </row>
  </sheetData>
  <sheetProtection password="CD52" sheet="1" objects="1" scenarios="1"/>
  <protectedRanges>
    <protectedRange sqref="D8:D11 D13:D16 D18:D21 D23:D26 D30:D32 D36:D39 D41:D44 D46:D49 D51:D54 D62:D65" name="Range2"/>
    <protectedRange sqref="C11 C26 C32 C54 C65" name="Range1"/>
  </protectedRanges>
  <customSheetViews>
    <customSheetView guid="{47CDEB64-ABB4-4932-9951-3A119F89C289}" scale="60" showPageBreaks="1" view="pageBreakPreview" showRuler="0" topLeftCell="A53">
      <selection activeCell="J14" sqref="J14"/>
      <rowBreaks count="3" manualBreakCount="3">
        <brk id="19" max="16383" man="1"/>
        <brk id="37" max="16383" man="1"/>
        <brk id="57" max="16383" man="1"/>
      </rowBreaks>
      <pageMargins left="0.33" right="0.4" top="0.52" bottom="0.72" header="0.5" footer="0.5"/>
      <pageSetup scale="96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sqref="A1:D1"/>
      <rowBreaks count="1" manualBreakCount="1">
        <brk id="42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>
      <selection activeCell="B40" sqref="B40"/>
      <rowBreaks count="1" manualBreakCount="1">
        <brk id="47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3">
    <mergeCell ref="A34:D34"/>
    <mergeCell ref="A69:D69"/>
    <mergeCell ref="A67:D67"/>
    <mergeCell ref="A56:D56"/>
    <mergeCell ref="A60:D60"/>
    <mergeCell ref="D62:D65"/>
    <mergeCell ref="A58:D58"/>
    <mergeCell ref="C62:C63"/>
    <mergeCell ref="D51:D54"/>
    <mergeCell ref="C51:C52"/>
    <mergeCell ref="D46:D49"/>
    <mergeCell ref="D36:D39"/>
    <mergeCell ref="C46:C47"/>
    <mergeCell ref="C41:C42"/>
    <mergeCell ref="D41:D44"/>
    <mergeCell ref="C36:C37"/>
    <mergeCell ref="D23:D26"/>
    <mergeCell ref="C23:C24"/>
    <mergeCell ref="C30:C31"/>
    <mergeCell ref="D30:D32"/>
    <mergeCell ref="D18:D21"/>
    <mergeCell ref="C18:C19"/>
    <mergeCell ref="A28:D28"/>
    <mergeCell ref="A6:D6"/>
    <mergeCell ref="C8:C9"/>
    <mergeCell ref="D8:D11"/>
    <mergeCell ref="D13:D16"/>
    <mergeCell ref="C13:C14"/>
    <mergeCell ref="A1:D1"/>
    <mergeCell ref="A3:C3"/>
    <mergeCell ref="A4:C4"/>
    <mergeCell ref="D3:D4"/>
    <mergeCell ref="A2:D2"/>
  </mergeCells>
  <phoneticPr fontId="7" type="noConversion"/>
  <conditionalFormatting sqref="C15 C20 C25 C43 C48 C53">
    <cfRule type="cellIs" dxfId="3" priority="7" stopIfTrue="1" operator="equal">
      <formula>"Not on target to meet PM"</formula>
    </cfRule>
  </conditionalFormatting>
  <conditionalFormatting sqref="C38">
    <cfRule type="cellIs" dxfId="2" priority="6" stopIfTrue="1" operator="equal">
      <formula>"Not on target to meet PM"</formula>
    </cfRule>
  </conditionalFormatting>
  <conditionalFormatting sqref="C8:C9">
    <cfRule type="cellIs" dxfId="1" priority="5" stopIfTrue="1" operator="equal">
      <formula>"Not on target to meet PM"</formula>
    </cfRule>
  </conditionalFormatting>
  <conditionalFormatting sqref="C62:C63 C51:C52 C46:C47 C41:C42 C36:C37 C30:C31 C23:C24 C18:C19 C13:C14">
    <cfRule type="cellIs" dxfId="0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2" manualBreakCount="2">
    <brk id="27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09"/>
  <sheetViews>
    <sheetView zoomScaleNormal="100" zoomScaleSheetLayoutView="100" workbookViewId="0">
      <selection activeCell="E118" sqref="E118"/>
    </sheetView>
  </sheetViews>
  <sheetFormatPr defaultRowHeight="12.75" x14ac:dyDescent="0.2"/>
  <cols>
    <col min="1" max="1" width="14.28515625" customWidth="1"/>
    <col min="2" max="2" width="10.140625" bestFit="1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12</v>
      </c>
      <c r="B2" s="89"/>
      <c r="C2" s="89"/>
      <c r="D2" s="90"/>
    </row>
    <row r="3" spans="1:5" ht="60" customHeight="1" x14ac:dyDescent="0.2">
      <c r="A3" s="91" t="s">
        <v>48</v>
      </c>
      <c r="B3" s="92"/>
      <c r="C3" s="93"/>
      <c r="D3" s="94" t="s">
        <v>52</v>
      </c>
    </row>
    <row r="4" spans="1:5" ht="84.75" customHeight="1" x14ac:dyDescent="0.2">
      <c r="A4" s="91" t="s">
        <v>49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315</v>
      </c>
      <c r="C8" s="105" t="str">
        <f>IF(AND(B8&gt;=B11),"Met PM",IF(AND(B8&gt;=B9-C10,B8&lt;B11),"On target to meet PM","Not on target to meet PM"))</f>
        <v>Met PM</v>
      </c>
      <c r="D8" s="103"/>
    </row>
    <row r="9" spans="1:5" ht="26.65" customHeight="1" x14ac:dyDescent="0.2">
      <c r="A9" s="42" t="s">
        <v>29</v>
      </c>
      <c r="B9" s="6">
        <f>B11/12*6</f>
        <v>75</v>
      </c>
      <c r="C9" s="106"/>
      <c r="D9" s="103"/>
    </row>
    <row r="10" spans="1:5" ht="26.65" hidden="1" customHeight="1" x14ac:dyDescent="0.2">
      <c r="A10" s="42"/>
      <c r="B10" s="52">
        <v>0.1</v>
      </c>
      <c r="C10" s="48">
        <f>B9*B10</f>
        <v>7.5</v>
      </c>
      <c r="D10" s="103"/>
    </row>
    <row r="11" spans="1:5" ht="26.65" customHeight="1" x14ac:dyDescent="0.2">
      <c r="A11" s="5" t="s">
        <v>2</v>
      </c>
      <c r="B11" s="6">
        <v>150</v>
      </c>
      <c r="C11" s="81"/>
      <c r="D11" s="104"/>
    </row>
    <row r="12" spans="1:5" x14ac:dyDescent="0.2">
      <c r="A12" s="2" t="s">
        <v>5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2456</v>
      </c>
      <c r="C13" s="105" t="str">
        <f>IF(AND(B13&gt;=B16),"Met PM",IF(AND(B13&gt;=B14-C15,B13&lt;B16),"On target to meet PM","Not on target to meet PM"))</f>
        <v>Not on target to meet PM</v>
      </c>
      <c r="D13" s="103"/>
    </row>
    <row r="14" spans="1:5" ht="26.65" customHeight="1" x14ac:dyDescent="0.2">
      <c r="A14" s="42" t="s">
        <v>29</v>
      </c>
      <c r="B14" s="44">
        <f>B16/12*6</f>
        <v>2750</v>
      </c>
      <c r="C14" s="106"/>
      <c r="D14" s="103"/>
    </row>
    <row r="15" spans="1:5" ht="26.65" hidden="1" customHeight="1" x14ac:dyDescent="0.2">
      <c r="A15" s="42"/>
      <c r="B15" s="55">
        <v>0.1</v>
      </c>
      <c r="C15" s="54">
        <f>B14*B15</f>
        <v>275</v>
      </c>
      <c r="D15" s="103"/>
    </row>
    <row r="16" spans="1:5" ht="26.65" customHeight="1" x14ac:dyDescent="0.2">
      <c r="A16" s="5" t="s">
        <v>2</v>
      </c>
      <c r="B16" s="6">
        <v>5500</v>
      </c>
      <c r="C16" s="51"/>
      <c r="D16" s="104"/>
    </row>
    <row r="17" spans="1:4" x14ac:dyDescent="0.2">
      <c r="A17" s="2" t="s">
        <v>20</v>
      </c>
      <c r="B17" s="3" t="s">
        <v>37</v>
      </c>
      <c r="C17" s="3" t="s">
        <v>38</v>
      </c>
      <c r="D17" s="4" t="s">
        <v>6</v>
      </c>
    </row>
    <row r="18" spans="1:4" ht="53.25" customHeight="1" x14ac:dyDescent="0.2">
      <c r="A18" s="5" t="s">
        <v>1</v>
      </c>
      <c r="B18" s="6">
        <v>2456</v>
      </c>
      <c r="C18" s="105" t="str">
        <f>IF(AND(B18&gt;=B21),"Met PM",IF(AND(B18&gt;=B19-C20,B18&lt;B21),"On target to meet PM","Not on target to meet PM"))</f>
        <v>Not on target to meet PM</v>
      </c>
      <c r="D18" s="103"/>
    </row>
    <row r="19" spans="1:4" ht="26.65" customHeight="1" x14ac:dyDescent="0.2">
      <c r="A19" s="42" t="s">
        <v>29</v>
      </c>
      <c r="B19" s="6">
        <f>B21/12*6</f>
        <v>2750</v>
      </c>
      <c r="C19" s="106"/>
      <c r="D19" s="103"/>
    </row>
    <row r="20" spans="1:4" ht="26.65" hidden="1" customHeight="1" x14ac:dyDescent="0.2">
      <c r="A20" s="42"/>
      <c r="B20" s="55">
        <v>0.1</v>
      </c>
      <c r="C20" s="54">
        <f>B19*B20</f>
        <v>275</v>
      </c>
      <c r="D20" s="103"/>
    </row>
    <row r="21" spans="1:4" ht="26.65" customHeight="1" x14ac:dyDescent="0.2">
      <c r="A21" s="5" t="s">
        <v>2</v>
      </c>
      <c r="B21" s="6">
        <v>5500</v>
      </c>
      <c r="C21" s="51"/>
      <c r="D21" s="104"/>
    </row>
    <row r="22" spans="1:4" x14ac:dyDescent="0.2">
      <c r="A22" s="2" t="s">
        <v>4</v>
      </c>
      <c r="B22" s="37" t="s">
        <v>37</v>
      </c>
      <c r="C22" s="33" t="s">
        <v>38</v>
      </c>
      <c r="D22" s="34" t="s">
        <v>6</v>
      </c>
    </row>
    <row r="23" spans="1:4" ht="53.25" customHeight="1" x14ac:dyDescent="0.2">
      <c r="A23" s="5" t="s">
        <v>1</v>
      </c>
      <c r="B23" s="6">
        <v>75</v>
      </c>
      <c r="C23" s="105" t="str">
        <f>IF(AND(B23&gt;=B26),"Met PM",IF(AND(B23&gt;=B24-C25,B23&lt;B26),"On target to meet PM","Not on target to meet PM"))</f>
        <v>On target to meet PM</v>
      </c>
      <c r="D23" s="108"/>
    </row>
    <row r="24" spans="1:4" ht="25.5" customHeight="1" x14ac:dyDescent="0.2">
      <c r="A24" s="42" t="s">
        <v>29</v>
      </c>
      <c r="B24" s="6">
        <f>B26/12*6</f>
        <v>50</v>
      </c>
      <c r="C24" s="106"/>
      <c r="D24" s="103"/>
    </row>
    <row r="25" spans="1:4" ht="25.5" hidden="1" customHeight="1" x14ac:dyDescent="0.2">
      <c r="A25" s="65"/>
      <c r="B25" s="66">
        <v>0.1</v>
      </c>
      <c r="C25" s="48">
        <f>B24*B25</f>
        <v>5</v>
      </c>
      <c r="D25" s="103"/>
    </row>
    <row r="26" spans="1:4" ht="26.65" customHeight="1" x14ac:dyDescent="0.2">
      <c r="A26" s="67" t="s">
        <v>2</v>
      </c>
      <c r="B26" s="68">
        <v>100</v>
      </c>
      <c r="C26" s="81"/>
      <c r="D26" s="104"/>
    </row>
    <row r="27" spans="1:4" x14ac:dyDescent="0.2">
      <c r="A27" s="2" t="s">
        <v>22</v>
      </c>
      <c r="B27" s="3" t="s">
        <v>37</v>
      </c>
      <c r="C27" s="3" t="s">
        <v>38</v>
      </c>
      <c r="D27" s="4" t="s">
        <v>6</v>
      </c>
    </row>
    <row r="28" spans="1:4" ht="53.25" customHeight="1" x14ac:dyDescent="0.2">
      <c r="A28" s="5" t="s">
        <v>1</v>
      </c>
      <c r="B28" s="6">
        <v>78</v>
      </c>
      <c r="C28" s="105" t="str">
        <f>IF(AND(B28&gt;=B31),"Met PM",IF(AND(B28&gt;=B29-C30,B28&lt;B31),"On target to meet PM","Not on target to meet PM"))</f>
        <v>Not on target to meet PM</v>
      </c>
      <c r="D28" s="108"/>
    </row>
    <row r="29" spans="1:4" ht="23.45" customHeight="1" x14ac:dyDescent="0.2">
      <c r="A29" s="42" t="s">
        <v>29</v>
      </c>
      <c r="B29" s="6">
        <f>B31/12*6</f>
        <v>750</v>
      </c>
      <c r="C29" s="106"/>
      <c r="D29" s="103"/>
    </row>
    <row r="30" spans="1:4" ht="12.75" hidden="1" customHeight="1" x14ac:dyDescent="0.2">
      <c r="A30" s="42"/>
      <c r="B30" s="52">
        <v>0.1</v>
      </c>
      <c r="C30" s="48">
        <f>B29*B30</f>
        <v>75</v>
      </c>
      <c r="D30" s="103"/>
    </row>
    <row r="31" spans="1:4" ht="26.65" customHeight="1" x14ac:dyDescent="0.2">
      <c r="A31" s="5" t="s">
        <v>2</v>
      </c>
      <c r="B31" s="6">
        <v>1500</v>
      </c>
      <c r="C31" s="50"/>
      <c r="D31" s="104"/>
    </row>
    <row r="32" spans="1:4" x14ac:dyDescent="0.2">
      <c r="A32" s="7"/>
      <c r="B32" s="1"/>
    </row>
    <row r="33" spans="1:4" x14ac:dyDescent="0.2">
      <c r="A33" s="100" t="s">
        <v>8</v>
      </c>
      <c r="B33" s="101"/>
      <c r="C33" s="101"/>
      <c r="D33" s="102"/>
    </row>
    <row r="34" spans="1:4" x14ac:dyDescent="0.2">
      <c r="A34" s="2" t="s">
        <v>5</v>
      </c>
      <c r="B34" s="3" t="s">
        <v>37</v>
      </c>
      <c r="C34" s="3" t="s">
        <v>38</v>
      </c>
      <c r="D34" s="4" t="s">
        <v>6</v>
      </c>
    </row>
    <row r="35" spans="1:4" ht="53.25" customHeight="1" x14ac:dyDescent="0.2">
      <c r="A35" s="5" t="s">
        <v>1</v>
      </c>
      <c r="B35" s="6">
        <v>8</v>
      </c>
      <c r="C35" s="105" t="str">
        <f>IF(AND(B35&gt;=B38),"Met PM",IF(AND(B35&gt;=B36-C37,B35&lt;B38),"On target to meet PM","Not on target to meet PM"))</f>
        <v>Not on target to meet PM</v>
      </c>
      <c r="D35" s="103"/>
    </row>
    <row r="36" spans="1:4" ht="26.85" customHeight="1" x14ac:dyDescent="0.2">
      <c r="A36" s="42" t="s">
        <v>29</v>
      </c>
      <c r="B36" s="44">
        <f>B38/12*6</f>
        <v>62.5</v>
      </c>
      <c r="C36" s="106"/>
      <c r="D36" s="103"/>
    </row>
    <row r="37" spans="1:4" ht="40.5" hidden="1" customHeight="1" x14ac:dyDescent="0.2">
      <c r="A37" s="42"/>
      <c r="B37" s="52">
        <v>0.1</v>
      </c>
      <c r="C37" s="48">
        <f>B36*B37</f>
        <v>6.25</v>
      </c>
      <c r="D37" s="103"/>
    </row>
    <row r="38" spans="1:4" ht="26.65" customHeight="1" x14ac:dyDescent="0.2">
      <c r="A38" s="8" t="s">
        <v>2</v>
      </c>
      <c r="B38" s="6">
        <v>125</v>
      </c>
      <c r="C38" s="81"/>
      <c r="D38" s="104"/>
    </row>
    <row r="39" spans="1:4" x14ac:dyDescent="0.2">
      <c r="A39" s="2" t="s">
        <v>20</v>
      </c>
      <c r="B39" s="3" t="s">
        <v>37</v>
      </c>
      <c r="C39" s="3" t="s">
        <v>38</v>
      </c>
      <c r="D39" s="4" t="s">
        <v>6</v>
      </c>
    </row>
    <row r="40" spans="1:4" ht="53.25" customHeight="1" x14ac:dyDescent="0.2">
      <c r="A40" s="5" t="s">
        <v>1</v>
      </c>
      <c r="B40" s="6">
        <v>8</v>
      </c>
      <c r="C40" s="105" t="str">
        <f>IF(AND(B40&gt;=B43),"Met PM",IF(AND(B40&gt;=B41-C42,B40&lt;B43),"On target to meet PM","Not on target to meet PM"))</f>
        <v>Not on target to meet PM</v>
      </c>
      <c r="D40" s="103"/>
    </row>
    <row r="41" spans="1:4" ht="26.65" customHeight="1" x14ac:dyDescent="0.2">
      <c r="A41" s="42" t="s">
        <v>29</v>
      </c>
      <c r="B41" s="6">
        <f>B43/12*6</f>
        <v>62.5</v>
      </c>
      <c r="C41" s="106"/>
      <c r="D41" s="103"/>
    </row>
    <row r="42" spans="1:4" ht="26.65" hidden="1" customHeight="1" x14ac:dyDescent="0.2">
      <c r="A42" s="42"/>
      <c r="B42" s="52">
        <v>0.1</v>
      </c>
      <c r="C42" s="54">
        <f>B42*B41</f>
        <v>6.25</v>
      </c>
      <c r="D42" s="103"/>
    </row>
    <row r="43" spans="1:4" ht="26.65" customHeight="1" x14ac:dyDescent="0.2">
      <c r="A43" s="8" t="s">
        <v>2</v>
      </c>
      <c r="B43" s="6">
        <v>125</v>
      </c>
      <c r="C43" s="81"/>
      <c r="D43" s="104"/>
    </row>
    <row r="44" spans="1:4" x14ac:dyDescent="0.2">
      <c r="A44" s="9"/>
      <c r="B44" s="23"/>
      <c r="C44" s="24"/>
      <c r="D44" s="25"/>
    </row>
    <row r="45" spans="1:4" x14ac:dyDescent="0.2">
      <c r="A45" s="16" t="s">
        <v>9</v>
      </c>
      <c r="B45" s="17"/>
      <c r="C45" s="17"/>
      <c r="D45" s="18"/>
    </row>
    <row r="46" spans="1:4" x14ac:dyDescent="0.2">
      <c r="A46" s="11" t="s">
        <v>0</v>
      </c>
      <c r="B46" s="3" t="s">
        <v>37</v>
      </c>
      <c r="C46" s="3" t="s">
        <v>38</v>
      </c>
      <c r="D46" s="4" t="s">
        <v>6</v>
      </c>
    </row>
    <row r="47" spans="1:4" ht="53.25" customHeight="1" x14ac:dyDescent="0.2">
      <c r="A47" s="8" t="s">
        <v>1</v>
      </c>
      <c r="B47" s="6">
        <v>0</v>
      </c>
      <c r="C47" s="105" t="str">
        <f>IF(AND(B47&gt;=B50),"Met PM",IF(AND(B47&gt;=B48-C49,B47&lt;B50),"On target to meet PM","Not on target to meet PM"))</f>
        <v>Not on target to meet PM</v>
      </c>
      <c r="D47" s="103"/>
    </row>
    <row r="48" spans="1:4" ht="26.65" customHeight="1" x14ac:dyDescent="0.2">
      <c r="A48" s="42" t="s">
        <v>29</v>
      </c>
      <c r="B48" s="6">
        <f>B50/12*6</f>
        <v>10000</v>
      </c>
      <c r="C48" s="106"/>
      <c r="D48" s="103"/>
    </row>
    <row r="49" spans="1:4" ht="26.65" hidden="1" customHeight="1" x14ac:dyDescent="0.2">
      <c r="A49" s="42"/>
      <c r="B49" s="55">
        <v>0.1</v>
      </c>
      <c r="C49" s="54">
        <f>B48*B49</f>
        <v>1000</v>
      </c>
      <c r="D49" s="103"/>
    </row>
    <row r="50" spans="1:4" ht="26.65" customHeight="1" x14ac:dyDescent="0.2">
      <c r="A50" s="8" t="s">
        <v>2</v>
      </c>
      <c r="B50" s="6">
        <v>20000</v>
      </c>
      <c r="C50" s="50"/>
      <c r="D50" s="104"/>
    </row>
    <row r="51" spans="1:4" x14ac:dyDescent="0.2">
      <c r="A51" s="11" t="s">
        <v>5</v>
      </c>
      <c r="B51" s="3" t="s">
        <v>37</v>
      </c>
      <c r="C51" s="3" t="s">
        <v>38</v>
      </c>
      <c r="D51" s="4" t="s">
        <v>6</v>
      </c>
    </row>
    <row r="52" spans="1:4" ht="53.25" customHeight="1" x14ac:dyDescent="0.2">
      <c r="A52" s="8" t="s">
        <v>1</v>
      </c>
      <c r="B52" s="6">
        <v>89694</v>
      </c>
      <c r="C52" s="105" t="str">
        <f>IF(AND(B52&gt;=B55),"Met PM",IF(AND(B52&gt;=B53-C54,B52&lt;B55),"On target to meet PM","Not on target to meet PM"))</f>
        <v>Met PM</v>
      </c>
      <c r="D52" s="103"/>
    </row>
    <row r="53" spans="1:4" ht="26.65" customHeight="1" x14ac:dyDescent="0.2">
      <c r="A53" s="42" t="s">
        <v>29</v>
      </c>
      <c r="B53" s="6">
        <f>B55/12*6</f>
        <v>32500</v>
      </c>
      <c r="C53" s="106"/>
      <c r="D53" s="103"/>
    </row>
    <row r="54" spans="1:4" ht="26.65" hidden="1" customHeight="1" x14ac:dyDescent="0.2">
      <c r="A54" s="42"/>
      <c r="B54" s="55">
        <v>0.1</v>
      </c>
      <c r="C54" s="54">
        <f>B53*B54</f>
        <v>3250</v>
      </c>
      <c r="D54" s="103"/>
    </row>
    <row r="55" spans="1:4" ht="26.65" customHeight="1" x14ac:dyDescent="0.2">
      <c r="A55" s="8" t="s">
        <v>2</v>
      </c>
      <c r="B55" s="6">
        <v>65000</v>
      </c>
      <c r="C55" s="81"/>
      <c r="D55" s="104"/>
    </row>
    <row r="56" spans="1:4" x14ac:dyDescent="0.2">
      <c r="A56" s="11" t="s">
        <v>20</v>
      </c>
      <c r="B56" s="3" t="s">
        <v>37</v>
      </c>
      <c r="C56" s="3" t="s">
        <v>38</v>
      </c>
      <c r="D56" s="4" t="s">
        <v>6</v>
      </c>
    </row>
    <row r="57" spans="1:4" ht="53.25" customHeight="1" x14ac:dyDescent="0.2">
      <c r="A57" s="8" t="s">
        <v>1</v>
      </c>
      <c r="B57" s="6">
        <v>89694</v>
      </c>
      <c r="C57" s="105" t="str">
        <f>IF(AND(B57&gt;=B60),"Met PM",IF(AND(B57&gt;=B58-C59,B57&lt;B60),"On target to meet PM","Not on target to meet PM"))</f>
        <v>Met PM</v>
      </c>
      <c r="D57" s="103"/>
    </row>
    <row r="58" spans="1:4" ht="26.65" customHeight="1" x14ac:dyDescent="0.2">
      <c r="A58" s="42" t="s">
        <v>29</v>
      </c>
      <c r="B58" s="6">
        <f>B60/12*6</f>
        <v>32500</v>
      </c>
      <c r="C58" s="106"/>
      <c r="D58" s="103"/>
    </row>
    <row r="59" spans="1:4" ht="26.65" hidden="1" customHeight="1" x14ac:dyDescent="0.2">
      <c r="A59" s="42"/>
      <c r="B59" s="55">
        <v>0.1</v>
      </c>
      <c r="C59" s="54">
        <f>B58*B59</f>
        <v>3250</v>
      </c>
      <c r="D59" s="103"/>
    </row>
    <row r="60" spans="1:4" ht="26.65" customHeight="1" x14ac:dyDescent="0.2">
      <c r="A60" s="8" t="s">
        <v>2</v>
      </c>
      <c r="B60" s="6">
        <v>65000</v>
      </c>
      <c r="C60" s="81"/>
      <c r="D60" s="104"/>
    </row>
    <row r="61" spans="1:4" x14ac:dyDescent="0.2">
      <c r="A61" s="11" t="s">
        <v>4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8" t="s">
        <v>1</v>
      </c>
      <c r="B62" s="6">
        <v>0</v>
      </c>
      <c r="C62" s="105" t="str">
        <f>IF(AND(B62&gt;=B65),"Met PM",IF(AND(B62&gt;=B63-C64,B62&lt;B65),"On target to meet PM","Not on target to meet PM"))</f>
        <v>Not on target to meet PM</v>
      </c>
      <c r="D62" s="108"/>
    </row>
    <row r="63" spans="1:4" ht="25.7" customHeight="1" x14ac:dyDescent="0.2">
      <c r="A63" s="42" t="s">
        <v>29</v>
      </c>
      <c r="B63" s="6">
        <f>B65/12*6</f>
        <v>550</v>
      </c>
      <c r="C63" s="106"/>
      <c r="D63" s="103"/>
    </row>
    <row r="64" spans="1:4" ht="12.75" hidden="1" customHeight="1" x14ac:dyDescent="0.2">
      <c r="A64" s="42"/>
      <c r="B64" s="52">
        <v>0.1</v>
      </c>
      <c r="C64" s="48">
        <f>B63*B64</f>
        <v>55</v>
      </c>
      <c r="D64" s="103"/>
    </row>
    <row r="65" spans="1:4" ht="26.65" customHeight="1" x14ac:dyDescent="0.2">
      <c r="A65" s="8" t="s">
        <v>2</v>
      </c>
      <c r="B65" s="6">
        <v>1100</v>
      </c>
      <c r="C65" s="50"/>
      <c r="D65" s="104"/>
    </row>
    <row r="66" spans="1:4" x14ac:dyDescent="0.2">
      <c r="A66" s="11" t="s">
        <v>22</v>
      </c>
      <c r="B66" s="3" t="s">
        <v>37</v>
      </c>
      <c r="C66" s="3" t="s">
        <v>38</v>
      </c>
      <c r="D66" s="4" t="s">
        <v>6</v>
      </c>
    </row>
    <row r="67" spans="1:4" ht="53.25" customHeight="1" x14ac:dyDescent="0.2">
      <c r="A67" s="8" t="s">
        <v>1</v>
      </c>
      <c r="B67" s="6">
        <v>775</v>
      </c>
      <c r="C67" s="105" t="str">
        <f>IF(AND(B67&gt;=B70),"Met PM",IF(AND(B67&gt;=B68-C69,B67&lt;B70),"On target to meet PM","Not on target to meet PM"))</f>
        <v>Not on target to meet PM</v>
      </c>
      <c r="D67" s="103"/>
    </row>
    <row r="68" spans="1:4" ht="26.65" customHeight="1" x14ac:dyDescent="0.2">
      <c r="A68" s="42" t="s">
        <v>29</v>
      </c>
      <c r="B68" s="6">
        <f>B70/12*6</f>
        <v>4100</v>
      </c>
      <c r="C68" s="106"/>
      <c r="D68" s="103"/>
    </row>
    <row r="69" spans="1:4" ht="26.65" hidden="1" customHeight="1" x14ac:dyDescent="0.2">
      <c r="A69" s="42"/>
      <c r="B69" s="55">
        <v>0.1</v>
      </c>
      <c r="C69" s="54">
        <f>B68*B69</f>
        <v>410</v>
      </c>
      <c r="D69" s="103"/>
    </row>
    <row r="70" spans="1:4" ht="26.65" customHeight="1" x14ac:dyDescent="0.2">
      <c r="A70" s="8" t="s">
        <v>2</v>
      </c>
      <c r="B70" s="6">
        <v>8200</v>
      </c>
      <c r="C70" s="51"/>
      <c r="D70" s="104"/>
    </row>
    <row r="71" spans="1:4" x14ac:dyDescent="0.2">
      <c r="A71" s="13"/>
    </row>
    <row r="72" spans="1:4" x14ac:dyDescent="0.2">
      <c r="A72" s="100" t="s">
        <v>10</v>
      </c>
      <c r="B72" s="101"/>
      <c r="C72" s="101"/>
      <c r="D72" s="102"/>
    </row>
    <row r="73" spans="1:4" x14ac:dyDescent="0.2">
      <c r="A73" s="11" t="s">
        <v>5</v>
      </c>
      <c r="B73" s="3" t="s">
        <v>37</v>
      </c>
      <c r="C73" s="3" t="s">
        <v>38</v>
      </c>
      <c r="D73" s="4" t="s">
        <v>6</v>
      </c>
    </row>
    <row r="74" spans="1:4" ht="53.25" customHeight="1" x14ac:dyDescent="0.2">
      <c r="A74" s="8" t="s">
        <v>1</v>
      </c>
      <c r="B74" s="6">
        <v>60</v>
      </c>
      <c r="C74" s="105" t="str">
        <f>IF(AND(B74&gt;=B77),"Met PM",IF(AND(B74&gt;=B75-C76,B74&lt;B77),"On target to meet PM","Not on target to meet PM"))</f>
        <v>On target to meet PM</v>
      </c>
      <c r="D74" s="103"/>
    </row>
    <row r="75" spans="1:4" ht="26.65" customHeight="1" x14ac:dyDescent="0.2">
      <c r="A75" s="42" t="s">
        <v>29</v>
      </c>
      <c r="B75" s="6">
        <f>B77/12*6</f>
        <v>60</v>
      </c>
      <c r="C75" s="106"/>
      <c r="D75" s="103"/>
    </row>
    <row r="76" spans="1:4" ht="26.65" hidden="1" customHeight="1" x14ac:dyDescent="0.2">
      <c r="A76" s="42"/>
      <c r="B76" s="55">
        <v>0.1</v>
      </c>
      <c r="C76" s="54">
        <f>B75*B76</f>
        <v>6</v>
      </c>
      <c r="D76" s="103"/>
    </row>
    <row r="77" spans="1:4" ht="26.65" customHeight="1" x14ac:dyDescent="0.2">
      <c r="A77" s="8" t="s">
        <v>2</v>
      </c>
      <c r="B77" s="6">
        <v>120</v>
      </c>
      <c r="C77" s="50"/>
      <c r="D77" s="104"/>
    </row>
    <row r="78" spans="1:4" x14ac:dyDescent="0.2">
      <c r="A78" s="11" t="s">
        <v>20</v>
      </c>
      <c r="B78" s="3" t="s">
        <v>37</v>
      </c>
      <c r="C78" s="3" t="s">
        <v>38</v>
      </c>
      <c r="D78" s="4" t="s">
        <v>6</v>
      </c>
    </row>
    <row r="79" spans="1:4" ht="53.25" customHeight="1" x14ac:dyDescent="0.2">
      <c r="A79" s="8" t="s">
        <v>1</v>
      </c>
      <c r="B79" s="6">
        <v>60</v>
      </c>
      <c r="C79" s="105" t="str">
        <f>IF(AND(B79&gt;=B82),"Met PM",IF(AND(B79&gt;=B80-C81,B79&lt;B82),"On target to meet PM","Not on target to meet PM"))</f>
        <v>On target to meet PM</v>
      </c>
      <c r="D79" s="108"/>
    </row>
    <row r="80" spans="1:4" ht="26.85" customHeight="1" x14ac:dyDescent="0.2">
      <c r="A80" s="42" t="s">
        <v>29</v>
      </c>
      <c r="B80" s="6">
        <f>B82/12*6</f>
        <v>60</v>
      </c>
      <c r="C80" s="106"/>
      <c r="D80" s="103"/>
    </row>
    <row r="81" spans="1:4" ht="12.75" hidden="1" customHeight="1" x14ac:dyDescent="0.2">
      <c r="A81" s="42"/>
      <c r="B81" s="52">
        <v>0.1</v>
      </c>
      <c r="C81" s="48">
        <f>B80*B81</f>
        <v>6</v>
      </c>
      <c r="D81" s="103"/>
    </row>
    <row r="82" spans="1:4" ht="26.65" customHeight="1" x14ac:dyDescent="0.2">
      <c r="A82" s="8" t="s">
        <v>2</v>
      </c>
      <c r="B82" s="6">
        <v>120</v>
      </c>
      <c r="C82" s="81"/>
      <c r="D82" s="104"/>
    </row>
    <row r="83" spans="1:4" ht="9.75" customHeight="1" x14ac:dyDescent="0.2">
      <c r="A83" s="12"/>
    </row>
    <row r="84" spans="1:4" x14ac:dyDescent="0.2">
      <c r="A84" s="99" t="s">
        <v>54</v>
      </c>
      <c r="B84" s="99"/>
      <c r="C84" s="99"/>
      <c r="D84" s="99"/>
    </row>
    <row r="85" spans="1:4" ht="11.25" customHeight="1" x14ac:dyDescent="0.2">
      <c r="A85" s="12"/>
    </row>
    <row r="86" spans="1:4" x14ac:dyDescent="0.2">
      <c r="A86" s="39" t="s">
        <v>24</v>
      </c>
      <c r="B86" s="17"/>
      <c r="C86" s="17"/>
      <c r="D86" s="18"/>
    </row>
    <row r="87" spans="1:4" x14ac:dyDescent="0.2">
      <c r="A87" s="11" t="s">
        <v>5</v>
      </c>
      <c r="B87" s="33" t="s">
        <v>37</v>
      </c>
      <c r="C87" s="33" t="s">
        <v>38</v>
      </c>
      <c r="D87" s="34" t="s">
        <v>6</v>
      </c>
    </row>
    <row r="88" spans="1:4" ht="53.25" customHeight="1" x14ac:dyDescent="0.2">
      <c r="A88" s="35" t="s">
        <v>1</v>
      </c>
      <c r="B88" s="80">
        <v>151</v>
      </c>
      <c r="C88" s="105" t="str">
        <f>IF(AND(B88&gt;=B91),"Met PM",IF(AND(B88&gt;=B89-C90,B88&lt;B91),"On target to meet PM","Not on target to meet PM"))</f>
        <v>On target to meet PM</v>
      </c>
      <c r="D88" s="108"/>
    </row>
    <row r="89" spans="1:4" ht="26.65" customHeight="1" x14ac:dyDescent="0.2">
      <c r="A89" s="42" t="s">
        <v>29</v>
      </c>
      <c r="B89" s="6">
        <f>B91/12*6</f>
        <v>133.5</v>
      </c>
      <c r="C89" s="106"/>
      <c r="D89" s="103"/>
    </row>
    <row r="90" spans="1:4" ht="26.65" hidden="1" customHeight="1" x14ac:dyDescent="0.2">
      <c r="A90" s="42"/>
      <c r="B90" s="52">
        <v>0.05</v>
      </c>
      <c r="C90" s="48">
        <f>B89*B90</f>
        <v>6.6750000000000007</v>
      </c>
      <c r="D90" s="103"/>
    </row>
    <row r="91" spans="1:4" ht="26.65" customHeight="1" x14ac:dyDescent="0.2">
      <c r="A91" s="35" t="s">
        <v>2</v>
      </c>
      <c r="B91" s="6">
        <v>267</v>
      </c>
      <c r="C91" s="50"/>
      <c r="D91" s="104"/>
    </row>
    <row r="92" spans="1:4" x14ac:dyDescent="0.2">
      <c r="A92" s="109" t="s">
        <v>25</v>
      </c>
      <c r="B92" s="110"/>
      <c r="C92" s="110"/>
      <c r="D92" s="111"/>
    </row>
    <row r="93" spans="1:4" x14ac:dyDescent="0.2">
      <c r="A93" s="11" t="s">
        <v>5</v>
      </c>
      <c r="B93" s="3" t="s">
        <v>37</v>
      </c>
      <c r="C93" s="3" t="s">
        <v>38</v>
      </c>
      <c r="D93" s="4" t="s">
        <v>6</v>
      </c>
    </row>
    <row r="94" spans="1:4" ht="53.25" customHeight="1" x14ac:dyDescent="0.2">
      <c r="A94" s="14" t="s">
        <v>1</v>
      </c>
      <c r="B94" s="80">
        <v>157</v>
      </c>
      <c r="C94" s="105" t="str">
        <f>IF(AND(B94&gt;=B97),"Met PM",IF(AND(B94&gt;=B95-C96,B94&lt;B97),"On target to meet PM","Not on target to meet PM"))</f>
        <v>On target to meet PM</v>
      </c>
      <c r="D94" s="103"/>
    </row>
    <row r="95" spans="1:4" ht="26.65" customHeight="1" x14ac:dyDescent="0.2">
      <c r="A95" s="42" t="s">
        <v>29</v>
      </c>
      <c r="B95" s="6">
        <f>B97/12*6</f>
        <v>132.5</v>
      </c>
      <c r="C95" s="106"/>
      <c r="D95" s="103"/>
    </row>
    <row r="96" spans="1:4" ht="26.65" hidden="1" customHeight="1" x14ac:dyDescent="0.2">
      <c r="A96" s="42"/>
      <c r="B96" s="52">
        <v>0.05</v>
      </c>
      <c r="C96" s="48">
        <f>B95*B96</f>
        <v>6.625</v>
      </c>
      <c r="D96" s="103"/>
    </row>
    <row r="97" spans="1:4" ht="26.65" customHeight="1" x14ac:dyDescent="0.2">
      <c r="A97" s="14" t="s">
        <v>2</v>
      </c>
      <c r="B97" s="6">
        <v>265</v>
      </c>
      <c r="C97" s="49"/>
      <c r="D97" s="104"/>
    </row>
    <row r="98" spans="1:4" ht="9" customHeight="1" x14ac:dyDescent="0.2">
      <c r="A98" s="36"/>
      <c r="B98" s="29"/>
      <c r="C98" s="30"/>
      <c r="D98" s="31"/>
    </row>
    <row r="99" spans="1:4" x14ac:dyDescent="0.2">
      <c r="A99" s="109" t="s">
        <v>23</v>
      </c>
      <c r="B99" s="110"/>
      <c r="C99" s="110"/>
      <c r="D99" s="111"/>
    </row>
    <row r="100" spans="1:4" x14ac:dyDescent="0.2">
      <c r="A100" s="11" t="s">
        <v>20</v>
      </c>
      <c r="B100" s="3" t="s">
        <v>37</v>
      </c>
      <c r="C100" s="3" t="s">
        <v>38</v>
      </c>
      <c r="D100" s="4" t="s">
        <v>6</v>
      </c>
    </row>
    <row r="101" spans="1:4" ht="53.25" customHeight="1" x14ac:dyDescent="0.2">
      <c r="A101" s="14" t="s">
        <v>1</v>
      </c>
      <c r="B101" s="80">
        <v>66</v>
      </c>
      <c r="C101" s="105" t="str">
        <f>IF(AND(B101&gt;=B104),"Met PM",IF(AND(B101&gt;=B102-C103,B101&lt;B104),"On target to meet PM","Not on target to meet PM"))</f>
        <v>Not on target to meet PM</v>
      </c>
      <c r="D101" s="103"/>
    </row>
    <row r="102" spans="1:4" ht="26.65" customHeight="1" x14ac:dyDescent="0.2">
      <c r="A102" s="42" t="s">
        <v>29</v>
      </c>
      <c r="B102" s="6">
        <f>B104/12*6</f>
        <v>75</v>
      </c>
      <c r="C102" s="106"/>
      <c r="D102" s="103"/>
    </row>
    <row r="103" spans="1:4" ht="26.65" hidden="1" customHeight="1" x14ac:dyDescent="0.2">
      <c r="A103" s="42"/>
      <c r="B103" s="52">
        <v>0.05</v>
      </c>
      <c r="C103" s="48">
        <f>B102*B103</f>
        <v>3.75</v>
      </c>
      <c r="D103" s="103"/>
    </row>
    <row r="104" spans="1:4" ht="26.65" customHeight="1" x14ac:dyDescent="0.2">
      <c r="A104" s="14" t="s">
        <v>2</v>
      </c>
      <c r="B104" s="6">
        <v>150</v>
      </c>
      <c r="C104" s="50"/>
      <c r="D104" s="104"/>
    </row>
    <row r="105" spans="1:4" ht="7.5" customHeight="1" x14ac:dyDescent="0.2">
      <c r="A105" s="12"/>
    </row>
    <row r="106" spans="1:4" x14ac:dyDescent="0.2">
      <c r="A106" s="99" t="s">
        <v>56</v>
      </c>
      <c r="B106" s="99"/>
      <c r="C106" s="99"/>
      <c r="D106" s="99"/>
    </row>
    <row r="107" spans="1:4" ht="6" customHeight="1" x14ac:dyDescent="0.2">
      <c r="A107" s="12"/>
    </row>
    <row r="108" spans="1:4" ht="53.25" customHeight="1" x14ac:dyDescent="0.2">
      <c r="A108" s="96" t="s">
        <v>63</v>
      </c>
      <c r="B108" s="96"/>
      <c r="C108" s="96"/>
      <c r="D108" s="96"/>
    </row>
    <row r="109" spans="1:4" x14ac:dyDescent="0.2">
      <c r="A109" s="12"/>
    </row>
  </sheetData>
  <sheetProtection password="CD52" sheet="1" objects="1" scenarios="1"/>
  <protectedRanges>
    <protectedRange sqref="D8:D11 D13:D16 D18:D21 D23:D26 D28:D31 D35:D38 D40:D43 D47:D50 D52:D55 D57:D60 D62:D65 D67:D70 D74:D77 D79:D82 D88:D91 D94:D97 D101:D104" name="Range2"/>
    <protectedRange sqref="C11 C16 C21 C26 C31 C38 C43 C50 C55 C60 C65 C70 C77 C82 C91 C97 C104" name="Range1"/>
  </protectedRanges>
  <customSheetViews>
    <customSheetView guid="{47CDEB64-ABB4-4932-9951-3A119F89C289}" showPageBreaks="1" view="pageBreakPreview" showRuler="0">
      <selection activeCell="A79" sqref="A79:IV7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72" header="0.5" footer="0.5"/>
      <pageSetup scale="98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Ruler="0">
      <selection activeCell="F85" sqref="F85"/>
      <rowBreaks count="1" manualBreakCount="1">
        <brk id="6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view="pageBreakPreview" showRuler="0" topLeftCell="A32">
      <selection activeCell="D38" sqref="D38:D3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7">
    <mergeCell ref="A1:D1"/>
    <mergeCell ref="D8:D11"/>
    <mergeCell ref="D23:D26"/>
    <mergeCell ref="D13:D16"/>
    <mergeCell ref="D18:D21"/>
    <mergeCell ref="C23:C24"/>
    <mergeCell ref="C8:C9"/>
    <mergeCell ref="A6:D6"/>
    <mergeCell ref="A2:D2"/>
    <mergeCell ref="A3:C3"/>
    <mergeCell ref="A4:C4"/>
    <mergeCell ref="D3:D4"/>
    <mergeCell ref="C18:C19"/>
    <mergeCell ref="C13:C14"/>
    <mergeCell ref="A108:D108"/>
    <mergeCell ref="C62:C63"/>
    <mergeCell ref="C67:C68"/>
    <mergeCell ref="D62:D65"/>
    <mergeCell ref="C52:C53"/>
    <mergeCell ref="D79:D82"/>
    <mergeCell ref="C79:C80"/>
    <mergeCell ref="C57:C58"/>
    <mergeCell ref="A106:D106"/>
    <mergeCell ref="A99:D99"/>
    <mergeCell ref="D101:D104"/>
    <mergeCell ref="D94:D97"/>
    <mergeCell ref="C101:C102"/>
    <mergeCell ref="D88:D91"/>
    <mergeCell ref="A84:D84"/>
    <mergeCell ref="A92:D92"/>
    <mergeCell ref="D74:D77"/>
    <mergeCell ref="D47:D50"/>
    <mergeCell ref="D40:D43"/>
    <mergeCell ref="D57:D60"/>
    <mergeCell ref="D52:D55"/>
    <mergeCell ref="D28:D31"/>
    <mergeCell ref="C28:C29"/>
    <mergeCell ref="C40:C41"/>
    <mergeCell ref="A33:D33"/>
    <mergeCell ref="A72:D72"/>
    <mergeCell ref="D35:D38"/>
    <mergeCell ref="D67:D70"/>
    <mergeCell ref="C88:C89"/>
    <mergeCell ref="C94:C95"/>
    <mergeCell ref="C47:C48"/>
    <mergeCell ref="C74:C75"/>
    <mergeCell ref="C35:C36"/>
  </mergeCells>
  <phoneticPr fontId="7" type="noConversion"/>
  <conditionalFormatting sqref="C101:C102 C94:C95 C88:C89 C79:C80 C74:C75 C67:C68 C62:C63 C57:C58 C52:C53 C47:C48 C40:C41 C35:C36 C28:C29 C23:C24 C18:C19 C13:C14 C8:C9">
    <cfRule type="cellIs" dxfId="22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3" manualBreakCount="3">
    <brk id="26" max="16383" man="1"/>
    <brk id="5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23"/>
  <sheetViews>
    <sheetView tabSelected="1" zoomScaleNormal="100" zoomScaleSheetLayoutView="85" workbookViewId="0">
      <selection activeCell="H8" sqref="H8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65</v>
      </c>
      <c r="B2" s="89"/>
      <c r="C2" s="89"/>
      <c r="D2" s="90"/>
    </row>
    <row r="3" spans="1:5" ht="60" customHeight="1" x14ac:dyDescent="0.2">
      <c r="A3" s="91" t="s">
        <v>46</v>
      </c>
      <c r="B3" s="92"/>
      <c r="C3" s="93"/>
      <c r="D3" s="94" t="s">
        <v>52</v>
      </c>
    </row>
    <row r="4" spans="1:5" ht="84.75" customHeight="1" x14ac:dyDescent="0.2">
      <c r="A4" s="91" t="s">
        <v>47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41">
        <v>3812</v>
      </c>
      <c r="C8" s="105" t="str">
        <f>IF(AND(B8&gt;=B11),"Met PM",IF(AND(B8&gt;=B9-C10,B8&lt;B11),"On target to meet PM","Not on target to meet PM"))</f>
        <v>Met PM</v>
      </c>
      <c r="D8" s="121"/>
    </row>
    <row r="9" spans="1:5" ht="26.65" customHeight="1" x14ac:dyDescent="0.2">
      <c r="A9" s="42" t="s">
        <v>29</v>
      </c>
      <c r="B9" s="6">
        <f>B11/12*6</f>
        <v>1050</v>
      </c>
      <c r="C9" s="106"/>
      <c r="D9" s="122"/>
    </row>
    <row r="10" spans="1:5" ht="26.65" hidden="1" customHeight="1" x14ac:dyDescent="0.2">
      <c r="A10" s="42"/>
      <c r="B10" s="52">
        <v>0.1</v>
      </c>
      <c r="C10" s="59">
        <f>B9*B10</f>
        <v>105</v>
      </c>
      <c r="D10" s="122"/>
    </row>
    <row r="11" spans="1:5" ht="26.65" customHeight="1" x14ac:dyDescent="0.2">
      <c r="A11" s="5" t="s">
        <v>2</v>
      </c>
      <c r="B11" s="41">
        <v>2100</v>
      </c>
      <c r="C11" s="51"/>
      <c r="D11" s="123"/>
    </row>
    <row r="12" spans="1:5" x14ac:dyDescent="0.2">
      <c r="A12" s="2" t="s">
        <v>31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4145</v>
      </c>
      <c r="C13" s="105" t="str">
        <f>IF(AND(B13&gt;=B16),"Met PM",IF(AND(B13&gt;=B14-C15,B13&lt;B16),"On target to meet PM","Not on target to meet PM"))</f>
        <v>Met PM</v>
      </c>
      <c r="D13" s="108"/>
    </row>
    <row r="14" spans="1:5" ht="26.65" customHeight="1" x14ac:dyDescent="0.2">
      <c r="A14" s="42" t="s">
        <v>29</v>
      </c>
      <c r="B14" s="6">
        <f>B16/12*6</f>
        <v>1600</v>
      </c>
      <c r="C14" s="106"/>
      <c r="D14" s="103"/>
    </row>
    <row r="15" spans="1:5" ht="26.65" hidden="1" customHeight="1" x14ac:dyDescent="0.2">
      <c r="A15" s="42"/>
      <c r="B15" s="52">
        <v>0.1</v>
      </c>
      <c r="C15" s="48">
        <f>B14*B15</f>
        <v>160</v>
      </c>
      <c r="D15" s="103"/>
    </row>
    <row r="16" spans="1:5" ht="33" customHeight="1" x14ac:dyDescent="0.2">
      <c r="A16" s="5" t="s">
        <v>2</v>
      </c>
      <c r="B16" s="6">
        <v>3200</v>
      </c>
      <c r="C16" s="58"/>
      <c r="D16" s="104"/>
    </row>
    <row r="17" spans="1:4" x14ac:dyDescent="0.2">
      <c r="A17" s="7"/>
      <c r="B17" s="1"/>
    </row>
    <row r="18" spans="1:4" x14ac:dyDescent="0.2">
      <c r="A18" s="100" t="s">
        <v>8</v>
      </c>
      <c r="B18" s="101"/>
      <c r="C18" s="101"/>
      <c r="D18" s="102"/>
    </row>
    <row r="19" spans="1:4" x14ac:dyDescent="0.2">
      <c r="A19" s="2" t="s">
        <v>0</v>
      </c>
      <c r="B19" s="3" t="s">
        <v>37</v>
      </c>
      <c r="C19" s="3" t="s">
        <v>38</v>
      </c>
      <c r="D19" s="4" t="s">
        <v>6</v>
      </c>
    </row>
    <row r="20" spans="1:4" ht="53.25" customHeight="1" x14ac:dyDescent="0.2">
      <c r="A20" s="5" t="s">
        <v>1</v>
      </c>
      <c r="B20" s="40">
        <v>46</v>
      </c>
      <c r="C20" s="105" t="str">
        <f>IF(AND(B20&gt;=B23),"Met PM",IF(AND(B20&gt;=B21-C22,B20&lt;B23),"On target to meet PM","Not on target to meet PM"))</f>
        <v>Not on target to meet PM</v>
      </c>
      <c r="D20" s="115"/>
    </row>
    <row r="21" spans="1:4" ht="26.65" customHeight="1" x14ac:dyDescent="0.2">
      <c r="A21" s="42" t="s">
        <v>29</v>
      </c>
      <c r="B21" s="6">
        <f>B23/12*6</f>
        <v>55</v>
      </c>
      <c r="C21" s="106"/>
      <c r="D21" s="116"/>
    </row>
    <row r="22" spans="1:4" ht="26.65" hidden="1" customHeight="1" x14ac:dyDescent="0.2">
      <c r="A22" s="42"/>
      <c r="B22" s="52">
        <v>0.1</v>
      </c>
      <c r="C22" s="48">
        <f>B21*B22</f>
        <v>5.5</v>
      </c>
      <c r="D22" s="116"/>
    </row>
    <row r="23" spans="1:4" ht="35.450000000000003" customHeight="1" x14ac:dyDescent="0.2">
      <c r="A23" s="5" t="s">
        <v>2</v>
      </c>
      <c r="B23" s="40">
        <v>110</v>
      </c>
      <c r="C23" s="58"/>
      <c r="D23" s="117"/>
    </row>
    <row r="24" spans="1:4" x14ac:dyDescent="0.2">
      <c r="A24" s="2" t="s">
        <v>31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5" t="s">
        <v>1</v>
      </c>
      <c r="B25" s="6">
        <v>25</v>
      </c>
      <c r="C25" s="105" t="str">
        <f>IF(AND(B25&gt;=B28),"Met PM",IF(AND(B25&gt;=B26-C27,B25&lt;B28),"On target to meet PM","Not on target to meet PM"))</f>
        <v>Not on target to meet PM</v>
      </c>
      <c r="D25" s="112"/>
    </row>
    <row r="26" spans="1:4" ht="26.65" customHeight="1" x14ac:dyDescent="0.2">
      <c r="A26" s="42" t="s">
        <v>29</v>
      </c>
      <c r="B26" s="6">
        <f>B28/12*6</f>
        <v>75</v>
      </c>
      <c r="C26" s="106"/>
      <c r="D26" s="113"/>
    </row>
    <row r="27" spans="1:4" ht="26.65" hidden="1" customHeight="1" x14ac:dyDescent="0.2">
      <c r="A27" s="42"/>
      <c r="B27" s="52">
        <v>0.1</v>
      </c>
      <c r="C27" s="48">
        <f>B26*B27</f>
        <v>7.5</v>
      </c>
      <c r="D27" s="113"/>
    </row>
    <row r="28" spans="1:4" ht="25.7" customHeight="1" x14ac:dyDescent="0.2">
      <c r="A28" s="8" t="s">
        <v>2</v>
      </c>
      <c r="B28" s="6">
        <v>150</v>
      </c>
      <c r="C28" s="58"/>
      <c r="D28" s="114"/>
    </row>
    <row r="29" spans="1:4" x14ac:dyDescent="0.2">
      <c r="A29" s="9"/>
    </row>
    <row r="30" spans="1:4" x14ac:dyDescent="0.2">
      <c r="A30" s="100" t="s">
        <v>9</v>
      </c>
      <c r="B30" s="101"/>
      <c r="C30" s="101"/>
      <c r="D30" s="102"/>
    </row>
    <row r="31" spans="1:4" x14ac:dyDescent="0.2">
      <c r="A31" s="11" t="s">
        <v>0</v>
      </c>
      <c r="B31" s="3" t="s">
        <v>37</v>
      </c>
      <c r="C31" s="3" t="s">
        <v>38</v>
      </c>
      <c r="D31" s="4" t="s">
        <v>6</v>
      </c>
    </row>
    <row r="32" spans="1:4" ht="53.25" customHeight="1" x14ac:dyDescent="0.2">
      <c r="A32" s="8" t="s">
        <v>1</v>
      </c>
      <c r="B32" s="41">
        <v>25269</v>
      </c>
      <c r="C32" s="105" t="str">
        <f>IF(AND(B32&gt;=B35),"Met PM",IF(AND(B32&gt;=B33-C34,B32&lt;B35),"On target to meet PM","Not on target to meet PM"))</f>
        <v>Met PM</v>
      </c>
      <c r="D32" s="118"/>
    </row>
    <row r="33" spans="1:4" ht="26.65" customHeight="1" x14ac:dyDescent="0.2">
      <c r="A33" s="42" t="s">
        <v>29</v>
      </c>
      <c r="B33" s="6">
        <f>B35/12*6</f>
        <v>9500</v>
      </c>
      <c r="C33" s="106"/>
      <c r="D33" s="119"/>
    </row>
    <row r="34" spans="1:4" ht="26.65" hidden="1" customHeight="1" x14ac:dyDescent="0.2">
      <c r="A34" s="42"/>
      <c r="B34" s="52">
        <v>0.1</v>
      </c>
      <c r="C34" s="48">
        <f>B33*B34</f>
        <v>950</v>
      </c>
      <c r="D34" s="119"/>
    </row>
    <row r="35" spans="1:4" ht="26.65" customHeight="1" x14ac:dyDescent="0.2">
      <c r="A35" s="8" t="s">
        <v>2</v>
      </c>
      <c r="B35" s="41">
        <v>19000</v>
      </c>
      <c r="C35" s="50"/>
      <c r="D35" s="120"/>
    </row>
    <row r="36" spans="1:4" x14ac:dyDescent="0.2">
      <c r="A36" s="11" t="s">
        <v>31</v>
      </c>
      <c r="B36" s="3" t="s">
        <v>37</v>
      </c>
      <c r="C36" s="3" t="s">
        <v>38</v>
      </c>
      <c r="D36" s="4" t="s">
        <v>6</v>
      </c>
    </row>
    <row r="37" spans="1:4" ht="53.25" customHeight="1" x14ac:dyDescent="0.2">
      <c r="A37" s="8" t="s">
        <v>1</v>
      </c>
      <c r="B37" s="6">
        <v>25116</v>
      </c>
      <c r="C37" s="105" t="str">
        <f>IF(AND(B37&gt;=B40),"Met PM",IF(AND(B37&gt;=B38-C39,B37&lt;B40),"On target to meet PM","Not on target to meet PM"))</f>
        <v>Met PM</v>
      </c>
      <c r="D37" s="103"/>
    </row>
    <row r="38" spans="1:4" ht="26.65" customHeight="1" x14ac:dyDescent="0.2">
      <c r="A38" s="42" t="s">
        <v>29</v>
      </c>
      <c r="B38" s="6">
        <f>B40/12*6</f>
        <v>12000</v>
      </c>
      <c r="C38" s="106"/>
      <c r="D38" s="103"/>
    </row>
    <row r="39" spans="1:4" ht="26.65" hidden="1" customHeight="1" x14ac:dyDescent="0.2">
      <c r="A39" s="42"/>
      <c r="B39" s="52">
        <v>0.1</v>
      </c>
      <c r="C39" s="54">
        <f>B39*B38</f>
        <v>1200</v>
      </c>
      <c r="D39" s="103"/>
    </row>
    <row r="40" spans="1:4" ht="26.65" customHeight="1" x14ac:dyDescent="0.2">
      <c r="A40" s="8" t="s">
        <v>2</v>
      </c>
      <c r="B40" s="6">
        <v>24000</v>
      </c>
      <c r="C40" s="50"/>
      <c r="D40" s="104"/>
    </row>
    <row r="41" spans="1:4" x14ac:dyDescent="0.2">
      <c r="A41" s="12"/>
    </row>
    <row r="42" spans="1:4" x14ac:dyDescent="0.2">
      <c r="A42" s="100" t="s">
        <v>10</v>
      </c>
      <c r="B42" s="101"/>
      <c r="C42" s="101"/>
      <c r="D42" s="102"/>
    </row>
    <row r="43" spans="1:4" x14ac:dyDescent="0.2">
      <c r="A43" s="11" t="s">
        <v>0</v>
      </c>
      <c r="B43" s="3" t="s">
        <v>37</v>
      </c>
      <c r="C43" s="3" t="s">
        <v>38</v>
      </c>
      <c r="D43" s="4" t="s">
        <v>6</v>
      </c>
    </row>
    <row r="44" spans="1:4" ht="53.25" customHeight="1" x14ac:dyDescent="0.2">
      <c r="A44" s="8" t="s">
        <v>1</v>
      </c>
      <c r="B44" s="6">
        <v>3</v>
      </c>
      <c r="C44" s="105" t="str">
        <f>IF(AND(B44&gt;=B47),"Met PM",IF(AND(B44&gt;=B45-C46,B44&lt;B47),"On target to meet PM","Not on target to meet PM"))</f>
        <v>Not on target to meet PM</v>
      </c>
      <c r="D44" s="118"/>
    </row>
    <row r="45" spans="1:4" ht="26.65" customHeight="1" x14ac:dyDescent="0.2">
      <c r="A45" s="42" t="s">
        <v>29</v>
      </c>
      <c r="B45" s="6">
        <f>B47/12*6</f>
        <v>220</v>
      </c>
      <c r="C45" s="106"/>
      <c r="D45" s="119"/>
    </row>
    <row r="46" spans="1:4" ht="26.65" hidden="1" customHeight="1" x14ac:dyDescent="0.2">
      <c r="A46" s="42"/>
      <c r="B46" s="52">
        <v>0.1</v>
      </c>
      <c r="C46" s="48">
        <f>B45*B46</f>
        <v>22</v>
      </c>
      <c r="D46" s="119"/>
    </row>
    <row r="47" spans="1:4" ht="26.45" customHeight="1" x14ac:dyDescent="0.2">
      <c r="A47" s="8" t="s">
        <v>2</v>
      </c>
      <c r="B47" s="40">
        <v>440</v>
      </c>
      <c r="C47" s="50"/>
      <c r="D47" s="120"/>
    </row>
    <row r="48" spans="1:4" x14ac:dyDescent="0.2">
      <c r="A48" s="11" t="s">
        <v>31</v>
      </c>
      <c r="B48" s="3" t="s">
        <v>37</v>
      </c>
      <c r="C48" s="3" t="s">
        <v>38</v>
      </c>
      <c r="D48" s="4" t="s">
        <v>6</v>
      </c>
    </row>
    <row r="49" spans="1:4" ht="53.25" customHeight="1" x14ac:dyDescent="0.2">
      <c r="A49" s="8" t="s">
        <v>1</v>
      </c>
      <c r="B49" s="80">
        <v>8</v>
      </c>
      <c r="C49" s="105" t="str">
        <f>IF(AND(B49&gt;=B52),"Met PM",IF(AND(B49&gt;=B50-C51,B49&lt;B52),"On target to meet PM","Not on target to meet PM"))</f>
        <v>Not on target to meet PM</v>
      </c>
      <c r="D49" s="112"/>
    </row>
    <row r="50" spans="1:4" ht="26.65" customHeight="1" x14ac:dyDescent="0.2">
      <c r="A50" s="42" t="s">
        <v>29</v>
      </c>
      <c r="B50" s="6">
        <f>B52/12*6</f>
        <v>4150</v>
      </c>
      <c r="C50" s="106"/>
      <c r="D50" s="113"/>
    </row>
    <row r="51" spans="1:4" ht="26.65" hidden="1" customHeight="1" x14ac:dyDescent="0.2">
      <c r="A51" s="42"/>
      <c r="B51" s="52">
        <v>0.1</v>
      </c>
      <c r="C51" s="48">
        <f>B50*B51</f>
        <v>415</v>
      </c>
      <c r="D51" s="113"/>
    </row>
    <row r="52" spans="1:4" ht="26.45" customHeight="1" x14ac:dyDescent="0.2">
      <c r="A52" s="8" t="s">
        <v>2</v>
      </c>
      <c r="B52" s="6">
        <v>8300</v>
      </c>
      <c r="C52" s="50"/>
      <c r="D52" s="114"/>
    </row>
    <row r="53" spans="1:4" x14ac:dyDescent="0.2">
      <c r="A53" s="12"/>
    </row>
    <row r="54" spans="1:4" x14ac:dyDescent="0.2">
      <c r="A54" s="99" t="s">
        <v>54</v>
      </c>
      <c r="B54" s="99"/>
      <c r="C54" s="99"/>
      <c r="D54" s="99"/>
    </row>
    <row r="55" spans="1:4" x14ac:dyDescent="0.2">
      <c r="A55" s="12"/>
    </row>
    <row r="56" spans="1:4" x14ac:dyDescent="0.2">
      <c r="A56" s="100" t="s">
        <v>3</v>
      </c>
      <c r="B56" s="101"/>
      <c r="C56" s="101"/>
      <c r="D56" s="102"/>
    </row>
    <row r="57" spans="1:4" ht="12.75" customHeight="1" x14ac:dyDescent="0.2">
      <c r="A57" s="11" t="s">
        <v>0</v>
      </c>
      <c r="B57" s="3" t="s">
        <v>37</v>
      </c>
      <c r="C57" s="3" t="s">
        <v>38</v>
      </c>
      <c r="D57" s="4" t="s">
        <v>6</v>
      </c>
    </row>
    <row r="58" spans="1:4" ht="53.25" customHeight="1" x14ac:dyDescent="0.2">
      <c r="A58" s="14" t="s">
        <v>1</v>
      </c>
      <c r="B58" s="6">
        <v>168</v>
      </c>
      <c r="C58" s="105" t="str">
        <f>IF(AND(B58&gt;=B61),"Met PM",IF(AND(B58&gt;=B59-C60,B58&lt;B61),"On target to meet PM","Not on target to meet PM"))</f>
        <v>On target to meet PM</v>
      </c>
      <c r="D58" s="112"/>
    </row>
    <row r="59" spans="1:4" ht="31.5" customHeight="1" x14ac:dyDescent="0.2">
      <c r="A59" s="42" t="s">
        <v>29</v>
      </c>
      <c r="B59" s="6">
        <f>B61/12*6</f>
        <v>150</v>
      </c>
      <c r="C59" s="106"/>
      <c r="D59" s="113"/>
    </row>
    <row r="60" spans="1:4" ht="26.85" hidden="1" customHeight="1" x14ac:dyDescent="0.2">
      <c r="A60" s="42"/>
      <c r="B60" s="52">
        <v>0.05</v>
      </c>
      <c r="C60" s="48">
        <f>B59*B60</f>
        <v>7.5</v>
      </c>
      <c r="D60" s="113"/>
    </row>
    <row r="61" spans="1:4" ht="25.7" customHeight="1" x14ac:dyDescent="0.2">
      <c r="A61" s="14" t="s">
        <v>2</v>
      </c>
      <c r="B61" s="6">
        <v>300</v>
      </c>
      <c r="C61" s="50"/>
      <c r="D61" s="114"/>
    </row>
    <row r="62" spans="1:4" x14ac:dyDescent="0.2">
      <c r="A62" s="100" t="s">
        <v>32</v>
      </c>
      <c r="B62" s="101"/>
      <c r="C62" s="101"/>
      <c r="D62" s="102"/>
    </row>
    <row r="63" spans="1:4" x14ac:dyDescent="0.2">
      <c r="A63" s="11" t="s">
        <v>31</v>
      </c>
      <c r="B63" s="3" t="s">
        <v>37</v>
      </c>
      <c r="C63" s="3" t="s">
        <v>38</v>
      </c>
      <c r="D63" s="4" t="s">
        <v>6</v>
      </c>
    </row>
    <row r="64" spans="1:4" ht="53.25" customHeight="1" x14ac:dyDescent="0.2">
      <c r="A64" s="14" t="s">
        <v>1</v>
      </c>
      <c r="B64" s="6">
        <v>565</v>
      </c>
      <c r="C64" s="105" t="str">
        <f>IF(AND(B64&gt;=B67),"Met PM",IF(AND(B64&gt;=B65-C66,B64&lt;B67),"On target to meet PM","Not on target to meet PM"))</f>
        <v>Not on target to meet PM</v>
      </c>
      <c r="D64" s="112"/>
    </row>
    <row r="65" spans="1:4" ht="26.65" customHeight="1" x14ac:dyDescent="0.2">
      <c r="A65" s="42" t="s">
        <v>29</v>
      </c>
      <c r="B65" s="6">
        <f>B67/12*6</f>
        <v>600</v>
      </c>
      <c r="C65" s="106"/>
      <c r="D65" s="113"/>
    </row>
    <row r="66" spans="1:4" ht="26.65" hidden="1" customHeight="1" x14ac:dyDescent="0.2">
      <c r="A66" s="42"/>
      <c r="B66" s="52">
        <v>0.05</v>
      </c>
      <c r="C66" s="48">
        <f>B65*B66</f>
        <v>30</v>
      </c>
      <c r="D66" s="113"/>
    </row>
    <row r="67" spans="1:4" ht="25.7" customHeight="1" x14ac:dyDescent="0.2">
      <c r="A67" s="14" t="s">
        <v>2</v>
      </c>
      <c r="B67" s="6">
        <v>1200</v>
      </c>
      <c r="C67" s="50"/>
      <c r="D67" s="114"/>
    </row>
    <row r="68" spans="1:4" x14ac:dyDescent="0.2">
      <c r="A68" s="12"/>
    </row>
    <row r="69" spans="1:4" x14ac:dyDescent="0.2">
      <c r="A69" s="99" t="s">
        <v>57</v>
      </c>
      <c r="B69" s="99"/>
      <c r="C69" s="99"/>
      <c r="D69" s="99"/>
    </row>
    <row r="70" spans="1:4" x14ac:dyDescent="0.2">
      <c r="A70" s="32"/>
      <c r="B70" s="32"/>
      <c r="C70" s="32"/>
      <c r="D70" s="32"/>
    </row>
    <row r="71" spans="1:4" ht="40.5" customHeight="1" x14ac:dyDescent="0.2">
      <c r="A71" s="96" t="s">
        <v>62</v>
      </c>
      <c r="B71" s="96"/>
      <c r="C71" s="96"/>
      <c r="D71" s="96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:D11 D13:D16 D20:D23 D25:D28 D32:D35 D37:D40 D44:D47 D49:D52 D58:D61 D64:D67" name="Range2"/>
    <protectedRange sqref="C11 C16 C23 C28 C35 C40 C47 C52 C61 C67" name="Range1"/>
  </protectedRanges>
  <customSheetViews>
    <customSheetView guid="{47CDEB64-ABB4-4932-9951-3A119F89C289}" scale="60" showPageBreaks="1" view="pageBreakPreview" showRuler="0" topLeftCell="A22">
      <selection activeCell="D8" sqref="D8:D9"/>
      <rowBreaks count="2" manualBreakCount="2">
        <brk id="20" max="16383" man="1"/>
        <brk id="42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PageBreaks="1" showRuler="0">
      <selection activeCell="A21" sqref="A21:D2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13">
      <selection activeCell="A33" sqref="A33:D34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4">
    <mergeCell ref="C8:C9"/>
    <mergeCell ref="A1:D1"/>
    <mergeCell ref="A3:C3"/>
    <mergeCell ref="A4:C4"/>
    <mergeCell ref="D3:D4"/>
    <mergeCell ref="A2:D2"/>
    <mergeCell ref="A6:D6"/>
    <mergeCell ref="D8:D11"/>
    <mergeCell ref="A71:D71"/>
    <mergeCell ref="A69:D69"/>
    <mergeCell ref="D25:D28"/>
    <mergeCell ref="A30:D30"/>
    <mergeCell ref="D49:D52"/>
    <mergeCell ref="C49:C50"/>
    <mergeCell ref="D32:D35"/>
    <mergeCell ref="D44:D47"/>
    <mergeCell ref="D37:D40"/>
    <mergeCell ref="C32:C33"/>
    <mergeCell ref="D64:D67"/>
    <mergeCell ref="C64:C65"/>
    <mergeCell ref="A62:D62"/>
    <mergeCell ref="A56:D56"/>
    <mergeCell ref="C58:C59"/>
    <mergeCell ref="A54:D54"/>
    <mergeCell ref="A42:D42"/>
    <mergeCell ref="C44:C45"/>
    <mergeCell ref="C37:C38"/>
    <mergeCell ref="D58:D61"/>
    <mergeCell ref="C13:C14"/>
    <mergeCell ref="C20:C21"/>
    <mergeCell ref="C25:C26"/>
    <mergeCell ref="A18:D18"/>
    <mergeCell ref="D13:D16"/>
    <mergeCell ref="D20:D23"/>
  </mergeCells>
  <phoneticPr fontId="7" type="noConversion"/>
  <conditionalFormatting sqref="C39">
    <cfRule type="cellIs" dxfId="21" priority="7" operator="equal">
      <formula>"Not on target to meet PM"</formula>
    </cfRule>
  </conditionalFormatting>
  <conditionalFormatting sqref="C64:C65">
    <cfRule type="cellIs" dxfId="20" priority="1" stopIfTrue="1" operator="equal">
      <formula>"Not on target to meet PM"</formula>
    </cfRule>
  </conditionalFormatting>
  <conditionalFormatting sqref="C8:C9">
    <cfRule type="cellIs" dxfId="19" priority="4" stopIfTrue="1" operator="equal">
      <formula>"Not on target to meet PM"</formula>
    </cfRule>
  </conditionalFormatting>
  <conditionalFormatting sqref="C58:C59 C49:C50 C44:C45 C37:C38 C32:C33 C25:C26 C20:C21 C13:C14">
    <cfRule type="cellIs" dxfId="18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2" manualBreakCount="2">
    <brk id="29" max="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8"/>
  <sheetViews>
    <sheetView zoomScaleNormal="100" zoomScaleSheetLayoutView="100" workbookViewId="0">
      <selection activeCell="A104" sqref="A104:D104"/>
    </sheetView>
  </sheetViews>
  <sheetFormatPr defaultRowHeight="12.75" x14ac:dyDescent="0.2"/>
  <cols>
    <col min="1" max="1" width="14.28515625" customWidth="1"/>
    <col min="2" max="2" width="10.285156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28</v>
      </c>
      <c r="B2" s="89"/>
      <c r="C2" s="89"/>
      <c r="D2" s="90"/>
    </row>
    <row r="3" spans="1:5" ht="60" customHeight="1" x14ac:dyDescent="0.2">
      <c r="A3" s="91" t="s">
        <v>41</v>
      </c>
      <c r="B3" s="92"/>
      <c r="C3" s="93"/>
      <c r="D3" s="94" t="s">
        <v>52</v>
      </c>
    </row>
    <row r="4" spans="1:5" ht="84.75" customHeight="1" x14ac:dyDescent="0.2">
      <c r="A4" s="91" t="s">
        <v>45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1894</v>
      </c>
      <c r="C8" s="105" t="str">
        <f>IF(AND(B8&gt;=B11),"Met PM",IF(AND(B9-C10&lt;=B8,B8&gt;=B9-C10),"On target to meet PM","Not on target to meet PM"))</f>
        <v>Not on target to meet PM</v>
      </c>
      <c r="D8" s="113"/>
    </row>
    <row r="9" spans="1:5" ht="26.65" customHeight="1" x14ac:dyDescent="0.2">
      <c r="A9" s="42" t="s">
        <v>29</v>
      </c>
      <c r="B9" s="6">
        <f>B11/12*6</f>
        <v>5479.5</v>
      </c>
      <c r="C9" s="106"/>
      <c r="D9" s="103"/>
    </row>
    <row r="10" spans="1:5" ht="26.65" hidden="1" customHeight="1" x14ac:dyDescent="0.2">
      <c r="A10" s="42"/>
      <c r="B10" s="52">
        <v>0.1</v>
      </c>
      <c r="C10" s="59">
        <f>B9*B10</f>
        <v>547.95000000000005</v>
      </c>
      <c r="D10" s="103"/>
    </row>
    <row r="11" spans="1:5" ht="26.65" customHeight="1" x14ac:dyDescent="0.2">
      <c r="A11" s="5" t="s">
        <v>2</v>
      </c>
      <c r="B11" s="6">
        <v>10959</v>
      </c>
      <c r="C11" s="51"/>
      <c r="D11" s="104"/>
    </row>
    <row r="12" spans="1:5" x14ac:dyDescent="0.2">
      <c r="A12" s="2" t="s">
        <v>5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2356</v>
      </c>
      <c r="C13" s="105" t="str">
        <f>IF(AND(B13&gt;=B16),"Met PM",IF(AND(B14-C15&lt;=B13,B13&gt;=B14-C15),"On target to meet PM","Not on target to meet PM"))</f>
        <v>Not on target to meet PM</v>
      </c>
      <c r="D13" s="113"/>
    </row>
    <row r="14" spans="1:5" ht="26.65" customHeight="1" x14ac:dyDescent="0.2">
      <c r="A14" s="42" t="s">
        <v>29</v>
      </c>
      <c r="B14" s="6">
        <f>B16/12*6</f>
        <v>7967</v>
      </c>
      <c r="C14" s="106"/>
      <c r="D14" s="103"/>
    </row>
    <row r="15" spans="1:5" ht="26.65" hidden="1" customHeight="1" x14ac:dyDescent="0.2">
      <c r="A15" s="42"/>
      <c r="B15" s="52">
        <v>0.1</v>
      </c>
      <c r="C15" s="54">
        <f>B15*B14</f>
        <v>796.7</v>
      </c>
      <c r="D15" s="103"/>
    </row>
    <row r="16" spans="1:5" ht="26.65" customHeight="1" x14ac:dyDescent="0.2">
      <c r="A16" s="5" t="s">
        <v>2</v>
      </c>
      <c r="B16" s="6">
        <v>15934</v>
      </c>
      <c r="C16" s="51"/>
      <c r="D16" s="104"/>
    </row>
    <row r="17" spans="1:4" x14ac:dyDescent="0.2">
      <c r="A17" s="2" t="s">
        <v>20</v>
      </c>
      <c r="B17" s="3" t="s">
        <v>37</v>
      </c>
      <c r="C17" s="3" t="s">
        <v>38</v>
      </c>
      <c r="D17" s="4" t="s">
        <v>6</v>
      </c>
    </row>
    <row r="18" spans="1:4" ht="53.25" customHeight="1" x14ac:dyDescent="0.2">
      <c r="A18" s="5" t="s">
        <v>1</v>
      </c>
      <c r="B18" s="6">
        <v>2013</v>
      </c>
      <c r="C18" s="105" t="str">
        <f>IF(AND(B18&gt;=B21),"Met PM",IF(AND(B19-C20&lt;=B18,B18&gt;=B19-C20),"On target to meet PM","Not on target to meet PM"))</f>
        <v>Not on target to meet PM</v>
      </c>
      <c r="D18" s="113"/>
    </row>
    <row r="19" spans="1:4" ht="26.65" customHeight="1" x14ac:dyDescent="0.2">
      <c r="A19" s="42" t="s">
        <v>29</v>
      </c>
      <c r="B19" s="6">
        <f>B21/12*6</f>
        <v>7789</v>
      </c>
      <c r="C19" s="106"/>
      <c r="D19" s="103"/>
    </row>
    <row r="20" spans="1:4" ht="26.65" hidden="1" customHeight="1" x14ac:dyDescent="0.2">
      <c r="A20" s="42"/>
      <c r="B20" s="52">
        <v>0.1</v>
      </c>
      <c r="C20" s="59">
        <f>B20*B19</f>
        <v>778.90000000000009</v>
      </c>
      <c r="D20" s="103"/>
    </row>
    <row r="21" spans="1:4" ht="26.65" customHeight="1" x14ac:dyDescent="0.2">
      <c r="A21" s="8" t="s">
        <v>2</v>
      </c>
      <c r="B21" s="6">
        <v>15578</v>
      </c>
      <c r="C21" s="51"/>
      <c r="D21" s="104"/>
    </row>
    <row r="22" spans="1:4" x14ac:dyDescent="0.2">
      <c r="A22" s="7"/>
      <c r="B22" s="1"/>
    </row>
    <row r="23" spans="1:4" x14ac:dyDescent="0.2">
      <c r="A23" s="100" t="s">
        <v>8</v>
      </c>
      <c r="B23" s="101"/>
      <c r="C23" s="101"/>
      <c r="D23" s="102"/>
    </row>
    <row r="24" spans="1:4" x14ac:dyDescent="0.2">
      <c r="A24" s="11" t="s">
        <v>0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8" t="s">
        <v>1</v>
      </c>
      <c r="B25" s="6">
        <v>91</v>
      </c>
      <c r="C25" s="105" t="str">
        <f>IF(AND(B25&gt;=B28),"Met PM",IF(AND(B26-C27&lt;=B25,B25&gt;=B26-C27),"On target to meet PM","Not on target to meet PM"))</f>
        <v>Not on target to meet PM</v>
      </c>
      <c r="D25" s="113"/>
    </row>
    <row r="26" spans="1:4" ht="26.65" customHeight="1" x14ac:dyDescent="0.2">
      <c r="A26" s="42" t="s">
        <v>29</v>
      </c>
      <c r="B26" s="6">
        <f>B28/12*6</f>
        <v>147.5</v>
      </c>
      <c r="C26" s="106"/>
      <c r="D26" s="103"/>
    </row>
    <row r="27" spans="1:4" ht="26.65" hidden="1" customHeight="1" x14ac:dyDescent="0.2">
      <c r="A27" s="42"/>
      <c r="B27" s="52">
        <v>0.1</v>
      </c>
      <c r="C27" s="48">
        <f>B26*B27</f>
        <v>14.75</v>
      </c>
      <c r="D27" s="103"/>
    </row>
    <row r="28" spans="1:4" ht="26.65" customHeight="1" x14ac:dyDescent="0.2">
      <c r="A28" s="8" t="s">
        <v>2</v>
      </c>
      <c r="B28" s="6">
        <v>295</v>
      </c>
      <c r="C28" s="50"/>
      <c r="D28" s="104"/>
    </row>
    <row r="29" spans="1:4" x14ac:dyDescent="0.2">
      <c r="A29" s="11" t="s">
        <v>5</v>
      </c>
      <c r="B29" s="3" t="s">
        <v>37</v>
      </c>
      <c r="C29" s="3" t="s">
        <v>38</v>
      </c>
      <c r="D29" s="4" t="s">
        <v>6</v>
      </c>
    </row>
    <row r="30" spans="1:4" ht="53.25" customHeight="1" x14ac:dyDescent="0.2">
      <c r="A30" s="8" t="s">
        <v>1</v>
      </c>
      <c r="B30" s="6">
        <v>94</v>
      </c>
      <c r="C30" s="105" t="str">
        <f>IF(AND(B30&gt;=B33),"Met PM",IF(AND(B31-C32&lt;=B30,B30&gt;=B31-C32),"On target to meet PM","Not on target to meet PM"))</f>
        <v>Not on target to meet PM</v>
      </c>
      <c r="D30" s="103"/>
    </row>
    <row r="31" spans="1:4" ht="26.65" customHeight="1" x14ac:dyDescent="0.2">
      <c r="A31" s="42" t="s">
        <v>29</v>
      </c>
      <c r="B31" s="6">
        <f>B33/12*6</f>
        <v>173.5</v>
      </c>
      <c r="C31" s="106"/>
      <c r="D31" s="103"/>
    </row>
    <row r="32" spans="1:4" ht="26.65" hidden="1" customHeight="1" x14ac:dyDescent="0.2">
      <c r="A32" s="42"/>
      <c r="B32" s="52">
        <v>0.1</v>
      </c>
      <c r="C32" s="54">
        <f>B31*B32</f>
        <v>17.350000000000001</v>
      </c>
      <c r="D32" s="103"/>
    </row>
    <row r="33" spans="1:4" ht="26.65" customHeight="1" x14ac:dyDescent="0.2">
      <c r="A33" s="8" t="s">
        <v>2</v>
      </c>
      <c r="B33" s="6">
        <v>347</v>
      </c>
      <c r="C33" s="51"/>
      <c r="D33" s="104"/>
    </row>
    <row r="34" spans="1:4" x14ac:dyDescent="0.2">
      <c r="A34" s="11" t="s">
        <v>20</v>
      </c>
      <c r="B34" s="3" t="s">
        <v>37</v>
      </c>
      <c r="C34" s="3" t="s">
        <v>38</v>
      </c>
      <c r="D34" s="4" t="s">
        <v>6</v>
      </c>
    </row>
    <row r="35" spans="1:4" ht="53.25" customHeight="1" x14ac:dyDescent="0.2">
      <c r="A35" s="8" t="s">
        <v>1</v>
      </c>
      <c r="B35" s="6">
        <v>94</v>
      </c>
      <c r="C35" s="105" t="str">
        <f>IF(AND(B35&gt;=B38),"Met PM",IF(AND(B36-C37&lt;=B35,B35&gt;=B36-C37),"On target to meet PM","Not on target to meet PM"))</f>
        <v>Not on target to meet PM</v>
      </c>
      <c r="D35" s="103"/>
    </row>
    <row r="36" spans="1:4" ht="26.65" customHeight="1" x14ac:dyDescent="0.2">
      <c r="A36" s="42" t="s">
        <v>29</v>
      </c>
      <c r="B36" s="6">
        <f>B38/12*6</f>
        <v>166</v>
      </c>
      <c r="C36" s="106"/>
      <c r="D36" s="103"/>
    </row>
    <row r="37" spans="1:4" ht="26.65" hidden="1" customHeight="1" x14ac:dyDescent="0.2">
      <c r="A37" s="42"/>
      <c r="B37" s="52">
        <v>0.1</v>
      </c>
      <c r="C37" s="48">
        <f>B36*B37</f>
        <v>16.600000000000001</v>
      </c>
      <c r="D37" s="103"/>
    </row>
    <row r="38" spans="1:4" ht="26.65" customHeight="1" x14ac:dyDescent="0.2">
      <c r="A38" s="8" t="s">
        <v>2</v>
      </c>
      <c r="B38" s="6">
        <v>332</v>
      </c>
      <c r="C38" s="50"/>
      <c r="D38" s="104"/>
    </row>
    <row r="39" spans="1:4" x14ac:dyDescent="0.2">
      <c r="A39" s="10"/>
    </row>
    <row r="40" spans="1:4" x14ac:dyDescent="0.2">
      <c r="A40" s="100" t="s">
        <v>9</v>
      </c>
      <c r="B40" s="101"/>
      <c r="C40" s="101"/>
      <c r="D40" s="102"/>
    </row>
    <row r="41" spans="1:4" x14ac:dyDescent="0.2">
      <c r="A41" s="11" t="s">
        <v>0</v>
      </c>
      <c r="B41" s="3" t="s">
        <v>37</v>
      </c>
      <c r="C41" s="3" t="s">
        <v>38</v>
      </c>
      <c r="D41" s="4" t="s">
        <v>6</v>
      </c>
    </row>
    <row r="42" spans="1:4" ht="53.25" customHeight="1" x14ac:dyDescent="0.2">
      <c r="A42" s="8" t="s">
        <v>1</v>
      </c>
      <c r="B42" s="6">
        <v>1216793</v>
      </c>
      <c r="C42" s="105" t="str">
        <f>IF(AND(B42&gt;=B45),"Met PM",IF(AND(B43-C44&lt;=B42,B42&gt;=B43-C44),"On target to meet PM","Not on target to meet PM"))</f>
        <v>Not on target to meet PM</v>
      </c>
      <c r="D42" s="103"/>
    </row>
    <row r="43" spans="1:4" ht="26.65" customHeight="1" x14ac:dyDescent="0.2">
      <c r="A43" s="42" t="s">
        <v>29</v>
      </c>
      <c r="B43" s="6">
        <f>B45/12*6</f>
        <v>2567912</v>
      </c>
      <c r="C43" s="106"/>
      <c r="D43" s="103"/>
    </row>
    <row r="44" spans="1:4" ht="26.65" hidden="1" customHeight="1" x14ac:dyDescent="0.2">
      <c r="A44" s="42"/>
      <c r="B44" s="52">
        <v>0.1</v>
      </c>
      <c r="C44" s="54">
        <f>B43*B44</f>
        <v>256791.2</v>
      </c>
      <c r="D44" s="103"/>
    </row>
    <row r="45" spans="1:4" ht="26.65" customHeight="1" x14ac:dyDescent="0.2">
      <c r="A45" s="8" t="s">
        <v>2</v>
      </c>
      <c r="B45" s="6">
        <v>5135824</v>
      </c>
      <c r="C45" s="51"/>
      <c r="D45" s="104"/>
    </row>
    <row r="46" spans="1:4" x14ac:dyDescent="0.2">
      <c r="A46" s="11" t="s">
        <v>5</v>
      </c>
      <c r="B46" s="3" t="s">
        <v>37</v>
      </c>
      <c r="C46" s="3" t="s">
        <v>38</v>
      </c>
      <c r="D46" s="4" t="s">
        <v>6</v>
      </c>
    </row>
    <row r="47" spans="1:4" ht="40.5" customHeight="1" x14ac:dyDescent="0.2">
      <c r="A47" s="8" t="s">
        <v>1</v>
      </c>
      <c r="B47" s="6">
        <v>21611688</v>
      </c>
      <c r="C47" s="105" t="str">
        <f>IF(AND(B47&gt;=B50),"Met PM",IF(AND(B48-C49&lt;=B47,B47&gt;=B48-C49),"On target to meet PM","Not on target to meet PM"))</f>
        <v>Met PM</v>
      </c>
      <c r="D47" s="103"/>
    </row>
    <row r="48" spans="1:4" ht="26.65" customHeight="1" x14ac:dyDescent="0.2">
      <c r="A48" s="42" t="s">
        <v>29</v>
      </c>
      <c r="B48" s="6">
        <f>B50/12*6</f>
        <v>5640906.5</v>
      </c>
      <c r="C48" s="106"/>
      <c r="D48" s="103"/>
    </row>
    <row r="49" spans="1:4" ht="26.65" hidden="1" customHeight="1" x14ac:dyDescent="0.2">
      <c r="A49" s="42"/>
      <c r="B49" s="52">
        <v>0.1</v>
      </c>
      <c r="C49" s="59">
        <f>B48*B49</f>
        <v>564090.65</v>
      </c>
      <c r="D49" s="103"/>
    </row>
    <row r="50" spans="1:4" ht="26.65" customHeight="1" x14ac:dyDescent="0.2">
      <c r="A50" s="8" t="s">
        <v>2</v>
      </c>
      <c r="B50" s="6">
        <v>11281813</v>
      </c>
      <c r="C50" s="51"/>
      <c r="D50" s="104"/>
    </row>
    <row r="51" spans="1:4" x14ac:dyDescent="0.2">
      <c r="A51" s="11" t="s">
        <v>20</v>
      </c>
      <c r="B51" s="3" t="s">
        <v>37</v>
      </c>
      <c r="C51" s="3" t="s">
        <v>38</v>
      </c>
      <c r="D51" s="4" t="s">
        <v>6</v>
      </c>
    </row>
    <row r="52" spans="1:4" ht="53.25" customHeight="1" x14ac:dyDescent="0.2">
      <c r="A52" s="8" t="s">
        <v>1</v>
      </c>
      <c r="B52" s="6">
        <v>21610843</v>
      </c>
      <c r="C52" s="105" t="str">
        <f>IF(AND(B52&gt;=B54),"Met PM",IF(AND(B52&gt;=B53,B52&lt;B54),"On target to meet PM","Not on target to meet PM"))</f>
        <v>Met PM</v>
      </c>
      <c r="D52" s="103"/>
    </row>
    <row r="53" spans="1:4" ht="26.65" customHeight="1" x14ac:dyDescent="0.2">
      <c r="A53" s="42" t="s">
        <v>29</v>
      </c>
      <c r="B53" s="6">
        <f>B54/12*6</f>
        <v>5094598.5</v>
      </c>
      <c r="C53" s="106"/>
      <c r="D53" s="103"/>
    </row>
    <row r="54" spans="1:4" ht="26.65" customHeight="1" x14ac:dyDescent="0.2">
      <c r="A54" s="8" t="s">
        <v>2</v>
      </c>
      <c r="B54" s="6">
        <v>10189197</v>
      </c>
      <c r="C54" s="124"/>
      <c r="D54" s="104"/>
    </row>
    <row r="55" spans="1:4" x14ac:dyDescent="0.2">
      <c r="A55" s="12"/>
    </row>
    <row r="56" spans="1:4" x14ac:dyDescent="0.2">
      <c r="A56" s="100" t="s">
        <v>10</v>
      </c>
      <c r="B56" s="101"/>
      <c r="C56" s="101"/>
      <c r="D56" s="102"/>
    </row>
    <row r="57" spans="1:4" x14ac:dyDescent="0.2">
      <c r="A57" s="11" t="s">
        <v>0</v>
      </c>
      <c r="B57" s="3" t="s">
        <v>37</v>
      </c>
      <c r="C57" s="3" t="s">
        <v>38</v>
      </c>
      <c r="D57" s="4" t="s">
        <v>6</v>
      </c>
    </row>
    <row r="58" spans="1:4" ht="53.25" customHeight="1" x14ac:dyDescent="0.2">
      <c r="A58" s="8" t="s">
        <v>1</v>
      </c>
      <c r="B58" s="6">
        <v>0</v>
      </c>
      <c r="C58" s="105" t="str">
        <f>IF(AND(B58&gt;=B61),"Met PM",IF(AND(B59-C60&lt;=B58,B58&gt;=B59-C60),"On target to meet PM","Not on target to meet PM"))</f>
        <v>Not on target to meet PM</v>
      </c>
      <c r="D58" s="113"/>
    </row>
    <row r="59" spans="1:4" ht="26.65" customHeight="1" x14ac:dyDescent="0.2">
      <c r="A59" s="42" t="s">
        <v>29</v>
      </c>
      <c r="B59" s="6">
        <f>B61/2</f>
        <v>662.5</v>
      </c>
      <c r="C59" s="106"/>
      <c r="D59" s="103"/>
    </row>
    <row r="60" spans="1:4" ht="26.65" hidden="1" customHeight="1" x14ac:dyDescent="0.2">
      <c r="A60" s="42"/>
      <c r="B60" s="52">
        <v>0.1</v>
      </c>
      <c r="C60" s="59">
        <f>B60*B59</f>
        <v>66.25</v>
      </c>
      <c r="D60" s="103"/>
    </row>
    <row r="61" spans="1:4" ht="26.65" customHeight="1" x14ac:dyDescent="0.2">
      <c r="A61" s="8" t="s">
        <v>2</v>
      </c>
      <c r="B61" s="6">
        <v>1325</v>
      </c>
      <c r="C61" s="51"/>
      <c r="D61" s="104"/>
    </row>
    <row r="62" spans="1:4" x14ac:dyDescent="0.2">
      <c r="A62" s="11" t="s">
        <v>5</v>
      </c>
      <c r="B62" s="3" t="s">
        <v>37</v>
      </c>
      <c r="C62" s="3" t="s">
        <v>38</v>
      </c>
      <c r="D62" s="4" t="s">
        <v>6</v>
      </c>
    </row>
    <row r="63" spans="1:4" ht="53.25" customHeight="1" x14ac:dyDescent="0.2">
      <c r="A63" s="8" t="s">
        <v>1</v>
      </c>
      <c r="B63" s="6">
        <v>0</v>
      </c>
      <c r="C63" s="105" t="str">
        <f>IF(AND(B63&gt;=B66),"Met PM",IF(AND(B64-C65&lt;=B63,B63&gt;=B64-C65),"On target to meet PM","Not on target to meet PM"))</f>
        <v>Not on target to meet PM</v>
      </c>
      <c r="D63" s="113"/>
    </row>
    <row r="64" spans="1:4" ht="26.65" customHeight="1" x14ac:dyDescent="0.2">
      <c r="A64" s="42" t="s">
        <v>29</v>
      </c>
      <c r="B64" s="6">
        <f>B66/12*6</f>
        <v>676.5</v>
      </c>
      <c r="C64" s="106"/>
      <c r="D64" s="103"/>
    </row>
    <row r="65" spans="1:4" ht="26.65" hidden="1" customHeight="1" x14ac:dyDescent="0.2">
      <c r="A65" s="42"/>
      <c r="B65" s="52">
        <v>0.1</v>
      </c>
      <c r="C65" s="59">
        <f>B64*B65</f>
        <v>67.650000000000006</v>
      </c>
      <c r="D65" s="103"/>
    </row>
    <row r="66" spans="1:4" ht="26.65" customHeight="1" x14ac:dyDescent="0.2">
      <c r="A66" s="8" t="s">
        <v>2</v>
      </c>
      <c r="B66" s="6">
        <v>1353</v>
      </c>
      <c r="C66" s="51"/>
      <c r="D66" s="104"/>
    </row>
    <row r="67" spans="1:4" x14ac:dyDescent="0.2">
      <c r="A67" s="11" t="s">
        <v>20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8" t="s">
        <v>1</v>
      </c>
      <c r="B68" s="6">
        <v>0</v>
      </c>
      <c r="C68" s="105" t="str">
        <f>IF(AND(B68&gt;=B71),"Met PM",IF(AND(B69-C70&lt;=B68,B68&gt;=B69-C70),"On target to meet PM","Not on target to meet PM"))</f>
        <v>Not on target to meet PM</v>
      </c>
      <c r="D68" s="113"/>
    </row>
    <row r="69" spans="1:4" ht="26.65" customHeight="1" x14ac:dyDescent="0.2">
      <c r="A69" s="42" t="s">
        <v>29</v>
      </c>
      <c r="B69" s="6">
        <f>B71/2</f>
        <v>676.5</v>
      </c>
      <c r="C69" s="106"/>
      <c r="D69" s="103"/>
    </row>
    <row r="70" spans="1:4" ht="26.65" hidden="1" customHeight="1" x14ac:dyDescent="0.2">
      <c r="A70" s="42"/>
      <c r="B70" s="52">
        <v>0.1</v>
      </c>
      <c r="C70" s="54">
        <f>B70*B69</f>
        <v>67.650000000000006</v>
      </c>
      <c r="D70" s="103"/>
    </row>
    <row r="71" spans="1:4" ht="26.65" customHeight="1" x14ac:dyDescent="0.2">
      <c r="A71" s="8" t="s">
        <v>2</v>
      </c>
      <c r="B71" s="6">
        <v>1353</v>
      </c>
      <c r="C71" s="43"/>
      <c r="D71" s="104"/>
    </row>
    <row r="72" spans="1:4" x14ac:dyDescent="0.2">
      <c r="A72" s="12"/>
    </row>
    <row r="73" spans="1:4" x14ac:dyDescent="0.2">
      <c r="A73" s="99" t="s">
        <v>54</v>
      </c>
      <c r="B73" s="99"/>
      <c r="C73" s="99"/>
      <c r="D73" s="99"/>
    </row>
    <row r="74" spans="1:4" x14ac:dyDescent="0.2">
      <c r="A74" s="12"/>
    </row>
    <row r="75" spans="1:4" x14ac:dyDescent="0.2">
      <c r="A75" s="100" t="s">
        <v>33</v>
      </c>
      <c r="B75" s="101"/>
      <c r="C75" s="101"/>
      <c r="D75" s="102"/>
    </row>
    <row r="76" spans="1:4" x14ac:dyDescent="0.2">
      <c r="A76" s="11" t="s">
        <v>34</v>
      </c>
      <c r="B76" s="3" t="s">
        <v>37</v>
      </c>
      <c r="C76" s="3" t="s">
        <v>38</v>
      </c>
      <c r="D76" s="4" t="s">
        <v>6</v>
      </c>
    </row>
    <row r="77" spans="1:4" ht="53.45" customHeight="1" x14ac:dyDescent="0.2">
      <c r="A77" s="14" t="s">
        <v>1</v>
      </c>
      <c r="B77" s="6">
        <v>28</v>
      </c>
      <c r="C77" s="105" t="str">
        <f>IF(AND(B77&gt;=B80),"Met PM",IF(AND(B78-C79&lt;=B77,B77&gt;=B78-C79),"On target to meet PM","Not on target to meet PM"))</f>
        <v>On target to meet PM</v>
      </c>
      <c r="D77" s="112"/>
    </row>
    <row r="78" spans="1:4" ht="26.85" customHeight="1" x14ac:dyDescent="0.2">
      <c r="A78" s="42" t="s">
        <v>29</v>
      </c>
      <c r="B78" s="6">
        <f>B80/2</f>
        <v>25</v>
      </c>
      <c r="C78" s="106"/>
      <c r="D78" s="113"/>
    </row>
    <row r="79" spans="1:4" ht="26.85" hidden="1" customHeight="1" x14ac:dyDescent="0.2">
      <c r="A79" s="42"/>
      <c r="B79" s="52">
        <v>0.05</v>
      </c>
      <c r="C79" s="48">
        <f>B78*B79</f>
        <v>1.25</v>
      </c>
      <c r="D79" s="113"/>
    </row>
    <row r="80" spans="1:4" ht="26.85" customHeight="1" x14ac:dyDescent="0.2">
      <c r="A80" s="14" t="s">
        <v>2</v>
      </c>
      <c r="B80" s="6">
        <v>50</v>
      </c>
      <c r="C80" s="50"/>
      <c r="D80" s="114"/>
    </row>
    <row r="81" spans="1:4" x14ac:dyDescent="0.2">
      <c r="A81" s="79"/>
      <c r="B81" s="45"/>
      <c r="C81" s="46"/>
      <c r="D81" s="47"/>
    </row>
    <row r="82" spans="1:4" x14ac:dyDescent="0.2">
      <c r="A82" s="100" t="s">
        <v>21</v>
      </c>
      <c r="B82" s="101"/>
      <c r="C82" s="101"/>
      <c r="D82" s="102"/>
    </row>
    <row r="83" spans="1:4" x14ac:dyDescent="0.2">
      <c r="A83" s="11" t="s">
        <v>5</v>
      </c>
      <c r="B83" s="3" t="s">
        <v>37</v>
      </c>
      <c r="C83" s="3" t="s">
        <v>38</v>
      </c>
      <c r="D83" s="4" t="s">
        <v>6</v>
      </c>
    </row>
    <row r="84" spans="1:4" ht="53.25" customHeight="1" x14ac:dyDescent="0.2">
      <c r="A84" s="14" t="s">
        <v>1</v>
      </c>
      <c r="B84" s="80">
        <v>395</v>
      </c>
      <c r="C84" s="105" t="str">
        <f>IF(AND(B84&gt;=B87),"Met PM",IF(AND(B85-C86&lt;=B84,B84&gt;=B85-C86),"On target to meet PM","Not on target to meet PM"))</f>
        <v>On target to meet PM</v>
      </c>
      <c r="D84" s="112"/>
    </row>
    <row r="85" spans="1:4" ht="26.85" customHeight="1" x14ac:dyDescent="0.2">
      <c r="A85" s="42" t="s">
        <v>29</v>
      </c>
      <c r="B85" s="6">
        <f>B87/2</f>
        <v>374</v>
      </c>
      <c r="C85" s="106"/>
      <c r="D85" s="113"/>
    </row>
    <row r="86" spans="1:4" ht="44.25" hidden="1" customHeight="1" x14ac:dyDescent="0.2">
      <c r="A86" s="42"/>
      <c r="B86" s="52">
        <v>0.05</v>
      </c>
      <c r="C86" s="48">
        <f>B85*B86</f>
        <v>18.7</v>
      </c>
      <c r="D86" s="113"/>
    </row>
    <row r="87" spans="1:4" ht="26.85" customHeight="1" x14ac:dyDescent="0.2">
      <c r="A87" s="14" t="s">
        <v>2</v>
      </c>
      <c r="B87" s="6">
        <v>748</v>
      </c>
      <c r="C87" s="50"/>
      <c r="D87" s="114"/>
    </row>
    <row r="88" spans="1:4" x14ac:dyDescent="0.2">
      <c r="A88" s="22" t="s">
        <v>26</v>
      </c>
      <c r="B88" s="19"/>
      <c r="C88" s="20"/>
      <c r="D88" s="21"/>
    </row>
    <row r="89" spans="1:4" x14ac:dyDescent="0.2">
      <c r="A89" s="11" t="s">
        <v>5</v>
      </c>
      <c r="B89" s="3" t="s">
        <v>37</v>
      </c>
      <c r="C89" s="3" t="s">
        <v>38</v>
      </c>
      <c r="D89" s="4" t="s">
        <v>6</v>
      </c>
    </row>
    <row r="90" spans="1:4" ht="53.25" customHeight="1" x14ac:dyDescent="0.2">
      <c r="A90" s="14" t="s">
        <v>1</v>
      </c>
      <c r="B90" s="80">
        <v>456</v>
      </c>
      <c r="C90" s="105" t="str">
        <f>IF(AND(B90&gt;=B93),"Met PM",IF(AND(B91-C92&lt;=B90,B90&gt;=B91-C92),"On target to meet PM","Not on target to meet PM"))</f>
        <v>On target to meet PM</v>
      </c>
      <c r="D90" s="112"/>
    </row>
    <row r="91" spans="1:4" ht="26.85" customHeight="1" x14ac:dyDescent="0.2">
      <c r="A91" s="42" t="s">
        <v>29</v>
      </c>
      <c r="B91" s="6">
        <f>B93/2</f>
        <v>386</v>
      </c>
      <c r="C91" s="106"/>
      <c r="D91" s="113"/>
    </row>
    <row r="92" spans="1:4" ht="111" hidden="1" customHeight="1" x14ac:dyDescent="0.2">
      <c r="A92" s="42"/>
      <c r="B92" s="52">
        <v>0.05</v>
      </c>
      <c r="C92" s="48">
        <f>B91*B92</f>
        <v>19.3</v>
      </c>
      <c r="D92" s="113"/>
    </row>
    <row r="93" spans="1:4" ht="26.85" customHeight="1" x14ac:dyDescent="0.2">
      <c r="A93" s="14" t="s">
        <v>2</v>
      </c>
      <c r="B93" s="6">
        <v>772</v>
      </c>
      <c r="C93" s="50"/>
      <c r="D93" s="114"/>
    </row>
    <row r="94" spans="1:4" x14ac:dyDescent="0.2">
      <c r="A94" s="12"/>
    </row>
    <row r="95" spans="1:4" x14ac:dyDescent="0.2">
      <c r="A95" s="100" t="s">
        <v>27</v>
      </c>
      <c r="B95" s="101"/>
      <c r="C95" s="101"/>
      <c r="D95" s="102"/>
    </row>
    <row r="96" spans="1:4" x14ac:dyDescent="0.2">
      <c r="A96" s="11" t="s">
        <v>20</v>
      </c>
      <c r="B96" s="3" t="s">
        <v>37</v>
      </c>
      <c r="C96" s="3" t="s">
        <v>38</v>
      </c>
      <c r="D96" s="4" t="s">
        <v>6</v>
      </c>
    </row>
    <row r="97" spans="1:4" ht="53.25" customHeight="1" x14ac:dyDescent="0.2">
      <c r="A97" s="14" t="s">
        <v>1</v>
      </c>
      <c r="B97" s="80">
        <v>185</v>
      </c>
      <c r="C97" s="105" t="str">
        <f>IF(AND(B97&gt;=B100),"Met PM",IF(AND(B98-C99&lt;=B97,B97&gt;=B98-C99),"On target to meet PM","Not on target to meet PM"))</f>
        <v>Not on target to meet PM</v>
      </c>
      <c r="D97" s="112"/>
    </row>
    <row r="98" spans="1:4" ht="26.85" customHeight="1" x14ac:dyDescent="0.2">
      <c r="A98" s="42" t="s">
        <v>29</v>
      </c>
      <c r="B98" s="6">
        <f>B100/2</f>
        <v>224</v>
      </c>
      <c r="C98" s="106"/>
      <c r="D98" s="113"/>
    </row>
    <row r="99" spans="1:4" ht="104.25" hidden="1" customHeight="1" x14ac:dyDescent="0.2">
      <c r="A99" s="42"/>
      <c r="B99" s="52">
        <v>0.05</v>
      </c>
      <c r="C99" s="48">
        <f>B98*B99</f>
        <v>11.200000000000001</v>
      </c>
      <c r="D99" s="113"/>
    </row>
    <row r="100" spans="1:4" ht="26.85" customHeight="1" x14ac:dyDescent="0.2">
      <c r="A100" s="14" t="s">
        <v>2</v>
      </c>
      <c r="B100" s="6">
        <v>448</v>
      </c>
      <c r="C100" s="50"/>
      <c r="D100" s="114"/>
    </row>
    <row r="101" spans="1:4" x14ac:dyDescent="0.2">
      <c r="A101" s="12"/>
    </row>
    <row r="102" spans="1:4" x14ac:dyDescent="0.2">
      <c r="A102" s="99" t="s">
        <v>58</v>
      </c>
      <c r="B102" s="99"/>
      <c r="C102" s="99"/>
      <c r="D102" s="99"/>
    </row>
    <row r="103" spans="1:4" ht="8.25" customHeight="1" x14ac:dyDescent="0.2">
      <c r="A103" s="32"/>
      <c r="B103" s="32"/>
      <c r="C103" s="32"/>
      <c r="D103" s="32"/>
    </row>
    <row r="104" spans="1:4" ht="53.25" customHeight="1" x14ac:dyDescent="0.2">
      <c r="A104" s="96" t="s">
        <v>64</v>
      </c>
      <c r="B104" s="96"/>
      <c r="C104" s="96"/>
      <c r="D104" s="96"/>
    </row>
    <row r="138" spans="1:4" x14ac:dyDescent="0.2">
      <c r="A138" s="12"/>
      <c r="B138" s="12"/>
      <c r="C138" s="12"/>
      <c r="D138" s="12"/>
    </row>
  </sheetData>
  <sheetProtection password="CD52" sheet="1" objects="1" scenarios="1"/>
  <protectedRanges>
    <protectedRange sqref="D8:D11 D13:D16 D18:D21 D25:D28 D30:D33 D35:D38 D42:D45 D47:D50 D52:D54 D58:D61 D63:D66 D68:D71 D77:D80 D84:D87 D90:D93 D97:D100" name="Range2"/>
    <protectedRange sqref="C11 C16 C21 C28 C33 C38 C50 C61 C66 C71 C80 C87 C93 C100" name="Range1"/>
  </protectedRanges>
  <customSheetViews>
    <customSheetView guid="{47CDEB64-ABB4-4932-9951-3A119F89C289}" scale="60" showPageBreaks="1" view="pageBreakPreview" showRuler="0" topLeftCell="A2">
      <selection activeCell="A32" sqref="A32"/>
      <rowBreaks count="2" manualBreakCount="2">
        <brk id="21" max="16383" man="1"/>
        <brk id="43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 topLeftCell="A46">
      <selection activeCell="A49" sqref="A49:D49"/>
      <rowBreaks count="1" manualBreakCount="1">
        <brk id="29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>
      <selection activeCell="A52" sqref="A52:IV52"/>
      <rowBreaks count="1" manualBreakCount="1">
        <brk id="3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7">
    <mergeCell ref="A6:D6"/>
    <mergeCell ref="D52:D54"/>
    <mergeCell ref="A40:D40"/>
    <mergeCell ref="D47:D50"/>
    <mergeCell ref="D35:D38"/>
    <mergeCell ref="A23:D23"/>
    <mergeCell ref="D8:D11"/>
    <mergeCell ref="C8:C9"/>
    <mergeCell ref="C25:C26"/>
    <mergeCell ref="D30:D33"/>
    <mergeCell ref="D18:D21"/>
    <mergeCell ref="C42:C43"/>
    <mergeCell ref="C52:C54"/>
    <mergeCell ref="C13:C14"/>
    <mergeCell ref="C18:C19"/>
    <mergeCell ref="D25:D28"/>
    <mergeCell ref="A104:D104"/>
    <mergeCell ref="D84:D87"/>
    <mergeCell ref="A75:D75"/>
    <mergeCell ref="C77:C78"/>
    <mergeCell ref="D97:D100"/>
    <mergeCell ref="C97:C98"/>
    <mergeCell ref="D77:D80"/>
    <mergeCell ref="A82:D82"/>
    <mergeCell ref="A95:D95"/>
    <mergeCell ref="A102:D102"/>
    <mergeCell ref="A1:D1"/>
    <mergeCell ref="A2:D2"/>
    <mergeCell ref="A3:C3"/>
    <mergeCell ref="A4:C4"/>
    <mergeCell ref="D3:D4"/>
    <mergeCell ref="D13:D16"/>
    <mergeCell ref="C90:C91"/>
    <mergeCell ref="C84:C85"/>
    <mergeCell ref="C35:C36"/>
    <mergeCell ref="C30:C31"/>
    <mergeCell ref="D90:D93"/>
    <mergeCell ref="D58:D61"/>
    <mergeCell ref="D68:D71"/>
    <mergeCell ref="A73:D73"/>
    <mergeCell ref="C58:C59"/>
    <mergeCell ref="C68:C69"/>
    <mergeCell ref="C63:C64"/>
    <mergeCell ref="D42:D45"/>
    <mergeCell ref="C47:C48"/>
    <mergeCell ref="D63:D66"/>
    <mergeCell ref="A56:D56"/>
  </mergeCells>
  <phoneticPr fontId="7" type="noConversion"/>
  <conditionalFormatting sqref="C52">
    <cfRule type="cellIs" dxfId="17" priority="13" operator="equal">
      <formula>"Not on target to meet PM"</formula>
    </cfRule>
  </conditionalFormatting>
  <conditionalFormatting sqref="C70">
    <cfRule type="cellIs" dxfId="16" priority="12" operator="equal">
      <formula>"Not on target to meet PM"</formula>
    </cfRule>
  </conditionalFormatting>
  <conditionalFormatting sqref="C97 C90 C84 C77 C68 C63 C58 C47 C42 C35 C30 C25 C18 C13 C8">
    <cfRule type="cellIs" dxfId="15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3" manualBreakCount="3">
    <brk id="28" max="16383" man="1"/>
    <brk id="54" max="16383" man="1"/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06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30</v>
      </c>
      <c r="B2" s="89"/>
      <c r="C2" s="89"/>
      <c r="D2" s="90"/>
    </row>
    <row r="3" spans="1:5" ht="60" customHeight="1" x14ac:dyDescent="0.2">
      <c r="A3" s="91" t="s">
        <v>41</v>
      </c>
      <c r="B3" s="92"/>
      <c r="C3" s="93"/>
      <c r="D3" s="94" t="s">
        <v>52</v>
      </c>
    </row>
    <row r="4" spans="1:5" ht="89.25" customHeight="1" x14ac:dyDescent="0.2">
      <c r="A4" s="91" t="s">
        <v>36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s="26" customFormat="1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s="26" customFormat="1" ht="53.25" customHeight="1" x14ac:dyDescent="0.2">
      <c r="A8" s="5" t="s">
        <v>1</v>
      </c>
      <c r="B8" s="6">
        <v>1488</v>
      </c>
      <c r="C8" s="105" t="str">
        <f>IF(AND(B8&gt;=B11),"Met PM",IF(AND(B8&gt;=B9-C10,B8&lt;B11),"On target to meet PM","Not on target to meet PM"))</f>
        <v>On target to meet PM</v>
      </c>
      <c r="D8" s="103"/>
    </row>
    <row r="9" spans="1:5" s="26" customFormat="1" ht="26.65" customHeight="1" x14ac:dyDescent="0.2">
      <c r="A9" s="42" t="s">
        <v>29</v>
      </c>
      <c r="B9" s="6">
        <f>B11/12*6</f>
        <v>1300</v>
      </c>
      <c r="C9" s="106"/>
      <c r="D9" s="103"/>
    </row>
    <row r="10" spans="1:5" s="26" customFormat="1" ht="26.65" hidden="1" customHeight="1" x14ac:dyDescent="0.2">
      <c r="A10" s="42"/>
      <c r="B10" s="52">
        <v>0.1</v>
      </c>
      <c r="C10" s="59">
        <f>B9*B10</f>
        <v>130</v>
      </c>
      <c r="D10" s="103"/>
    </row>
    <row r="11" spans="1:5" s="26" customFormat="1" ht="26.65" customHeight="1" x14ac:dyDescent="0.2">
      <c r="A11" s="5" t="s">
        <v>2</v>
      </c>
      <c r="B11" s="6">
        <v>2600</v>
      </c>
      <c r="C11" s="51"/>
      <c r="D11" s="104"/>
    </row>
    <row r="12" spans="1:5" s="26" customFormat="1" x14ac:dyDescent="0.2">
      <c r="A12" s="2" t="s">
        <v>5</v>
      </c>
      <c r="B12" s="3" t="s">
        <v>37</v>
      </c>
      <c r="C12" s="3" t="s">
        <v>38</v>
      </c>
      <c r="D12" s="4" t="s">
        <v>6</v>
      </c>
    </row>
    <row r="13" spans="1:5" s="26" customFormat="1" ht="53.25" customHeight="1" x14ac:dyDescent="0.2">
      <c r="A13" s="5" t="s">
        <v>1</v>
      </c>
      <c r="B13" s="6">
        <v>1134</v>
      </c>
      <c r="C13" s="105" t="str">
        <f>IF(AND(B13&gt;=B16),"Met PM",IF(AND(B13&gt;=B14-C15,B13&lt;B16),"On target to meet PM","Not on target to meet PM"))</f>
        <v>Not on target to meet PM</v>
      </c>
      <c r="D13" s="103"/>
    </row>
    <row r="14" spans="1:5" s="26" customFormat="1" ht="26.65" customHeight="1" x14ac:dyDescent="0.2">
      <c r="A14" s="42" t="s">
        <v>29</v>
      </c>
      <c r="B14" s="6">
        <f>B16/12*6</f>
        <v>1300</v>
      </c>
      <c r="C14" s="106"/>
      <c r="D14" s="103"/>
    </row>
    <row r="15" spans="1:5" s="26" customFormat="1" ht="26.65" hidden="1" customHeight="1" x14ac:dyDescent="0.2">
      <c r="A15" s="42"/>
      <c r="B15" s="52">
        <v>0.1</v>
      </c>
      <c r="C15" s="59">
        <f>B14*B15</f>
        <v>130</v>
      </c>
      <c r="D15" s="103"/>
    </row>
    <row r="16" spans="1:5" s="26" customFormat="1" ht="26.65" customHeight="1" x14ac:dyDescent="0.2">
      <c r="A16" s="5" t="s">
        <v>2</v>
      </c>
      <c r="B16" s="6">
        <v>2600</v>
      </c>
      <c r="C16" s="51"/>
      <c r="D16" s="104"/>
    </row>
    <row r="17" spans="1:4" s="26" customFormat="1" x14ac:dyDescent="0.2">
      <c r="A17" s="2" t="s">
        <v>20</v>
      </c>
      <c r="B17" s="3" t="s">
        <v>37</v>
      </c>
      <c r="C17" s="3" t="s">
        <v>38</v>
      </c>
      <c r="D17" s="4" t="s">
        <v>6</v>
      </c>
    </row>
    <row r="18" spans="1:4" s="26" customFormat="1" ht="53.25" customHeight="1" x14ac:dyDescent="0.2">
      <c r="A18" s="5" t="s">
        <v>1</v>
      </c>
      <c r="B18" s="6">
        <v>1081</v>
      </c>
      <c r="C18" s="105" t="str">
        <f>IF(AND(B18&gt;=B21),"Met PM",IF(AND(B18&gt;=B19-C20,B18&lt;B21),"On target to meet PM","Not on target to meet PM"))</f>
        <v>On target to meet PM</v>
      </c>
      <c r="D18" s="103"/>
    </row>
    <row r="19" spans="1:4" s="26" customFormat="1" ht="26.65" customHeight="1" x14ac:dyDescent="0.2">
      <c r="A19" s="42" t="s">
        <v>29</v>
      </c>
      <c r="B19" s="6">
        <f>B21/12*6</f>
        <v>875</v>
      </c>
      <c r="C19" s="106"/>
      <c r="D19" s="103"/>
    </row>
    <row r="20" spans="1:4" s="26" customFormat="1" ht="26.65" hidden="1" customHeight="1" x14ac:dyDescent="0.2">
      <c r="A20" s="42"/>
      <c r="B20" s="52">
        <v>0.1</v>
      </c>
      <c r="C20" s="59">
        <f>B19*B20</f>
        <v>87.5</v>
      </c>
      <c r="D20" s="103"/>
    </row>
    <row r="21" spans="1:4" s="26" customFormat="1" ht="26.65" customHeight="1" x14ac:dyDescent="0.2">
      <c r="A21" s="5" t="s">
        <v>2</v>
      </c>
      <c r="B21" s="6">
        <v>1750</v>
      </c>
      <c r="C21" s="51"/>
      <c r="D21" s="104"/>
    </row>
    <row r="22" spans="1:4" s="28" customFormat="1" x14ac:dyDescent="0.2">
      <c r="A22" s="27"/>
      <c r="B22" s="27"/>
      <c r="C22" s="27"/>
      <c r="D22" s="27"/>
    </row>
    <row r="23" spans="1:4" x14ac:dyDescent="0.2">
      <c r="A23" s="100" t="s">
        <v>8</v>
      </c>
      <c r="B23" s="101"/>
      <c r="C23" s="101"/>
      <c r="D23" s="102"/>
    </row>
    <row r="24" spans="1:4" x14ac:dyDescent="0.2">
      <c r="A24" s="2" t="s">
        <v>0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5" t="s">
        <v>1</v>
      </c>
      <c r="B25" s="6">
        <v>159</v>
      </c>
      <c r="C25" s="105" t="str">
        <f>IF(AND(B25&gt;=B28),"Met PM",IF(AND(B25&gt;=B26-C27,B25&lt;B28),"On target to meet PM","Not on target to meet PM"))</f>
        <v>Not on target to meet PM</v>
      </c>
      <c r="D25" s="103"/>
    </row>
    <row r="26" spans="1:4" ht="26.65" customHeight="1" x14ac:dyDescent="0.2">
      <c r="A26" s="42" t="s">
        <v>29</v>
      </c>
      <c r="B26" s="6">
        <f>B28/12*6</f>
        <v>215</v>
      </c>
      <c r="C26" s="106"/>
      <c r="D26" s="103"/>
    </row>
    <row r="27" spans="1:4" ht="26.65" hidden="1" customHeight="1" x14ac:dyDescent="0.2">
      <c r="A27" s="42"/>
      <c r="B27" s="52">
        <v>0.1</v>
      </c>
      <c r="C27" s="59">
        <f>B26*B27</f>
        <v>21.5</v>
      </c>
      <c r="D27" s="103"/>
    </row>
    <row r="28" spans="1:4" ht="26.65" customHeight="1" x14ac:dyDescent="0.2">
      <c r="A28" s="8" t="s">
        <v>2</v>
      </c>
      <c r="B28" s="6">
        <v>430</v>
      </c>
      <c r="C28" s="51"/>
      <c r="D28" s="104"/>
    </row>
    <row r="29" spans="1:4" x14ac:dyDescent="0.2">
      <c r="A29" s="2" t="s">
        <v>5</v>
      </c>
      <c r="B29" s="3" t="s">
        <v>37</v>
      </c>
      <c r="C29" s="3" t="s">
        <v>38</v>
      </c>
      <c r="D29" s="4" t="s">
        <v>6</v>
      </c>
    </row>
    <row r="30" spans="1:4" ht="53.25" customHeight="1" x14ac:dyDescent="0.2">
      <c r="A30" s="5" t="s">
        <v>1</v>
      </c>
      <c r="B30" s="6">
        <v>159</v>
      </c>
      <c r="C30" s="105" t="str">
        <f>IF(AND(B30&gt;=B33),"Met PM",IF(AND(B30&gt;=B31-C32,B30&lt;B33),"On target to meet PM","Not on target to meet PM"))</f>
        <v>Not on target to meet PM</v>
      </c>
      <c r="D30" s="103"/>
    </row>
    <row r="31" spans="1:4" ht="26.65" customHeight="1" x14ac:dyDescent="0.2">
      <c r="A31" s="42" t="s">
        <v>29</v>
      </c>
      <c r="B31" s="6">
        <f>B32/12*6</f>
        <v>215</v>
      </c>
      <c r="C31" s="106"/>
      <c r="D31" s="103"/>
    </row>
    <row r="32" spans="1:4" ht="25.7" customHeight="1" x14ac:dyDescent="0.2">
      <c r="A32" s="5" t="s">
        <v>2</v>
      </c>
      <c r="B32" s="6">
        <v>430</v>
      </c>
      <c r="C32" s="51"/>
      <c r="D32" s="104"/>
    </row>
    <row r="33" spans="1:4" x14ac:dyDescent="0.2">
      <c r="A33" s="2" t="s">
        <v>20</v>
      </c>
      <c r="B33" s="3" t="s">
        <v>37</v>
      </c>
      <c r="C33" s="3" t="s">
        <v>38</v>
      </c>
      <c r="D33" s="4" t="s">
        <v>6</v>
      </c>
    </row>
    <row r="34" spans="1:4" ht="53.25" customHeight="1" x14ac:dyDescent="0.2">
      <c r="A34" s="5" t="s">
        <v>1</v>
      </c>
      <c r="B34" s="6">
        <v>159</v>
      </c>
      <c r="C34" s="105" t="str">
        <f>IF(AND(B34&gt;=B37),"Met PM",IF(AND(B34&gt;=B35-C36,B34&lt;B37),"On target to meet PM","Not on target to meet PM"))</f>
        <v>Not on target to meet PM</v>
      </c>
      <c r="D34" s="103"/>
    </row>
    <row r="35" spans="1:4" ht="26.65" customHeight="1" x14ac:dyDescent="0.2">
      <c r="A35" s="42" t="s">
        <v>29</v>
      </c>
      <c r="B35" s="6">
        <f>B37/12*6</f>
        <v>215</v>
      </c>
      <c r="C35" s="106"/>
      <c r="D35" s="103"/>
    </row>
    <row r="36" spans="1:4" ht="26.65" hidden="1" customHeight="1" x14ac:dyDescent="0.2">
      <c r="A36" s="42"/>
      <c r="B36" s="52">
        <v>0.1</v>
      </c>
      <c r="C36" s="59">
        <f>B35*B36</f>
        <v>21.5</v>
      </c>
      <c r="D36" s="103"/>
    </row>
    <row r="37" spans="1:4" ht="25.7" customHeight="1" x14ac:dyDescent="0.2">
      <c r="A37" s="5" t="s">
        <v>2</v>
      </c>
      <c r="B37" s="6">
        <v>430</v>
      </c>
      <c r="C37" s="51"/>
      <c r="D37" s="104"/>
    </row>
    <row r="38" spans="1:4" x14ac:dyDescent="0.2">
      <c r="A38" s="9"/>
    </row>
    <row r="39" spans="1:4" x14ac:dyDescent="0.2">
      <c r="A39" s="100" t="s">
        <v>9</v>
      </c>
      <c r="B39" s="101"/>
      <c r="C39" s="101"/>
      <c r="D39" s="102"/>
    </row>
    <row r="40" spans="1:4" x14ac:dyDescent="0.2">
      <c r="A40" s="11" t="s">
        <v>0</v>
      </c>
      <c r="B40" s="3" t="s">
        <v>37</v>
      </c>
      <c r="C40" s="3" t="s">
        <v>38</v>
      </c>
      <c r="D40" s="4" t="s">
        <v>6</v>
      </c>
    </row>
    <row r="41" spans="1:4" ht="49.5" customHeight="1" x14ac:dyDescent="0.2">
      <c r="A41" s="8" t="s">
        <v>1</v>
      </c>
      <c r="B41" s="6">
        <v>45380</v>
      </c>
      <c r="C41" s="105" t="str">
        <f>IF(AND(B41&gt;=B44),"Met PM",IF(AND(B41&gt;=B42-C43,B41&lt;B44),"On target to meet PM","Not on target to meet PM"))</f>
        <v>Not on target to meet PM</v>
      </c>
      <c r="D41" s="108"/>
    </row>
    <row r="42" spans="1:4" ht="25.7" customHeight="1" x14ac:dyDescent="0.2">
      <c r="A42" s="42" t="s">
        <v>29</v>
      </c>
      <c r="B42" s="6">
        <f>B44/12*6</f>
        <v>100000</v>
      </c>
      <c r="C42" s="106"/>
      <c r="D42" s="103"/>
    </row>
    <row r="43" spans="1:4" ht="49.5" hidden="1" customHeight="1" x14ac:dyDescent="0.2">
      <c r="A43" s="42"/>
      <c r="B43" s="52">
        <v>0.1</v>
      </c>
      <c r="C43" s="48">
        <f>B42*B43</f>
        <v>10000</v>
      </c>
      <c r="D43" s="103"/>
    </row>
    <row r="44" spans="1:4" ht="24" customHeight="1" x14ac:dyDescent="0.2">
      <c r="A44" s="8" t="s">
        <v>2</v>
      </c>
      <c r="B44" s="6">
        <v>200000</v>
      </c>
      <c r="C44" s="56"/>
      <c r="D44" s="104"/>
    </row>
    <row r="45" spans="1:4" x14ac:dyDescent="0.2">
      <c r="A45" s="2" t="s">
        <v>5</v>
      </c>
      <c r="B45" s="3" t="s">
        <v>37</v>
      </c>
      <c r="C45" s="3" t="s">
        <v>38</v>
      </c>
      <c r="D45" s="4" t="s">
        <v>6</v>
      </c>
    </row>
    <row r="46" spans="1:4" ht="49.5" customHeight="1" x14ac:dyDescent="0.2">
      <c r="A46" s="5" t="s">
        <v>1</v>
      </c>
      <c r="B46" s="6">
        <v>85310</v>
      </c>
      <c r="C46" s="105" t="str">
        <f>IF(AND(B46&gt;=B49),"Met PM",IF(AND(B46&gt;=B47-C48,B46&lt;B49),"On target to meet PM","Not on target to meet PM"))</f>
        <v>Not on target to meet PM</v>
      </c>
      <c r="D46" s="108"/>
    </row>
    <row r="47" spans="1:4" ht="25.7" customHeight="1" x14ac:dyDescent="0.2">
      <c r="A47" s="42" t="s">
        <v>29</v>
      </c>
      <c r="B47" s="6">
        <f>B49/12*6</f>
        <v>100000</v>
      </c>
      <c r="C47" s="106"/>
      <c r="D47" s="103"/>
    </row>
    <row r="48" spans="1:4" ht="40.5" hidden="1" customHeight="1" x14ac:dyDescent="0.2">
      <c r="A48" s="42"/>
      <c r="B48" s="52">
        <v>0.1</v>
      </c>
      <c r="C48" s="48">
        <f>B47*B48</f>
        <v>10000</v>
      </c>
      <c r="D48" s="103"/>
    </row>
    <row r="49" spans="1:4" ht="25.7" customHeight="1" x14ac:dyDescent="0.2">
      <c r="A49" s="5" t="s">
        <v>2</v>
      </c>
      <c r="B49" s="6">
        <v>200000</v>
      </c>
      <c r="C49" s="82"/>
      <c r="D49" s="104"/>
    </row>
    <row r="50" spans="1:4" x14ac:dyDescent="0.2">
      <c r="A50" s="2" t="s">
        <v>20</v>
      </c>
      <c r="B50" s="3" t="s">
        <v>37</v>
      </c>
      <c r="C50" s="3" t="s">
        <v>38</v>
      </c>
      <c r="D50" s="4" t="s">
        <v>6</v>
      </c>
    </row>
    <row r="51" spans="1:4" ht="53.25" customHeight="1" x14ac:dyDescent="0.2">
      <c r="A51" s="5" t="s">
        <v>1</v>
      </c>
      <c r="B51" s="6">
        <v>45085</v>
      </c>
      <c r="C51" s="105" t="str">
        <f>IF(AND(B51&gt;=B54),"Met PM",IF(AND(B51&gt;=B52-C53,B51&lt;B54),"On target to meet PM","Not on target to meet PM"))</f>
        <v>Not on target to meet PM</v>
      </c>
      <c r="D51" s="108"/>
    </row>
    <row r="52" spans="1:4" ht="25.7" customHeight="1" x14ac:dyDescent="0.2">
      <c r="A52" s="42" t="s">
        <v>29</v>
      </c>
      <c r="B52" s="6">
        <f>B54/12*6</f>
        <v>100000</v>
      </c>
      <c r="C52" s="106"/>
      <c r="D52" s="103"/>
    </row>
    <row r="53" spans="1:4" ht="45" hidden="1" customHeight="1" x14ac:dyDescent="0.2">
      <c r="A53" s="42"/>
      <c r="B53" s="52">
        <v>0.1</v>
      </c>
      <c r="C53" s="48">
        <f>B52*B53</f>
        <v>10000</v>
      </c>
      <c r="D53" s="103"/>
    </row>
    <row r="54" spans="1:4" ht="25.7" customHeight="1" x14ac:dyDescent="0.2">
      <c r="A54" s="5" t="s">
        <v>2</v>
      </c>
      <c r="B54" s="6">
        <v>200000</v>
      </c>
      <c r="C54" s="82"/>
      <c r="D54" s="104"/>
    </row>
    <row r="55" spans="1:4" x14ac:dyDescent="0.2">
      <c r="A55" s="12"/>
    </row>
    <row r="56" spans="1:4" x14ac:dyDescent="0.2">
      <c r="A56" s="100" t="s">
        <v>10</v>
      </c>
      <c r="B56" s="101"/>
      <c r="C56" s="101"/>
      <c r="D56" s="102"/>
    </row>
    <row r="57" spans="1:4" x14ac:dyDescent="0.2">
      <c r="A57" s="11" t="s">
        <v>0</v>
      </c>
      <c r="B57" s="3" t="s">
        <v>37</v>
      </c>
      <c r="C57" s="3" t="s">
        <v>38</v>
      </c>
      <c r="D57" s="4" t="s">
        <v>6</v>
      </c>
    </row>
    <row r="58" spans="1:4" ht="53.25" customHeight="1" x14ac:dyDescent="0.2">
      <c r="A58" s="8" t="s">
        <v>1</v>
      </c>
      <c r="B58" s="6">
        <v>6400</v>
      </c>
      <c r="C58" s="105" t="str">
        <f>IF(AND(B58&gt;=B61),"Met PM",IF(AND(B58&gt;=B59-C60,B58&lt;B61),"On target to meet PM","Not on target to meet PM"))</f>
        <v>Met PM</v>
      </c>
      <c r="D58" s="103"/>
    </row>
    <row r="59" spans="1:4" ht="26.65" customHeight="1" x14ac:dyDescent="0.2">
      <c r="A59" s="42" t="s">
        <v>29</v>
      </c>
      <c r="B59" s="6">
        <f>B61/12*6</f>
        <v>750</v>
      </c>
      <c r="C59" s="106"/>
      <c r="D59" s="103"/>
    </row>
    <row r="60" spans="1:4" ht="26.65" hidden="1" customHeight="1" x14ac:dyDescent="0.2">
      <c r="A60" s="42"/>
      <c r="B60" s="52">
        <v>0.1</v>
      </c>
      <c r="C60" s="59">
        <f>B59*B60</f>
        <v>75</v>
      </c>
      <c r="D60" s="103"/>
    </row>
    <row r="61" spans="1:4" ht="26.65" customHeight="1" x14ac:dyDescent="0.2">
      <c r="A61" s="8" t="s">
        <v>2</v>
      </c>
      <c r="B61" s="6">
        <v>1500</v>
      </c>
      <c r="C61" s="51"/>
      <c r="D61" s="104"/>
    </row>
    <row r="62" spans="1:4" x14ac:dyDescent="0.2">
      <c r="A62" s="11" t="s">
        <v>5</v>
      </c>
      <c r="B62" s="3" t="s">
        <v>37</v>
      </c>
      <c r="C62" s="3" t="s">
        <v>38</v>
      </c>
      <c r="D62" s="4" t="s">
        <v>6</v>
      </c>
    </row>
    <row r="63" spans="1:4" ht="53.25" customHeight="1" x14ac:dyDescent="0.2">
      <c r="A63" s="8" t="s">
        <v>1</v>
      </c>
      <c r="B63" s="6">
        <v>6400</v>
      </c>
      <c r="C63" s="105" t="str">
        <f>IF(AND(B63&gt;=B66),"Met PM",IF(AND(B63&gt;=B64-C65,B63&lt;B66),"On target to meet PM","Not on target to meet PM"))</f>
        <v>Met PM</v>
      </c>
      <c r="D63" s="103"/>
    </row>
    <row r="64" spans="1:4" ht="26.65" customHeight="1" x14ac:dyDescent="0.2">
      <c r="A64" s="42" t="s">
        <v>29</v>
      </c>
      <c r="B64" s="6">
        <f>B66/12*6</f>
        <v>550</v>
      </c>
      <c r="C64" s="106"/>
      <c r="D64" s="103"/>
    </row>
    <row r="65" spans="1:4" ht="26.65" hidden="1" customHeight="1" x14ac:dyDescent="0.2">
      <c r="A65" s="42"/>
      <c r="B65" s="52">
        <v>0.1</v>
      </c>
      <c r="C65" s="59">
        <f>B64*B65</f>
        <v>55</v>
      </c>
      <c r="D65" s="103"/>
    </row>
    <row r="66" spans="1:4" ht="26.65" customHeight="1" x14ac:dyDescent="0.2">
      <c r="A66" s="8" t="s">
        <v>2</v>
      </c>
      <c r="B66" s="6">
        <v>1100</v>
      </c>
      <c r="C66" s="51"/>
      <c r="D66" s="104"/>
    </row>
    <row r="67" spans="1:4" x14ac:dyDescent="0.2">
      <c r="A67" s="11" t="s">
        <v>20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8" t="s">
        <v>1</v>
      </c>
      <c r="B68" s="6">
        <v>6400</v>
      </c>
      <c r="C68" s="105" t="str">
        <f>IF(AND(B68&gt;=B71),"Met PM",IF(AND(B68&gt;=B69-C70,B68&lt;B71),"On target to meet PM","Not on target to meet PM"))</f>
        <v>Met PM</v>
      </c>
      <c r="D68" s="103"/>
    </row>
    <row r="69" spans="1:4" ht="26.65" customHeight="1" x14ac:dyDescent="0.2">
      <c r="A69" s="42" t="s">
        <v>29</v>
      </c>
      <c r="B69" s="6">
        <f>B71/12*6</f>
        <v>550</v>
      </c>
      <c r="C69" s="106"/>
      <c r="D69" s="103"/>
    </row>
    <row r="70" spans="1:4" ht="26.65" hidden="1" customHeight="1" x14ac:dyDescent="0.2">
      <c r="A70" s="42"/>
      <c r="B70" s="52">
        <v>0.1</v>
      </c>
      <c r="C70" s="59">
        <f>B69*B70</f>
        <v>55</v>
      </c>
      <c r="D70" s="103"/>
    </row>
    <row r="71" spans="1:4" ht="26.65" customHeight="1" x14ac:dyDescent="0.2">
      <c r="A71" s="8" t="s">
        <v>2</v>
      </c>
      <c r="B71" s="6">
        <v>1100</v>
      </c>
      <c r="C71" s="51"/>
      <c r="D71" s="104"/>
    </row>
    <row r="72" spans="1:4" x14ac:dyDescent="0.2">
      <c r="A72" s="12"/>
    </row>
    <row r="73" spans="1:4" x14ac:dyDescent="0.2">
      <c r="A73" s="99" t="s">
        <v>54</v>
      </c>
      <c r="B73" s="99"/>
      <c r="C73" s="99"/>
      <c r="D73" s="99"/>
    </row>
    <row r="74" spans="1:4" x14ac:dyDescent="0.2">
      <c r="A74" s="12"/>
    </row>
    <row r="75" spans="1:4" x14ac:dyDescent="0.2">
      <c r="A75" s="100" t="s">
        <v>3</v>
      </c>
      <c r="B75" s="101"/>
      <c r="C75" s="101"/>
      <c r="D75" s="102"/>
    </row>
    <row r="76" spans="1:4" x14ac:dyDescent="0.2">
      <c r="A76" s="11" t="s">
        <v>0</v>
      </c>
      <c r="B76" s="3" t="s">
        <v>37</v>
      </c>
      <c r="C76" s="3" t="s">
        <v>38</v>
      </c>
      <c r="D76" s="4" t="s">
        <v>6</v>
      </c>
    </row>
    <row r="77" spans="1:4" ht="53.25" customHeight="1" x14ac:dyDescent="0.2">
      <c r="A77" s="14" t="s">
        <v>1</v>
      </c>
      <c r="B77" s="6">
        <v>166</v>
      </c>
      <c r="C77" s="105" t="str">
        <f>IF(AND(B77&gt;=B80),"Met PM",IF(AND(B77&gt;=B78-C79,B77&lt;B80),"On target to meet PM","Not on target to meet PM"))</f>
        <v>On target to meet PM</v>
      </c>
      <c r="D77" s="103"/>
    </row>
    <row r="78" spans="1:4" ht="26.65" customHeight="1" x14ac:dyDescent="0.2">
      <c r="A78" s="42" t="s">
        <v>29</v>
      </c>
      <c r="B78" s="6">
        <f>B80/12*6</f>
        <v>149</v>
      </c>
      <c r="C78" s="106"/>
      <c r="D78" s="103"/>
    </row>
    <row r="79" spans="1:4" ht="26.65" hidden="1" customHeight="1" x14ac:dyDescent="0.2">
      <c r="A79" s="42"/>
      <c r="B79" s="52">
        <v>0.05</v>
      </c>
      <c r="C79" s="54">
        <f>B79*B78</f>
        <v>7.45</v>
      </c>
      <c r="D79" s="103"/>
    </row>
    <row r="80" spans="1:4" ht="26.65" customHeight="1" x14ac:dyDescent="0.2">
      <c r="A80" s="14" t="s">
        <v>2</v>
      </c>
      <c r="B80" s="6">
        <v>298</v>
      </c>
      <c r="C80" s="51"/>
      <c r="D80" s="104"/>
    </row>
    <row r="81" spans="1:4" hidden="1" x14ac:dyDescent="0.2">
      <c r="A81" s="100" t="s">
        <v>51</v>
      </c>
      <c r="B81" s="101"/>
      <c r="C81" s="101"/>
      <c r="D81" s="102"/>
    </row>
    <row r="82" spans="1:4" hidden="1" x14ac:dyDescent="0.2">
      <c r="A82" s="11" t="s">
        <v>0</v>
      </c>
      <c r="B82" s="3" t="s">
        <v>37</v>
      </c>
      <c r="C82" s="3" t="s">
        <v>38</v>
      </c>
      <c r="D82" s="4" t="s">
        <v>6</v>
      </c>
    </row>
    <row r="83" spans="1:4" ht="53.25" hidden="1" customHeight="1" x14ac:dyDescent="0.2">
      <c r="A83" s="14" t="s">
        <v>1</v>
      </c>
      <c r="B83" s="6">
        <v>0</v>
      </c>
      <c r="C83" s="105" t="str">
        <f>IF(AND(B83&gt;=B86),"Met PM",IF(AND(B83&gt;=B84-C85,B83&lt;B86),"On target to meet PM","Not on target to meet PM"))</f>
        <v>Not on target to meet PM</v>
      </c>
      <c r="D83" s="103"/>
    </row>
    <row r="84" spans="1:4" ht="26.65" hidden="1" customHeight="1" x14ac:dyDescent="0.2">
      <c r="A84" s="42" t="s">
        <v>29</v>
      </c>
      <c r="B84" s="6">
        <f>B86/12*6</f>
        <v>5</v>
      </c>
      <c r="C84" s="106"/>
      <c r="D84" s="103"/>
    </row>
    <row r="85" spans="1:4" ht="26.65" hidden="1" customHeight="1" x14ac:dyDescent="0.2">
      <c r="A85" s="42"/>
      <c r="B85" s="52">
        <v>0.05</v>
      </c>
      <c r="C85" s="54">
        <f>B85*B84</f>
        <v>0.25</v>
      </c>
      <c r="D85" s="103"/>
    </row>
    <row r="86" spans="1:4" ht="26.65" hidden="1" customHeight="1" x14ac:dyDescent="0.2">
      <c r="A86" s="14" t="s">
        <v>2</v>
      </c>
      <c r="B86" s="6">
        <v>10</v>
      </c>
      <c r="C86" s="51"/>
      <c r="D86" s="104"/>
    </row>
    <row r="87" spans="1:4" ht="12" customHeight="1" x14ac:dyDescent="0.2">
      <c r="A87" s="12"/>
    </row>
    <row r="88" spans="1:4" x14ac:dyDescent="0.2">
      <c r="A88" s="125" t="s">
        <v>59</v>
      </c>
      <c r="B88" s="125"/>
      <c r="C88" s="125"/>
      <c r="D88" s="125"/>
    </row>
    <row r="89" spans="1:4" ht="9.75" customHeight="1" x14ac:dyDescent="0.2">
      <c r="A89" s="12"/>
    </row>
    <row r="90" spans="1:4" ht="41.25" customHeight="1" x14ac:dyDescent="0.2">
      <c r="A90" s="96" t="s">
        <v>62</v>
      </c>
      <c r="B90" s="96"/>
      <c r="C90" s="96"/>
      <c r="D90" s="96"/>
    </row>
    <row r="106" spans="1:4" x14ac:dyDescent="0.2">
      <c r="A106" s="12"/>
      <c r="B106" s="12"/>
      <c r="C106" s="12"/>
      <c r="D106" s="12"/>
    </row>
  </sheetData>
  <sheetProtection password="CD52" sheet="1" objects="1" scenarios="1"/>
  <protectedRanges>
    <protectedRange sqref="D8:D11 D13:D16 D18:D21 D25:D28 D30:D32 D34:D37 D41:D44 D46:D49 D51:D54 D58:D61 D63:D66 D68:D71 D77:D80" name="Range2"/>
    <protectedRange sqref="C11 C16 C21 C28 C32 C37 C44 C49 C54 C61 C66 C71 C80 C86" name="Range1"/>
  </protectedRanges>
  <customSheetViews>
    <customSheetView guid="{47CDEB64-ABB4-4932-9951-3A119F89C289}" scale="60" showPageBreaks="1" view="pageBreakPreview" showRuler="0" topLeftCell="A91">
      <selection activeCell="I101" sqref="I101"/>
      <rowBreaks count="5" manualBreakCount="5">
        <brk id="18" max="16383" man="1"/>
        <brk id="35" max="16383" man="1"/>
        <brk id="52" max="16383" man="1"/>
        <brk id="69" max="16383" man="1"/>
        <brk id="87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D36" sqref="D36"/>
      <rowBreaks count="4" manualBreakCount="4">
        <brk id="18" max="16383" man="1"/>
        <brk id="35" max="16383" man="1"/>
        <brk id="52" max="16383" man="1"/>
        <brk id="65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2">
      <selection activeCell="A99" sqref="A99:IV102"/>
      <rowBreaks count="4" manualBreakCount="4">
        <brk id="18" max="16383" man="1"/>
        <brk id="36" max="16383" man="1"/>
        <brk id="54" max="16383" man="1"/>
        <brk id="68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2">
    <mergeCell ref="D41:D44"/>
    <mergeCell ref="C34:C35"/>
    <mergeCell ref="D13:D16"/>
    <mergeCell ref="A90:D90"/>
    <mergeCell ref="C46:C47"/>
    <mergeCell ref="D46:D49"/>
    <mergeCell ref="D34:D37"/>
    <mergeCell ref="C41:C42"/>
    <mergeCell ref="D30:D32"/>
    <mergeCell ref="C13:C14"/>
    <mergeCell ref="C30:C31"/>
    <mergeCell ref="A39:D39"/>
    <mergeCell ref="C68:C69"/>
    <mergeCell ref="D63:D66"/>
    <mergeCell ref="D51:D54"/>
    <mergeCell ref="A56:D56"/>
    <mergeCell ref="C8:C9"/>
    <mergeCell ref="A1:D1"/>
    <mergeCell ref="D25:D28"/>
    <mergeCell ref="D8:D11"/>
    <mergeCell ref="D18:D21"/>
    <mergeCell ref="A6:D6"/>
    <mergeCell ref="C25:C26"/>
    <mergeCell ref="C18:C19"/>
    <mergeCell ref="A2:D2"/>
    <mergeCell ref="A3:C3"/>
    <mergeCell ref="A4:C4"/>
    <mergeCell ref="D3:D4"/>
    <mergeCell ref="A23:D23"/>
    <mergeCell ref="C58:C59"/>
    <mergeCell ref="D68:D71"/>
    <mergeCell ref="D58:D61"/>
    <mergeCell ref="C51:C52"/>
    <mergeCell ref="C63:C64"/>
    <mergeCell ref="C77:C78"/>
    <mergeCell ref="A81:D81"/>
    <mergeCell ref="A88:D88"/>
    <mergeCell ref="A73:D73"/>
    <mergeCell ref="A75:D75"/>
    <mergeCell ref="D77:D80"/>
    <mergeCell ref="C83:C84"/>
    <mergeCell ref="D83:D86"/>
  </mergeCells>
  <phoneticPr fontId="7" type="noConversion"/>
  <conditionalFormatting sqref="C83:C84">
    <cfRule type="cellIs" dxfId="14" priority="2" operator="equal">
      <formula>"Not on target to meet PM"</formula>
    </cfRule>
  </conditionalFormatting>
  <conditionalFormatting sqref="C8:C9 C13:C14 C18:C19 C25:C26 C30:C31 C34:C35 C46:C47 C41:C42 C51:C52 C58:C59 C63:C64 C68:C69 C77:C78">
    <cfRule type="cellIs" dxfId="13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2" manualBreakCount="2">
    <brk id="28" max="16383" man="1"/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21"/>
  <sheetViews>
    <sheetView zoomScale="115" zoomScaleNormal="115" zoomScaleSheetLayoutView="85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13</v>
      </c>
      <c r="B2" s="89"/>
      <c r="C2" s="89"/>
      <c r="D2" s="90"/>
    </row>
    <row r="3" spans="1:5" ht="60" customHeight="1" x14ac:dyDescent="0.2">
      <c r="A3" s="91" t="s">
        <v>44</v>
      </c>
      <c r="B3" s="92"/>
      <c r="C3" s="93"/>
      <c r="D3" s="94" t="s">
        <v>52</v>
      </c>
    </row>
    <row r="4" spans="1:5" ht="84.75" customHeight="1" x14ac:dyDescent="0.2">
      <c r="A4" s="91" t="s">
        <v>36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1064</v>
      </c>
      <c r="C8" s="105" t="str">
        <f>IF(AND(B8&gt;=B11),"Met PM",IF(AND(B8&gt;=B9-C10,B8&lt;B11),"On target to meet PM","Not on target to meet PM"))</f>
        <v>On target to meet PM</v>
      </c>
      <c r="D8" s="103"/>
    </row>
    <row r="9" spans="1:5" ht="26.65" customHeight="1" x14ac:dyDescent="0.2">
      <c r="A9" s="42" t="s">
        <v>29</v>
      </c>
      <c r="B9" s="6">
        <f>B11/12*6</f>
        <v>700</v>
      </c>
      <c r="C9" s="106"/>
      <c r="D9" s="103"/>
    </row>
    <row r="10" spans="1:5" ht="26.65" hidden="1" customHeight="1" x14ac:dyDescent="0.2">
      <c r="A10" s="42"/>
      <c r="B10" s="52">
        <v>0.1</v>
      </c>
      <c r="C10" s="78">
        <f>B9*B10</f>
        <v>70</v>
      </c>
      <c r="D10" s="103"/>
    </row>
    <row r="11" spans="1:5" ht="26.65" customHeight="1" x14ac:dyDescent="0.2">
      <c r="A11" s="5" t="s">
        <v>2</v>
      </c>
      <c r="B11" s="6">
        <v>1400</v>
      </c>
      <c r="C11" s="51"/>
      <c r="D11" s="104"/>
    </row>
    <row r="12" spans="1:5" x14ac:dyDescent="0.2">
      <c r="A12" s="2" t="s">
        <v>4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140</v>
      </c>
      <c r="C13" s="105" t="str">
        <f>IF(AND(B13&gt;=B16),"Met PM",IF(AND(B13&gt;=B14-C15,B13&lt;B16),"On target to meet PM","Not on target to meet PM"))</f>
        <v>Not on target to meet PM</v>
      </c>
      <c r="D13" s="103"/>
    </row>
    <row r="14" spans="1:5" ht="26.65" customHeight="1" x14ac:dyDescent="0.2">
      <c r="A14" s="42" t="s">
        <v>29</v>
      </c>
      <c r="B14" s="6">
        <f>B16/12*6</f>
        <v>250</v>
      </c>
      <c r="C14" s="106"/>
      <c r="D14" s="103"/>
    </row>
    <row r="15" spans="1:5" ht="26.65" hidden="1" customHeight="1" x14ac:dyDescent="0.2">
      <c r="A15" s="42"/>
      <c r="B15" s="52">
        <v>0.1</v>
      </c>
      <c r="C15" s="54">
        <f>B14*B15</f>
        <v>25</v>
      </c>
      <c r="D15" s="103"/>
    </row>
    <row r="16" spans="1:5" ht="26.65" customHeight="1" x14ac:dyDescent="0.2">
      <c r="A16" s="5" t="s">
        <v>2</v>
      </c>
      <c r="B16" s="6">
        <v>500</v>
      </c>
      <c r="C16" s="51"/>
      <c r="D16" s="104"/>
    </row>
    <row r="17" spans="1:4" x14ac:dyDescent="0.2">
      <c r="A17" s="2" t="s">
        <v>22</v>
      </c>
      <c r="B17" s="3" t="s">
        <v>37</v>
      </c>
      <c r="C17" s="3" t="s">
        <v>38</v>
      </c>
      <c r="D17" s="4" t="s">
        <v>6</v>
      </c>
    </row>
    <row r="18" spans="1:4" ht="53.25" customHeight="1" x14ac:dyDescent="0.2">
      <c r="A18" s="5" t="s">
        <v>1</v>
      </c>
      <c r="B18" s="6">
        <v>1307</v>
      </c>
      <c r="C18" s="105" t="str">
        <f>IF(AND(B18&gt;=B21),"Met PM",IF(AND(B18&gt;=B19-C20,B18&lt;B21),"On target to meet PM","Not on target to meet PM"))</f>
        <v>Met PM</v>
      </c>
      <c r="D18" s="103"/>
    </row>
    <row r="19" spans="1:4" ht="26.65" customHeight="1" x14ac:dyDescent="0.2">
      <c r="A19" s="42" t="s">
        <v>29</v>
      </c>
      <c r="B19" s="6">
        <f>B21/12*6</f>
        <v>500</v>
      </c>
      <c r="C19" s="106"/>
      <c r="D19" s="103"/>
    </row>
    <row r="20" spans="1:4" ht="26.65" hidden="1" customHeight="1" x14ac:dyDescent="0.2">
      <c r="A20" s="42"/>
      <c r="B20" s="52">
        <v>0.1</v>
      </c>
      <c r="C20" s="78">
        <f>B19*B20</f>
        <v>50</v>
      </c>
      <c r="D20" s="103"/>
    </row>
    <row r="21" spans="1:4" ht="26.65" customHeight="1" x14ac:dyDescent="0.2">
      <c r="A21" s="5" t="s">
        <v>2</v>
      </c>
      <c r="B21" s="6">
        <v>1000</v>
      </c>
      <c r="C21" s="51"/>
      <c r="D21" s="104"/>
    </row>
    <row r="22" spans="1:4" x14ac:dyDescent="0.2">
      <c r="A22" s="7"/>
      <c r="B22" s="1"/>
    </row>
    <row r="23" spans="1:4" x14ac:dyDescent="0.2">
      <c r="A23" s="100" t="s">
        <v>8</v>
      </c>
      <c r="B23" s="101"/>
      <c r="C23" s="101"/>
      <c r="D23" s="102"/>
    </row>
    <row r="24" spans="1:4" x14ac:dyDescent="0.2">
      <c r="A24" s="2" t="s">
        <v>0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5" t="s">
        <v>1</v>
      </c>
      <c r="B25" s="6">
        <v>0</v>
      </c>
      <c r="C25" s="105" t="str">
        <f>IF(AND(B25&gt;=B28),"Met PM",IF(AND(B25&gt;=B26-C27,B25&lt;B28),"On target to meet PM","Not on target to meet PM"))</f>
        <v>Not on target to meet PM</v>
      </c>
      <c r="D25" s="103"/>
    </row>
    <row r="26" spans="1:4" ht="26.65" customHeight="1" x14ac:dyDescent="0.2">
      <c r="A26" s="42" t="s">
        <v>29</v>
      </c>
      <c r="B26" s="6">
        <f>B28/12*6</f>
        <v>12.5</v>
      </c>
      <c r="C26" s="106"/>
      <c r="D26" s="103"/>
    </row>
    <row r="27" spans="1:4" ht="26.65" hidden="1" customHeight="1" x14ac:dyDescent="0.2">
      <c r="A27" s="42"/>
      <c r="B27" s="52">
        <v>0.1</v>
      </c>
      <c r="C27" s="78">
        <f>B26*B27</f>
        <v>1.25</v>
      </c>
      <c r="D27" s="103"/>
    </row>
    <row r="28" spans="1:4" ht="26.65" customHeight="1" x14ac:dyDescent="0.2">
      <c r="A28" s="8" t="s">
        <v>2</v>
      </c>
      <c r="B28" s="6">
        <v>25</v>
      </c>
      <c r="C28" s="51"/>
      <c r="D28" s="104"/>
    </row>
    <row r="29" spans="1:4" x14ac:dyDescent="0.2">
      <c r="A29" s="9"/>
    </row>
    <row r="30" spans="1:4" x14ac:dyDescent="0.2">
      <c r="A30" s="100" t="s">
        <v>9</v>
      </c>
      <c r="B30" s="101"/>
      <c r="C30" s="101"/>
      <c r="D30" s="102"/>
    </row>
    <row r="31" spans="1:4" x14ac:dyDescent="0.2">
      <c r="A31" s="11" t="s">
        <v>0</v>
      </c>
      <c r="B31" s="3" t="s">
        <v>37</v>
      </c>
      <c r="C31" s="3" t="s">
        <v>38</v>
      </c>
      <c r="D31" s="4" t="s">
        <v>6</v>
      </c>
    </row>
    <row r="32" spans="1:4" ht="53.25" customHeight="1" x14ac:dyDescent="0.2">
      <c r="A32" s="8" t="s">
        <v>1</v>
      </c>
      <c r="B32" s="6">
        <v>15050</v>
      </c>
      <c r="C32" s="105" t="str">
        <f>IF(AND(B32&gt;=B35),"Met PM",IF(AND(B32&gt;=B33-C34,B32&lt;B35),"On target to meet PM","Not on target to meet PM"))</f>
        <v>Not on target to meet PM</v>
      </c>
      <c r="D32" s="108"/>
    </row>
    <row r="33" spans="1:4" ht="26.65" customHeight="1" x14ac:dyDescent="0.2">
      <c r="A33" s="42" t="s">
        <v>29</v>
      </c>
      <c r="B33" s="6">
        <f>B35/12*6</f>
        <v>105000</v>
      </c>
      <c r="C33" s="106"/>
      <c r="D33" s="103"/>
    </row>
    <row r="34" spans="1:4" ht="26.65" hidden="1" customHeight="1" x14ac:dyDescent="0.2">
      <c r="A34" s="42"/>
      <c r="B34" s="52">
        <v>0.1</v>
      </c>
      <c r="C34" s="48">
        <f>B33*B34</f>
        <v>10500</v>
      </c>
      <c r="D34" s="103"/>
    </row>
    <row r="35" spans="1:4" ht="26.65" customHeight="1" x14ac:dyDescent="0.2">
      <c r="A35" s="8" t="s">
        <v>2</v>
      </c>
      <c r="B35" s="6">
        <v>210000</v>
      </c>
      <c r="C35" s="50"/>
      <c r="D35" s="104"/>
    </row>
    <row r="36" spans="1:4" x14ac:dyDescent="0.2">
      <c r="A36" s="11" t="s">
        <v>4</v>
      </c>
      <c r="B36" s="3" t="s">
        <v>37</v>
      </c>
      <c r="C36" s="3" t="s">
        <v>38</v>
      </c>
      <c r="D36" s="4" t="s">
        <v>6</v>
      </c>
    </row>
    <row r="37" spans="1:4" ht="53.25" customHeight="1" x14ac:dyDescent="0.2">
      <c r="A37" s="8" t="s">
        <v>1</v>
      </c>
      <c r="B37" s="6">
        <v>3310</v>
      </c>
      <c r="C37" s="105" t="str">
        <f>IF(AND(B37&gt;=B40),"Met PM",IF(AND(B37&gt;=B38-C39,B37&lt;B40),"On target to meet PM","Not on target to meet PM"))</f>
        <v>Not on target to meet PM</v>
      </c>
      <c r="D37" s="103"/>
    </row>
    <row r="38" spans="1:4" ht="26.65" customHeight="1" x14ac:dyDescent="0.2">
      <c r="A38" s="42" t="s">
        <v>29</v>
      </c>
      <c r="B38" s="6">
        <f>B40/12*6</f>
        <v>6000</v>
      </c>
      <c r="C38" s="106"/>
      <c r="D38" s="103"/>
    </row>
    <row r="39" spans="1:4" ht="26.65" hidden="1" customHeight="1" x14ac:dyDescent="0.2">
      <c r="A39" s="42"/>
      <c r="B39" s="52">
        <v>0.1</v>
      </c>
      <c r="C39" s="78">
        <f>B38*B39</f>
        <v>600</v>
      </c>
      <c r="D39" s="103"/>
    </row>
    <row r="40" spans="1:4" ht="26.65" customHeight="1" x14ac:dyDescent="0.2">
      <c r="A40" s="8" t="s">
        <v>2</v>
      </c>
      <c r="B40" s="6">
        <v>12000</v>
      </c>
      <c r="C40" s="51"/>
      <c r="D40" s="104"/>
    </row>
    <row r="41" spans="1:4" x14ac:dyDescent="0.2">
      <c r="A41" s="11" t="s">
        <v>22</v>
      </c>
      <c r="B41" s="3" t="s">
        <v>37</v>
      </c>
      <c r="C41" s="3" t="s">
        <v>38</v>
      </c>
      <c r="D41" s="4" t="s">
        <v>6</v>
      </c>
    </row>
    <row r="42" spans="1:4" ht="53.25" customHeight="1" x14ac:dyDescent="0.2">
      <c r="A42" s="8" t="s">
        <v>1</v>
      </c>
      <c r="B42" s="6">
        <v>4771</v>
      </c>
      <c r="C42" s="105" t="str">
        <f>IF(AND(B42&gt;=B45),"Met PM",IF(AND(B42&gt;=B43-C44,B42&lt;B45),"On target to meet PM","Not on target to meet PM"))</f>
        <v>Not on target to meet PM</v>
      </c>
      <c r="D42" s="108"/>
    </row>
    <row r="43" spans="1:4" ht="26.65" customHeight="1" x14ac:dyDescent="0.2">
      <c r="A43" s="42" t="s">
        <v>29</v>
      </c>
      <c r="B43" s="6">
        <f>B45/12*6</f>
        <v>6000</v>
      </c>
      <c r="C43" s="106"/>
      <c r="D43" s="103"/>
    </row>
    <row r="44" spans="1:4" ht="26.65" hidden="1" customHeight="1" x14ac:dyDescent="0.2">
      <c r="A44" s="42"/>
      <c r="B44" s="52">
        <v>0.1</v>
      </c>
      <c r="C44" s="48">
        <f>B43*B44</f>
        <v>600</v>
      </c>
      <c r="D44" s="103"/>
    </row>
    <row r="45" spans="1:4" ht="26.65" customHeight="1" x14ac:dyDescent="0.2">
      <c r="A45" s="8" t="s">
        <v>2</v>
      </c>
      <c r="B45" s="6">
        <v>12000</v>
      </c>
      <c r="C45" s="81"/>
      <c r="D45" s="104"/>
    </row>
    <row r="46" spans="1:4" x14ac:dyDescent="0.2">
      <c r="A46" s="12"/>
    </row>
    <row r="47" spans="1:4" x14ac:dyDescent="0.2">
      <c r="A47" s="100" t="s">
        <v>10</v>
      </c>
      <c r="B47" s="101"/>
      <c r="C47" s="101"/>
      <c r="D47" s="102"/>
    </row>
    <row r="48" spans="1:4" x14ac:dyDescent="0.2">
      <c r="A48" s="11" t="s">
        <v>0</v>
      </c>
      <c r="B48" s="3" t="s">
        <v>37</v>
      </c>
      <c r="C48" s="3" t="s">
        <v>38</v>
      </c>
      <c r="D48" s="4" t="s">
        <v>6</v>
      </c>
    </row>
    <row r="49" spans="1:4" ht="53.25" customHeight="1" x14ac:dyDescent="0.2">
      <c r="A49" s="8" t="s">
        <v>1</v>
      </c>
      <c r="B49" s="6">
        <v>20</v>
      </c>
      <c r="C49" s="105" t="str">
        <f>IF(AND(B49&gt;=B52),"Met PM",IF(AND(B49&gt;=B50-C51,B49&lt;B52),"On target to meet PM","Not on target to meet PM"))</f>
        <v>Not on target to meet PM</v>
      </c>
      <c r="D49" s="103"/>
    </row>
    <row r="50" spans="1:4" ht="26.65" customHeight="1" x14ac:dyDescent="0.2">
      <c r="A50" s="42" t="s">
        <v>29</v>
      </c>
      <c r="B50" s="6">
        <f>B52/12*6</f>
        <v>52.5</v>
      </c>
      <c r="C50" s="106"/>
      <c r="D50" s="103"/>
    </row>
    <row r="51" spans="1:4" ht="26.65" hidden="1" customHeight="1" x14ac:dyDescent="0.2">
      <c r="A51" s="42"/>
      <c r="B51" s="52">
        <v>0.1</v>
      </c>
      <c r="C51" s="78">
        <f>B50*B51</f>
        <v>5.25</v>
      </c>
      <c r="D51" s="103"/>
    </row>
    <row r="52" spans="1:4" ht="26.65" customHeight="1" x14ac:dyDescent="0.2">
      <c r="A52" s="8" t="s">
        <v>2</v>
      </c>
      <c r="B52" s="6">
        <v>105</v>
      </c>
      <c r="C52" s="51"/>
      <c r="D52" s="104"/>
    </row>
    <row r="53" spans="1:4" x14ac:dyDescent="0.2">
      <c r="A53" s="11" t="s">
        <v>4</v>
      </c>
      <c r="B53" s="3" t="s">
        <v>37</v>
      </c>
      <c r="C53" s="3" t="s">
        <v>38</v>
      </c>
      <c r="D53" s="4" t="s">
        <v>6</v>
      </c>
    </row>
    <row r="54" spans="1:4" ht="53.25" customHeight="1" x14ac:dyDescent="0.2">
      <c r="A54" s="8" t="s">
        <v>1</v>
      </c>
      <c r="B54" s="6">
        <v>0</v>
      </c>
      <c r="C54" s="105" t="str">
        <f>IF(AND(B54&gt;=B57),"Met PM",IF(AND(B54&gt;=B55-C56,B54&lt;B57),"On target to meet PM","Not on target to meet PM"))</f>
        <v>Not on target to meet PM</v>
      </c>
      <c r="D54" s="103"/>
    </row>
    <row r="55" spans="1:4" ht="26.65" customHeight="1" x14ac:dyDescent="0.2">
      <c r="A55" s="42" t="s">
        <v>29</v>
      </c>
      <c r="B55" s="6">
        <f>B57/12*6</f>
        <v>52.5</v>
      </c>
      <c r="C55" s="106"/>
      <c r="D55" s="103"/>
    </row>
    <row r="56" spans="1:4" ht="26.65" hidden="1" customHeight="1" x14ac:dyDescent="0.2">
      <c r="A56" s="42"/>
      <c r="B56" s="52">
        <v>0.1</v>
      </c>
      <c r="C56" s="78">
        <f>B55*B56</f>
        <v>5.25</v>
      </c>
      <c r="D56" s="103"/>
    </row>
    <row r="57" spans="1:4" ht="26.65" customHeight="1" x14ac:dyDescent="0.2">
      <c r="A57" s="8" t="s">
        <v>2</v>
      </c>
      <c r="B57" s="6">
        <v>105</v>
      </c>
      <c r="C57" s="51"/>
      <c r="D57" s="104"/>
    </row>
    <row r="58" spans="1:4" x14ac:dyDescent="0.2">
      <c r="A58" s="11" t="s">
        <v>22</v>
      </c>
      <c r="B58" s="3" t="s">
        <v>37</v>
      </c>
      <c r="C58" s="3" t="s">
        <v>38</v>
      </c>
      <c r="D58" s="4" t="s">
        <v>6</v>
      </c>
    </row>
    <row r="59" spans="1:4" ht="53.25" customHeight="1" x14ac:dyDescent="0.2">
      <c r="A59" s="8" t="s">
        <v>1</v>
      </c>
      <c r="B59" s="6">
        <v>0</v>
      </c>
      <c r="C59" s="105" t="str">
        <f>IF(AND(B59&gt;=B62),"Met PM",IF(AND(B59&gt;=B60-C61,B59&lt;B62),"On target to meet PM","Not on target to meet PM"))</f>
        <v>Not on target to meet PM</v>
      </c>
      <c r="D59" s="103"/>
    </row>
    <row r="60" spans="1:4" ht="26.65" customHeight="1" x14ac:dyDescent="0.2">
      <c r="A60" s="42" t="s">
        <v>29</v>
      </c>
      <c r="B60" s="6">
        <f>B62/12*6</f>
        <v>52.5</v>
      </c>
      <c r="C60" s="106"/>
      <c r="D60" s="103"/>
    </row>
    <row r="61" spans="1:4" ht="26.65" hidden="1" customHeight="1" x14ac:dyDescent="0.2">
      <c r="A61" s="42"/>
      <c r="B61" s="52">
        <v>0.1</v>
      </c>
      <c r="C61" s="78">
        <f>B60*B61</f>
        <v>5.25</v>
      </c>
      <c r="D61" s="103"/>
    </row>
    <row r="62" spans="1:4" ht="26.65" customHeight="1" x14ac:dyDescent="0.2">
      <c r="A62" s="8" t="s">
        <v>2</v>
      </c>
      <c r="B62" s="6">
        <v>105</v>
      </c>
      <c r="C62" s="81"/>
      <c r="D62" s="104"/>
    </row>
    <row r="63" spans="1:4" ht="7.5" customHeight="1" x14ac:dyDescent="0.2">
      <c r="A63" s="12"/>
    </row>
    <row r="64" spans="1:4" x14ac:dyDescent="0.2">
      <c r="A64" s="99" t="s">
        <v>54</v>
      </c>
      <c r="B64" s="99"/>
      <c r="C64" s="99"/>
      <c r="D64" s="99"/>
    </row>
    <row r="65" spans="1:4" ht="9" customHeight="1" x14ac:dyDescent="0.2">
      <c r="A65" s="12"/>
    </row>
    <row r="66" spans="1:4" x14ac:dyDescent="0.2">
      <c r="A66" s="100" t="s">
        <v>3</v>
      </c>
      <c r="B66" s="101"/>
      <c r="C66" s="101"/>
      <c r="D66" s="102"/>
    </row>
    <row r="67" spans="1:4" x14ac:dyDescent="0.2">
      <c r="A67" s="11" t="s">
        <v>0</v>
      </c>
      <c r="B67" s="3" t="s">
        <v>37</v>
      </c>
      <c r="C67" s="3" t="s">
        <v>38</v>
      </c>
      <c r="D67" s="4" t="s">
        <v>6</v>
      </c>
    </row>
    <row r="68" spans="1:4" ht="53.25" customHeight="1" x14ac:dyDescent="0.2">
      <c r="A68" s="14" t="s">
        <v>1</v>
      </c>
      <c r="B68" s="6">
        <v>11</v>
      </c>
      <c r="C68" s="105" t="str">
        <f>IF(AND(B68&gt;=B71),"Met PM",IF(AND(B68&gt;=B69-C70,B68&lt;B71),"On target to meet PM","Not on target to meet PM"))</f>
        <v>Not on target to meet PM</v>
      </c>
      <c r="D68" s="108"/>
    </row>
    <row r="69" spans="1:4" ht="26.65" customHeight="1" x14ac:dyDescent="0.2">
      <c r="A69" s="42" t="s">
        <v>29</v>
      </c>
      <c r="B69" s="6">
        <f>B71/12*6</f>
        <v>30.5</v>
      </c>
      <c r="C69" s="106"/>
      <c r="D69" s="103"/>
    </row>
    <row r="70" spans="1:4" ht="26.65" hidden="1" customHeight="1" x14ac:dyDescent="0.2">
      <c r="A70" s="42"/>
      <c r="B70" s="52">
        <v>0.05</v>
      </c>
      <c r="C70" s="48">
        <f>B69*B70</f>
        <v>1.5250000000000001</v>
      </c>
      <c r="D70" s="103"/>
    </row>
    <row r="71" spans="1:4" ht="26.65" customHeight="1" x14ac:dyDescent="0.2">
      <c r="A71" s="14" t="s">
        <v>2</v>
      </c>
      <c r="B71" s="6">
        <v>61</v>
      </c>
      <c r="C71" s="50"/>
      <c r="D71" s="104"/>
    </row>
    <row r="72" spans="1:4" ht="9" customHeight="1" x14ac:dyDescent="0.2">
      <c r="A72" s="13"/>
      <c r="B72" s="23"/>
      <c r="C72" s="24"/>
      <c r="D72" s="25"/>
    </row>
    <row r="73" spans="1:4" x14ac:dyDescent="0.2">
      <c r="A73" s="99" t="s">
        <v>60</v>
      </c>
      <c r="B73" s="99"/>
      <c r="C73" s="99"/>
      <c r="D73" s="99"/>
    </row>
    <row r="74" spans="1:4" ht="8.25" customHeight="1" x14ac:dyDescent="0.2">
      <c r="A74" s="12"/>
    </row>
    <row r="75" spans="1:4" ht="50.45" customHeight="1" x14ac:dyDescent="0.2">
      <c r="A75" s="96" t="s">
        <v>62</v>
      </c>
      <c r="B75" s="96"/>
      <c r="C75" s="96"/>
      <c r="D75" s="96"/>
    </row>
    <row r="121" spans="1:4" x14ac:dyDescent="0.2">
      <c r="A121" s="12"/>
      <c r="B121" s="12"/>
      <c r="C121" s="12"/>
      <c r="D121" s="12"/>
    </row>
  </sheetData>
  <sheetProtection password="CD52" sheet="1" objects="1" scenarios="1"/>
  <protectedRanges>
    <protectedRange sqref="D8:D11 D13:D16 D18:D21 D25:D28 D32:D35 D37:D40 D42:D45 D49:D52 D54:D57 D59:D62 D68:D71" name="Range2"/>
    <protectedRange sqref="C11 C16 C21 C28 C35 C40 C45 C52 C57 C62 C71" name="Range1"/>
  </protectedRanges>
  <customSheetViews>
    <customSheetView guid="{47CDEB64-ABB4-4932-9951-3A119F89C289}" showPageBreaks="1" view="pageBreakPreview" showRuler="0" topLeftCell="A22">
      <selection activeCell="D41" sqref="D41:D42"/>
      <rowBreaks count="2" manualBreakCount="2">
        <brk id="20" max="16383" man="1"/>
        <brk id="38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C54" sqref="C54:C55"/>
      <rowBreaks count="1" manualBreakCount="1">
        <brk id="3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40">
      <selection activeCell="D8" sqref="D8:D9"/>
      <rowBreaks count="1" manualBreakCount="1">
        <brk id="40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5">
    <mergeCell ref="D68:D71"/>
    <mergeCell ref="C68:C69"/>
    <mergeCell ref="C8:C9"/>
    <mergeCell ref="A23:D23"/>
    <mergeCell ref="D49:D52"/>
    <mergeCell ref="A75:D75"/>
    <mergeCell ref="A2:D2"/>
    <mergeCell ref="D42:D45"/>
    <mergeCell ref="A3:C3"/>
    <mergeCell ref="A4:C4"/>
    <mergeCell ref="D3:D4"/>
    <mergeCell ref="A6:D6"/>
    <mergeCell ref="A73:D73"/>
    <mergeCell ref="D32:D35"/>
    <mergeCell ref="D59:D62"/>
    <mergeCell ref="C54:C55"/>
    <mergeCell ref="A64:D64"/>
    <mergeCell ref="A66:D66"/>
    <mergeCell ref="D54:D57"/>
    <mergeCell ref="C49:C50"/>
    <mergeCell ref="C59:C60"/>
    <mergeCell ref="A1:D1"/>
    <mergeCell ref="A47:D47"/>
    <mergeCell ref="C25:C26"/>
    <mergeCell ref="C18:C19"/>
    <mergeCell ref="D25:D28"/>
    <mergeCell ref="D18:D21"/>
    <mergeCell ref="C42:C43"/>
    <mergeCell ref="D13:D16"/>
    <mergeCell ref="C13:C14"/>
    <mergeCell ref="D37:D40"/>
    <mergeCell ref="C32:C33"/>
    <mergeCell ref="D8:D11"/>
    <mergeCell ref="A30:D30"/>
    <mergeCell ref="C37:C38"/>
  </mergeCells>
  <phoneticPr fontId="7" type="noConversion"/>
  <conditionalFormatting sqref="C61">
    <cfRule type="cellIs" dxfId="12" priority="4" operator="equal">
      <formula>"Not on target to meet PM"</formula>
    </cfRule>
  </conditionalFormatting>
  <conditionalFormatting sqref="C10 C20 C27 C39 C51 C56">
    <cfRule type="cellIs" dxfId="11" priority="3" operator="equal">
      <formula>"Not on target to meet PM"</formula>
    </cfRule>
  </conditionalFormatting>
  <conditionalFormatting sqref="C68:C69 C59:C60 C54:C55 C49:C50 C37:C38 C32:C33 C25:C26 C18:C19 C13:C14 C8:C9 C42:C43">
    <cfRule type="cellIs" dxfId="10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2" manualBreakCount="2">
    <brk id="29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24"/>
  <sheetViews>
    <sheetView zoomScale="115" zoomScaleNormal="115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14</v>
      </c>
      <c r="B2" s="89"/>
      <c r="C2" s="89"/>
      <c r="D2" s="90"/>
    </row>
    <row r="3" spans="1:5" ht="60" customHeight="1" x14ac:dyDescent="0.2">
      <c r="A3" s="91" t="s">
        <v>39</v>
      </c>
      <c r="B3" s="92"/>
      <c r="C3" s="93"/>
      <c r="D3" s="94" t="s">
        <v>52</v>
      </c>
    </row>
    <row r="4" spans="1:5" ht="84.75" customHeight="1" x14ac:dyDescent="0.2">
      <c r="A4" s="91" t="s">
        <v>36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168</v>
      </c>
      <c r="C8" s="105" t="str">
        <f>IF(AND(B8&gt;=B11),"Met PM",IF(AND(B8&gt;=B9-C10,B8&lt;B11),"On target to meet PM","Not on target to meet PM"))</f>
        <v>Not on target to meet PM</v>
      </c>
      <c r="D8" s="103"/>
    </row>
    <row r="9" spans="1:5" ht="26.65" customHeight="1" x14ac:dyDescent="0.2">
      <c r="A9" s="42" t="s">
        <v>29</v>
      </c>
      <c r="B9" s="6">
        <f>B11/12*6</f>
        <v>649.5</v>
      </c>
      <c r="C9" s="106"/>
      <c r="D9" s="103"/>
    </row>
    <row r="10" spans="1:5" ht="26.65" hidden="1" customHeight="1" x14ac:dyDescent="0.2">
      <c r="A10" s="42"/>
      <c r="B10" s="52">
        <v>0.1</v>
      </c>
      <c r="C10" s="54">
        <f>B9*B10</f>
        <v>64.95</v>
      </c>
      <c r="D10" s="103"/>
    </row>
    <row r="11" spans="1:5" ht="26.25" customHeight="1" x14ac:dyDescent="0.2">
      <c r="A11" s="5" t="s">
        <v>2</v>
      </c>
      <c r="B11" s="6">
        <v>1299</v>
      </c>
      <c r="C11" s="51"/>
      <c r="D11" s="104"/>
    </row>
    <row r="12" spans="1:5" x14ac:dyDescent="0.2">
      <c r="A12" s="2" t="s">
        <v>22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89</v>
      </c>
      <c r="C13" s="105" t="str">
        <f>IF(AND(B13&gt;=B16),"Met PM",IF(AND(B13&gt;=B14-C15,B13&lt;B16),"On target to meet PM","Not on target to meet PM"))</f>
        <v>Not on target to meet PM</v>
      </c>
      <c r="D13" s="103"/>
    </row>
    <row r="14" spans="1:5" ht="26.65" customHeight="1" x14ac:dyDescent="0.2">
      <c r="A14" s="42" t="s">
        <v>29</v>
      </c>
      <c r="B14" s="75">
        <f>B16/12*6</f>
        <v>14102</v>
      </c>
      <c r="C14" s="106"/>
      <c r="D14" s="103"/>
    </row>
    <row r="15" spans="1:5" ht="26.65" hidden="1" customHeight="1" x14ac:dyDescent="0.2">
      <c r="A15" s="42"/>
      <c r="B15" s="77">
        <v>0.1</v>
      </c>
      <c r="C15" s="54">
        <f>B15*B14</f>
        <v>1410.2</v>
      </c>
      <c r="D15" s="103"/>
    </row>
    <row r="16" spans="1:5" ht="26.65" customHeight="1" x14ac:dyDescent="0.2">
      <c r="A16" s="5" t="s">
        <v>2</v>
      </c>
      <c r="B16" s="6">
        <v>28204</v>
      </c>
      <c r="C16" s="83"/>
      <c r="D16" s="104"/>
    </row>
    <row r="17" spans="1:4" x14ac:dyDescent="0.2">
      <c r="A17" s="7"/>
      <c r="B17" s="62"/>
      <c r="C17" s="13"/>
      <c r="D17" s="64"/>
    </row>
    <row r="18" spans="1:4" x14ac:dyDescent="0.2">
      <c r="A18" s="100" t="s">
        <v>8</v>
      </c>
      <c r="B18" s="101"/>
      <c r="C18" s="101"/>
      <c r="D18" s="102"/>
    </row>
    <row r="19" spans="1:4" x14ac:dyDescent="0.2">
      <c r="A19" s="2" t="s">
        <v>0</v>
      </c>
      <c r="B19" s="3" t="s">
        <v>37</v>
      </c>
      <c r="C19" s="3" t="s">
        <v>38</v>
      </c>
      <c r="D19" s="4" t="s">
        <v>6</v>
      </c>
    </row>
    <row r="20" spans="1:4" ht="53.25" customHeight="1" x14ac:dyDescent="0.2">
      <c r="A20" s="5" t="s">
        <v>1</v>
      </c>
      <c r="B20" s="6">
        <v>22</v>
      </c>
      <c r="C20" s="105" t="str">
        <f>IF(AND(B20&gt;=B23),"Met PM",IF(AND(B20&gt;=B21-C22,B20&lt;B23),"On target to meet PM","Not on target to meet PM"))</f>
        <v>Not on target to meet PM</v>
      </c>
      <c r="D20" s="108"/>
    </row>
    <row r="21" spans="1:4" ht="26.65" customHeight="1" x14ac:dyDescent="0.2">
      <c r="A21" s="42" t="s">
        <v>29</v>
      </c>
      <c r="B21" s="6">
        <f>B23/12*6</f>
        <v>102.5</v>
      </c>
      <c r="C21" s="106"/>
      <c r="D21" s="103"/>
    </row>
    <row r="22" spans="1:4" ht="26.65" hidden="1" customHeight="1" x14ac:dyDescent="0.2">
      <c r="A22" s="42"/>
      <c r="B22" s="52">
        <v>0.1</v>
      </c>
      <c r="C22" s="48">
        <f>B21*B22</f>
        <v>10.25</v>
      </c>
      <c r="D22" s="103"/>
    </row>
    <row r="23" spans="1:4" ht="26.65" customHeight="1" x14ac:dyDescent="0.2">
      <c r="A23" s="8" t="s">
        <v>2</v>
      </c>
      <c r="B23" s="6">
        <v>205</v>
      </c>
      <c r="C23" s="83"/>
      <c r="D23" s="104"/>
    </row>
    <row r="24" spans="1:4" x14ac:dyDescent="0.2">
      <c r="A24" s="2" t="s">
        <v>22</v>
      </c>
      <c r="B24" s="3" t="s">
        <v>37</v>
      </c>
      <c r="C24" s="3" t="s">
        <v>38</v>
      </c>
      <c r="D24" s="4" t="s">
        <v>6</v>
      </c>
    </row>
    <row r="25" spans="1:4" ht="53.25" customHeight="1" x14ac:dyDescent="0.2">
      <c r="A25" s="5" t="s">
        <v>1</v>
      </c>
      <c r="B25" s="6">
        <v>0</v>
      </c>
      <c r="C25" s="105" t="str">
        <f>IF(AND(B25&gt;=B28),"Met PM",IF(AND(B25&gt;=B26-C27,B25&lt;B28),"On target to meet PM","Not on target to meet PM"))</f>
        <v>Not on target to meet PM</v>
      </c>
      <c r="D25" s="108"/>
    </row>
    <row r="26" spans="1:4" ht="26.65" customHeight="1" x14ac:dyDescent="0.2">
      <c r="A26" s="42" t="s">
        <v>29</v>
      </c>
      <c r="B26" s="6">
        <f>B28/12*6</f>
        <v>94</v>
      </c>
      <c r="C26" s="106"/>
      <c r="D26" s="103"/>
    </row>
    <row r="27" spans="1:4" ht="26.65" hidden="1" customHeight="1" x14ac:dyDescent="0.2">
      <c r="A27" s="42"/>
      <c r="B27" s="52">
        <v>0.1</v>
      </c>
      <c r="C27" s="48">
        <f>B26*B27</f>
        <v>9.4</v>
      </c>
      <c r="D27" s="103"/>
    </row>
    <row r="28" spans="1:4" ht="26.65" customHeight="1" x14ac:dyDescent="0.2">
      <c r="A28" s="8" t="s">
        <v>2</v>
      </c>
      <c r="B28" s="76">
        <v>188</v>
      </c>
      <c r="C28" s="83"/>
      <c r="D28" s="104"/>
    </row>
    <row r="29" spans="1:4" x14ac:dyDescent="0.2">
      <c r="A29" s="9"/>
      <c r="B29" s="13"/>
      <c r="C29" s="13"/>
      <c r="D29" s="64"/>
    </row>
    <row r="30" spans="1:4" x14ac:dyDescent="0.2">
      <c r="A30" s="100" t="s">
        <v>9</v>
      </c>
      <c r="B30" s="101"/>
      <c r="C30" s="101"/>
      <c r="D30" s="102"/>
    </row>
    <row r="31" spans="1:4" x14ac:dyDescent="0.2">
      <c r="A31" s="11" t="s">
        <v>0</v>
      </c>
      <c r="B31" s="3" t="s">
        <v>37</v>
      </c>
      <c r="C31" s="3" t="s">
        <v>38</v>
      </c>
      <c r="D31" s="4" t="s">
        <v>6</v>
      </c>
    </row>
    <row r="32" spans="1:4" ht="53.25" customHeight="1" x14ac:dyDescent="0.2">
      <c r="A32" s="8" t="s">
        <v>1</v>
      </c>
      <c r="B32" s="6">
        <v>14846</v>
      </c>
      <c r="C32" s="105" t="str">
        <f>IF(AND(B32&gt;=B35),"Met PM",IF(AND(B32&gt;=B33-C34,B32&lt;B35),"On target to meet PM","Not on target to meet PM"))</f>
        <v>Not on target to meet PM</v>
      </c>
      <c r="D32" s="108"/>
    </row>
    <row r="33" spans="1:4" ht="26.65" customHeight="1" x14ac:dyDescent="0.2">
      <c r="A33" s="42" t="s">
        <v>29</v>
      </c>
      <c r="B33" s="6">
        <f>B34/12*6</f>
        <v>20733</v>
      </c>
      <c r="C33" s="106"/>
      <c r="D33" s="103"/>
    </row>
    <row r="34" spans="1:4" ht="26.65" customHeight="1" x14ac:dyDescent="0.2">
      <c r="A34" s="8" t="s">
        <v>2</v>
      </c>
      <c r="B34" s="6">
        <v>41466</v>
      </c>
      <c r="C34" s="74"/>
      <c r="D34" s="104"/>
    </row>
    <row r="35" spans="1:4" x14ac:dyDescent="0.2">
      <c r="A35" s="11" t="s">
        <v>22</v>
      </c>
      <c r="B35" s="3" t="s">
        <v>37</v>
      </c>
      <c r="C35" s="3" t="s">
        <v>38</v>
      </c>
      <c r="D35" s="4" t="s">
        <v>6</v>
      </c>
    </row>
    <row r="36" spans="1:4" ht="53.25" customHeight="1" x14ac:dyDescent="0.2">
      <c r="A36" s="8" t="s">
        <v>1</v>
      </c>
      <c r="B36" s="6">
        <v>14575</v>
      </c>
      <c r="C36" s="105" t="str">
        <f>IF(AND(B36&gt;=B39),"Met PM",IF(AND(B36&gt;=B37-C38,B36&lt;B39),"On target to meet PM","Not on target to meet PM"))</f>
        <v>Met PM</v>
      </c>
      <c r="D36" s="103"/>
    </row>
    <row r="37" spans="1:4" ht="26.65" customHeight="1" x14ac:dyDescent="0.2">
      <c r="A37" s="42" t="s">
        <v>29</v>
      </c>
      <c r="B37" s="6">
        <f>B39/12*6</f>
        <v>766.5</v>
      </c>
      <c r="C37" s="106"/>
      <c r="D37" s="103"/>
    </row>
    <row r="38" spans="1:4" ht="26.65" hidden="1" customHeight="1" x14ac:dyDescent="0.2">
      <c r="A38" s="42"/>
      <c r="B38" s="52">
        <v>0.1</v>
      </c>
      <c r="C38" s="59">
        <f>B37*B38</f>
        <v>76.650000000000006</v>
      </c>
      <c r="D38" s="103"/>
    </row>
    <row r="39" spans="1:4" ht="26.65" customHeight="1" x14ac:dyDescent="0.2">
      <c r="A39" s="8" t="s">
        <v>2</v>
      </c>
      <c r="B39" s="6">
        <v>1533</v>
      </c>
      <c r="C39" s="51"/>
      <c r="D39" s="104"/>
    </row>
    <row r="40" spans="1:4" x14ac:dyDescent="0.2">
      <c r="A40" s="13"/>
      <c r="B40" s="13"/>
      <c r="C40" s="13"/>
      <c r="D40" s="13"/>
    </row>
    <row r="41" spans="1:4" x14ac:dyDescent="0.2">
      <c r="A41" s="100" t="s">
        <v>10</v>
      </c>
      <c r="B41" s="101"/>
      <c r="C41" s="101"/>
      <c r="D41" s="102"/>
    </row>
    <row r="42" spans="1:4" x14ac:dyDescent="0.2">
      <c r="A42" s="11" t="s">
        <v>0</v>
      </c>
      <c r="B42" s="3" t="s">
        <v>37</v>
      </c>
      <c r="C42" s="3" t="s">
        <v>38</v>
      </c>
      <c r="D42" s="4" t="s">
        <v>6</v>
      </c>
    </row>
    <row r="43" spans="1:4" ht="53.25" customHeight="1" x14ac:dyDescent="0.2">
      <c r="A43" s="8" t="s">
        <v>1</v>
      </c>
      <c r="B43" s="6">
        <v>108</v>
      </c>
      <c r="C43" s="105" t="str">
        <f>IF(AND(B43&gt;=B46),"Met PM",IF(AND(B43&gt;=B44-C45,B43&lt;B46),"On target to meet PM","Not on target to meet PM"))</f>
        <v>Not on target to meet PM</v>
      </c>
      <c r="D43" s="108"/>
    </row>
    <row r="44" spans="1:4" ht="26.25" customHeight="1" x14ac:dyDescent="0.2">
      <c r="A44" s="42" t="s">
        <v>29</v>
      </c>
      <c r="B44" s="6">
        <f>B46/12*6</f>
        <v>1259</v>
      </c>
      <c r="C44" s="106"/>
      <c r="D44" s="103"/>
    </row>
    <row r="45" spans="1:4" ht="61.5" hidden="1" customHeight="1" x14ac:dyDescent="0.2">
      <c r="A45" s="42"/>
      <c r="B45" s="52">
        <v>0.1</v>
      </c>
      <c r="C45" s="48">
        <f>B44*B45</f>
        <v>125.9</v>
      </c>
      <c r="D45" s="103"/>
    </row>
    <row r="46" spans="1:4" ht="26.25" customHeight="1" x14ac:dyDescent="0.2">
      <c r="A46" s="8" t="s">
        <v>2</v>
      </c>
      <c r="B46" s="6">
        <v>2518</v>
      </c>
      <c r="C46" s="58"/>
      <c r="D46" s="104"/>
    </row>
    <row r="47" spans="1:4" x14ac:dyDescent="0.2">
      <c r="A47" s="11" t="s">
        <v>22</v>
      </c>
      <c r="B47" s="3" t="s">
        <v>37</v>
      </c>
      <c r="C47" s="3" t="s">
        <v>38</v>
      </c>
      <c r="D47" s="4" t="s">
        <v>6</v>
      </c>
    </row>
    <row r="48" spans="1:4" ht="53.25" customHeight="1" x14ac:dyDescent="0.2">
      <c r="A48" s="8" t="s">
        <v>1</v>
      </c>
      <c r="B48" s="6">
        <v>0</v>
      </c>
      <c r="C48" s="105" t="str">
        <f>IF(AND(B48&gt;=B51),"Met PM",IF(AND(B48&gt;=B49-C50,B48&lt;B51),"On target to meet PM","Not on target to meet PM"))</f>
        <v>Not on target to meet PM</v>
      </c>
      <c r="D48" s="108"/>
    </row>
    <row r="49" spans="1:4" ht="26.65" customHeight="1" x14ac:dyDescent="0.2">
      <c r="A49" s="42" t="s">
        <v>29</v>
      </c>
      <c r="B49" s="6">
        <f>B51/12*6</f>
        <v>1259</v>
      </c>
      <c r="C49" s="106"/>
      <c r="D49" s="103"/>
    </row>
    <row r="50" spans="1:4" ht="26.65" hidden="1" customHeight="1" x14ac:dyDescent="0.2">
      <c r="A50" s="42"/>
      <c r="B50" s="52">
        <v>0.1</v>
      </c>
      <c r="C50" s="48">
        <f>B49*B50</f>
        <v>125.9</v>
      </c>
      <c r="D50" s="103"/>
    </row>
    <row r="51" spans="1:4" ht="26.65" customHeight="1" x14ac:dyDescent="0.2">
      <c r="A51" s="8" t="s">
        <v>2</v>
      </c>
      <c r="B51" s="6">
        <v>2518</v>
      </c>
      <c r="C51" s="84"/>
      <c r="D51" s="104"/>
    </row>
    <row r="52" spans="1:4" x14ac:dyDescent="0.2">
      <c r="A52" s="57"/>
      <c r="B52" s="64"/>
      <c r="C52" s="64"/>
      <c r="D52" s="64"/>
    </row>
    <row r="53" spans="1:4" x14ac:dyDescent="0.2">
      <c r="A53" s="99" t="s">
        <v>54</v>
      </c>
      <c r="B53" s="99"/>
      <c r="C53" s="99"/>
      <c r="D53" s="99"/>
    </row>
    <row r="54" spans="1:4" x14ac:dyDescent="0.2">
      <c r="A54" s="9"/>
      <c r="B54" s="13"/>
      <c r="C54" s="13"/>
      <c r="D54" s="63"/>
    </row>
    <row r="55" spans="1:4" x14ac:dyDescent="0.2">
      <c r="A55" s="109" t="s">
        <v>3</v>
      </c>
      <c r="B55" s="110"/>
      <c r="C55" s="110"/>
      <c r="D55" s="111"/>
    </row>
    <row r="56" spans="1:4" x14ac:dyDescent="0.2">
      <c r="A56" s="11" t="s">
        <v>0</v>
      </c>
      <c r="B56" s="3" t="s">
        <v>37</v>
      </c>
      <c r="C56" s="3" t="s">
        <v>38</v>
      </c>
      <c r="D56" s="4" t="s">
        <v>6</v>
      </c>
    </row>
    <row r="57" spans="1:4" ht="53.25" customHeight="1" x14ac:dyDescent="0.2">
      <c r="A57" s="14" t="s">
        <v>1</v>
      </c>
      <c r="B57" s="6">
        <v>22</v>
      </c>
      <c r="C57" s="105" t="str">
        <f>IF(AND(B57&gt;=B60),"Met PM",IF(AND(B57&gt;=B58-C59,B57&lt;B60),"On target to meet PM","Not on target to meet PM"))</f>
        <v>Not on target to meet PM</v>
      </c>
      <c r="D57" s="108"/>
    </row>
    <row r="58" spans="1:4" ht="26.65" customHeight="1" x14ac:dyDescent="0.2">
      <c r="A58" s="42" t="s">
        <v>29</v>
      </c>
      <c r="B58" s="6">
        <f>B60/12*6</f>
        <v>23.5</v>
      </c>
      <c r="C58" s="106"/>
      <c r="D58" s="103"/>
    </row>
    <row r="59" spans="1:4" ht="26.65" hidden="1" customHeight="1" x14ac:dyDescent="0.2">
      <c r="A59" s="42"/>
      <c r="B59" s="52">
        <v>0.05</v>
      </c>
      <c r="C59" s="48">
        <f>B58*B59</f>
        <v>1.175</v>
      </c>
      <c r="D59" s="103"/>
    </row>
    <row r="60" spans="1:4" ht="26.65" customHeight="1" x14ac:dyDescent="0.2">
      <c r="A60" s="14" t="s">
        <v>2</v>
      </c>
      <c r="B60" s="6">
        <v>47</v>
      </c>
      <c r="C60" s="50"/>
      <c r="D60" s="104"/>
    </row>
    <row r="61" spans="1:4" x14ac:dyDescent="0.2">
      <c r="A61" s="12"/>
    </row>
    <row r="62" spans="1:4" x14ac:dyDescent="0.2">
      <c r="A62" s="99" t="s">
        <v>60</v>
      </c>
      <c r="B62" s="99"/>
      <c r="C62" s="99"/>
      <c r="D62" s="99"/>
    </row>
    <row r="63" spans="1:4" x14ac:dyDescent="0.2">
      <c r="A63" s="12"/>
    </row>
    <row r="64" spans="1:4" ht="42.75" customHeight="1" x14ac:dyDescent="0.2">
      <c r="A64" s="96" t="s">
        <v>62</v>
      </c>
      <c r="B64" s="96"/>
      <c r="C64" s="96"/>
      <c r="D64" s="96"/>
    </row>
    <row r="124" spans="1:4" x14ac:dyDescent="0.2">
      <c r="A124" s="12"/>
      <c r="B124" s="12"/>
      <c r="C124" s="12"/>
      <c r="D124" s="12"/>
    </row>
  </sheetData>
  <sheetProtection password="CD52" sheet="1" objects="1" scenarios="1" formatRows="0"/>
  <protectedRanges>
    <protectedRange sqref="D8:D11 D13:D16 D20:D23 D25:D28 D32:D34 D36:D39 D43:D46 D48:D51 D57:D60" name="Range3"/>
    <protectedRange sqref="D48" name="Range1_7_1_1_1"/>
    <protectedRange sqref="C11 C16 C23 C28 C34 C39 C46 C51 C60" name="Range1"/>
  </protectedRanges>
  <customSheetViews>
    <customSheetView guid="{47CDEB64-ABB4-4932-9951-3A119F89C289}" scale="60" showPageBreaks="1" view="pageBreakPreview" showRuler="0" topLeftCell="A28">
      <selection activeCell="J14" sqref="J14"/>
      <rowBreaks count="1" manualBreakCount="1">
        <brk id="22" max="16383" man="1"/>
      </rowBreaks>
      <pageMargins left="0.33" right="0.4" top="0.52" bottom="0.72" header="0.5" footer="0.5"/>
      <pageSetup scale="94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PageBreaks="1" showRuler="0" topLeftCell="B1">
      <selection activeCell="C37" sqref="C37:C38"/>
      <rowBreaks count="3" manualBreakCount="3">
        <brk id="24" max="16383" man="1"/>
        <brk id="31" max="16383" man="1"/>
        <brk id="6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34">
      <selection activeCell="D51" sqref="D51"/>
      <rowBreaks count="1" manualBreakCount="1">
        <brk id="31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1">
    <mergeCell ref="C20:C21"/>
    <mergeCell ref="A64:D64"/>
    <mergeCell ref="A62:D62"/>
    <mergeCell ref="D36:D39"/>
    <mergeCell ref="A55:D55"/>
    <mergeCell ref="C57:C58"/>
    <mergeCell ref="D57:D60"/>
    <mergeCell ref="A41:D41"/>
    <mergeCell ref="A53:D53"/>
    <mergeCell ref="C48:C49"/>
    <mergeCell ref="D48:D51"/>
    <mergeCell ref="D43:D46"/>
    <mergeCell ref="C36:C37"/>
    <mergeCell ref="D20:D23"/>
    <mergeCell ref="C25:C26"/>
    <mergeCell ref="C43:C44"/>
    <mergeCell ref="D32:D34"/>
    <mergeCell ref="A1:D1"/>
    <mergeCell ref="A3:C3"/>
    <mergeCell ref="A4:C4"/>
    <mergeCell ref="D3:D4"/>
    <mergeCell ref="A2:D2"/>
    <mergeCell ref="A6:D6"/>
    <mergeCell ref="D8:D11"/>
    <mergeCell ref="A18:D18"/>
    <mergeCell ref="D25:D28"/>
    <mergeCell ref="A30:D30"/>
    <mergeCell ref="C32:C33"/>
    <mergeCell ref="D13:D16"/>
    <mergeCell ref="C8:C9"/>
    <mergeCell ref="C13:C14"/>
  </mergeCells>
  <phoneticPr fontId="7" type="noConversion"/>
  <conditionalFormatting sqref="C15">
    <cfRule type="cellIs" dxfId="9" priority="3" operator="equal">
      <formula>"Not on target to meet PM"</formula>
    </cfRule>
  </conditionalFormatting>
  <conditionalFormatting sqref="C8:C9 C13:C14 C20:C21 C25:C26 C32:C33 C36:C37 C43:C44 C48:C49 C57:C58">
    <cfRule type="cellIs" dxfId="8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2" manualBreakCount="2">
    <brk id="29" max="16383" man="1"/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19"/>
  <sheetViews>
    <sheetView zoomScale="115" zoomScaleNormal="115" zoomScaleSheetLayoutView="85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15</v>
      </c>
      <c r="B2" s="89"/>
      <c r="C2" s="89"/>
      <c r="D2" s="90"/>
    </row>
    <row r="3" spans="1:5" ht="60" customHeight="1" x14ac:dyDescent="0.2">
      <c r="A3" s="91" t="s">
        <v>53</v>
      </c>
      <c r="B3" s="92"/>
      <c r="C3" s="93"/>
      <c r="D3" s="94" t="s">
        <v>52</v>
      </c>
    </row>
    <row r="4" spans="1:5" ht="84.75" customHeight="1" x14ac:dyDescent="0.2">
      <c r="A4" s="91" t="s">
        <v>36</v>
      </c>
      <c r="B4" s="92"/>
      <c r="C4" s="93"/>
      <c r="D4" s="95"/>
    </row>
    <row r="5" spans="1:5" ht="6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547</v>
      </c>
      <c r="C8" s="105" t="str">
        <f>IF(AND(B8&gt;=B11),"Met PM",IF(AND(B8&gt;=B9-C10,B8&lt;B11),"On target to meet PM","Not on target to meet PM"))</f>
        <v>On target to meet PM</v>
      </c>
      <c r="D8" s="103"/>
    </row>
    <row r="9" spans="1:5" ht="26.65" customHeight="1" x14ac:dyDescent="0.2">
      <c r="A9" s="42" t="s">
        <v>29</v>
      </c>
      <c r="B9" s="6">
        <f>B11/12*6</f>
        <v>600</v>
      </c>
      <c r="C9" s="106"/>
      <c r="D9" s="103"/>
    </row>
    <row r="10" spans="1:5" ht="26.65" hidden="1" customHeight="1" x14ac:dyDescent="0.2">
      <c r="A10" s="42"/>
      <c r="B10" s="52">
        <v>0.1</v>
      </c>
      <c r="C10" s="59">
        <f>B10*B9</f>
        <v>60</v>
      </c>
      <c r="D10" s="103"/>
    </row>
    <row r="11" spans="1:5" ht="26.65" customHeight="1" x14ac:dyDescent="0.2">
      <c r="A11" s="5" t="s">
        <v>2</v>
      </c>
      <c r="B11" s="6">
        <v>1200</v>
      </c>
      <c r="C11" s="86"/>
      <c r="D11" s="104"/>
    </row>
    <row r="12" spans="1:5" x14ac:dyDescent="0.2">
      <c r="A12" s="2" t="s">
        <v>5</v>
      </c>
      <c r="B12" s="3" t="s">
        <v>37</v>
      </c>
      <c r="C12" s="3" t="s">
        <v>38</v>
      </c>
      <c r="D12" s="4" t="s">
        <v>6</v>
      </c>
    </row>
    <row r="13" spans="1:5" ht="53.25" customHeight="1" x14ac:dyDescent="0.2">
      <c r="A13" s="5" t="s">
        <v>1</v>
      </c>
      <c r="B13" s="6">
        <v>660</v>
      </c>
      <c r="C13" s="105" t="str">
        <f>IF(AND(B13&gt;=B16),"Met PM",IF(AND(B13&gt;=B14-C15,B13&lt;B16),"On target to meet PM","Not on target to meet PM"))</f>
        <v>On target to meet PM</v>
      </c>
      <c r="D13" s="103"/>
    </row>
    <row r="14" spans="1:5" ht="26.65" customHeight="1" x14ac:dyDescent="0.2">
      <c r="A14" s="42" t="s">
        <v>29</v>
      </c>
      <c r="B14" s="44">
        <f>B16/12*6</f>
        <v>550</v>
      </c>
      <c r="C14" s="106"/>
      <c r="D14" s="103"/>
    </row>
    <row r="15" spans="1:5" ht="26.65" hidden="1" customHeight="1" x14ac:dyDescent="0.2">
      <c r="A15" s="42"/>
      <c r="B15" s="52">
        <v>0.1</v>
      </c>
      <c r="C15" s="59">
        <f>B15*B14</f>
        <v>55</v>
      </c>
      <c r="D15" s="103"/>
    </row>
    <row r="16" spans="1:5" ht="26.65" customHeight="1" x14ac:dyDescent="0.2">
      <c r="A16" s="5" t="s">
        <v>2</v>
      </c>
      <c r="B16" s="6">
        <v>1100</v>
      </c>
      <c r="C16" s="86"/>
      <c r="D16" s="104"/>
    </row>
    <row r="17" spans="1:4" x14ac:dyDescent="0.2">
      <c r="A17" s="2" t="s">
        <v>20</v>
      </c>
      <c r="B17" s="3" t="s">
        <v>37</v>
      </c>
      <c r="C17" s="3" t="s">
        <v>38</v>
      </c>
      <c r="D17" s="4" t="s">
        <v>6</v>
      </c>
    </row>
    <row r="18" spans="1:4" ht="53.25" customHeight="1" x14ac:dyDescent="0.2">
      <c r="A18" s="5" t="s">
        <v>1</v>
      </c>
      <c r="B18" s="6">
        <v>350</v>
      </c>
      <c r="C18" s="105" t="str">
        <f>IF(AND(B18&gt;=B21),"Met PM",IF(AND(B18&gt;=B19-C20,B18&lt;B21),"On target to meet PM","Not on target to meet PM"))</f>
        <v>On target to meet PM</v>
      </c>
      <c r="D18" s="103"/>
    </row>
    <row r="19" spans="1:4" ht="26.65" customHeight="1" x14ac:dyDescent="0.2">
      <c r="A19" s="42" t="s">
        <v>29</v>
      </c>
      <c r="B19" s="44">
        <f>B21/12*6</f>
        <v>302.5</v>
      </c>
      <c r="C19" s="106"/>
      <c r="D19" s="103"/>
    </row>
    <row r="20" spans="1:4" ht="26.65" hidden="1" customHeight="1" x14ac:dyDescent="0.2">
      <c r="A20" s="42"/>
      <c r="B20" s="52">
        <v>0.1</v>
      </c>
      <c r="C20" s="59">
        <f>B20*B19</f>
        <v>30.25</v>
      </c>
      <c r="D20" s="103"/>
    </row>
    <row r="21" spans="1:4" ht="26.65" customHeight="1" x14ac:dyDescent="0.2">
      <c r="A21" s="5" t="s">
        <v>2</v>
      </c>
      <c r="B21" s="6">
        <v>605</v>
      </c>
      <c r="C21" s="51"/>
      <c r="D21" s="104"/>
    </row>
    <row r="22" spans="1:4" x14ac:dyDescent="0.2">
      <c r="A22" s="2" t="s">
        <v>31</v>
      </c>
      <c r="B22" s="3" t="s">
        <v>37</v>
      </c>
      <c r="C22" s="3" t="s">
        <v>38</v>
      </c>
      <c r="D22" s="4" t="s">
        <v>6</v>
      </c>
    </row>
    <row r="23" spans="1:4" ht="53.25" customHeight="1" x14ac:dyDescent="0.2">
      <c r="A23" s="5" t="s">
        <v>1</v>
      </c>
      <c r="B23" s="6">
        <v>436</v>
      </c>
      <c r="C23" s="105" t="str">
        <f>IF(AND(B23&gt;=B26),"Met PM",IF(AND(B23&gt;=B24-C25,B23&lt;B26),"On target to meet PM","Not on target to meet PM"))</f>
        <v>Met PM</v>
      </c>
      <c r="D23" s="108"/>
    </row>
    <row r="24" spans="1:4" ht="26.65" customHeight="1" x14ac:dyDescent="0.2">
      <c r="A24" s="42" t="s">
        <v>29</v>
      </c>
      <c r="B24" s="6">
        <f>B26/12*6</f>
        <v>150</v>
      </c>
      <c r="C24" s="106"/>
      <c r="D24" s="103"/>
    </row>
    <row r="25" spans="1:4" ht="26.65" hidden="1" customHeight="1" x14ac:dyDescent="0.2">
      <c r="A25" s="42"/>
      <c r="B25" s="52">
        <v>0.1</v>
      </c>
      <c r="C25" s="59">
        <f>B25*B24</f>
        <v>15</v>
      </c>
      <c r="D25" s="103"/>
    </row>
    <row r="26" spans="1:4" ht="26.65" customHeight="1" x14ac:dyDescent="0.2">
      <c r="A26" s="5" t="s">
        <v>2</v>
      </c>
      <c r="B26" s="6">
        <v>300</v>
      </c>
      <c r="C26" s="86"/>
      <c r="D26" s="104"/>
    </row>
    <row r="27" spans="1:4" x14ac:dyDescent="0.2">
      <c r="A27" s="2" t="s">
        <v>22</v>
      </c>
      <c r="B27" s="3" t="s">
        <v>37</v>
      </c>
      <c r="C27" s="3" t="s">
        <v>38</v>
      </c>
      <c r="D27" s="4" t="s">
        <v>6</v>
      </c>
    </row>
    <row r="28" spans="1:4" ht="53.25" customHeight="1" x14ac:dyDescent="0.2">
      <c r="A28" s="5" t="s">
        <v>1</v>
      </c>
      <c r="B28" s="6">
        <v>1072</v>
      </c>
      <c r="C28" s="105" t="str">
        <f>IF(AND(B28&gt;=B31),"Met PM",IF(AND(B28&gt;=B29-C30,B28&lt;B31),"On target to meet PM","Not on target to meet PM"))</f>
        <v>Not on target to meet PM</v>
      </c>
      <c r="D28" s="103"/>
    </row>
    <row r="29" spans="1:4" ht="26.65" customHeight="1" x14ac:dyDescent="0.2">
      <c r="A29" s="42" t="s">
        <v>29</v>
      </c>
      <c r="B29" s="6">
        <f>B31/12*6</f>
        <v>1650</v>
      </c>
      <c r="C29" s="106"/>
      <c r="D29" s="103"/>
    </row>
    <row r="30" spans="1:4" ht="26.65" hidden="1" customHeight="1" x14ac:dyDescent="0.2">
      <c r="A30" s="42"/>
      <c r="B30" s="52">
        <v>0.1</v>
      </c>
      <c r="C30" s="59">
        <f>B30*B29</f>
        <v>165</v>
      </c>
      <c r="D30" s="103"/>
    </row>
    <row r="31" spans="1:4" ht="26.65" customHeight="1" x14ac:dyDescent="0.2">
      <c r="A31" s="5" t="s">
        <v>2</v>
      </c>
      <c r="B31" s="6">
        <v>3300</v>
      </c>
      <c r="C31" s="86"/>
      <c r="D31" s="104"/>
    </row>
    <row r="32" spans="1:4" x14ac:dyDescent="0.2">
      <c r="A32" s="7"/>
      <c r="B32" s="1"/>
    </row>
    <row r="33" spans="1:4" x14ac:dyDescent="0.2">
      <c r="A33" s="100" t="s">
        <v>8</v>
      </c>
      <c r="B33" s="101"/>
      <c r="C33" s="101"/>
      <c r="D33" s="102"/>
    </row>
    <row r="34" spans="1:4" x14ac:dyDescent="0.2">
      <c r="A34" s="2" t="s">
        <v>0</v>
      </c>
      <c r="B34" s="3" t="s">
        <v>37</v>
      </c>
      <c r="C34" s="3" t="s">
        <v>38</v>
      </c>
      <c r="D34" s="4" t="s">
        <v>6</v>
      </c>
    </row>
    <row r="35" spans="1:4" ht="53.25" customHeight="1" x14ac:dyDescent="0.2">
      <c r="A35" s="5" t="s">
        <v>1</v>
      </c>
      <c r="B35" s="6">
        <v>0</v>
      </c>
      <c r="C35" s="105" t="str">
        <f>IF(AND(B35&gt;=B38),"Met PM",IF(AND(B35&gt;=B36-C37,B35&lt;B38),"On target to meet PM","Not on target to meet PM"))</f>
        <v>Not on target to meet PM</v>
      </c>
      <c r="D35" s="126"/>
    </row>
    <row r="36" spans="1:4" ht="26.65" customHeight="1" x14ac:dyDescent="0.2">
      <c r="A36" s="42" t="s">
        <v>29</v>
      </c>
      <c r="B36" s="6">
        <f>B38/12*6</f>
        <v>25</v>
      </c>
      <c r="C36" s="106"/>
      <c r="D36" s="127"/>
    </row>
    <row r="37" spans="1:4" ht="26.65" hidden="1" customHeight="1" x14ac:dyDescent="0.2">
      <c r="A37" s="42"/>
      <c r="B37" s="52">
        <v>0.1</v>
      </c>
      <c r="C37" s="48">
        <f>B36*B37</f>
        <v>2.5</v>
      </c>
      <c r="D37" s="127"/>
    </row>
    <row r="38" spans="1:4" ht="26.65" customHeight="1" x14ac:dyDescent="0.2">
      <c r="A38" s="8" t="s">
        <v>2</v>
      </c>
      <c r="B38" s="6">
        <v>50</v>
      </c>
      <c r="C38" s="85"/>
      <c r="D38" s="128"/>
    </row>
    <row r="39" spans="1:4" x14ac:dyDescent="0.2">
      <c r="A39" s="9"/>
    </row>
    <row r="40" spans="1:4" x14ac:dyDescent="0.2">
      <c r="A40" s="100" t="s">
        <v>9</v>
      </c>
      <c r="B40" s="101"/>
      <c r="C40" s="101"/>
      <c r="D40" s="102"/>
    </row>
    <row r="41" spans="1:4" x14ac:dyDescent="0.2">
      <c r="A41" s="11" t="s">
        <v>0</v>
      </c>
      <c r="B41" s="3" t="s">
        <v>37</v>
      </c>
      <c r="C41" s="3" t="s">
        <v>38</v>
      </c>
      <c r="D41" s="4" t="s">
        <v>6</v>
      </c>
    </row>
    <row r="42" spans="1:4" ht="53.25" customHeight="1" x14ac:dyDescent="0.2">
      <c r="A42" s="8" t="s">
        <v>1</v>
      </c>
      <c r="B42" s="6">
        <v>330</v>
      </c>
      <c r="C42" s="105" t="str">
        <f>IF(AND(B42&gt;=B45),"Met PM",IF(AND(B42&gt;=B43-C44,B42&lt;B45),"On target to meet PM","Not on target to meet PM"))</f>
        <v>Not on target to meet PM</v>
      </c>
      <c r="D42" s="126"/>
    </row>
    <row r="43" spans="1:4" ht="26.65" customHeight="1" x14ac:dyDescent="0.2">
      <c r="A43" s="42" t="s">
        <v>29</v>
      </c>
      <c r="B43" s="6">
        <f>B45/12*6</f>
        <v>9000</v>
      </c>
      <c r="C43" s="106"/>
      <c r="D43" s="127"/>
    </row>
    <row r="44" spans="1:4" ht="26.65" hidden="1" customHeight="1" x14ac:dyDescent="0.2">
      <c r="A44" s="42"/>
      <c r="B44" s="52">
        <v>0.1</v>
      </c>
      <c r="C44" s="48">
        <f>B43*B44</f>
        <v>900</v>
      </c>
      <c r="D44" s="127"/>
    </row>
    <row r="45" spans="1:4" ht="26.65" customHeight="1" x14ac:dyDescent="0.2">
      <c r="A45" s="8" t="s">
        <v>2</v>
      </c>
      <c r="B45" s="6">
        <v>18000</v>
      </c>
      <c r="C45" s="74"/>
      <c r="D45" s="128"/>
    </row>
    <row r="46" spans="1:4" x14ac:dyDescent="0.2">
      <c r="A46" s="2" t="s">
        <v>5</v>
      </c>
      <c r="B46" s="3" t="s">
        <v>37</v>
      </c>
      <c r="C46" s="3" t="s">
        <v>38</v>
      </c>
      <c r="D46" s="4" t="s">
        <v>6</v>
      </c>
    </row>
    <row r="47" spans="1:4" ht="53.25" customHeight="1" x14ac:dyDescent="0.2">
      <c r="A47" s="5" t="s">
        <v>1</v>
      </c>
      <c r="B47" s="6">
        <v>28700</v>
      </c>
      <c r="C47" s="105" t="str">
        <f>IF(AND(B47&gt;=B50),"Met PM",IF(AND(B47&gt;=B48-C49,B47&lt;B50),"On target to meet PM","Not on target to meet PM"))</f>
        <v>Met PM</v>
      </c>
      <c r="D47" s="103"/>
    </row>
    <row r="48" spans="1:4" ht="26.65" customHeight="1" x14ac:dyDescent="0.2">
      <c r="A48" s="42" t="s">
        <v>29</v>
      </c>
      <c r="B48" s="44">
        <f>B50/12*6</f>
        <v>2500</v>
      </c>
      <c r="C48" s="106"/>
      <c r="D48" s="103"/>
    </row>
    <row r="49" spans="1:4" ht="26.65" hidden="1" customHeight="1" x14ac:dyDescent="0.2">
      <c r="A49" s="42"/>
      <c r="B49" s="52">
        <v>0.1</v>
      </c>
      <c r="C49" s="59">
        <f>B49*B48</f>
        <v>250</v>
      </c>
      <c r="D49" s="103"/>
    </row>
    <row r="50" spans="1:4" ht="26.65" customHeight="1" x14ac:dyDescent="0.2">
      <c r="A50" s="5" t="s">
        <v>2</v>
      </c>
      <c r="B50" s="6">
        <v>5000</v>
      </c>
      <c r="C50" s="51"/>
      <c r="D50" s="104"/>
    </row>
    <row r="51" spans="1:4" x14ac:dyDescent="0.2">
      <c r="A51" s="11" t="s">
        <v>20</v>
      </c>
      <c r="B51" s="3" t="s">
        <v>37</v>
      </c>
      <c r="C51" s="3" t="s">
        <v>38</v>
      </c>
      <c r="D51" s="4" t="s">
        <v>6</v>
      </c>
    </row>
    <row r="52" spans="1:4" ht="53.25" customHeight="1" x14ac:dyDescent="0.2">
      <c r="A52" s="8" t="s">
        <v>1</v>
      </c>
      <c r="B52" s="6">
        <v>12550</v>
      </c>
      <c r="C52" s="105" t="str">
        <f>IF(AND(B52&gt;=B55),"Met PM",IF(AND(B52&gt;=B53-C54,B52&lt;B55),"On target to meet PM","Not on target to meet PM"))</f>
        <v>Met PM</v>
      </c>
      <c r="D52" s="103"/>
    </row>
    <row r="53" spans="1:4" ht="26.65" customHeight="1" x14ac:dyDescent="0.2">
      <c r="A53" s="42" t="s">
        <v>29</v>
      </c>
      <c r="B53" s="6">
        <f>B55/12*6</f>
        <v>1200</v>
      </c>
      <c r="C53" s="106"/>
      <c r="D53" s="103"/>
    </row>
    <row r="54" spans="1:4" ht="26.65" hidden="1" customHeight="1" x14ac:dyDescent="0.2">
      <c r="A54" s="42"/>
      <c r="B54" s="52">
        <v>0.1</v>
      </c>
      <c r="C54" s="54">
        <f>B53*B54</f>
        <v>120</v>
      </c>
      <c r="D54" s="103"/>
    </row>
    <row r="55" spans="1:4" ht="26.65" customHeight="1" x14ac:dyDescent="0.2">
      <c r="A55" s="8" t="s">
        <v>2</v>
      </c>
      <c r="B55" s="6">
        <v>2400</v>
      </c>
      <c r="C55" s="74"/>
      <c r="D55" s="104"/>
    </row>
    <row r="56" spans="1:4" x14ac:dyDescent="0.2">
      <c r="A56" s="2" t="s">
        <v>31</v>
      </c>
      <c r="B56" s="3" t="s">
        <v>37</v>
      </c>
      <c r="C56" s="3" t="s">
        <v>38</v>
      </c>
      <c r="D56" s="4" t="s">
        <v>6</v>
      </c>
    </row>
    <row r="57" spans="1:4" ht="53.25" customHeight="1" x14ac:dyDescent="0.2">
      <c r="A57" s="5" t="s">
        <v>1</v>
      </c>
      <c r="B57" s="6">
        <v>275</v>
      </c>
      <c r="C57" s="105" t="str">
        <f>IF(AND(B57&gt;=B60),"Met PM",IF(AND(B57&gt;=B58-C59,B57&lt;B60),"On target to meet PM","Not on target to meet PM"))</f>
        <v>Not on target to meet PM</v>
      </c>
      <c r="D57" s="108"/>
    </row>
    <row r="58" spans="1:4" ht="26.65" customHeight="1" x14ac:dyDescent="0.2">
      <c r="A58" s="42" t="s">
        <v>29</v>
      </c>
      <c r="B58" s="44">
        <f>B60/12*6</f>
        <v>2500</v>
      </c>
      <c r="C58" s="106"/>
      <c r="D58" s="103"/>
    </row>
    <row r="59" spans="1:4" ht="26.65" hidden="1" customHeight="1" x14ac:dyDescent="0.2">
      <c r="A59" s="42"/>
      <c r="B59" s="52">
        <v>0.1</v>
      </c>
      <c r="C59" s="59">
        <f>B59*B58</f>
        <v>250</v>
      </c>
      <c r="D59" s="103"/>
    </row>
    <row r="60" spans="1:4" ht="26.65" customHeight="1" x14ac:dyDescent="0.2">
      <c r="A60" s="5" t="s">
        <v>2</v>
      </c>
      <c r="B60" s="6">
        <v>5000</v>
      </c>
      <c r="C60" s="51"/>
      <c r="D60" s="104"/>
    </row>
    <row r="61" spans="1:4" x14ac:dyDescent="0.2">
      <c r="A61" s="11" t="s">
        <v>22</v>
      </c>
      <c r="B61" s="3" t="s">
        <v>37</v>
      </c>
      <c r="C61" s="3" t="s">
        <v>38</v>
      </c>
      <c r="D61" s="4" t="s">
        <v>6</v>
      </c>
    </row>
    <row r="62" spans="1:4" ht="53.25" customHeight="1" x14ac:dyDescent="0.2">
      <c r="A62" s="8" t="s">
        <v>1</v>
      </c>
      <c r="B62" s="6">
        <v>37925</v>
      </c>
      <c r="C62" s="105" t="str">
        <f>IF(AND(B62&gt;=B65),"Met PM",IF(AND(B62&gt;=B63-C64,B62&lt;B65),"On target to meet PM","Not on target to meet PM"))</f>
        <v>Met PM</v>
      </c>
      <c r="D62" s="113"/>
    </row>
    <row r="63" spans="1:4" ht="26.65" customHeight="1" x14ac:dyDescent="0.2">
      <c r="A63" s="42" t="s">
        <v>29</v>
      </c>
      <c r="B63" s="6">
        <f>B65/12*6</f>
        <v>10500</v>
      </c>
      <c r="C63" s="106"/>
      <c r="D63" s="113"/>
    </row>
    <row r="64" spans="1:4" ht="26.65" hidden="1" customHeight="1" x14ac:dyDescent="0.2">
      <c r="A64" s="42"/>
      <c r="B64" s="52">
        <v>0.1</v>
      </c>
      <c r="C64" s="54">
        <f>B63*B64</f>
        <v>1050</v>
      </c>
      <c r="D64" s="113"/>
    </row>
    <row r="65" spans="1:4" ht="26.65" customHeight="1" x14ac:dyDescent="0.2">
      <c r="A65" s="8" t="s">
        <v>2</v>
      </c>
      <c r="B65" s="6">
        <v>21000</v>
      </c>
      <c r="C65" s="74"/>
      <c r="D65" s="114"/>
    </row>
    <row r="66" spans="1:4" x14ac:dyDescent="0.2">
      <c r="A66" s="12"/>
    </row>
    <row r="67" spans="1:4" x14ac:dyDescent="0.2">
      <c r="A67" s="100" t="s">
        <v>10</v>
      </c>
      <c r="B67" s="101"/>
      <c r="C67" s="101"/>
      <c r="D67" s="102"/>
    </row>
    <row r="68" spans="1:4" x14ac:dyDescent="0.2">
      <c r="A68" s="11" t="s">
        <v>0</v>
      </c>
      <c r="B68" s="3" t="s">
        <v>37</v>
      </c>
      <c r="C68" s="3" t="s">
        <v>38</v>
      </c>
      <c r="D68" s="4" t="s">
        <v>6</v>
      </c>
    </row>
    <row r="69" spans="1:4" ht="53.25" customHeight="1" x14ac:dyDescent="0.2">
      <c r="A69" s="8" t="s">
        <v>1</v>
      </c>
      <c r="B69" s="6">
        <v>0</v>
      </c>
      <c r="C69" s="105" t="str">
        <f>IF(AND(B69&gt;=B72),"Met PM",IF(AND(B69&gt;=B70-C71,B69&lt;B72),"On target to meet PM","Not on target to meet PM"))</f>
        <v>Not on target to meet PM</v>
      </c>
      <c r="D69" s="126"/>
    </row>
    <row r="70" spans="1:4" ht="26.65" customHeight="1" x14ac:dyDescent="0.2">
      <c r="A70" s="42" t="s">
        <v>29</v>
      </c>
      <c r="B70" s="6">
        <f>B72/12*6</f>
        <v>1002</v>
      </c>
      <c r="C70" s="106"/>
      <c r="D70" s="127"/>
    </row>
    <row r="71" spans="1:4" ht="26.65" hidden="1" customHeight="1" x14ac:dyDescent="0.2">
      <c r="A71" s="42"/>
      <c r="B71" s="52">
        <v>0.1</v>
      </c>
      <c r="C71" s="48">
        <f>B70*B71</f>
        <v>100.2</v>
      </c>
      <c r="D71" s="127"/>
    </row>
    <row r="72" spans="1:4" ht="26.65" customHeight="1" x14ac:dyDescent="0.2">
      <c r="A72" s="8" t="s">
        <v>2</v>
      </c>
      <c r="B72" s="6">
        <v>2004</v>
      </c>
      <c r="C72" s="74"/>
      <c r="D72" s="128"/>
    </row>
    <row r="73" spans="1:4" x14ac:dyDescent="0.2">
      <c r="A73" s="12"/>
    </row>
    <row r="74" spans="1:4" x14ac:dyDescent="0.2">
      <c r="A74" s="99" t="s">
        <v>54</v>
      </c>
      <c r="B74" s="99"/>
      <c r="C74" s="99"/>
      <c r="D74" s="99"/>
    </row>
    <row r="75" spans="1:4" x14ac:dyDescent="0.2">
      <c r="A75" s="12"/>
    </row>
    <row r="76" spans="1:4" x14ac:dyDescent="0.2">
      <c r="A76" s="100" t="s">
        <v>3</v>
      </c>
      <c r="B76" s="101"/>
      <c r="C76" s="101"/>
      <c r="D76" s="102"/>
    </row>
    <row r="77" spans="1:4" x14ac:dyDescent="0.2">
      <c r="A77" s="11" t="s">
        <v>0</v>
      </c>
      <c r="B77" s="3" t="s">
        <v>37</v>
      </c>
      <c r="C77" s="3" t="s">
        <v>38</v>
      </c>
      <c r="D77" s="4" t="s">
        <v>6</v>
      </c>
    </row>
    <row r="78" spans="1:4" ht="53.25" customHeight="1" x14ac:dyDescent="0.2">
      <c r="A78" s="14" t="s">
        <v>1</v>
      </c>
      <c r="B78" s="6">
        <v>34</v>
      </c>
      <c r="C78" s="105" t="str">
        <f>IF(AND(B78&gt;=B81),"Met PM",IF(AND(B78&gt;=B79-C80,B78&lt;B81),"On target to meet PM","Not on target to meet PM"))</f>
        <v>Not on target to meet PM</v>
      </c>
      <c r="D78" s="103"/>
    </row>
    <row r="79" spans="1:4" ht="26.65" customHeight="1" x14ac:dyDescent="0.2">
      <c r="A79" s="42" t="s">
        <v>29</v>
      </c>
      <c r="B79" s="6">
        <f>B81/12*6</f>
        <v>37.5</v>
      </c>
      <c r="C79" s="106"/>
      <c r="D79" s="103"/>
    </row>
    <row r="80" spans="1:4" ht="26.65" hidden="1" customHeight="1" x14ac:dyDescent="0.2">
      <c r="A80" s="42"/>
      <c r="B80" s="52">
        <v>0.05</v>
      </c>
      <c r="C80" s="48">
        <f>B80*B79</f>
        <v>1.875</v>
      </c>
      <c r="D80" s="103"/>
    </row>
    <row r="81" spans="1:4" ht="26.65" customHeight="1" x14ac:dyDescent="0.2">
      <c r="A81" s="14" t="s">
        <v>2</v>
      </c>
      <c r="B81" s="6">
        <v>75</v>
      </c>
      <c r="C81" s="74"/>
      <c r="D81" s="104"/>
    </row>
    <row r="82" spans="1:4" x14ac:dyDescent="0.2">
      <c r="A82" s="12"/>
    </row>
    <row r="83" spans="1:4" x14ac:dyDescent="0.2">
      <c r="A83" s="99" t="s">
        <v>60</v>
      </c>
      <c r="B83" s="99"/>
      <c r="C83" s="99"/>
      <c r="D83" s="99"/>
    </row>
    <row r="84" spans="1:4" x14ac:dyDescent="0.2">
      <c r="A84" s="12"/>
    </row>
    <row r="85" spans="1:4" ht="46.5" customHeight="1" x14ac:dyDescent="0.2">
      <c r="A85" s="96" t="s">
        <v>62</v>
      </c>
      <c r="B85" s="96"/>
      <c r="C85" s="96"/>
      <c r="D85" s="96"/>
    </row>
    <row r="119" spans="1:4" x14ac:dyDescent="0.2">
      <c r="A119" s="12"/>
      <c r="B119" s="12"/>
      <c r="C119" s="12"/>
      <c r="D119" s="12"/>
    </row>
  </sheetData>
  <sheetProtection password="CD52" sheet="1" objects="1" scenarios="1"/>
  <protectedRanges>
    <protectedRange sqref="D8 D57 D18 D23 D28 D47 D13" name="Range1"/>
    <protectedRange sqref="D35" name="Range1_1"/>
    <protectedRange sqref="D42" name="Range1_2"/>
    <protectedRange sqref="D52" name="Range1_3"/>
    <protectedRange sqref="D62" name="Range1_5"/>
    <protectedRange sqref="D69" name="Range1_6"/>
    <protectedRange sqref="D78" name="Range1_7"/>
  </protectedRanges>
  <customSheetViews>
    <customSheetView guid="{47CDEB64-ABB4-4932-9951-3A119F89C289}" scale="60" showPageBreaks="1" view="pageBreakPreview" showRuler="0" topLeftCell="A43">
      <selection activeCell="J14" sqref="J14"/>
      <rowBreaks count="3" manualBreakCount="3">
        <brk id="19" max="16383" man="1"/>
        <brk id="37" max="16383" man="1"/>
        <brk id="59" max="16383" man="1"/>
      </rowBreaks>
      <pageMargins left="0.33" right="0.4" top="0.52" bottom="0.72" header="0.5" footer="0.5"/>
      <pageSetup scale="94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C11" sqref="C11:C12"/>
      <rowBreaks count="1" manualBreakCount="1">
        <brk id="47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31">
      <selection activeCell="C42" sqref="C42"/>
      <rowBreaks count="1" manualBreakCount="1">
        <brk id="51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9">
    <mergeCell ref="A85:D85"/>
    <mergeCell ref="A83:D83"/>
    <mergeCell ref="A74:D74"/>
    <mergeCell ref="C78:C79"/>
    <mergeCell ref="D78:D81"/>
    <mergeCell ref="A76:D76"/>
    <mergeCell ref="D69:D72"/>
    <mergeCell ref="C69:C70"/>
    <mergeCell ref="C47:C48"/>
    <mergeCell ref="C35:C36"/>
    <mergeCell ref="C28:C29"/>
    <mergeCell ref="D57:D60"/>
    <mergeCell ref="D52:D55"/>
    <mergeCell ref="C57:C58"/>
    <mergeCell ref="A40:D40"/>
    <mergeCell ref="C42:C43"/>
    <mergeCell ref="C52:C53"/>
    <mergeCell ref="A67:D67"/>
    <mergeCell ref="D42:D45"/>
    <mergeCell ref="D47:D50"/>
    <mergeCell ref="D62:D65"/>
    <mergeCell ref="C62:C63"/>
    <mergeCell ref="A6:D6"/>
    <mergeCell ref="D8:D11"/>
    <mergeCell ref="D28:D31"/>
    <mergeCell ref="D35:D38"/>
    <mergeCell ref="A33:D33"/>
    <mergeCell ref="C8:C9"/>
    <mergeCell ref="D13:D16"/>
    <mergeCell ref="D23:D26"/>
    <mergeCell ref="C13:C14"/>
    <mergeCell ref="C18:C19"/>
    <mergeCell ref="C23:C24"/>
    <mergeCell ref="D18:D21"/>
    <mergeCell ref="A1:D1"/>
    <mergeCell ref="A3:C3"/>
    <mergeCell ref="A4:C4"/>
    <mergeCell ref="D3:D4"/>
    <mergeCell ref="A2:D2"/>
  </mergeCells>
  <phoneticPr fontId="7" type="noConversion"/>
  <conditionalFormatting sqref="C78:C79 C60 C69:C70 C62:C63 C57:C58 C52:C54 C47:C48 C42:C43 C35:C36 C28:C29 C23:C24 C18:C19 C13:C14 C8:C9">
    <cfRule type="cellIs" dxfId="7" priority="6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3" manualBreakCount="3">
    <brk id="26" max="16383" man="1"/>
    <brk id="50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23"/>
  <sheetViews>
    <sheetView zoomScale="115" zoomScaleNormal="115" zoomScaleSheetLayoutView="100" workbookViewId="0">
      <selection activeCell="G6" sqref="G6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7" t="s">
        <v>50</v>
      </c>
      <c r="B1" s="87"/>
      <c r="C1" s="87"/>
      <c r="D1" s="87"/>
      <c r="E1" s="15"/>
    </row>
    <row r="2" spans="1:5" ht="15.75" x14ac:dyDescent="0.25">
      <c r="A2" s="88" t="s">
        <v>16</v>
      </c>
      <c r="B2" s="89"/>
      <c r="C2" s="89"/>
      <c r="D2" s="90"/>
    </row>
    <row r="3" spans="1:5" ht="60" customHeight="1" x14ac:dyDescent="0.2">
      <c r="A3" s="91" t="s">
        <v>35</v>
      </c>
      <c r="B3" s="92"/>
      <c r="C3" s="93"/>
      <c r="D3" s="94" t="s">
        <v>52</v>
      </c>
    </row>
    <row r="4" spans="1:5" ht="84.75" customHeight="1" x14ac:dyDescent="0.2">
      <c r="A4" s="91" t="s">
        <v>36</v>
      </c>
      <c r="B4" s="92"/>
      <c r="C4" s="93"/>
      <c r="D4" s="95"/>
    </row>
    <row r="5" spans="1:5" ht="12.75" customHeight="1" x14ac:dyDescent="0.2"/>
    <row r="6" spans="1:5" x14ac:dyDescent="0.2">
      <c r="A6" s="100" t="s">
        <v>7</v>
      </c>
      <c r="B6" s="101"/>
      <c r="C6" s="101"/>
      <c r="D6" s="102"/>
    </row>
    <row r="7" spans="1:5" x14ac:dyDescent="0.2">
      <c r="A7" s="2" t="s">
        <v>0</v>
      </c>
      <c r="B7" s="3" t="s">
        <v>37</v>
      </c>
      <c r="C7" s="3" t="s">
        <v>38</v>
      </c>
      <c r="D7" s="4" t="s">
        <v>6</v>
      </c>
    </row>
    <row r="8" spans="1:5" ht="53.25" customHeight="1" x14ac:dyDescent="0.2">
      <c r="A8" s="5" t="s">
        <v>1</v>
      </c>
      <c r="B8" s="6">
        <v>2350</v>
      </c>
      <c r="C8" s="105" t="str">
        <f>IF(AND(B8&gt;=B11),"Met PM",IF(AND(B8&gt;=B9-C10,B8&lt;B11),"On target to meet PM","Not on target to meet PM"))</f>
        <v>On target to meet PM</v>
      </c>
      <c r="D8" s="103"/>
    </row>
    <row r="9" spans="1:5" ht="26.65" customHeight="1" x14ac:dyDescent="0.2">
      <c r="A9" s="42" t="s">
        <v>29</v>
      </c>
      <c r="B9" s="6">
        <f>B11/12*6</f>
        <v>1381.5</v>
      </c>
      <c r="C9" s="106"/>
      <c r="D9" s="103"/>
    </row>
    <row r="10" spans="1:5" ht="26.65" hidden="1" customHeight="1" x14ac:dyDescent="0.2">
      <c r="A10" s="42"/>
      <c r="B10" s="52">
        <v>0.1</v>
      </c>
      <c r="C10" s="59">
        <f>B9*B10</f>
        <v>138.15</v>
      </c>
      <c r="D10" s="103"/>
    </row>
    <row r="11" spans="1:5" ht="26.65" customHeight="1" x14ac:dyDescent="0.2">
      <c r="A11" s="5" t="s">
        <v>2</v>
      </c>
      <c r="B11" s="6">
        <v>2763</v>
      </c>
      <c r="C11" s="81"/>
      <c r="D11" s="104"/>
    </row>
    <row r="12" spans="1:5" ht="12.75" customHeight="1" x14ac:dyDescent="0.2">
      <c r="A12" s="7"/>
      <c r="B12" s="1"/>
    </row>
    <row r="13" spans="1:5" x14ac:dyDescent="0.2">
      <c r="A13" s="100" t="s">
        <v>8</v>
      </c>
      <c r="B13" s="101"/>
      <c r="C13" s="101"/>
      <c r="D13" s="102"/>
    </row>
    <row r="14" spans="1:5" x14ac:dyDescent="0.2">
      <c r="A14" s="2" t="s">
        <v>0</v>
      </c>
      <c r="B14" s="3" t="s">
        <v>37</v>
      </c>
      <c r="C14" s="3" t="s">
        <v>38</v>
      </c>
      <c r="D14" s="4" t="s">
        <v>6</v>
      </c>
    </row>
    <row r="15" spans="1:5" ht="53.25" customHeight="1" x14ac:dyDescent="0.2">
      <c r="A15" s="5" t="s">
        <v>1</v>
      </c>
      <c r="B15" s="6">
        <v>0</v>
      </c>
      <c r="C15" s="105" t="str">
        <f>IF(AND(B15&gt;=B18),"Met PM",IF(AND(B15&gt;=B16-C17,B15&lt;B18),"On target to meet PM","Not on target to meet PM"))</f>
        <v>Not on target to meet PM</v>
      </c>
      <c r="D15" s="112"/>
    </row>
    <row r="16" spans="1:5" ht="26.65" customHeight="1" x14ac:dyDescent="0.2">
      <c r="A16" s="42" t="s">
        <v>29</v>
      </c>
      <c r="B16" s="6">
        <f>B18/12*6</f>
        <v>35</v>
      </c>
      <c r="C16" s="106"/>
      <c r="D16" s="113"/>
    </row>
    <row r="17" spans="1:4" ht="26.65" hidden="1" customHeight="1" x14ac:dyDescent="0.2">
      <c r="A17" s="42"/>
      <c r="B17" s="52">
        <v>0.1</v>
      </c>
      <c r="C17" s="53">
        <f>B16*B17</f>
        <v>3.5</v>
      </c>
      <c r="D17" s="113"/>
    </row>
    <row r="18" spans="1:4" ht="26.65" customHeight="1" x14ac:dyDescent="0.2">
      <c r="A18" s="8" t="s">
        <v>2</v>
      </c>
      <c r="B18" s="6">
        <v>70</v>
      </c>
      <c r="C18" s="81"/>
      <c r="D18" s="114"/>
    </row>
    <row r="19" spans="1:4" ht="12.75" customHeight="1" x14ac:dyDescent="0.2">
      <c r="A19" s="9"/>
    </row>
    <row r="20" spans="1:4" x14ac:dyDescent="0.2">
      <c r="A20" s="100" t="s">
        <v>9</v>
      </c>
      <c r="B20" s="101"/>
      <c r="C20" s="101"/>
      <c r="D20" s="102"/>
    </row>
    <row r="21" spans="1:4" x14ac:dyDescent="0.2">
      <c r="A21" s="11" t="s">
        <v>0</v>
      </c>
      <c r="B21" s="3" t="s">
        <v>37</v>
      </c>
      <c r="C21" s="3" t="s">
        <v>38</v>
      </c>
      <c r="D21" s="4" t="s">
        <v>6</v>
      </c>
    </row>
    <row r="22" spans="1:4" ht="53.25" customHeight="1" x14ac:dyDescent="0.2">
      <c r="A22" s="8" t="s">
        <v>1</v>
      </c>
      <c r="B22" s="6">
        <v>43622</v>
      </c>
      <c r="C22" s="105" t="str">
        <f>IF(AND(B22&gt;=B25),"Met PM",IF(AND(B22&gt;=B23-C24,B22&lt;B25),"On target to meet PM","Not on target to meet PM"))</f>
        <v>Not on target to meet PM</v>
      </c>
      <c r="D22" s="103"/>
    </row>
    <row r="23" spans="1:4" ht="26.65" customHeight="1" x14ac:dyDescent="0.2">
      <c r="A23" s="42" t="s">
        <v>29</v>
      </c>
      <c r="B23" s="6">
        <f>B25/12*6</f>
        <v>84000</v>
      </c>
      <c r="C23" s="106"/>
      <c r="D23" s="103"/>
    </row>
    <row r="24" spans="1:4" ht="26.65" hidden="1" customHeight="1" x14ac:dyDescent="0.2">
      <c r="A24" s="42"/>
      <c r="B24" s="52">
        <v>0.1</v>
      </c>
      <c r="C24" s="59">
        <f>B23*B24</f>
        <v>8400</v>
      </c>
      <c r="D24" s="103"/>
    </row>
    <row r="25" spans="1:4" ht="26.65" customHeight="1" x14ac:dyDescent="0.2">
      <c r="A25" s="8" t="s">
        <v>2</v>
      </c>
      <c r="B25" s="6">
        <v>168000</v>
      </c>
      <c r="C25" s="81"/>
      <c r="D25" s="104"/>
    </row>
    <row r="26" spans="1:4" ht="12.75" customHeight="1" x14ac:dyDescent="0.2">
      <c r="A26" s="12"/>
    </row>
    <row r="27" spans="1:4" x14ac:dyDescent="0.2">
      <c r="A27" s="100" t="s">
        <v>10</v>
      </c>
      <c r="B27" s="101"/>
      <c r="C27" s="101"/>
      <c r="D27" s="102"/>
    </row>
    <row r="28" spans="1:4" x14ac:dyDescent="0.2">
      <c r="A28" s="11" t="s">
        <v>0</v>
      </c>
      <c r="B28" s="3" t="s">
        <v>37</v>
      </c>
      <c r="C28" s="3" t="s">
        <v>38</v>
      </c>
      <c r="D28" s="4" t="s">
        <v>6</v>
      </c>
    </row>
    <row r="29" spans="1:4" ht="53.25" customHeight="1" x14ac:dyDescent="0.2">
      <c r="A29" s="8" t="s">
        <v>1</v>
      </c>
      <c r="B29" s="6">
        <v>8</v>
      </c>
      <c r="C29" s="105" t="str">
        <f>IF(AND(B29&gt;=B32),"Met PM",IF(AND(B29&gt;=B30-C31,B29&lt;B32),"On target to meet PM","Not on target to meet PM"))</f>
        <v>Not on target to meet PM</v>
      </c>
      <c r="D29" s="103"/>
    </row>
    <row r="30" spans="1:4" ht="26.65" customHeight="1" x14ac:dyDescent="0.2">
      <c r="A30" s="42" t="s">
        <v>29</v>
      </c>
      <c r="B30" s="6">
        <f>B32/12*6</f>
        <v>88</v>
      </c>
      <c r="C30" s="106"/>
      <c r="D30" s="103"/>
    </row>
    <row r="31" spans="1:4" ht="26.65" hidden="1" customHeight="1" x14ac:dyDescent="0.2">
      <c r="A31" s="42"/>
      <c r="B31" s="52">
        <v>0.1</v>
      </c>
      <c r="C31" s="53">
        <f>B30*B31</f>
        <v>8.8000000000000007</v>
      </c>
      <c r="D31" s="103"/>
    </row>
    <row r="32" spans="1:4" ht="26.65" customHeight="1" x14ac:dyDescent="0.2">
      <c r="A32" s="8" t="s">
        <v>2</v>
      </c>
      <c r="B32" s="6">
        <v>176</v>
      </c>
      <c r="C32" s="50"/>
      <c r="D32" s="104"/>
    </row>
    <row r="33" spans="1:4" ht="12.75" customHeight="1" x14ac:dyDescent="0.2">
      <c r="A33" s="12"/>
    </row>
    <row r="34" spans="1:4" x14ac:dyDescent="0.2">
      <c r="A34" s="99" t="s">
        <v>54</v>
      </c>
      <c r="B34" s="99"/>
      <c r="C34" s="99"/>
      <c r="D34" s="99"/>
    </row>
    <row r="35" spans="1:4" x14ac:dyDescent="0.2">
      <c r="A35" s="12"/>
    </row>
    <row r="36" spans="1:4" x14ac:dyDescent="0.2">
      <c r="A36" s="109" t="s">
        <v>3</v>
      </c>
      <c r="B36" s="110"/>
      <c r="C36" s="110"/>
      <c r="D36" s="111"/>
    </row>
    <row r="37" spans="1:4" x14ac:dyDescent="0.2">
      <c r="A37" s="11" t="s">
        <v>0</v>
      </c>
      <c r="B37" s="3" t="s">
        <v>37</v>
      </c>
      <c r="C37" s="3" t="s">
        <v>38</v>
      </c>
      <c r="D37" s="4" t="s">
        <v>6</v>
      </c>
    </row>
    <row r="38" spans="1:4" ht="53.25" customHeight="1" x14ac:dyDescent="0.2">
      <c r="A38" s="14" t="s">
        <v>1</v>
      </c>
      <c r="B38" s="6">
        <v>26</v>
      </c>
      <c r="C38" s="105" t="str">
        <f>IF(AND(B38&gt;=B41),"Met PM",IF(AND(B38&gt;=B39-C40,B38&lt;B41),"On target to meet PM","Not on target to meet PM"))</f>
        <v>On target to meet PM</v>
      </c>
      <c r="D38" s="103"/>
    </row>
    <row r="39" spans="1:4" ht="26.65" customHeight="1" x14ac:dyDescent="0.2">
      <c r="A39" s="42" t="s">
        <v>29</v>
      </c>
      <c r="B39" s="6">
        <f>B41/12*6</f>
        <v>16</v>
      </c>
      <c r="C39" s="106"/>
      <c r="D39" s="103"/>
    </row>
    <row r="40" spans="1:4" ht="26.65" hidden="1" customHeight="1" x14ac:dyDescent="0.2">
      <c r="A40" s="42"/>
      <c r="B40" s="52">
        <v>0.05</v>
      </c>
      <c r="C40" s="53">
        <f>B39*B40</f>
        <v>0.8</v>
      </c>
      <c r="D40" s="103"/>
    </row>
    <row r="41" spans="1:4" ht="33" customHeight="1" x14ac:dyDescent="0.2">
      <c r="A41" s="14" t="s">
        <v>2</v>
      </c>
      <c r="B41" s="6">
        <v>32</v>
      </c>
      <c r="C41" s="50"/>
      <c r="D41" s="104"/>
    </row>
    <row r="42" spans="1:4" ht="12.75" customHeight="1" x14ac:dyDescent="0.2">
      <c r="A42" s="12"/>
    </row>
    <row r="43" spans="1:4" x14ac:dyDescent="0.2">
      <c r="A43" s="99" t="s">
        <v>60</v>
      </c>
      <c r="B43" s="99"/>
      <c r="C43" s="99"/>
      <c r="D43" s="99"/>
    </row>
    <row r="44" spans="1:4" ht="9" customHeight="1" x14ac:dyDescent="0.2">
      <c r="A44" s="12"/>
    </row>
    <row r="45" spans="1:4" ht="47.45" customHeight="1" x14ac:dyDescent="0.2">
      <c r="A45" s="96" t="s">
        <v>62</v>
      </c>
      <c r="B45" s="96"/>
      <c r="C45" s="96"/>
      <c r="D45" s="96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47CDEB64-ABB4-4932-9951-3A119F89C289}" scale="60" showPageBreaks="1" view="pageBreakPreview" showRuler="0" topLeftCell="A4">
      <selection activeCell="D18" sqref="D18:D19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sqref="A1:D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25">
      <selection activeCell="A36" sqref="A36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23">
    <mergeCell ref="A34:D34"/>
    <mergeCell ref="A45:D45"/>
    <mergeCell ref="A43:D43"/>
    <mergeCell ref="A36:D36"/>
    <mergeCell ref="D38:D41"/>
    <mergeCell ref="C38:C39"/>
    <mergeCell ref="D8:D11"/>
    <mergeCell ref="C8:C9"/>
    <mergeCell ref="A13:D13"/>
    <mergeCell ref="A20:D20"/>
    <mergeCell ref="C29:C30"/>
    <mergeCell ref="D22:D25"/>
    <mergeCell ref="C15:C16"/>
    <mergeCell ref="A27:D27"/>
    <mergeCell ref="D15:D18"/>
    <mergeCell ref="C22:C23"/>
    <mergeCell ref="D29:D32"/>
    <mergeCell ref="A6:D6"/>
    <mergeCell ref="A1:D1"/>
    <mergeCell ref="A3:C3"/>
    <mergeCell ref="A4:C4"/>
    <mergeCell ref="D3:D4"/>
    <mergeCell ref="A2:D2"/>
  </mergeCells>
  <phoneticPr fontId="7" type="noConversion"/>
  <conditionalFormatting sqref="C8:C9 C15:C16 C22:C23 C29:C30 C38:C39">
    <cfRule type="cellIs" dxfId="6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01/14/2013  &amp;A&amp;R&amp;9CCPC HOM 13-03 Page &amp;P of  &amp;N</oddFooter>
  </headerFooter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9809B-1BD1-4894-8AA2-81F7915A2763}"/>
</file>

<file path=customXml/itemProps2.xml><?xml version="1.0" encoding="utf-8"?>
<ds:datastoreItem xmlns:ds="http://schemas.openxmlformats.org/officeDocument/2006/customXml" ds:itemID="{EA8E8129-78DE-4B6A-B1BF-ECAA308710B0}"/>
</file>

<file path=customXml/itemProps3.xml><?xml version="1.0" encoding="utf-8"?>
<ds:datastoreItem xmlns:ds="http://schemas.openxmlformats.org/officeDocument/2006/customXml" ds:itemID="{0D19809B-1BD1-4894-8AA2-81F7915A2763}"/>
</file>

<file path=customXml/itemProps4.xml><?xml version="1.0" encoding="utf-8"?>
<ds:datastoreItem xmlns:ds="http://schemas.openxmlformats.org/officeDocument/2006/customXml" ds:itemID="{9493A285-F8E4-4895-951A-546C673E5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Allegany</vt:lpstr>
      <vt:lpstr>Anne_Arundel</vt:lpstr>
      <vt:lpstr>Balto_City_LHD</vt:lpstr>
      <vt:lpstr>Balto_City_UM</vt:lpstr>
      <vt:lpstr>Balto_County</vt:lpstr>
      <vt:lpstr>Calvert</vt:lpstr>
      <vt:lpstr>Caroline</vt:lpstr>
      <vt:lpstr>Carroll</vt:lpstr>
      <vt:lpstr>Cecil</vt:lpstr>
      <vt:lpstr>Charles</vt:lpstr>
      <vt:lpstr>Dorchester</vt:lpstr>
      <vt:lpstr>Frederick</vt:lpstr>
      <vt:lpstr>Allegany!Print_Area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Meredith Truss</cp:lastModifiedBy>
  <cp:lastPrinted>2013-01-14T13:12:17Z</cp:lastPrinted>
  <dcterms:created xsi:type="dcterms:W3CDTF">2008-11-25T20:02:10Z</dcterms:created>
  <dcterms:modified xsi:type="dcterms:W3CDTF">2013-01-16T15:23:47Z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_dlc_DocIdItemGuid">
    <vt:lpwstr>45078780-1647-4159-a02c-eb45225e1be0</vt:lpwstr>
  </property>
  <property fmtid="{D5CDD505-2E9C-101B-9397-08002B2CF9AE}" pid="4" name="TemplateUrl">
    <vt:lpwstr/>
  </property>
  <property fmtid="{D5CDD505-2E9C-101B-9397-08002B2CF9AE}" pid="5" name="Order">
    <vt:r8>6800</vt:r8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</Properties>
</file>