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0"/>
  </bookViews>
  <sheets>
    <sheet name="CRC" sheetId="1" r:id="rId1"/>
    <sheet name="Breast" sheetId="2" r:id="rId2"/>
    <sheet name="Cervical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1">'Breast'!$A$1:$O$35</definedName>
    <definedName name="_xlnm.Print_Area" localSheetId="2">'Cervical'!$A$1:$M$35</definedName>
    <definedName name="_xlnm.Print_Area" localSheetId="0">'CRC'!$A$1:$Q$34</definedName>
    <definedName name="_xlnm.Print_Area" localSheetId="3">'Lung'!$A$1:$N$34</definedName>
    <definedName name="_xlnm.Print_Area" localSheetId="4">'Oral'!$A$1:$M$34</definedName>
    <definedName name="_xlnm.Print_Area" localSheetId="5">'Prostate'!$B$1:$O$34</definedName>
    <definedName name="_xlnm.Print_Area" localSheetId="6">'Skin'!$A$1:$M$34</definedName>
    <definedName name="_xlnm.Print_Titles" localSheetId="3">'Lung'!$1:$2</definedName>
    <definedName name="_xlnm.Print_Titles" localSheetId="4">'Oral'!$1:$2</definedName>
  </definedNames>
  <calcPr fullCalcOnLoad="1"/>
</workbook>
</file>

<file path=xl/sharedStrings.xml><?xml version="1.0" encoding="utf-8"?>
<sst xmlns="http://schemas.openxmlformats.org/spreadsheetml/2006/main" count="652" uniqueCount="81">
  <si>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</si>
  <si>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</si>
  <si>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</si>
  <si>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</si>
  <si>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</si>
  <si>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</si>
  <si>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</si>
  <si>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</si>
  <si>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</si>
  <si>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</si>
  <si>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</si>
  <si>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</si>
  <si>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</si>
  <si>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Queen Anne’s</t>
  </si>
  <si>
    <t>Somerset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</si>
  <si>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</si>
  <si>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</si>
  <si>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</si>
  <si>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</si>
  <si>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</si>
  <si>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</si>
  <si>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</si>
  <si>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</si>
  <si>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</si>
  <si>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</si>
  <si>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</si>
  <si>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</si>
  <si>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</si>
  <si>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</si>
  <si>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</si>
  <si>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</si>
  <si>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</si>
  <si>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</si>
  <si>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</si>
  <si>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</si>
  <si>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</si>
  <si>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</si>
  <si>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</si>
  <si>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</si>
  <si>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</si>
  <si>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</si>
  <si>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</si>
  <si>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</si>
  <si>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</si>
  <si>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</si>
  <si>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</si>
  <si>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</si>
  <si>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</si>
  <si>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</si>
  <si>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</si>
  <si>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</si>
  <si>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Sarah</t>
  </si>
  <si>
    <t>Ahmed</t>
  </si>
  <si>
    <t>Lead</t>
  </si>
  <si>
    <t xml:space="preserve">No </t>
  </si>
  <si>
    <t xml:space="preserve">Harford </t>
  </si>
  <si>
    <t>Breast Cancer</t>
  </si>
  <si>
    <t>Cervical Cancer</t>
  </si>
  <si>
    <t>Baltimore City-UM</t>
  </si>
  <si>
    <t>Baltimore City LHD</t>
  </si>
  <si>
    <t>Baltimore City-LHD</t>
  </si>
  <si>
    <t>St. Mary’s</t>
  </si>
  <si>
    <t>^Clinical data reflects procedures to October 31, 2011</t>
  </si>
  <si>
    <t>Source: Cancer Education Database (EDB) F1/S2 Form 1, and F2/S2 Form 2 (as of 07/10/2012); Cancer Client Database (CDB) P-CoP (as of 07/10/2012)</t>
  </si>
  <si>
    <t>Source: Cancer Education Database (EDB) F1/S2 Form 1, and F2/S2 Form 2 (as of 07/10/2012); Cancer Client Database (CDB) O-CoP (as of 07/10/2012)</t>
  </si>
  <si>
    <t>Source: Cancer Education Database (EDB) F1/S2 Form 1, and F2/S2 Form 2 (as of 07/10/2012)</t>
  </si>
  <si>
    <t>Source: Cancer Education Database (EDB) F1/S2 Form 1, and F2/S2 Form 2 (as of 07/10/2012); Cancer Client Database (CDB) C-CoP (as of 07/10/2012)</t>
  </si>
  <si>
    <t>Source: Cancer Education Database (EDB) F1/S2 Form 1, and F2/S2 Form 2 (as of 07/10/2012); Cancer Client Database (CDB) S-CoP (as of 07/10/2012)</t>
  </si>
  <si>
    <t>Source: Cancer Education Database (EDB) F1/S2 Form 1 and F2/S2 Form 2 (as of 07/10/2012); CRF-CPEST BCCP Database (as of 07/10/2012 database)</t>
  </si>
  <si>
    <t>FOBT/FIT</t>
  </si>
  <si>
    <t>Not stated</t>
  </si>
  <si>
    <t xml:space="preserve">Montgomery </t>
  </si>
  <si>
    <t>Montgomery</t>
  </si>
  <si>
    <t>July 1, 2012 - June 30, 2013</t>
  </si>
  <si>
    <t>*Program Status reflects whether education and/or screening was planned by the local CRF program according to the FY13 CRFP grant application:  E=Education; S=Screening; No=No education or screening planned according to FY13 grant application. 
PM=Performance Measure; GP=General Public; HCP=Health Care Professional; Gray area=no activity was planned for screening and/or education; Not stated=grant application indicated education and/or screening planned but PM not stated in grant.  Education refers to EDB Form 1 sessions; Targeted refers to EDB Form 2 activities.
Sources:
Cancer Education Database (EDB), 7/9/2013
Breast and Cervical Cancer Program Database (BCCP), 7/9/2013</t>
  </si>
  <si>
    <t>*Program Status reflects whether education and/or screening was planned by the local CRF program according to the FY13 CRFP grant application:  E=Education; S=Screening; No=No education or screening planned according to FY13 grant application. 
PM=Performance Measure; GP=General Public; HCP=Health Care Professional; Gray area=no activity planned for screening and/or education; Not stated=grant application indicated education and/or screening planned but PM not stated in grant.  Education refers to EDB Form 1 sessions; Targeted refers to EDB Form 2 activities.
Source:
Cancer Education Database (EDB), 7/9/2013</t>
  </si>
  <si>
    <t>CRFP/CPEST FY13 End of Year Performance Measures (PM) Report for Education and Screening</t>
  </si>
  <si>
    <t>*Program Status reflects whether education and/or screening was planned by the local CRF program according to the FY13 CRFP grant application:  E=Education; S=Screening; No=No education or screening planned according to FY13 grant application.
PM=Performance Measure; GP=General Public; HCP=Health Care Professional; Gray area=no activity planned for screening and/or education; Not stated=grant application indicated 
education and/or screening planned but PM not stated in grant.  Education refers to EDB Form 1 sessions; Targeted refers to EDB Form 2 activities.
Sources:
Cancer Education Database (EDB), 7/9/2013
Cancer Client Database (CDB), 7/9/2013</t>
  </si>
  <si>
    <t>*Program Status reflects whether education and/or screening was planned by the local CRF program according to the FY13 CRFP grant application:  E=Education; S=Screening; No=No education or screening planned according to FY13 grant application. 
PM=Performance Measure; GP=General Public; HCP=Health Care Professional; Gray area=no activity planned for screening and/or education; Not stated=grant application indicated 
education and/or screening planned but PM not stated in grant.  Education refers to EDB Form 1 sessions; Targeted refers to EDB Form 2 activities.
Sources:
Cancer Education Database (EDB), 7/9/2013
Cancer Client Database (CDB),7/9/2013</t>
  </si>
  <si>
    <t>*Program Status reflects whether education and/or screening was planned by the local CRF program according to the FY13 CRFP grant application:  E=Education; S=Screening; No=No education or screening planned according to FY13 grant application. 
PM=Performance Measure; GP=General Public; HCP=Health Care Professional; Gray area=no activity planned for screening and/or education; Not stated=grant application indicated 
education and/or screening planned but PM not stated in grant.  Education refers to EDB Form 1 sessions; Targeted refers to EDB Form 2 activities.
Sources:
Cancer Education Database (EDB), 7/9/2013
Cancer Client Database (CDB), 7/9/2013</t>
  </si>
  <si>
    <t>*Program Status reflects whether education and/or screening was planned by the local CRF program according to the FY13 CRFP grant application:  E=Education; S=Screening; No=No education or screening planned according to FY13 grant application. 
PM=Performance Measure; GP=General Public; HCP=Health Care Professional; Gray area=no activity planned for screening and/or education; Not stated=grant application indicated education and/or screening planned but PM not stated in grant.  Education refers to EDB Form 1 sessions; Targeted refers to EDB Form 2 activities.
Sources:
Cancer Education Database (EDB), 7/9/2013
Cancer Client Database (CDB), 7/9/2013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</si>
</sst>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vertical="top"/>
    </xf>
    <xf numFmtId="0" fontId="0" fillId="34" borderId="1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34" borderId="18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33" borderId="16" xfId="0" applyNumberFormat="1" applyFont="1" applyFill="1" applyBorder="1" applyAlignment="1">
      <alignment horizontal="right" wrapText="1"/>
    </xf>
    <xf numFmtId="3" fontId="0" fillId="0" borderId="2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 wrapText="1"/>
    </xf>
    <xf numFmtId="3" fontId="0" fillId="34" borderId="16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20" xfId="0" applyNumberFormat="1" applyFont="1" applyFill="1" applyBorder="1" applyAlignment="1">
      <alignment horizontal="right"/>
    </xf>
    <xf numFmtId="3" fontId="0" fillId="34" borderId="19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 wrapText="1"/>
    </xf>
    <xf numFmtId="3" fontId="0" fillId="34" borderId="17" xfId="0" applyNumberFormat="1" applyFont="1" applyFill="1" applyBorder="1" applyAlignment="1">
      <alignment horizontal="right" wrapText="1"/>
    </xf>
    <xf numFmtId="3" fontId="12" fillId="34" borderId="11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3" fontId="0" fillId="34" borderId="12" xfId="0" applyNumberFormat="1" applyFont="1" applyFill="1" applyBorder="1" applyAlignment="1">
      <alignment horizontal="right" wrapText="1"/>
    </xf>
    <xf numFmtId="3" fontId="0" fillId="0" borderId="17" xfId="0" applyNumberFormat="1" applyFont="1" applyBorder="1" applyAlignment="1">
      <alignment horizontal="right"/>
    </xf>
    <xf numFmtId="3" fontId="0" fillId="34" borderId="18" xfId="0" applyNumberFormat="1" applyFont="1" applyFill="1" applyBorder="1" applyAlignment="1">
      <alignment horizontal="right" wrapText="1"/>
    </xf>
    <xf numFmtId="3" fontId="12" fillId="34" borderId="11" xfId="0" applyNumberFormat="1" applyFont="1" applyFill="1" applyBorder="1" applyAlignment="1">
      <alignment horizontal="right" wrapText="1"/>
    </xf>
    <xf numFmtId="3" fontId="0" fillId="34" borderId="16" xfId="0" applyNumberFormat="1" applyFill="1" applyBorder="1" applyAlignment="1">
      <alignment horizontal="right"/>
    </xf>
    <xf numFmtId="3" fontId="6" fillId="34" borderId="18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3" fontId="6" fillId="34" borderId="21" xfId="0" applyNumberFormat="1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 horizontal="right"/>
    </xf>
    <xf numFmtId="3" fontId="6" fillId="34" borderId="20" xfId="0" applyNumberFormat="1" applyFont="1" applyFill="1" applyBorder="1" applyAlignment="1">
      <alignment horizontal="right"/>
    </xf>
    <xf numFmtId="3" fontId="0" fillId="34" borderId="21" xfId="0" applyNumberFormat="1" applyFont="1" applyFill="1" applyBorder="1" applyAlignment="1">
      <alignment horizontal="right"/>
    </xf>
    <xf numFmtId="3" fontId="0" fillId="34" borderId="22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13" fillId="34" borderId="11" xfId="0" applyNumberFormat="1" applyFont="1" applyFill="1" applyBorder="1" applyAlignment="1">
      <alignment horizontal="right"/>
    </xf>
    <xf numFmtId="3" fontId="6" fillId="34" borderId="16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 wrapText="1"/>
    </xf>
    <xf numFmtId="3" fontId="5" fillId="34" borderId="16" xfId="0" applyNumberFormat="1" applyFont="1" applyFill="1" applyBorder="1" applyAlignment="1">
      <alignment horizontal="right"/>
    </xf>
    <xf numFmtId="3" fontId="6" fillId="34" borderId="19" xfId="0" applyNumberFormat="1" applyFont="1" applyFill="1" applyBorder="1" applyAlignment="1">
      <alignment horizontal="right"/>
    </xf>
    <xf numFmtId="3" fontId="7" fillId="34" borderId="16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 horizontal="right"/>
    </xf>
    <xf numFmtId="3" fontId="7" fillId="34" borderId="20" xfId="0" applyNumberFormat="1" applyFont="1" applyFill="1" applyBorder="1" applyAlignment="1">
      <alignment horizontal="right"/>
    </xf>
    <xf numFmtId="3" fontId="9" fillId="34" borderId="16" xfId="0" applyNumberFormat="1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3" fontId="0" fillId="34" borderId="16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wrapText="1"/>
    </xf>
    <xf numFmtId="3" fontId="0" fillId="0" borderId="20" xfId="0" applyNumberFormat="1" applyFont="1" applyFill="1" applyBorder="1" applyAlignment="1">
      <alignment horizontal="right" wrapText="1"/>
    </xf>
    <xf numFmtId="3" fontId="0" fillId="33" borderId="17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0" fillId="33" borderId="17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3" fontId="12" fillId="0" borderId="12" xfId="0" applyNumberFormat="1" applyFont="1" applyBorder="1" applyAlignment="1">
      <alignment horizontal="right" wrapText="1"/>
    </xf>
    <xf numFmtId="3" fontId="0" fillId="0" borderId="11" xfId="0" applyNumberForma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center"/>
    </xf>
    <xf numFmtId="3" fontId="0" fillId="34" borderId="20" xfId="0" applyNumberFormat="1" applyFont="1" applyFill="1" applyBorder="1" applyAlignment="1">
      <alignment horizontal="right" wrapText="1"/>
    </xf>
    <xf numFmtId="3" fontId="0" fillId="34" borderId="26" xfId="0" applyNumberFormat="1" applyFont="1" applyFill="1" applyBorder="1" applyAlignment="1">
      <alignment horizontal="right" wrapText="1"/>
    </xf>
    <xf numFmtId="0" fontId="0" fillId="0" borderId="19" xfId="0" applyBorder="1" applyAlignment="1">
      <alignment horizontal="center"/>
    </xf>
    <xf numFmtId="3" fontId="0" fillId="34" borderId="19" xfId="0" applyNumberFormat="1" applyFont="1" applyFill="1" applyBorder="1" applyAlignment="1">
      <alignment horizontal="right" wrapText="1"/>
    </xf>
    <xf numFmtId="3" fontId="0" fillId="34" borderId="25" xfId="0" applyNumberFormat="1" applyFont="1" applyFill="1" applyBorder="1" applyAlignment="1">
      <alignment horizontal="right" wrapText="1"/>
    </xf>
    <xf numFmtId="3" fontId="0" fillId="34" borderId="21" xfId="0" applyNumberFormat="1" applyFont="1" applyFill="1" applyBorder="1" applyAlignment="1">
      <alignment horizontal="right" wrapText="1"/>
    </xf>
    <xf numFmtId="3" fontId="0" fillId="34" borderId="27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3" fontId="0" fillId="34" borderId="16" xfId="0" applyNumberFormat="1" applyFont="1" applyFill="1" applyBorder="1" applyAlignment="1" applyProtection="1">
      <alignment horizontal="right"/>
      <protection locked="0"/>
    </xf>
    <xf numFmtId="3" fontId="12" fillId="33" borderId="11" xfId="0" applyNumberFormat="1" applyFont="1" applyFill="1" applyBorder="1" applyAlignment="1">
      <alignment horizontal="right" wrapText="1"/>
    </xf>
    <xf numFmtId="3" fontId="0" fillId="34" borderId="11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right"/>
    </xf>
    <xf numFmtId="3" fontId="0" fillId="34" borderId="19" xfId="0" applyNumberFormat="1" applyFill="1" applyBorder="1" applyAlignment="1">
      <alignment horizontal="right"/>
    </xf>
    <xf numFmtId="3" fontId="0" fillId="34" borderId="28" xfId="0" applyNumberFormat="1" applyFill="1" applyBorder="1" applyAlignment="1">
      <alignment horizontal="right"/>
    </xf>
    <xf numFmtId="3" fontId="0" fillId="34" borderId="18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3" fontId="0" fillId="34" borderId="16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31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3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7"/>
  <sheetViews>
    <sheetView tabSelected="1" zoomScaleSheetLayoutView="100" zoomScalePageLayoutView="0" workbookViewId="0" topLeftCell="B1">
      <selection activeCell="U34" sqref="U34"/>
    </sheetView>
  </sheetViews>
  <sheetFormatPr defaultColWidth="9.140625" defaultRowHeight="12.75"/>
  <cols>
    <col min="1" max="1" width="0" style="0" hidden="1" customWidth="1"/>
    <col min="2" max="2" width="20.28125" style="0" customWidth="1"/>
    <col min="3" max="4" width="8.57421875" style="0" customWidth="1"/>
    <col min="6" max="6" width="7.7109375" style="0" customWidth="1"/>
    <col min="7" max="7" width="9.00390625" style="12" customWidth="1"/>
    <col min="8" max="8" width="9.8515625" style="12" customWidth="1"/>
    <col min="9" max="9" width="9.140625" style="12" bestFit="1" customWidth="1"/>
    <col min="10" max="10" width="8.57421875" style="12" customWidth="1"/>
    <col min="11" max="14" width="7.421875" style="12" customWidth="1"/>
    <col min="15" max="15" width="6.8515625" style="12" customWidth="1"/>
    <col min="16" max="16" width="7.140625" style="12" customWidth="1"/>
    <col min="17" max="17" width="8.57421875" style="12" customWidth="1"/>
    <col min="18" max="18" width="0.85546875" style="0" customWidth="1"/>
    <col min="19" max="19" width="0.42578125" style="0" hidden="1" customWidth="1"/>
  </cols>
  <sheetData>
    <row r="1" spans="2:17" ht="15" customHeight="1">
      <c r="B1" s="179" t="s">
        <v>76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45"/>
      <c r="Q1" s="45"/>
    </row>
    <row r="2" spans="2:17" ht="15" customHeight="1">
      <c r="B2" s="179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5"/>
      <c r="Q2" s="45"/>
    </row>
    <row r="3" spans="2:17" ht="12.7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26"/>
      <c r="P3" s="26"/>
      <c r="Q3" s="26"/>
    </row>
    <row r="4" spans="2:17" ht="15" customHeight="1">
      <c r="B4" s="173" t="s">
        <v>32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</row>
    <row r="5" spans="2:17" ht="15" customHeight="1">
      <c r="B5" s="24"/>
      <c r="C5" s="176" t="s">
        <v>24</v>
      </c>
      <c r="D5" s="177"/>
      <c r="E5" s="176" t="s">
        <v>25</v>
      </c>
      <c r="F5" s="178"/>
      <c r="G5" s="183" t="s">
        <v>40</v>
      </c>
      <c r="H5" s="177"/>
      <c r="I5" s="176" t="s">
        <v>41</v>
      </c>
      <c r="J5" s="178"/>
      <c r="K5" s="184" t="s">
        <v>69</v>
      </c>
      <c r="L5" s="177"/>
      <c r="M5" s="176" t="s">
        <v>30</v>
      </c>
      <c r="N5" s="177"/>
      <c r="O5" s="176" t="s">
        <v>31</v>
      </c>
      <c r="P5" s="177"/>
      <c r="Q5" s="17" t="s">
        <v>26</v>
      </c>
    </row>
    <row r="6" spans="1:17" ht="15" customHeight="1">
      <c r="A6" s="5" t="s">
        <v>53</v>
      </c>
      <c r="B6" s="5" t="s">
        <v>26</v>
      </c>
      <c r="C6" s="34" t="s">
        <v>33</v>
      </c>
      <c r="D6" s="34" t="s">
        <v>42</v>
      </c>
      <c r="E6" s="34" t="s">
        <v>33</v>
      </c>
      <c r="F6" s="35" t="s">
        <v>42</v>
      </c>
      <c r="G6" s="36" t="s">
        <v>33</v>
      </c>
      <c r="H6" s="34" t="s">
        <v>42</v>
      </c>
      <c r="I6" s="34" t="s">
        <v>33</v>
      </c>
      <c r="J6" s="35" t="s">
        <v>42</v>
      </c>
      <c r="K6" s="37" t="s">
        <v>33</v>
      </c>
      <c r="L6" s="34" t="s">
        <v>42</v>
      </c>
      <c r="M6" s="34" t="s">
        <v>33</v>
      </c>
      <c r="N6" s="35" t="s">
        <v>42</v>
      </c>
      <c r="O6" s="34" t="s">
        <v>33</v>
      </c>
      <c r="P6" s="35" t="s">
        <v>42</v>
      </c>
      <c r="Q6" s="15" t="s">
        <v>21</v>
      </c>
    </row>
    <row r="7" spans="1:17" ht="15" customHeight="1">
      <c r="A7" s="24"/>
      <c r="B7" s="6" t="s">
        <v>2</v>
      </c>
      <c r="C7" s="52">
        <v>864</v>
      </c>
      <c r="D7" s="52">
        <v>1417</v>
      </c>
      <c r="E7" s="52">
        <v>202</v>
      </c>
      <c r="F7" s="61">
        <v>238</v>
      </c>
      <c r="G7" s="62">
        <v>437107</v>
      </c>
      <c r="H7" s="60">
        <v>648651</v>
      </c>
      <c r="I7" s="60">
        <v>736</v>
      </c>
      <c r="J7" s="63">
        <v>883</v>
      </c>
      <c r="K7" s="64"/>
      <c r="L7" s="65"/>
      <c r="M7" s="65"/>
      <c r="N7" s="65"/>
      <c r="O7" s="61">
        <v>70</v>
      </c>
      <c r="P7" s="52">
        <f>76+1</f>
        <v>77</v>
      </c>
      <c r="Q7" s="13" t="s">
        <v>20</v>
      </c>
    </row>
    <row r="8" spans="1:17" ht="15" customHeight="1">
      <c r="A8" s="24"/>
      <c r="B8" s="7" t="s">
        <v>45</v>
      </c>
      <c r="C8" s="53">
        <v>150</v>
      </c>
      <c r="D8" s="53">
        <v>1649</v>
      </c>
      <c r="E8" s="94"/>
      <c r="F8" s="94"/>
      <c r="G8" s="62">
        <v>20000</v>
      </c>
      <c r="H8" s="60">
        <v>164483</v>
      </c>
      <c r="I8" s="94"/>
      <c r="J8" s="95"/>
      <c r="K8" s="64"/>
      <c r="L8" s="65"/>
      <c r="M8" s="65"/>
      <c r="N8" s="65"/>
      <c r="O8" s="65"/>
      <c r="P8" s="65">
        <v>2</v>
      </c>
      <c r="Q8" s="13" t="s">
        <v>23</v>
      </c>
    </row>
    <row r="9" spans="1:17" s="32" customFormat="1" ht="15" customHeight="1">
      <c r="A9" s="48"/>
      <c r="B9" s="50" t="s">
        <v>59</v>
      </c>
      <c r="C9" s="53">
        <v>2100</v>
      </c>
      <c r="D9" s="53">
        <v>6460</v>
      </c>
      <c r="E9" s="53">
        <v>110</v>
      </c>
      <c r="F9" s="67">
        <v>3266</v>
      </c>
      <c r="G9" s="68">
        <v>19000</v>
      </c>
      <c r="H9" s="69">
        <v>154008</v>
      </c>
      <c r="I9" s="69">
        <v>440</v>
      </c>
      <c r="J9" s="70">
        <v>29764</v>
      </c>
      <c r="K9" s="64"/>
      <c r="L9" s="65"/>
      <c r="M9" s="65"/>
      <c r="N9" s="65">
        <v>3</v>
      </c>
      <c r="O9" s="61">
        <v>300</v>
      </c>
      <c r="P9" s="52">
        <v>378</v>
      </c>
      <c r="Q9" s="13" t="s">
        <v>20</v>
      </c>
    </row>
    <row r="10" spans="1:17" s="32" customFormat="1" ht="15" customHeight="1">
      <c r="A10" s="48"/>
      <c r="B10" s="50" t="s">
        <v>58</v>
      </c>
      <c r="C10" s="84">
        <v>10959</v>
      </c>
      <c r="D10" s="84">
        <v>8915</v>
      </c>
      <c r="E10" s="84">
        <v>295</v>
      </c>
      <c r="F10" s="119">
        <v>754</v>
      </c>
      <c r="G10" s="142">
        <v>5135824</v>
      </c>
      <c r="H10" s="143">
        <v>3580210</v>
      </c>
      <c r="I10" s="143">
        <v>1325</v>
      </c>
      <c r="J10" s="145">
        <v>900</v>
      </c>
      <c r="K10" s="64"/>
      <c r="L10" s="65"/>
      <c r="M10" s="65"/>
      <c r="N10" s="65"/>
      <c r="O10" s="84">
        <v>50</v>
      </c>
      <c r="P10" s="84">
        <v>60</v>
      </c>
      <c r="Q10" s="27" t="s">
        <v>20</v>
      </c>
    </row>
    <row r="11" spans="1:17" ht="15" customHeight="1">
      <c r="A11" s="24" t="s">
        <v>51</v>
      </c>
      <c r="B11" s="18" t="s">
        <v>19</v>
      </c>
      <c r="C11" s="54">
        <v>2600</v>
      </c>
      <c r="D11" s="55">
        <v>2508</v>
      </c>
      <c r="E11" s="55">
        <v>430</v>
      </c>
      <c r="F11" s="61">
        <v>655</v>
      </c>
      <c r="G11" s="62">
        <v>200000</v>
      </c>
      <c r="H11" s="60">
        <v>301323</v>
      </c>
      <c r="I11" s="60">
        <v>1500</v>
      </c>
      <c r="J11" s="63">
        <v>2610</v>
      </c>
      <c r="K11" s="64">
        <v>10</v>
      </c>
      <c r="L11" s="65">
        <v>0</v>
      </c>
      <c r="M11" s="65"/>
      <c r="N11" s="65">
        <v>2</v>
      </c>
      <c r="O11" s="52">
        <v>298</v>
      </c>
      <c r="P11" s="52">
        <f>300+2</f>
        <v>302</v>
      </c>
      <c r="Q11" s="13" t="s">
        <v>20</v>
      </c>
    </row>
    <row r="12" spans="1:17" ht="15" customHeight="1">
      <c r="A12" s="24" t="s">
        <v>52</v>
      </c>
      <c r="B12" s="8" t="s">
        <v>8</v>
      </c>
      <c r="C12" s="54">
        <v>1400</v>
      </c>
      <c r="D12" s="55">
        <v>1854</v>
      </c>
      <c r="E12" s="55">
        <v>25</v>
      </c>
      <c r="F12" s="61">
        <v>48</v>
      </c>
      <c r="G12" s="62">
        <v>210000</v>
      </c>
      <c r="H12" s="60">
        <v>314497</v>
      </c>
      <c r="I12" s="60">
        <v>105</v>
      </c>
      <c r="J12" s="63">
        <v>446</v>
      </c>
      <c r="K12" s="64"/>
      <c r="L12" s="65"/>
      <c r="M12" s="65"/>
      <c r="N12" s="65">
        <v>2</v>
      </c>
      <c r="O12" s="52">
        <v>61</v>
      </c>
      <c r="P12" s="52">
        <f>73+4</f>
        <v>77</v>
      </c>
      <c r="Q12" s="13" t="s">
        <v>20</v>
      </c>
    </row>
    <row r="13" spans="1:17" ht="15" customHeight="1">
      <c r="A13" s="24" t="s">
        <v>52</v>
      </c>
      <c r="B13" s="7" t="s">
        <v>9</v>
      </c>
      <c r="C13" s="56">
        <v>1299</v>
      </c>
      <c r="D13" s="56">
        <v>618</v>
      </c>
      <c r="E13" s="56">
        <v>205</v>
      </c>
      <c r="F13" s="67">
        <v>116</v>
      </c>
      <c r="G13" s="68">
        <v>41466</v>
      </c>
      <c r="H13" s="69">
        <v>30632</v>
      </c>
      <c r="I13" s="69">
        <v>2518</v>
      </c>
      <c r="J13" s="70">
        <v>209</v>
      </c>
      <c r="K13" s="64"/>
      <c r="L13" s="65"/>
      <c r="M13" s="65"/>
      <c r="N13" s="65"/>
      <c r="O13" s="70">
        <v>47</v>
      </c>
      <c r="P13" s="70">
        <v>40</v>
      </c>
      <c r="Q13" s="152" t="s">
        <v>20</v>
      </c>
    </row>
    <row r="14" spans="1:17" ht="15" customHeight="1">
      <c r="A14" s="24" t="s">
        <v>52</v>
      </c>
      <c r="B14" s="7" t="s">
        <v>10</v>
      </c>
      <c r="C14" s="55">
        <v>1200</v>
      </c>
      <c r="D14" s="55">
        <v>1424</v>
      </c>
      <c r="E14" s="55">
        <v>50</v>
      </c>
      <c r="F14" s="61">
        <v>21</v>
      </c>
      <c r="G14" s="62">
        <v>18000</v>
      </c>
      <c r="H14" s="60">
        <v>32595</v>
      </c>
      <c r="I14" s="60">
        <v>2004</v>
      </c>
      <c r="J14" s="63">
        <v>4066</v>
      </c>
      <c r="K14" s="64"/>
      <c r="L14" s="65"/>
      <c r="M14" s="65"/>
      <c r="N14" s="65">
        <v>1</v>
      </c>
      <c r="O14" s="52">
        <v>75</v>
      </c>
      <c r="P14" s="52">
        <v>86</v>
      </c>
      <c r="Q14" s="13" t="s">
        <v>20</v>
      </c>
    </row>
    <row r="15" spans="1:17" ht="15" customHeight="1">
      <c r="A15" s="24" t="s">
        <v>51</v>
      </c>
      <c r="B15" s="7" t="s">
        <v>7</v>
      </c>
      <c r="C15" s="56">
        <v>2763</v>
      </c>
      <c r="D15" s="56">
        <v>4975</v>
      </c>
      <c r="E15" s="56">
        <v>70</v>
      </c>
      <c r="F15" s="67">
        <v>225</v>
      </c>
      <c r="G15" s="68">
        <v>168000</v>
      </c>
      <c r="H15" s="69">
        <v>179693</v>
      </c>
      <c r="I15" s="69">
        <v>176</v>
      </c>
      <c r="J15" s="70">
        <v>335</v>
      </c>
      <c r="K15" s="64">
        <v>1</v>
      </c>
      <c r="L15" s="65">
        <v>0</v>
      </c>
      <c r="M15" s="65">
        <v>1</v>
      </c>
      <c r="N15" s="65"/>
      <c r="O15" s="52">
        <v>32</v>
      </c>
      <c r="P15" s="52">
        <v>26</v>
      </c>
      <c r="Q15" s="13" t="s">
        <v>20</v>
      </c>
    </row>
    <row r="16" spans="1:17" s="32" customFormat="1" ht="15" customHeight="1">
      <c r="A16" s="48" t="s">
        <v>52</v>
      </c>
      <c r="B16" s="31" t="s">
        <v>3</v>
      </c>
      <c r="C16" s="56">
        <v>1266</v>
      </c>
      <c r="D16" s="56">
        <v>1804</v>
      </c>
      <c r="E16" s="56">
        <v>129</v>
      </c>
      <c r="F16" s="67">
        <v>192</v>
      </c>
      <c r="G16" s="68">
        <v>32281</v>
      </c>
      <c r="H16" s="67">
        <v>52144</v>
      </c>
      <c r="I16" s="69">
        <v>823</v>
      </c>
      <c r="J16" s="70">
        <v>911</v>
      </c>
      <c r="K16" s="64"/>
      <c r="L16" s="65"/>
      <c r="M16" s="65"/>
      <c r="N16" s="65"/>
      <c r="O16" s="53">
        <v>82</v>
      </c>
      <c r="P16" s="53">
        <f>81+1</f>
        <v>82</v>
      </c>
      <c r="Q16" s="27" t="s">
        <v>20</v>
      </c>
    </row>
    <row r="17" spans="1:21" ht="15" customHeight="1">
      <c r="A17" s="24"/>
      <c r="B17" s="125" t="s">
        <v>4</v>
      </c>
      <c r="C17" s="69">
        <v>500</v>
      </c>
      <c r="D17" s="61">
        <v>573</v>
      </c>
      <c r="E17" s="69">
        <v>60</v>
      </c>
      <c r="F17" s="61">
        <v>225</v>
      </c>
      <c r="G17" s="68">
        <v>1000000</v>
      </c>
      <c r="H17" s="63">
        <v>1019450</v>
      </c>
      <c r="I17" s="69">
        <v>100</v>
      </c>
      <c r="J17" s="63">
        <v>180</v>
      </c>
      <c r="K17" s="64"/>
      <c r="L17" s="65"/>
      <c r="M17" s="65"/>
      <c r="N17" s="79"/>
      <c r="O17" s="69">
        <v>54</v>
      </c>
      <c r="P17" s="52">
        <v>53</v>
      </c>
      <c r="Q17" s="13" t="s">
        <v>20</v>
      </c>
      <c r="U17" s="32"/>
    </row>
    <row r="18" spans="1:17" s="32" customFormat="1" ht="15" customHeight="1">
      <c r="A18" s="48" t="s">
        <v>52</v>
      </c>
      <c r="B18" s="28" t="s">
        <v>5</v>
      </c>
      <c r="C18" s="58">
        <v>2000</v>
      </c>
      <c r="D18" s="56">
        <v>3544</v>
      </c>
      <c r="E18" s="53">
        <v>50</v>
      </c>
      <c r="F18" s="67">
        <v>100</v>
      </c>
      <c r="G18" s="68">
        <v>500000</v>
      </c>
      <c r="H18" s="67">
        <v>1238981</v>
      </c>
      <c r="I18" s="65"/>
      <c r="J18" s="82"/>
      <c r="K18" s="64"/>
      <c r="L18" s="65"/>
      <c r="M18" s="65"/>
      <c r="N18" s="65"/>
      <c r="O18" s="53">
        <v>90</v>
      </c>
      <c r="P18" s="53">
        <f>86+1</f>
        <v>87</v>
      </c>
      <c r="Q18" s="27" t="s">
        <v>20</v>
      </c>
    </row>
    <row r="19" spans="1:17" ht="15" customHeight="1">
      <c r="A19" s="24" t="s">
        <v>51</v>
      </c>
      <c r="B19" s="9" t="s">
        <v>6</v>
      </c>
      <c r="C19" s="57">
        <v>300</v>
      </c>
      <c r="D19" s="52">
        <v>254</v>
      </c>
      <c r="E19" s="52">
        <v>41</v>
      </c>
      <c r="F19" s="61">
        <v>47</v>
      </c>
      <c r="G19" s="68">
        <v>39000</v>
      </c>
      <c r="H19" s="63">
        <v>39000</v>
      </c>
      <c r="I19" s="94"/>
      <c r="J19" s="95"/>
      <c r="K19" s="64"/>
      <c r="L19" s="65"/>
      <c r="M19" s="65"/>
      <c r="N19" s="65"/>
      <c r="O19" s="52">
        <v>43</v>
      </c>
      <c r="P19" s="52">
        <f>47+1</f>
        <v>48</v>
      </c>
      <c r="Q19" s="13" t="s">
        <v>20</v>
      </c>
    </row>
    <row r="20" spans="1:17" s="32" customFormat="1" ht="15" customHeight="1">
      <c r="A20" s="48" t="s">
        <v>52</v>
      </c>
      <c r="B20" s="31" t="s">
        <v>55</v>
      </c>
      <c r="C20" s="56">
        <v>1762</v>
      </c>
      <c r="D20" s="67">
        <v>634</v>
      </c>
      <c r="E20" s="53">
        <v>144</v>
      </c>
      <c r="F20" s="67">
        <v>77</v>
      </c>
      <c r="G20" s="68">
        <v>1493293</v>
      </c>
      <c r="H20" s="69">
        <v>946856</v>
      </c>
      <c r="I20" s="69">
        <v>175</v>
      </c>
      <c r="J20" s="70">
        <v>618</v>
      </c>
      <c r="K20" s="64"/>
      <c r="L20" s="65"/>
      <c r="M20" s="65"/>
      <c r="N20" s="65"/>
      <c r="O20" s="53">
        <v>87</v>
      </c>
      <c r="P20" s="53">
        <v>83</v>
      </c>
      <c r="Q20" s="27" t="s">
        <v>20</v>
      </c>
    </row>
    <row r="21" spans="1:17" ht="15" customHeight="1">
      <c r="A21" s="48" t="s">
        <v>52</v>
      </c>
      <c r="B21" s="9" t="s">
        <v>11</v>
      </c>
      <c r="C21" s="57">
        <v>1425</v>
      </c>
      <c r="D21" s="52">
        <v>3558</v>
      </c>
      <c r="E21" s="52">
        <v>121</v>
      </c>
      <c r="F21" s="61">
        <v>203</v>
      </c>
      <c r="G21" s="62">
        <v>2910</v>
      </c>
      <c r="H21" s="60">
        <v>5028</v>
      </c>
      <c r="I21" s="60">
        <v>106</v>
      </c>
      <c r="J21" s="63">
        <v>203</v>
      </c>
      <c r="K21" s="64"/>
      <c r="L21" s="65"/>
      <c r="M21" s="65"/>
      <c r="N21" s="65">
        <v>3</v>
      </c>
      <c r="O21" s="52">
        <v>75</v>
      </c>
      <c r="P21" s="52">
        <v>87</v>
      </c>
      <c r="Q21" s="13" t="s">
        <v>20</v>
      </c>
    </row>
    <row r="22" spans="1:17" ht="15" customHeight="1">
      <c r="A22" s="24" t="s">
        <v>51</v>
      </c>
      <c r="B22" s="7" t="s">
        <v>12</v>
      </c>
      <c r="C22" s="55">
        <v>600</v>
      </c>
      <c r="D22" s="52">
        <v>652</v>
      </c>
      <c r="E22" s="52">
        <v>45</v>
      </c>
      <c r="F22" s="61">
        <v>67</v>
      </c>
      <c r="G22" s="62">
        <v>500000</v>
      </c>
      <c r="H22" s="60">
        <v>662260</v>
      </c>
      <c r="I22" s="60">
        <v>35</v>
      </c>
      <c r="J22" s="63">
        <v>141</v>
      </c>
      <c r="K22" s="64">
        <v>12</v>
      </c>
      <c r="L22" s="65">
        <v>0</v>
      </c>
      <c r="M22" s="65"/>
      <c r="N22" s="65"/>
      <c r="O22" s="52">
        <v>35</v>
      </c>
      <c r="P22" s="52">
        <v>17</v>
      </c>
      <c r="Q22" s="13" t="s">
        <v>20</v>
      </c>
    </row>
    <row r="23" spans="1:17" ht="15" customHeight="1">
      <c r="A23" s="24"/>
      <c r="B23" s="9" t="s">
        <v>72</v>
      </c>
      <c r="C23" s="54">
        <v>6000</v>
      </c>
      <c r="D23" s="73">
        <v>10503</v>
      </c>
      <c r="E23" s="60">
        <v>2527</v>
      </c>
      <c r="F23" s="67">
        <v>2761</v>
      </c>
      <c r="G23" s="62">
        <v>333000</v>
      </c>
      <c r="H23" s="60">
        <v>836990</v>
      </c>
      <c r="I23" s="60">
        <v>19117</v>
      </c>
      <c r="J23" s="63">
        <v>129450</v>
      </c>
      <c r="K23" s="64"/>
      <c r="L23" s="65"/>
      <c r="M23" s="65"/>
      <c r="N23" s="65">
        <v>1</v>
      </c>
      <c r="O23" s="52">
        <v>300</v>
      </c>
      <c r="P23" s="52">
        <f>280+14</f>
        <v>294</v>
      </c>
      <c r="Q23" s="13" t="s">
        <v>20</v>
      </c>
    </row>
    <row r="24" spans="1:17" s="32" customFormat="1" ht="15" customHeight="1">
      <c r="A24" s="48" t="s">
        <v>51</v>
      </c>
      <c r="B24" s="28" t="s">
        <v>47</v>
      </c>
      <c r="C24" s="58">
        <v>3392</v>
      </c>
      <c r="D24" s="53">
        <v>4981</v>
      </c>
      <c r="E24" s="53">
        <v>150</v>
      </c>
      <c r="F24" s="67">
        <v>255</v>
      </c>
      <c r="G24" s="103">
        <v>3627043</v>
      </c>
      <c r="H24" s="70">
        <v>4695070</v>
      </c>
      <c r="I24" s="65"/>
      <c r="J24" s="81">
        <v>3400</v>
      </c>
      <c r="K24" s="82"/>
      <c r="L24" s="65"/>
      <c r="M24" s="65"/>
      <c r="N24" s="65"/>
      <c r="O24" s="53">
        <v>199</v>
      </c>
      <c r="P24" s="53">
        <f>167+9</f>
        <v>176</v>
      </c>
      <c r="Q24" s="27" t="s">
        <v>20</v>
      </c>
    </row>
    <row r="25" spans="1:17" ht="15" customHeight="1">
      <c r="A25" s="24"/>
      <c r="B25" s="9" t="s">
        <v>13</v>
      </c>
      <c r="C25" s="58">
        <v>2890</v>
      </c>
      <c r="D25" s="53">
        <v>3066</v>
      </c>
      <c r="E25" s="53">
        <v>161</v>
      </c>
      <c r="F25" s="67">
        <v>192</v>
      </c>
      <c r="G25" s="68">
        <v>84067</v>
      </c>
      <c r="H25" s="69">
        <v>605700</v>
      </c>
      <c r="I25" s="69">
        <v>200</v>
      </c>
      <c r="J25" s="70">
        <v>334</v>
      </c>
      <c r="K25" s="64"/>
      <c r="L25" s="65"/>
      <c r="M25" s="65"/>
      <c r="N25" s="65"/>
      <c r="O25" s="69">
        <v>37</v>
      </c>
      <c r="P25" s="70">
        <v>33</v>
      </c>
      <c r="Q25" s="13" t="s">
        <v>20</v>
      </c>
    </row>
    <row r="26" spans="1:17" ht="15" customHeight="1">
      <c r="A26" s="24"/>
      <c r="B26" s="10" t="s">
        <v>14</v>
      </c>
      <c r="C26" s="59">
        <v>250</v>
      </c>
      <c r="D26" s="52">
        <v>639</v>
      </c>
      <c r="E26" s="59">
        <v>40</v>
      </c>
      <c r="F26" s="61">
        <v>40</v>
      </c>
      <c r="G26" s="62">
        <v>2500</v>
      </c>
      <c r="H26" s="63">
        <v>10156</v>
      </c>
      <c r="I26" s="65"/>
      <c r="J26" s="81"/>
      <c r="K26" s="82"/>
      <c r="L26" s="65"/>
      <c r="M26" s="65"/>
      <c r="N26" s="65"/>
      <c r="O26" s="52">
        <v>21</v>
      </c>
      <c r="P26" s="52">
        <v>21</v>
      </c>
      <c r="Q26" s="13" t="s">
        <v>20</v>
      </c>
    </row>
    <row r="27" spans="1:17" ht="15" customHeight="1">
      <c r="A27" s="24" t="s">
        <v>52</v>
      </c>
      <c r="B27" s="9" t="s">
        <v>61</v>
      </c>
      <c r="C27" s="59">
        <v>2713</v>
      </c>
      <c r="D27" s="52">
        <v>1290</v>
      </c>
      <c r="E27" s="59">
        <v>42</v>
      </c>
      <c r="F27" s="61">
        <v>0</v>
      </c>
      <c r="G27" s="62">
        <v>78356</v>
      </c>
      <c r="H27" s="60">
        <v>48475</v>
      </c>
      <c r="I27" s="60">
        <v>174</v>
      </c>
      <c r="J27" s="63">
        <v>0</v>
      </c>
      <c r="K27" s="64"/>
      <c r="L27" s="65"/>
      <c r="M27" s="65"/>
      <c r="N27" s="65"/>
      <c r="O27" s="53">
        <v>62</v>
      </c>
      <c r="P27" s="52">
        <f>48+2</f>
        <v>50</v>
      </c>
      <c r="Q27" s="13" t="s">
        <v>20</v>
      </c>
    </row>
    <row r="28" spans="1:23" ht="15" customHeight="1">
      <c r="A28" s="24" t="s">
        <v>51</v>
      </c>
      <c r="B28" s="9" t="s">
        <v>15</v>
      </c>
      <c r="C28" s="57">
        <v>300</v>
      </c>
      <c r="D28" s="54">
        <v>328</v>
      </c>
      <c r="E28" s="52">
        <v>110</v>
      </c>
      <c r="F28" s="61">
        <v>38</v>
      </c>
      <c r="G28" s="62">
        <v>100000</v>
      </c>
      <c r="H28" s="63">
        <v>110825</v>
      </c>
      <c r="I28" s="65"/>
      <c r="J28" s="81">
        <v>21</v>
      </c>
      <c r="K28" s="64"/>
      <c r="L28" s="65"/>
      <c r="M28" s="65"/>
      <c r="N28" s="65"/>
      <c r="O28" s="52">
        <v>45</v>
      </c>
      <c r="P28" s="52">
        <f>49+1</f>
        <v>50</v>
      </c>
      <c r="Q28" s="13" t="s">
        <v>20</v>
      </c>
      <c r="W28" s="25"/>
    </row>
    <row r="29" spans="1:17" ht="15" customHeight="1">
      <c r="A29" s="24" t="s">
        <v>51</v>
      </c>
      <c r="B29" s="7" t="s">
        <v>16</v>
      </c>
      <c r="C29" s="57">
        <v>1624</v>
      </c>
      <c r="D29" s="52">
        <v>5967</v>
      </c>
      <c r="E29" s="52">
        <v>85</v>
      </c>
      <c r="F29" s="61">
        <v>130</v>
      </c>
      <c r="G29" s="62">
        <v>431208</v>
      </c>
      <c r="H29" s="60">
        <v>244812</v>
      </c>
      <c r="I29" s="60">
        <v>136</v>
      </c>
      <c r="J29" s="63">
        <v>176</v>
      </c>
      <c r="K29" s="64"/>
      <c r="L29" s="65"/>
      <c r="M29" s="65"/>
      <c r="N29" s="65"/>
      <c r="O29" s="52">
        <v>88</v>
      </c>
      <c r="P29" s="52">
        <v>102</v>
      </c>
      <c r="Q29" s="13" t="s">
        <v>20</v>
      </c>
    </row>
    <row r="30" spans="1:21" ht="15" customHeight="1">
      <c r="A30" s="24"/>
      <c r="B30" s="7" t="s">
        <v>17</v>
      </c>
      <c r="C30" s="55">
        <v>400</v>
      </c>
      <c r="D30" s="52">
        <v>450</v>
      </c>
      <c r="E30" s="52">
        <v>29</v>
      </c>
      <c r="F30" s="61">
        <v>52</v>
      </c>
      <c r="G30" s="62">
        <v>190000</v>
      </c>
      <c r="H30" s="60">
        <v>195235</v>
      </c>
      <c r="I30" s="60">
        <v>3222</v>
      </c>
      <c r="J30" s="63">
        <v>3882</v>
      </c>
      <c r="K30" s="64"/>
      <c r="L30" s="65"/>
      <c r="M30" s="65"/>
      <c r="N30" s="65"/>
      <c r="O30" s="52">
        <v>71</v>
      </c>
      <c r="P30" s="52">
        <v>73</v>
      </c>
      <c r="Q30" s="13" t="s">
        <v>20</v>
      </c>
      <c r="U30" s="29"/>
    </row>
    <row r="31" spans="1:21" ht="15" customHeight="1">
      <c r="A31" s="24"/>
      <c r="B31" s="9" t="s">
        <v>18</v>
      </c>
      <c r="C31" s="60">
        <v>150</v>
      </c>
      <c r="D31" s="60">
        <v>215</v>
      </c>
      <c r="E31" s="60">
        <v>50</v>
      </c>
      <c r="F31" s="63">
        <v>57</v>
      </c>
      <c r="G31" s="62">
        <v>1000</v>
      </c>
      <c r="H31" s="60">
        <v>1412</v>
      </c>
      <c r="I31" s="94"/>
      <c r="J31" s="95">
        <v>55</v>
      </c>
      <c r="K31" s="64"/>
      <c r="L31" s="65"/>
      <c r="M31" s="65"/>
      <c r="N31" s="65">
        <v>1</v>
      </c>
      <c r="O31" s="75">
        <v>45</v>
      </c>
      <c r="P31" s="52">
        <v>47</v>
      </c>
      <c r="Q31" s="13" t="s">
        <v>20</v>
      </c>
      <c r="U31" s="25"/>
    </row>
    <row r="32" spans="2:21" ht="15" customHeight="1">
      <c r="B32" s="7" t="s">
        <v>44</v>
      </c>
      <c r="C32" s="165"/>
      <c r="D32" s="76">
        <f>SUM(D7:D31)</f>
        <v>68278</v>
      </c>
      <c r="E32" s="76"/>
      <c r="F32" s="76">
        <f>SUM(F7:F31)</f>
        <v>9759</v>
      </c>
      <c r="G32" s="77"/>
      <c r="H32" s="76">
        <f>SUM(H7:H31)</f>
        <v>16118486</v>
      </c>
      <c r="I32" s="76"/>
      <c r="J32" s="76">
        <f>SUM(J7:J31)</f>
        <v>178584</v>
      </c>
      <c r="K32" s="166"/>
      <c r="L32" s="65"/>
      <c r="M32" s="76"/>
      <c r="N32" s="65">
        <f>SUM(N7:N31)</f>
        <v>13</v>
      </c>
      <c r="O32" s="76"/>
      <c r="P32" s="76">
        <f>SUM(P7:P31)</f>
        <v>2351</v>
      </c>
      <c r="Q32" s="44"/>
      <c r="U32" s="25"/>
    </row>
    <row r="33" spans="2:21" ht="16.5" customHeight="1" hidden="1">
      <c r="B33" s="186" t="s">
        <v>66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U33" s="25"/>
    </row>
    <row r="34" spans="2:17" ht="110.25" customHeight="1">
      <c r="B34" s="185" t="s">
        <v>77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ht="67.5" customHeight="1"/>
    <row r="36" spans="14:16" ht="12.75">
      <c r="N36" s="182"/>
      <c r="O36" s="182"/>
      <c r="P36" s="182"/>
    </row>
    <row r="37" spans="14:16" ht="12.75">
      <c r="N37" s="182"/>
      <c r="O37" s="182"/>
      <c r="P37" s="182"/>
    </row>
  </sheetData>
  <sheetProtection/>
  <mergeCells count="15">
    <mergeCell ref="N37:P37"/>
    <mergeCell ref="N36:P36"/>
    <mergeCell ref="O5:P5"/>
    <mergeCell ref="G5:H5"/>
    <mergeCell ref="I5:J5"/>
    <mergeCell ref="K5:L5"/>
    <mergeCell ref="M5:N5"/>
    <mergeCell ref="B34:Q34"/>
    <mergeCell ref="B33:Q33"/>
    <mergeCell ref="B4:Q4"/>
    <mergeCell ref="C5:D5"/>
    <mergeCell ref="E5:F5"/>
    <mergeCell ref="B1:O1"/>
    <mergeCell ref="B2:O2"/>
    <mergeCell ref="B3:N3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&amp;RCCPC HO Memo 13-34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36"/>
  <sheetViews>
    <sheetView zoomScaleSheetLayoutView="100" zoomScalePageLayoutView="0" workbookViewId="0" topLeftCell="B4">
      <selection activeCell="U34" sqref="U34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57421875" style="0" customWidth="1"/>
    <col min="4" max="4" width="8.421875" style="0" customWidth="1"/>
    <col min="6" max="6" width="9.28125" style="0" customWidth="1"/>
    <col min="7" max="7" width="10.00390625" style="12" customWidth="1"/>
    <col min="8" max="8" width="10.140625" style="12" bestFit="1" customWidth="1"/>
    <col min="9" max="9" width="9.00390625" style="12" bestFit="1" customWidth="1"/>
    <col min="10" max="10" width="9.7109375" style="12" customWidth="1"/>
    <col min="11" max="14" width="8.140625" style="12" customWidth="1"/>
    <col min="15" max="15" width="11.00390625" style="12" customWidth="1"/>
    <col min="16" max="16" width="0.13671875" style="0" hidden="1" customWidth="1"/>
  </cols>
  <sheetData>
    <row r="1" spans="2:15" ht="15" customHeight="1">
      <c r="B1" s="179" t="s">
        <v>76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2:15" ht="12.75">
      <c r="B2" s="179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2:1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</row>
    <row r="4" spans="2:15" ht="15.75">
      <c r="B4" s="194" t="s">
        <v>56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2:15" ht="12.75">
      <c r="B5" s="24"/>
      <c r="C5" s="176" t="s">
        <v>24</v>
      </c>
      <c r="D5" s="177"/>
      <c r="E5" s="176" t="s">
        <v>25</v>
      </c>
      <c r="F5" s="178"/>
      <c r="G5" s="188" t="s">
        <v>40</v>
      </c>
      <c r="H5" s="189"/>
      <c r="I5" s="189" t="s">
        <v>41</v>
      </c>
      <c r="J5" s="190"/>
      <c r="K5" s="178" t="s">
        <v>39</v>
      </c>
      <c r="L5" s="177"/>
      <c r="M5" s="176" t="s">
        <v>35</v>
      </c>
      <c r="N5" s="177"/>
      <c r="O5" s="14" t="s">
        <v>26</v>
      </c>
    </row>
    <row r="6" spans="1:15" ht="15" customHeight="1">
      <c r="A6" s="5" t="s">
        <v>53</v>
      </c>
      <c r="B6" s="5" t="s">
        <v>26</v>
      </c>
      <c r="C6" s="34" t="s">
        <v>33</v>
      </c>
      <c r="D6" s="34" t="s">
        <v>42</v>
      </c>
      <c r="E6" s="34" t="s">
        <v>33</v>
      </c>
      <c r="F6" s="35" t="s">
        <v>42</v>
      </c>
      <c r="G6" s="36" t="s">
        <v>33</v>
      </c>
      <c r="H6" s="34" t="s">
        <v>42</v>
      </c>
      <c r="I6" s="34" t="s">
        <v>33</v>
      </c>
      <c r="J6" s="41" t="s">
        <v>42</v>
      </c>
      <c r="K6" s="40" t="s">
        <v>33</v>
      </c>
      <c r="L6" s="34" t="s">
        <v>42</v>
      </c>
      <c r="M6" s="34" t="s">
        <v>33</v>
      </c>
      <c r="N6" s="35" t="s">
        <v>42</v>
      </c>
      <c r="O6" s="16" t="s">
        <v>21</v>
      </c>
    </row>
    <row r="7" spans="1:15" ht="15" customHeight="1">
      <c r="A7" s="24"/>
      <c r="B7" s="6" t="s">
        <v>2</v>
      </c>
      <c r="C7" s="78"/>
      <c r="D7" s="78"/>
      <c r="E7" s="78"/>
      <c r="F7" s="79"/>
      <c r="G7" s="80"/>
      <c r="H7" s="65"/>
      <c r="I7" s="65"/>
      <c r="J7" s="81"/>
      <c r="K7" s="82"/>
      <c r="L7" s="65"/>
      <c r="M7" s="65"/>
      <c r="N7" s="65"/>
      <c r="O7" s="13" t="s">
        <v>22</v>
      </c>
    </row>
    <row r="8" spans="1:15" ht="15" customHeight="1">
      <c r="A8" s="24"/>
      <c r="B8" s="7" t="s">
        <v>45</v>
      </c>
      <c r="C8" s="57">
        <v>5500</v>
      </c>
      <c r="D8" s="54">
        <v>7617</v>
      </c>
      <c r="E8" s="57">
        <v>125</v>
      </c>
      <c r="F8" s="73">
        <v>254</v>
      </c>
      <c r="G8" s="62">
        <v>65000</v>
      </c>
      <c r="H8" s="73">
        <v>230659</v>
      </c>
      <c r="I8" s="60">
        <v>120</v>
      </c>
      <c r="J8" s="74">
        <v>251</v>
      </c>
      <c r="K8" s="83">
        <v>267</v>
      </c>
      <c r="L8" s="84">
        <v>355</v>
      </c>
      <c r="M8" s="84">
        <v>265</v>
      </c>
      <c r="N8" s="84">
        <v>370</v>
      </c>
      <c r="O8" s="13" t="s">
        <v>20</v>
      </c>
    </row>
    <row r="9" spans="1:15" ht="15" customHeight="1">
      <c r="A9" s="24"/>
      <c r="B9" s="50" t="s">
        <v>60</v>
      </c>
      <c r="C9" s="78"/>
      <c r="D9" s="78"/>
      <c r="E9" s="65"/>
      <c r="F9" s="79">
        <v>39</v>
      </c>
      <c r="G9" s="80"/>
      <c r="H9" s="79">
        <v>315</v>
      </c>
      <c r="I9" s="65"/>
      <c r="J9" s="81"/>
      <c r="K9" s="82"/>
      <c r="L9" s="65"/>
      <c r="M9" s="65"/>
      <c r="N9" s="65"/>
      <c r="O9" s="13" t="s">
        <v>22</v>
      </c>
    </row>
    <row r="10" spans="1:15" ht="15" customHeight="1">
      <c r="A10" s="24"/>
      <c r="B10" s="50" t="s">
        <v>58</v>
      </c>
      <c r="C10" s="84">
        <v>15934</v>
      </c>
      <c r="D10" s="54">
        <v>9803</v>
      </c>
      <c r="E10" s="84">
        <v>347</v>
      </c>
      <c r="F10" s="119">
        <v>742</v>
      </c>
      <c r="G10" s="146">
        <v>11281813</v>
      </c>
      <c r="H10" s="119">
        <v>45308785</v>
      </c>
      <c r="I10" s="84">
        <v>1353</v>
      </c>
      <c r="J10" s="147">
        <v>900</v>
      </c>
      <c r="K10" s="83">
        <v>748</v>
      </c>
      <c r="L10" s="84">
        <v>746</v>
      </c>
      <c r="M10" s="84">
        <v>772</v>
      </c>
      <c r="N10" s="84">
        <v>766</v>
      </c>
      <c r="O10" s="27" t="s">
        <v>20</v>
      </c>
    </row>
    <row r="11" spans="1:15" s="32" customFormat="1" ht="15" customHeight="1">
      <c r="A11" s="48" t="s">
        <v>51</v>
      </c>
      <c r="B11" s="33" t="s">
        <v>38</v>
      </c>
      <c r="C11" s="58">
        <v>2600</v>
      </c>
      <c r="D11" s="56">
        <v>2607</v>
      </c>
      <c r="E11" s="58">
        <v>430</v>
      </c>
      <c r="F11" s="87">
        <v>575</v>
      </c>
      <c r="G11" s="68">
        <v>200000</v>
      </c>
      <c r="H11" s="87">
        <v>517938</v>
      </c>
      <c r="I11" s="69">
        <v>1100</v>
      </c>
      <c r="J11" s="85">
        <v>2610</v>
      </c>
      <c r="K11" s="82"/>
      <c r="L11" s="65"/>
      <c r="M11" s="82"/>
      <c r="N11" s="65"/>
      <c r="O11" s="27" t="s">
        <v>23</v>
      </c>
    </row>
    <row r="12" spans="1:15" ht="15" customHeight="1">
      <c r="A12" s="24" t="s">
        <v>52</v>
      </c>
      <c r="B12" s="8" t="s">
        <v>8</v>
      </c>
      <c r="C12" s="78"/>
      <c r="D12" s="78"/>
      <c r="E12" s="78"/>
      <c r="F12" s="79"/>
      <c r="G12" s="80"/>
      <c r="H12" s="79"/>
      <c r="I12" s="65"/>
      <c r="J12" s="81"/>
      <c r="K12" s="82"/>
      <c r="L12" s="65"/>
      <c r="M12" s="65"/>
      <c r="N12" s="65"/>
      <c r="O12" s="13" t="s">
        <v>22</v>
      </c>
    </row>
    <row r="13" spans="1:15" ht="15" customHeight="1">
      <c r="A13" s="24" t="s">
        <v>52</v>
      </c>
      <c r="B13" s="7" t="s">
        <v>9</v>
      </c>
      <c r="C13" s="78"/>
      <c r="D13" s="78"/>
      <c r="E13" s="78"/>
      <c r="F13" s="79"/>
      <c r="G13" s="80"/>
      <c r="H13" s="79"/>
      <c r="I13" s="65"/>
      <c r="J13" s="81"/>
      <c r="K13" s="82"/>
      <c r="L13" s="65"/>
      <c r="M13" s="65"/>
      <c r="N13" s="65"/>
      <c r="O13" s="13" t="s">
        <v>22</v>
      </c>
    </row>
    <row r="14" spans="1:15" ht="15" customHeight="1">
      <c r="A14" s="24" t="s">
        <v>52</v>
      </c>
      <c r="B14" s="7" t="s">
        <v>10</v>
      </c>
      <c r="C14" s="56">
        <v>1100</v>
      </c>
      <c r="D14" s="56">
        <v>1155</v>
      </c>
      <c r="E14" s="78"/>
      <c r="F14" s="79"/>
      <c r="G14" s="103">
        <v>5000</v>
      </c>
      <c r="H14" s="67">
        <v>28700</v>
      </c>
      <c r="I14" s="78"/>
      <c r="J14" s="81"/>
      <c r="K14" s="82"/>
      <c r="L14" s="65"/>
      <c r="M14" s="65"/>
      <c r="N14" s="65"/>
      <c r="O14" s="27" t="s">
        <v>23</v>
      </c>
    </row>
    <row r="15" spans="1:15" ht="15" customHeight="1">
      <c r="A15" s="24" t="s">
        <v>51</v>
      </c>
      <c r="B15" s="7" t="s">
        <v>7</v>
      </c>
      <c r="C15" s="78"/>
      <c r="D15" s="78"/>
      <c r="E15" s="78"/>
      <c r="F15" s="79"/>
      <c r="G15" s="80"/>
      <c r="H15" s="79"/>
      <c r="I15" s="65"/>
      <c r="J15" s="81"/>
      <c r="K15" s="82"/>
      <c r="L15" s="65"/>
      <c r="M15" s="65"/>
      <c r="N15" s="65"/>
      <c r="O15" s="13" t="s">
        <v>22</v>
      </c>
    </row>
    <row r="16" spans="1:15" ht="15" customHeight="1">
      <c r="A16" s="24" t="s">
        <v>52</v>
      </c>
      <c r="B16" s="7" t="s">
        <v>3</v>
      </c>
      <c r="C16" s="78"/>
      <c r="D16" s="78"/>
      <c r="E16" s="78"/>
      <c r="F16" s="79"/>
      <c r="G16" s="80"/>
      <c r="H16" s="79"/>
      <c r="I16" s="65"/>
      <c r="J16" s="81"/>
      <c r="K16" s="82"/>
      <c r="L16" s="65"/>
      <c r="M16" s="65"/>
      <c r="N16" s="65"/>
      <c r="O16" s="13" t="s">
        <v>22</v>
      </c>
    </row>
    <row r="17" spans="1:15" ht="15" customHeight="1">
      <c r="A17" s="24"/>
      <c r="B17" s="9" t="s">
        <v>4</v>
      </c>
      <c r="C17" s="78"/>
      <c r="D17" s="78"/>
      <c r="E17" s="78"/>
      <c r="F17" s="79"/>
      <c r="G17" s="80"/>
      <c r="H17" s="79"/>
      <c r="I17" s="65"/>
      <c r="J17" s="81"/>
      <c r="K17" s="82"/>
      <c r="L17" s="65"/>
      <c r="M17" s="65"/>
      <c r="N17" s="65"/>
      <c r="O17" s="13" t="s">
        <v>22</v>
      </c>
    </row>
    <row r="18" spans="1:15" s="32" customFormat="1" ht="15" customHeight="1">
      <c r="A18" s="48" t="s">
        <v>52</v>
      </c>
      <c r="B18" s="28" t="s">
        <v>5</v>
      </c>
      <c r="C18" s="58">
        <v>1800</v>
      </c>
      <c r="D18" s="56">
        <v>3223</v>
      </c>
      <c r="E18" s="78"/>
      <c r="F18" s="79"/>
      <c r="G18" s="68">
        <v>90000</v>
      </c>
      <c r="H18" s="67">
        <v>159176</v>
      </c>
      <c r="I18" s="65"/>
      <c r="J18" s="81"/>
      <c r="K18" s="64"/>
      <c r="L18" s="65"/>
      <c r="M18" s="65"/>
      <c r="N18" s="65"/>
      <c r="O18" s="27" t="s">
        <v>23</v>
      </c>
    </row>
    <row r="19" spans="1:15" ht="15" customHeight="1">
      <c r="A19" s="48" t="s">
        <v>51</v>
      </c>
      <c r="B19" s="9" t="s">
        <v>6</v>
      </c>
      <c r="C19" s="78"/>
      <c r="D19" s="78"/>
      <c r="E19" s="78"/>
      <c r="F19" s="79"/>
      <c r="G19" s="80"/>
      <c r="H19" s="79"/>
      <c r="I19" s="65"/>
      <c r="J19" s="81"/>
      <c r="K19" s="64"/>
      <c r="L19" s="65"/>
      <c r="M19" s="65"/>
      <c r="N19" s="65"/>
      <c r="O19" s="27" t="s">
        <v>22</v>
      </c>
    </row>
    <row r="20" spans="1:15" s="32" customFormat="1" ht="15" customHeight="1">
      <c r="A20" s="48" t="s">
        <v>52</v>
      </c>
      <c r="B20" s="31" t="s">
        <v>55</v>
      </c>
      <c r="C20" s="58">
        <v>1469</v>
      </c>
      <c r="D20" s="87">
        <v>337</v>
      </c>
      <c r="E20" s="69">
        <v>129</v>
      </c>
      <c r="F20" s="56">
        <v>54</v>
      </c>
      <c r="G20" s="68">
        <v>1169911</v>
      </c>
      <c r="H20" s="56">
        <v>301193</v>
      </c>
      <c r="I20" s="133">
        <v>116</v>
      </c>
      <c r="J20" s="141">
        <v>654</v>
      </c>
      <c r="K20" s="64"/>
      <c r="L20" s="65"/>
      <c r="M20" s="65"/>
      <c r="N20" s="65"/>
      <c r="O20" s="27" t="s">
        <v>23</v>
      </c>
    </row>
    <row r="21" spans="1:15" ht="15" customHeight="1">
      <c r="A21" s="48" t="s">
        <v>52</v>
      </c>
      <c r="B21" s="9" t="s">
        <v>11</v>
      </c>
      <c r="C21" s="57">
        <v>1721</v>
      </c>
      <c r="D21" s="54">
        <v>4131</v>
      </c>
      <c r="E21" s="78"/>
      <c r="F21" s="78">
        <v>203</v>
      </c>
      <c r="G21" s="68">
        <v>3160</v>
      </c>
      <c r="H21" s="56">
        <v>7865</v>
      </c>
      <c r="I21" s="167"/>
      <c r="J21" s="90">
        <v>221</v>
      </c>
      <c r="K21" s="82"/>
      <c r="L21" s="65"/>
      <c r="M21" s="65"/>
      <c r="N21" s="65"/>
      <c r="O21" s="13" t="s">
        <v>23</v>
      </c>
    </row>
    <row r="22" spans="1:15" ht="15" customHeight="1">
      <c r="A22" s="24" t="s">
        <v>51</v>
      </c>
      <c r="B22" s="7" t="s">
        <v>12</v>
      </c>
      <c r="C22" s="69">
        <v>400</v>
      </c>
      <c r="D22" s="53">
        <v>514</v>
      </c>
      <c r="E22" s="164" t="s">
        <v>70</v>
      </c>
      <c r="F22" s="134">
        <v>67</v>
      </c>
      <c r="G22" s="68">
        <v>400000</v>
      </c>
      <c r="H22" s="53">
        <v>549221</v>
      </c>
      <c r="I22" s="153" t="s">
        <v>70</v>
      </c>
      <c r="J22" s="104">
        <v>141</v>
      </c>
      <c r="K22" s="82"/>
      <c r="L22" s="65"/>
      <c r="M22" s="65"/>
      <c r="N22" s="65"/>
      <c r="O22" s="13" t="s">
        <v>23</v>
      </c>
    </row>
    <row r="23" spans="1:15" ht="15" customHeight="1">
      <c r="A23" s="24"/>
      <c r="B23" s="9" t="s">
        <v>71</v>
      </c>
      <c r="C23" s="69">
        <v>7473</v>
      </c>
      <c r="D23" s="67">
        <v>14305</v>
      </c>
      <c r="E23" s="69">
        <v>1229</v>
      </c>
      <c r="F23" s="67">
        <v>1498</v>
      </c>
      <c r="G23" s="68">
        <v>87779</v>
      </c>
      <c r="H23" s="53">
        <v>675000</v>
      </c>
      <c r="I23" s="133">
        <v>1500</v>
      </c>
      <c r="J23" s="104">
        <v>32500</v>
      </c>
      <c r="K23" s="82"/>
      <c r="L23" s="65"/>
      <c r="M23" s="65"/>
      <c r="N23" s="65"/>
      <c r="O23" s="13" t="s">
        <v>23</v>
      </c>
    </row>
    <row r="24" spans="1:15" ht="15" customHeight="1">
      <c r="A24" s="24" t="s">
        <v>51</v>
      </c>
      <c r="B24" s="9" t="s">
        <v>47</v>
      </c>
      <c r="C24" s="78"/>
      <c r="D24" s="78"/>
      <c r="E24" s="78"/>
      <c r="F24" s="79"/>
      <c r="G24" s="88"/>
      <c r="H24" s="76"/>
      <c r="I24" s="89"/>
      <c r="J24" s="90"/>
      <c r="K24" s="82"/>
      <c r="L24" s="65"/>
      <c r="M24" s="65"/>
      <c r="N24" s="65"/>
      <c r="O24" s="27" t="s">
        <v>22</v>
      </c>
    </row>
    <row r="25" spans="1:15" ht="15" customHeight="1">
      <c r="A25" s="24"/>
      <c r="B25" s="9" t="s">
        <v>13</v>
      </c>
      <c r="C25" s="91"/>
      <c r="D25" s="65"/>
      <c r="E25" s="65"/>
      <c r="F25" s="79"/>
      <c r="G25" s="80"/>
      <c r="H25" s="65"/>
      <c r="I25" s="65"/>
      <c r="J25" s="81"/>
      <c r="K25" s="82"/>
      <c r="L25" s="65"/>
      <c r="M25" s="65"/>
      <c r="N25" s="65"/>
      <c r="O25" s="13" t="s">
        <v>22</v>
      </c>
    </row>
    <row r="26" spans="1:20" ht="15" customHeight="1">
      <c r="A26" s="24"/>
      <c r="B26" s="10" t="s">
        <v>14</v>
      </c>
      <c r="C26" s="91"/>
      <c r="D26" s="79"/>
      <c r="E26" s="76"/>
      <c r="F26" s="79"/>
      <c r="G26" s="80"/>
      <c r="H26" s="65"/>
      <c r="I26" s="65"/>
      <c r="J26" s="81"/>
      <c r="K26" s="82"/>
      <c r="L26" s="65"/>
      <c r="M26" s="65"/>
      <c r="N26" s="65"/>
      <c r="O26" s="13" t="s">
        <v>22</v>
      </c>
      <c r="T26" s="25"/>
    </row>
    <row r="27" spans="1:15" ht="15" customHeight="1">
      <c r="A27" s="24" t="s">
        <v>52</v>
      </c>
      <c r="B27" s="9" t="s">
        <v>61</v>
      </c>
      <c r="C27" s="91"/>
      <c r="D27" s="65"/>
      <c r="E27" s="65"/>
      <c r="F27" s="79"/>
      <c r="G27" s="80"/>
      <c r="H27" s="65"/>
      <c r="I27" s="65"/>
      <c r="J27" s="81"/>
      <c r="K27" s="82"/>
      <c r="L27" s="65"/>
      <c r="M27" s="65"/>
      <c r="N27" s="65"/>
      <c r="O27" s="13" t="s">
        <v>22</v>
      </c>
    </row>
    <row r="28" spans="1:20" ht="15" customHeight="1">
      <c r="A28" s="24" t="s">
        <v>51</v>
      </c>
      <c r="B28" s="9" t="s">
        <v>15</v>
      </c>
      <c r="C28" s="57">
        <v>240</v>
      </c>
      <c r="D28" s="54">
        <v>319</v>
      </c>
      <c r="E28" s="65"/>
      <c r="F28" s="79">
        <v>31</v>
      </c>
      <c r="G28" s="62">
        <v>100000</v>
      </c>
      <c r="H28" s="60">
        <v>111255</v>
      </c>
      <c r="I28" s="65"/>
      <c r="J28" s="81"/>
      <c r="K28" s="82"/>
      <c r="L28" s="65"/>
      <c r="M28" s="65"/>
      <c r="N28" s="65"/>
      <c r="O28" s="13" t="s">
        <v>23</v>
      </c>
      <c r="T28" s="25"/>
    </row>
    <row r="29" spans="1:15" ht="15" customHeight="1">
      <c r="A29" s="24" t="s">
        <v>51</v>
      </c>
      <c r="B29" s="7" t="s">
        <v>16</v>
      </c>
      <c r="C29" s="56">
        <v>1880</v>
      </c>
      <c r="D29" s="54">
        <v>6146</v>
      </c>
      <c r="E29" s="52">
        <v>85</v>
      </c>
      <c r="F29" s="67">
        <v>136</v>
      </c>
      <c r="G29" s="92">
        <v>456707</v>
      </c>
      <c r="H29" s="60">
        <v>484327</v>
      </c>
      <c r="I29" s="52">
        <v>136</v>
      </c>
      <c r="J29" s="74">
        <v>165</v>
      </c>
      <c r="K29" s="82"/>
      <c r="L29" s="65"/>
      <c r="M29" s="65"/>
      <c r="N29" s="65"/>
      <c r="O29" s="13" t="s">
        <v>23</v>
      </c>
    </row>
    <row r="30" spans="1:15" ht="15" customHeight="1">
      <c r="A30" s="24"/>
      <c r="B30" s="9" t="s">
        <v>17</v>
      </c>
      <c r="C30" s="91"/>
      <c r="D30" s="65"/>
      <c r="E30" s="65"/>
      <c r="F30" s="79"/>
      <c r="G30" s="80"/>
      <c r="H30" s="65"/>
      <c r="I30" s="65"/>
      <c r="J30" s="81"/>
      <c r="K30" s="82"/>
      <c r="L30" s="65"/>
      <c r="M30" s="65"/>
      <c r="N30" s="65"/>
      <c r="O30" s="13" t="s">
        <v>22</v>
      </c>
    </row>
    <row r="31" spans="1:19" ht="15" customHeight="1">
      <c r="A31" s="24"/>
      <c r="B31" s="9" t="s">
        <v>18</v>
      </c>
      <c r="C31" s="91"/>
      <c r="D31" s="91"/>
      <c r="E31" s="91"/>
      <c r="F31" s="160"/>
      <c r="G31" s="159"/>
      <c r="H31" s="91"/>
      <c r="I31" s="91"/>
      <c r="J31" s="155"/>
      <c r="K31" s="82"/>
      <c r="L31" s="65"/>
      <c r="M31" s="65"/>
      <c r="N31" s="65"/>
      <c r="O31" s="13" t="s">
        <v>22</v>
      </c>
      <c r="S31" s="25"/>
    </row>
    <row r="32" spans="2:19" ht="15" customHeight="1">
      <c r="B32" s="31" t="s">
        <v>44</v>
      </c>
      <c r="C32" s="91"/>
      <c r="D32" s="91">
        <f>SUM(D7:D31)</f>
        <v>50157</v>
      </c>
      <c r="E32" s="91"/>
      <c r="F32" s="161">
        <f>SUM(F7:F31)</f>
        <v>3599</v>
      </c>
      <c r="G32" s="159"/>
      <c r="H32" s="91">
        <f>SUM(H7:H31)</f>
        <v>48374434</v>
      </c>
      <c r="I32" s="91"/>
      <c r="J32" s="156">
        <f>SUM(J7:J31)</f>
        <v>37442</v>
      </c>
      <c r="K32" s="82"/>
      <c r="L32" s="65">
        <f>SUM(L7:L31)</f>
        <v>1101</v>
      </c>
      <c r="M32" s="65"/>
      <c r="N32" s="65">
        <f>SUM(N7:N31)</f>
        <v>1136</v>
      </c>
      <c r="O32" s="44"/>
      <c r="S32" s="25"/>
    </row>
    <row r="33" spans="2:19" ht="15" customHeight="1" hidden="1">
      <c r="B33" s="191" t="s">
        <v>68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S33" s="25"/>
    </row>
    <row r="34" spans="2:19" ht="12.75" customHeight="1" hidden="1">
      <c r="B34" s="192" t="s">
        <v>62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48"/>
      <c r="O34" s="148"/>
      <c r="S34" s="25"/>
    </row>
    <row r="35" spans="2:17" ht="105.75" customHeight="1">
      <c r="B35" s="185" t="s">
        <v>74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43"/>
      <c r="Q35" s="43"/>
    </row>
    <row r="36" spans="2:15" ht="12.75"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</row>
  </sheetData>
  <sheetProtection/>
  <mergeCells count="13">
    <mergeCell ref="B1:O1"/>
    <mergeCell ref="C5:D5"/>
    <mergeCell ref="E5:F5"/>
    <mergeCell ref="K5:L5"/>
    <mergeCell ref="M5:N5"/>
    <mergeCell ref="B2:O2"/>
    <mergeCell ref="B4:O4"/>
    <mergeCell ref="B36:O36"/>
    <mergeCell ref="B35:O35"/>
    <mergeCell ref="G5:H5"/>
    <mergeCell ref="I5:J5"/>
    <mergeCell ref="B33:O33"/>
    <mergeCell ref="B34:M34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&amp;RCCPC HO Memo 13-34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R35"/>
  <sheetViews>
    <sheetView zoomScaleSheetLayoutView="100" zoomScalePageLayoutView="0" workbookViewId="0" topLeftCell="B1">
      <selection activeCell="U34" sqref="U34"/>
    </sheetView>
  </sheetViews>
  <sheetFormatPr defaultColWidth="9.140625" defaultRowHeight="12.75"/>
  <cols>
    <col min="1" max="1" width="9.57421875" style="0" hidden="1" customWidth="1"/>
    <col min="2" max="2" width="18.7109375" style="0" customWidth="1"/>
    <col min="3" max="3" width="8.8515625" style="0" customWidth="1"/>
    <col min="4" max="4" width="7.57421875" style="0" customWidth="1"/>
    <col min="6" max="6" width="7.57421875" style="0" customWidth="1"/>
    <col min="7" max="7" width="11.00390625" style="12" customWidth="1"/>
    <col min="8" max="8" width="11.28125" style="12" customWidth="1"/>
    <col min="9" max="9" width="10.8515625" style="12" customWidth="1"/>
    <col min="10" max="10" width="10.57421875" style="12" customWidth="1"/>
    <col min="11" max="12" width="12.28125" style="12" customWidth="1"/>
    <col min="13" max="13" width="12.7109375" style="12" customWidth="1"/>
    <col min="14" max="14" width="1.421875" style="0" customWidth="1"/>
  </cols>
  <sheetData>
    <row r="1" spans="2:15" ht="15" customHeight="1">
      <c r="B1" s="179" t="s">
        <v>76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2:15" ht="12.75">
      <c r="B2" s="179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2:14" ht="12.7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2:13" ht="15.75">
      <c r="B4" s="173" t="s">
        <v>57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2:13" ht="12.75">
      <c r="B5" s="24"/>
      <c r="C5" s="176" t="s">
        <v>24</v>
      </c>
      <c r="D5" s="177"/>
      <c r="E5" s="176" t="s">
        <v>25</v>
      </c>
      <c r="F5" s="178"/>
      <c r="G5" s="188" t="s">
        <v>40</v>
      </c>
      <c r="H5" s="189"/>
      <c r="I5" s="189" t="s">
        <v>41</v>
      </c>
      <c r="J5" s="190"/>
      <c r="K5" s="178" t="s">
        <v>48</v>
      </c>
      <c r="L5" s="177"/>
      <c r="M5" s="14" t="s">
        <v>26</v>
      </c>
    </row>
    <row r="6" spans="1:13" ht="15" customHeight="1">
      <c r="A6" s="5" t="s">
        <v>53</v>
      </c>
      <c r="B6" s="5" t="s">
        <v>26</v>
      </c>
      <c r="C6" s="34" t="s">
        <v>33</v>
      </c>
      <c r="D6" s="34" t="s">
        <v>42</v>
      </c>
      <c r="E6" s="34" t="s">
        <v>33</v>
      </c>
      <c r="F6" s="35" t="s">
        <v>42</v>
      </c>
      <c r="G6" s="36" t="s">
        <v>33</v>
      </c>
      <c r="H6" s="34" t="s">
        <v>42</v>
      </c>
      <c r="I6" s="34" t="s">
        <v>33</v>
      </c>
      <c r="J6" s="41" t="s">
        <v>42</v>
      </c>
      <c r="K6" s="42" t="s">
        <v>33</v>
      </c>
      <c r="L6" s="11" t="s">
        <v>42</v>
      </c>
      <c r="M6" s="16" t="s">
        <v>21</v>
      </c>
    </row>
    <row r="7" spans="1:13" ht="15" customHeight="1">
      <c r="A7" s="24"/>
      <c r="B7" s="6" t="s">
        <v>2</v>
      </c>
      <c r="C7" s="78"/>
      <c r="D7" s="78"/>
      <c r="E7" s="78"/>
      <c r="F7" s="79"/>
      <c r="G7" s="80"/>
      <c r="H7" s="65"/>
      <c r="I7" s="65"/>
      <c r="J7" s="81"/>
      <c r="K7" s="82"/>
      <c r="L7" s="65"/>
      <c r="M7" s="13" t="s">
        <v>22</v>
      </c>
    </row>
    <row r="8" spans="1:13" ht="15" customHeight="1">
      <c r="A8" s="24"/>
      <c r="B8" s="7" t="s">
        <v>45</v>
      </c>
      <c r="C8" s="54">
        <v>5500</v>
      </c>
      <c r="D8" s="54">
        <v>6832</v>
      </c>
      <c r="E8" s="55">
        <v>125</v>
      </c>
      <c r="F8" s="73">
        <v>254</v>
      </c>
      <c r="G8" s="62">
        <v>65000</v>
      </c>
      <c r="H8" s="60">
        <v>188626</v>
      </c>
      <c r="I8" s="60">
        <v>120</v>
      </c>
      <c r="J8" s="74">
        <v>251</v>
      </c>
      <c r="K8" s="83">
        <v>150</v>
      </c>
      <c r="L8" s="84">
        <v>163</v>
      </c>
      <c r="M8" s="13" t="s">
        <v>20</v>
      </c>
    </row>
    <row r="9" spans="1:13" ht="15" customHeight="1">
      <c r="A9" s="24"/>
      <c r="B9" s="50" t="s">
        <v>60</v>
      </c>
      <c r="C9" s="78"/>
      <c r="D9" s="78"/>
      <c r="E9" s="65"/>
      <c r="F9" s="79">
        <v>39</v>
      </c>
      <c r="G9" s="80"/>
      <c r="H9" s="65">
        <v>340</v>
      </c>
      <c r="I9" s="65"/>
      <c r="J9" s="81"/>
      <c r="K9" s="82"/>
      <c r="L9" s="65"/>
      <c r="M9" s="13" t="s">
        <v>22</v>
      </c>
    </row>
    <row r="10" spans="1:13" ht="15" customHeight="1">
      <c r="A10" s="24"/>
      <c r="B10" s="50" t="s">
        <v>58</v>
      </c>
      <c r="C10" s="84">
        <v>15578</v>
      </c>
      <c r="D10" s="54">
        <v>9073</v>
      </c>
      <c r="E10" s="84">
        <v>332</v>
      </c>
      <c r="F10" s="119">
        <v>742</v>
      </c>
      <c r="G10" s="142">
        <v>10189197</v>
      </c>
      <c r="H10" s="143">
        <v>45174310</v>
      </c>
      <c r="I10" s="143">
        <v>1353</v>
      </c>
      <c r="J10" s="144">
        <v>900</v>
      </c>
      <c r="K10" s="83">
        <v>448</v>
      </c>
      <c r="L10" s="84">
        <v>342</v>
      </c>
      <c r="M10" s="27" t="s">
        <v>20</v>
      </c>
    </row>
    <row r="11" spans="1:13" s="32" customFormat="1" ht="15" customHeight="1">
      <c r="A11" s="48" t="s">
        <v>51</v>
      </c>
      <c r="B11" s="33" t="s">
        <v>38</v>
      </c>
      <c r="C11" s="56">
        <v>1750</v>
      </c>
      <c r="D11" s="56">
        <v>2509</v>
      </c>
      <c r="E11" s="56">
        <v>430</v>
      </c>
      <c r="F11" s="87">
        <v>575</v>
      </c>
      <c r="G11" s="62">
        <v>200000</v>
      </c>
      <c r="H11" s="69">
        <v>477713</v>
      </c>
      <c r="I11" s="56">
        <v>1100</v>
      </c>
      <c r="J11" s="85">
        <v>2610</v>
      </c>
      <c r="K11" s="82"/>
      <c r="L11" s="65"/>
      <c r="M11" s="27" t="s">
        <v>23</v>
      </c>
    </row>
    <row r="12" spans="1:13" ht="15" customHeight="1">
      <c r="A12" s="24" t="s">
        <v>52</v>
      </c>
      <c r="B12" s="8" t="s">
        <v>8</v>
      </c>
      <c r="C12" s="78"/>
      <c r="D12" s="78"/>
      <c r="E12" s="78"/>
      <c r="F12" s="79"/>
      <c r="G12" s="80"/>
      <c r="H12" s="65"/>
      <c r="I12" s="65"/>
      <c r="J12" s="81"/>
      <c r="K12" s="82"/>
      <c r="L12" s="65"/>
      <c r="M12" s="13" t="s">
        <v>22</v>
      </c>
    </row>
    <row r="13" spans="1:13" ht="13.5" customHeight="1">
      <c r="A13" s="24" t="s">
        <v>52</v>
      </c>
      <c r="B13" s="7" t="s">
        <v>9</v>
      </c>
      <c r="C13" s="78"/>
      <c r="D13" s="78"/>
      <c r="E13" s="78"/>
      <c r="F13" s="79"/>
      <c r="G13" s="80"/>
      <c r="H13" s="65"/>
      <c r="I13" s="65"/>
      <c r="J13" s="81"/>
      <c r="K13" s="82"/>
      <c r="L13" s="65"/>
      <c r="M13" s="13" t="s">
        <v>22</v>
      </c>
    </row>
    <row r="14" spans="1:13" ht="15" customHeight="1">
      <c r="A14" s="24" t="s">
        <v>52</v>
      </c>
      <c r="B14" s="7" t="s">
        <v>10</v>
      </c>
      <c r="C14" s="56">
        <v>605</v>
      </c>
      <c r="D14" s="56">
        <v>920</v>
      </c>
      <c r="E14" s="78"/>
      <c r="F14" s="79"/>
      <c r="G14" s="103">
        <v>2400</v>
      </c>
      <c r="H14" s="53">
        <v>12550</v>
      </c>
      <c r="I14" s="78"/>
      <c r="J14" s="81"/>
      <c r="K14" s="82"/>
      <c r="L14" s="65"/>
      <c r="M14" s="27" t="s">
        <v>23</v>
      </c>
    </row>
    <row r="15" spans="1:13" ht="15" customHeight="1">
      <c r="A15" s="24" t="s">
        <v>51</v>
      </c>
      <c r="B15" s="7" t="s">
        <v>7</v>
      </c>
      <c r="C15" s="78"/>
      <c r="D15" s="78"/>
      <c r="E15" s="78"/>
      <c r="F15" s="79"/>
      <c r="G15" s="80"/>
      <c r="H15" s="65"/>
      <c r="I15" s="65"/>
      <c r="J15" s="81"/>
      <c r="K15" s="82"/>
      <c r="L15" s="65"/>
      <c r="M15" s="13" t="s">
        <v>22</v>
      </c>
    </row>
    <row r="16" spans="1:13" ht="15" customHeight="1">
      <c r="A16" s="24" t="s">
        <v>52</v>
      </c>
      <c r="B16" s="7" t="s">
        <v>3</v>
      </c>
      <c r="C16" s="78"/>
      <c r="D16" s="78"/>
      <c r="E16" s="78"/>
      <c r="F16" s="79"/>
      <c r="G16" s="80"/>
      <c r="H16" s="65"/>
      <c r="I16" s="65"/>
      <c r="J16" s="81"/>
      <c r="K16" s="82"/>
      <c r="L16" s="65"/>
      <c r="M16" s="13" t="s">
        <v>22</v>
      </c>
    </row>
    <row r="17" spans="1:13" ht="15" customHeight="1">
      <c r="A17" s="24"/>
      <c r="B17" s="9" t="s">
        <v>4</v>
      </c>
      <c r="C17" s="78"/>
      <c r="D17" s="78"/>
      <c r="E17" s="78"/>
      <c r="F17" s="79"/>
      <c r="G17" s="80"/>
      <c r="H17" s="65"/>
      <c r="I17" s="65"/>
      <c r="J17" s="81"/>
      <c r="K17" s="82"/>
      <c r="L17" s="65"/>
      <c r="M17" s="13" t="s">
        <v>22</v>
      </c>
    </row>
    <row r="18" spans="1:13" ht="15" customHeight="1">
      <c r="A18" s="24" t="s">
        <v>52</v>
      </c>
      <c r="B18" s="9" t="s">
        <v>5</v>
      </c>
      <c r="C18" s="78"/>
      <c r="D18" s="78"/>
      <c r="E18" s="78"/>
      <c r="F18" s="79"/>
      <c r="G18" s="80"/>
      <c r="H18" s="65"/>
      <c r="I18" s="65"/>
      <c r="J18" s="81"/>
      <c r="K18" s="82"/>
      <c r="L18" s="65"/>
      <c r="M18" s="13" t="s">
        <v>22</v>
      </c>
    </row>
    <row r="19" spans="1:13" ht="15" customHeight="1">
      <c r="A19" s="24" t="s">
        <v>51</v>
      </c>
      <c r="B19" s="9" t="s">
        <v>6</v>
      </c>
      <c r="C19" s="78"/>
      <c r="D19" s="78"/>
      <c r="E19" s="78"/>
      <c r="F19" s="79"/>
      <c r="G19" s="80"/>
      <c r="H19" s="65"/>
      <c r="I19" s="65"/>
      <c r="J19" s="81"/>
      <c r="K19" s="82"/>
      <c r="L19" s="65"/>
      <c r="M19" s="27" t="s">
        <v>22</v>
      </c>
    </row>
    <row r="20" spans="1:13" s="32" customFormat="1" ht="15" customHeight="1">
      <c r="A20" s="48" t="s">
        <v>52</v>
      </c>
      <c r="B20" s="31" t="s">
        <v>55</v>
      </c>
      <c r="C20" s="58">
        <v>1470</v>
      </c>
      <c r="D20" s="56">
        <v>287</v>
      </c>
      <c r="E20" s="58">
        <v>129</v>
      </c>
      <c r="F20" s="56">
        <v>33</v>
      </c>
      <c r="G20" s="68">
        <v>1169705</v>
      </c>
      <c r="H20" s="56">
        <v>236896</v>
      </c>
      <c r="I20" s="69">
        <v>116</v>
      </c>
      <c r="J20" s="87">
        <v>654</v>
      </c>
      <c r="K20" s="64"/>
      <c r="L20" s="65"/>
      <c r="M20" s="27" t="s">
        <v>23</v>
      </c>
    </row>
    <row r="21" spans="1:13" ht="15" customHeight="1">
      <c r="A21" s="48" t="s">
        <v>52</v>
      </c>
      <c r="B21" s="9" t="s">
        <v>11</v>
      </c>
      <c r="C21" s="57">
        <v>1129</v>
      </c>
      <c r="D21" s="54">
        <v>3975</v>
      </c>
      <c r="E21" s="78"/>
      <c r="F21" s="78">
        <v>203</v>
      </c>
      <c r="G21" s="62">
        <v>2310</v>
      </c>
      <c r="H21" s="63">
        <v>7582</v>
      </c>
      <c r="I21" s="76"/>
      <c r="J21" s="167">
        <v>221</v>
      </c>
      <c r="K21" s="64"/>
      <c r="L21" s="65"/>
      <c r="M21" s="13" t="s">
        <v>23</v>
      </c>
    </row>
    <row r="22" spans="1:13" ht="15" customHeight="1">
      <c r="A22" s="24" t="s">
        <v>51</v>
      </c>
      <c r="B22" s="7" t="s">
        <v>12</v>
      </c>
      <c r="C22" s="56">
        <v>400</v>
      </c>
      <c r="D22" s="53">
        <v>511</v>
      </c>
      <c r="E22" s="66" t="s">
        <v>70</v>
      </c>
      <c r="F22" s="134">
        <v>67</v>
      </c>
      <c r="G22" s="56">
        <v>300000</v>
      </c>
      <c r="H22" s="53">
        <v>423388</v>
      </c>
      <c r="I22" s="66" t="s">
        <v>70</v>
      </c>
      <c r="J22" s="104">
        <v>135</v>
      </c>
      <c r="K22" s="82"/>
      <c r="L22" s="65"/>
      <c r="M22" s="13" t="s">
        <v>23</v>
      </c>
    </row>
    <row r="23" spans="1:13" ht="15" customHeight="1">
      <c r="A23" s="24"/>
      <c r="B23" s="9" t="s">
        <v>72</v>
      </c>
      <c r="C23" s="56">
        <v>2310</v>
      </c>
      <c r="D23" s="67">
        <v>2745</v>
      </c>
      <c r="E23" s="53">
        <v>65</v>
      </c>
      <c r="F23" s="67">
        <v>1140</v>
      </c>
      <c r="G23" s="103">
        <v>50511</v>
      </c>
      <c r="H23" s="53">
        <v>125000</v>
      </c>
      <c r="I23" s="86">
        <v>1500</v>
      </c>
      <c r="J23" s="74">
        <v>25000</v>
      </c>
      <c r="K23" s="82"/>
      <c r="L23" s="65"/>
      <c r="M23" s="13" t="s">
        <v>23</v>
      </c>
    </row>
    <row r="24" spans="1:13" ht="15" customHeight="1">
      <c r="A24" s="24" t="s">
        <v>51</v>
      </c>
      <c r="B24" s="9" t="s">
        <v>47</v>
      </c>
      <c r="C24" s="78"/>
      <c r="D24" s="76">
        <v>4</v>
      </c>
      <c r="E24" s="94"/>
      <c r="F24" s="95"/>
      <c r="G24" s="88"/>
      <c r="H24" s="76"/>
      <c r="I24" s="94"/>
      <c r="J24" s="90"/>
      <c r="K24" s="82"/>
      <c r="L24" s="65"/>
      <c r="M24" s="27" t="s">
        <v>22</v>
      </c>
    </row>
    <row r="25" spans="1:13" ht="15" customHeight="1">
      <c r="A25" s="24"/>
      <c r="B25" s="9" t="s">
        <v>13</v>
      </c>
      <c r="C25" s="91"/>
      <c r="D25" s="65"/>
      <c r="E25" s="65"/>
      <c r="F25" s="79"/>
      <c r="G25" s="80"/>
      <c r="H25" s="65"/>
      <c r="I25" s="65"/>
      <c r="J25" s="81"/>
      <c r="K25" s="82"/>
      <c r="L25" s="65"/>
      <c r="M25" s="13" t="s">
        <v>22</v>
      </c>
    </row>
    <row r="26" spans="1:18" ht="15" customHeight="1">
      <c r="A26" s="24"/>
      <c r="B26" s="10" t="s">
        <v>14</v>
      </c>
      <c r="C26" s="91"/>
      <c r="D26" s="65"/>
      <c r="E26" s="65"/>
      <c r="F26" s="79"/>
      <c r="G26" s="80"/>
      <c r="H26" s="65"/>
      <c r="I26" s="65"/>
      <c r="J26" s="81"/>
      <c r="K26" s="82"/>
      <c r="L26" s="65"/>
      <c r="M26" s="13" t="s">
        <v>22</v>
      </c>
      <c r="R26" s="25"/>
    </row>
    <row r="27" spans="1:13" ht="15" customHeight="1">
      <c r="A27" s="24" t="s">
        <v>52</v>
      </c>
      <c r="B27" s="9" t="s">
        <v>61</v>
      </c>
      <c r="C27" s="91"/>
      <c r="D27" s="65"/>
      <c r="E27" s="65"/>
      <c r="F27" s="79"/>
      <c r="G27" s="80"/>
      <c r="H27" s="65"/>
      <c r="I27" s="65"/>
      <c r="J27" s="81"/>
      <c r="K27" s="82"/>
      <c r="L27" s="65"/>
      <c r="M27" s="13" t="s">
        <v>22</v>
      </c>
    </row>
    <row r="28" spans="1:18" ht="15" customHeight="1">
      <c r="A28" s="24" t="s">
        <v>51</v>
      </c>
      <c r="B28" s="125" t="s">
        <v>15</v>
      </c>
      <c r="C28" s="60">
        <v>214</v>
      </c>
      <c r="D28" s="73">
        <v>215</v>
      </c>
      <c r="E28" s="65"/>
      <c r="F28" s="79">
        <v>31</v>
      </c>
      <c r="G28" s="62">
        <v>100000</v>
      </c>
      <c r="H28" s="63">
        <v>110935</v>
      </c>
      <c r="I28" s="65"/>
      <c r="J28" s="81"/>
      <c r="K28" s="82"/>
      <c r="L28" s="65"/>
      <c r="M28" s="13" t="s">
        <v>23</v>
      </c>
      <c r="R28" s="25"/>
    </row>
    <row r="29" spans="1:13" ht="15" customHeight="1">
      <c r="A29" s="24" t="s">
        <v>51</v>
      </c>
      <c r="B29" s="122" t="s">
        <v>16</v>
      </c>
      <c r="C29" s="60">
        <v>1789</v>
      </c>
      <c r="D29" s="54">
        <v>6094</v>
      </c>
      <c r="E29" s="56">
        <v>116</v>
      </c>
      <c r="F29" s="67">
        <v>136</v>
      </c>
      <c r="G29" s="62">
        <v>442152</v>
      </c>
      <c r="H29" s="63">
        <v>781860</v>
      </c>
      <c r="I29" s="60">
        <v>136</v>
      </c>
      <c r="J29" s="74">
        <v>265</v>
      </c>
      <c r="K29" s="82"/>
      <c r="L29" s="65"/>
      <c r="M29" s="13" t="s">
        <v>23</v>
      </c>
    </row>
    <row r="30" spans="1:13" ht="15" customHeight="1">
      <c r="A30" s="24"/>
      <c r="B30" s="9" t="s">
        <v>17</v>
      </c>
      <c r="C30" s="91"/>
      <c r="D30" s="65"/>
      <c r="E30" s="65"/>
      <c r="F30" s="79"/>
      <c r="G30" s="80"/>
      <c r="H30" s="65"/>
      <c r="I30" s="65"/>
      <c r="J30" s="81"/>
      <c r="K30" s="82"/>
      <c r="L30" s="65"/>
      <c r="M30" s="13" t="s">
        <v>22</v>
      </c>
    </row>
    <row r="31" spans="1:17" ht="15" customHeight="1">
      <c r="A31" s="24"/>
      <c r="B31" s="9" t="s">
        <v>18</v>
      </c>
      <c r="C31" s="91"/>
      <c r="D31" s="65"/>
      <c r="E31" s="65"/>
      <c r="F31" s="79"/>
      <c r="G31" s="80"/>
      <c r="H31" s="65"/>
      <c r="I31" s="65"/>
      <c r="J31" s="81"/>
      <c r="K31" s="82"/>
      <c r="L31" s="65"/>
      <c r="M31" s="13" t="s">
        <v>22</v>
      </c>
      <c r="Q31" s="25"/>
    </row>
    <row r="32" spans="2:17" ht="15" customHeight="1">
      <c r="B32" s="7" t="s">
        <v>44</v>
      </c>
      <c r="C32" s="91"/>
      <c r="D32" s="65">
        <f>SUM(D7:D31)</f>
        <v>33165</v>
      </c>
      <c r="E32" s="65"/>
      <c r="F32" s="79">
        <f>SUM(F7:F31)</f>
        <v>3220</v>
      </c>
      <c r="G32" s="80"/>
      <c r="H32" s="65">
        <f>SUM(H7:H31)</f>
        <v>47539200</v>
      </c>
      <c r="I32" s="65"/>
      <c r="J32" s="81">
        <f>SUM(J7:J31)</f>
        <v>30036</v>
      </c>
      <c r="K32" s="82"/>
      <c r="L32" s="65">
        <f>SUM(L7:L31)</f>
        <v>505</v>
      </c>
      <c r="M32" s="44"/>
      <c r="Q32" s="25"/>
    </row>
    <row r="33" spans="2:17" ht="15" customHeight="1" hidden="1">
      <c r="B33" s="191" t="s">
        <v>68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2"/>
      <c r="Q33" s="25"/>
    </row>
    <row r="34" spans="2:17" ht="15" customHeight="1" hidden="1">
      <c r="B34" s="192" t="s">
        <v>62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48"/>
      <c r="O34" s="148"/>
      <c r="Q34" s="25"/>
    </row>
    <row r="35" spans="2:17" ht="114.75" customHeight="1">
      <c r="B35" s="185" t="s">
        <v>74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38"/>
      <c r="O35" s="138"/>
      <c r="P35" s="43"/>
      <c r="Q35" s="43"/>
    </row>
  </sheetData>
  <sheetProtection/>
  <mergeCells count="12">
    <mergeCell ref="G5:H5"/>
    <mergeCell ref="I5:J5"/>
    <mergeCell ref="B1:O1"/>
    <mergeCell ref="B2:O2"/>
    <mergeCell ref="B4:M4"/>
    <mergeCell ref="B3:N3"/>
    <mergeCell ref="B35:M35"/>
    <mergeCell ref="C5:D5"/>
    <mergeCell ref="E5:F5"/>
    <mergeCell ref="K5:L5"/>
    <mergeCell ref="B33:O33"/>
    <mergeCell ref="B34:M34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&amp;RCCPC HO Memo 13-34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35"/>
  <sheetViews>
    <sheetView zoomScaleSheetLayoutView="100" zoomScalePageLayoutView="0" workbookViewId="0" topLeftCell="B1">
      <selection activeCell="U34" sqref="U34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79" t="s">
        <v>76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46"/>
      <c r="Q1" s="46"/>
      <c r="R1" s="46"/>
      <c r="S1" s="46"/>
      <c r="T1" s="46"/>
      <c r="U1" s="46"/>
    </row>
    <row r="2" spans="2:21" ht="12.75">
      <c r="B2" s="179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7"/>
      <c r="Q2" s="47"/>
      <c r="R2" s="47"/>
      <c r="S2" s="47"/>
      <c r="T2" s="47"/>
      <c r="U2" s="47"/>
    </row>
    <row r="3" spans="2:21" ht="12.7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2"/>
      <c r="P3" s="2"/>
      <c r="Q3" s="2"/>
      <c r="R3" s="2"/>
      <c r="S3" s="2"/>
      <c r="T3" s="2"/>
      <c r="U3" s="2"/>
    </row>
    <row r="4" spans="2:13" ht="15" customHeight="1">
      <c r="B4" s="173" t="s">
        <v>49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2:13" ht="15" customHeight="1">
      <c r="B5" s="24"/>
      <c r="C5" s="176" t="s">
        <v>24</v>
      </c>
      <c r="D5" s="177"/>
      <c r="E5" s="176" t="s">
        <v>25</v>
      </c>
      <c r="F5" s="178"/>
      <c r="G5" s="183" t="s">
        <v>40</v>
      </c>
      <c r="H5" s="177"/>
      <c r="I5" s="176" t="s">
        <v>41</v>
      </c>
      <c r="J5" s="178"/>
      <c r="K5" s="195" t="s">
        <v>50</v>
      </c>
      <c r="L5" s="177"/>
      <c r="M5" s="14" t="s">
        <v>26</v>
      </c>
    </row>
    <row r="6" spans="1:13" s="1" customFormat="1" ht="15" customHeight="1">
      <c r="A6" s="5" t="s">
        <v>53</v>
      </c>
      <c r="B6" s="5" t="s">
        <v>26</v>
      </c>
      <c r="C6" s="34" t="s">
        <v>33</v>
      </c>
      <c r="D6" s="34" t="s">
        <v>42</v>
      </c>
      <c r="E6" s="34" t="s">
        <v>33</v>
      </c>
      <c r="F6" s="35" t="s">
        <v>42</v>
      </c>
      <c r="G6" s="36" t="s">
        <v>33</v>
      </c>
      <c r="H6" s="34" t="s">
        <v>42</v>
      </c>
      <c r="I6" s="34" t="s">
        <v>33</v>
      </c>
      <c r="J6" s="35" t="s">
        <v>42</v>
      </c>
      <c r="K6" s="39" t="s">
        <v>33</v>
      </c>
      <c r="L6" s="11" t="s">
        <v>42</v>
      </c>
      <c r="M6" s="19" t="s">
        <v>21</v>
      </c>
    </row>
    <row r="7" spans="1:13" ht="15" customHeight="1">
      <c r="A7" s="24"/>
      <c r="B7" s="121" t="s">
        <v>2</v>
      </c>
      <c r="C7" s="97"/>
      <c r="D7" s="97"/>
      <c r="E7" s="97"/>
      <c r="F7" s="98"/>
      <c r="G7" s="99"/>
      <c r="H7" s="97"/>
      <c r="I7" s="97"/>
      <c r="J7" s="81"/>
      <c r="K7" s="96"/>
      <c r="L7" s="97"/>
      <c r="M7" s="157" t="s">
        <v>22</v>
      </c>
    </row>
    <row r="8" spans="1:13" ht="15" customHeight="1">
      <c r="A8" s="24"/>
      <c r="B8" s="122" t="s">
        <v>45</v>
      </c>
      <c r="C8" s="97"/>
      <c r="D8" s="97"/>
      <c r="E8" s="97"/>
      <c r="F8" s="98"/>
      <c r="G8" s="99"/>
      <c r="H8" s="65"/>
      <c r="I8" s="97"/>
      <c r="J8" s="81"/>
      <c r="K8" s="96"/>
      <c r="L8" s="97"/>
      <c r="M8" s="13" t="s">
        <v>22</v>
      </c>
    </row>
    <row r="9" spans="1:13" ht="15" customHeight="1">
      <c r="A9" s="24"/>
      <c r="B9" s="123" t="s">
        <v>60</v>
      </c>
      <c r="C9" s="97"/>
      <c r="D9" s="97"/>
      <c r="E9" s="97"/>
      <c r="F9" s="101">
        <v>39</v>
      </c>
      <c r="G9" s="99"/>
      <c r="H9" s="65">
        <v>4082</v>
      </c>
      <c r="I9" s="97"/>
      <c r="J9" s="81">
        <v>153</v>
      </c>
      <c r="K9" s="96"/>
      <c r="L9" s="97"/>
      <c r="M9" s="13" t="s">
        <v>22</v>
      </c>
    </row>
    <row r="10" spans="1:13" ht="15" customHeight="1">
      <c r="A10" s="24"/>
      <c r="B10" s="123" t="s">
        <v>58</v>
      </c>
      <c r="C10" s="65"/>
      <c r="D10" s="65"/>
      <c r="E10" s="65"/>
      <c r="F10" s="101"/>
      <c r="G10" s="102"/>
      <c r="H10" s="65"/>
      <c r="I10" s="65"/>
      <c r="J10" s="81"/>
      <c r="K10" s="96"/>
      <c r="L10" s="97"/>
      <c r="M10" s="13" t="s">
        <v>22</v>
      </c>
    </row>
    <row r="11" spans="1:13" ht="15" customHeight="1">
      <c r="A11" s="24" t="s">
        <v>51</v>
      </c>
      <c r="B11" s="124" t="s">
        <v>19</v>
      </c>
      <c r="C11" s="65"/>
      <c r="D11" s="65"/>
      <c r="E11" s="65"/>
      <c r="F11" s="101"/>
      <c r="G11" s="99"/>
      <c r="H11" s="65"/>
      <c r="I11" s="65"/>
      <c r="J11" s="81"/>
      <c r="K11" s="96"/>
      <c r="L11" s="97"/>
      <c r="M11" s="13" t="s">
        <v>22</v>
      </c>
    </row>
    <row r="12" spans="1:13" ht="15" customHeight="1">
      <c r="A12" s="24" t="s">
        <v>52</v>
      </c>
      <c r="B12" s="124" t="s">
        <v>8</v>
      </c>
      <c r="C12" s="65"/>
      <c r="D12" s="65"/>
      <c r="E12" s="65"/>
      <c r="F12" s="101"/>
      <c r="G12" s="102"/>
      <c r="H12" s="65"/>
      <c r="I12" s="65"/>
      <c r="J12" s="81"/>
      <c r="K12" s="96"/>
      <c r="L12" s="97"/>
      <c r="M12" s="13" t="s">
        <v>22</v>
      </c>
    </row>
    <row r="13" spans="1:13" ht="15" customHeight="1">
      <c r="A13" s="24" t="s">
        <v>52</v>
      </c>
      <c r="B13" s="122" t="s">
        <v>9</v>
      </c>
      <c r="C13" s="65"/>
      <c r="D13" s="65"/>
      <c r="E13" s="65"/>
      <c r="F13" s="101"/>
      <c r="G13" s="80"/>
      <c r="H13" s="65"/>
      <c r="I13" s="65"/>
      <c r="J13" s="81"/>
      <c r="K13" s="96"/>
      <c r="L13" s="97"/>
      <c r="M13" s="13" t="s">
        <v>22</v>
      </c>
    </row>
    <row r="14" spans="1:13" ht="15" customHeight="1">
      <c r="A14" s="24" t="s">
        <v>52</v>
      </c>
      <c r="B14" s="122" t="s">
        <v>10</v>
      </c>
      <c r="C14" s="65"/>
      <c r="D14" s="65"/>
      <c r="E14" s="65"/>
      <c r="F14" s="101"/>
      <c r="G14" s="80"/>
      <c r="H14" s="65"/>
      <c r="I14" s="65"/>
      <c r="J14" s="81"/>
      <c r="K14" s="96"/>
      <c r="L14" s="97"/>
      <c r="M14" s="162" t="s">
        <v>22</v>
      </c>
    </row>
    <row r="15" spans="1:13" ht="15" customHeight="1">
      <c r="A15" s="24" t="s">
        <v>51</v>
      </c>
      <c r="B15" s="122" t="s">
        <v>7</v>
      </c>
      <c r="C15" s="65"/>
      <c r="D15" s="65"/>
      <c r="E15" s="65"/>
      <c r="F15" s="101"/>
      <c r="G15" s="80"/>
      <c r="H15" s="65"/>
      <c r="I15" s="65"/>
      <c r="J15" s="81"/>
      <c r="K15" s="96"/>
      <c r="L15" s="97"/>
      <c r="M15" s="13" t="s">
        <v>22</v>
      </c>
    </row>
    <row r="16" spans="1:13" ht="15" customHeight="1">
      <c r="A16" s="24" t="s">
        <v>52</v>
      </c>
      <c r="B16" s="122" t="s">
        <v>3</v>
      </c>
      <c r="C16" s="65"/>
      <c r="D16" s="65"/>
      <c r="E16" s="65"/>
      <c r="F16" s="101"/>
      <c r="G16" s="80"/>
      <c r="H16" s="65"/>
      <c r="I16" s="65"/>
      <c r="J16" s="81"/>
      <c r="K16" s="96"/>
      <c r="L16" s="97"/>
      <c r="M16" s="13" t="s">
        <v>22</v>
      </c>
    </row>
    <row r="17" spans="1:13" ht="15" customHeight="1">
      <c r="A17" s="24"/>
      <c r="B17" s="125" t="s">
        <v>4</v>
      </c>
      <c r="C17" s="65"/>
      <c r="D17" s="65"/>
      <c r="E17" s="65"/>
      <c r="F17" s="101"/>
      <c r="G17" s="80"/>
      <c r="H17" s="65"/>
      <c r="I17" s="65"/>
      <c r="J17" s="81"/>
      <c r="K17" s="96"/>
      <c r="L17" s="97"/>
      <c r="M17" s="13" t="s">
        <v>22</v>
      </c>
    </row>
    <row r="18" spans="1:13" ht="15" customHeight="1">
      <c r="A18" s="24" t="s">
        <v>52</v>
      </c>
      <c r="B18" s="125" t="s">
        <v>5</v>
      </c>
      <c r="C18" s="65"/>
      <c r="D18" s="65"/>
      <c r="E18" s="65"/>
      <c r="F18" s="101"/>
      <c r="G18" s="80"/>
      <c r="H18" s="65"/>
      <c r="I18" s="65"/>
      <c r="J18" s="81"/>
      <c r="K18" s="96"/>
      <c r="L18" s="97"/>
      <c r="M18" s="13" t="s">
        <v>22</v>
      </c>
    </row>
    <row r="19" spans="1:13" ht="15" customHeight="1">
      <c r="A19" s="24" t="s">
        <v>51</v>
      </c>
      <c r="B19" s="125" t="s">
        <v>6</v>
      </c>
      <c r="C19" s="65"/>
      <c r="D19" s="65"/>
      <c r="E19" s="65"/>
      <c r="F19" s="101"/>
      <c r="G19" s="80"/>
      <c r="H19" s="65"/>
      <c r="I19" s="65"/>
      <c r="J19" s="81"/>
      <c r="K19" s="96"/>
      <c r="L19" s="97"/>
      <c r="M19" s="13" t="s">
        <v>22</v>
      </c>
    </row>
    <row r="20" spans="1:13" s="32" customFormat="1" ht="15" customHeight="1">
      <c r="A20" s="48" t="s">
        <v>52</v>
      </c>
      <c r="B20" s="31" t="s">
        <v>55</v>
      </c>
      <c r="C20" s="89"/>
      <c r="D20" s="65"/>
      <c r="E20" s="94"/>
      <c r="F20" s="101"/>
      <c r="G20" s="80"/>
      <c r="H20" s="65"/>
      <c r="I20" s="65"/>
      <c r="J20" s="81"/>
      <c r="K20" s="96"/>
      <c r="L20" s="97"/>
      <c r="M20" s="27" t="s">
        <v>22</v>
      </c>
    </row>
    <row r="21" spans="1:13" ht="15" customHeight="1">
      <c r="A21" s="49" t="s">
        <v>52</v>
      </c>
      <c r="B21" s="9" t="s">
        <v>11</v>
      </c>
      <c r="C21" s="57">
        <v>2374</v>
      </c>
      <c r="D21" s="54">
        <v>3174</v>
      </c>
      <c r="E21" s="94"/>
      <c r="F21" s="101">
        <v>228</v>
      </c>
      <c r="G21" s="135">
        <v>1820</v>
      </c>
      <c r="H21" s="57">
        <v>4890</v>
      </c>
      <c r="I21" s="65"/>
      <c r="J21" s="81">
        <v>228</v>
      </c>
      <c r="K21" s="96"/>
      <c r="L21" s="97"/>
      <c r="M21" s="13" t="s">
        <v>23</v>
      </c>
    </row>
    <row r="22" spans="1:13" ht="15" customHeight="1">
      <c r="A22" s="24" t="s">
        <v>51</v>
      </c>
      <c r="B22" s="7" t="s">
        <v>12</v>
      </c>
      <c r="C22" s="65"/>
      <c r="D22" s="97"/>
      <c r="E22" s="105"/>
      <c r="F22" s="106"/>
      <c r="G22" s="99"/>
      <c r="H22" s="79"/>
      <c r="I22" s="106"/>
      <c r="J22" s="79"/>
      <c r="K22" s="96"/>
      <c r="L22" s="97"/>
      <c r="M22" s="13" t="s">
        <v>22</v>
      </c>
    </row>
    <row r="23" spans="1:13" ht="15" customHeight="1">
      <c r="A23" s="24"/>
      <c r="B23" s="9" t="s">
        <v>72</v>
      </c>
      <c r="C23" s="53">
        <v>4761</v>
      </c>
      <c r="D23" s="53">
        <v>8479</v>
      </c>
      <c r="E23" s="105"/>
      <c r="F23" s="163">
        <v>90</v>
      </c>
      <c r="G23" s="103">
        <v>40300</v>
      </c>
      <c r="H23" s="67">
        <v>375000</v>
      </c>
      <c r="I23" s="106"/>
      <c r="J23" s="79">
        <v>26200</v>
      </c>
      <c r="K23" s="96"/>
      <c r="L23" s="97"/>
      <c r="M23" s="13" t="s">
        <v>23</v>
      </c>
    </row>
    <row r="24" spans="1:13" ht="15" customHeight="1">
      <c r="A24" s="24" t="s">
        <v>51</v>
      </c>
      <c r="B24" s="9" t="s">
        <v>47</v>
      </c>
      <c r="C24" s="107"/>
      <c r="D24" s="65"/>
      <c r="E24" s="107"/>
      <c r="F24" s="79"/>
      <c r="G24" s="108"/>
      <c r="H24" s="76"/>
      <c r="I24" s="107"/>
      <c r="J24" s="79"/>
      <c r="K24" s="96"/>
      <c r="L24" s="97"/>
      <c r="M24" s="27" t="s">
        <v>22</v>
      </c>
    </row>
    <row r="25" spans="1:13" ht="15" customHeight="1">
      <c r="A25" s="24"/>
      <c r="B25" s="125" t="s">
        <v>13</v>
      </c>
      <c r="C25" s="65"/>
      <c r="D25" s="97"/>
      <c r="E25" s="105"/>
      <c r="F25" s="106"/>
      <c r="G25" s="99"/>
      <c r="H25" s="106"/>
      <c r="I25" s="106"/>
      <c r="J25" s="79"/>
      <c r="K25" s="96"/>
      <c r="L25" s="97"/>
      <c r="M25" s="13" t="s">
        <v>22</v>
      </c>
    </row>
    <row r="26" spans="1:13" ht="15" customHeight="1">
      <c r="A26" s="24"/>
      <c r="B26" s="140" t="s">
        <v>14</v>
      </c>
      <c r="C26" s="65"/>
      <c r="D26" s="65"/>
      <c r="E26" s="109"/>
      <c r="F26" s="79"/>
      <c r="G26" s="77"/>
      <c r="H26" s="76"/>
      <c r="I26" s="76"/>
      <c r="J26" s="79"/>
      <c r="K26" s="96"/>
      <c r="L26" s="97"/>
      <c r="M26" s="13" t="s">
        <v>22</v>
      </c>
    </row>
    <row r="27" spans="1:13" ht="15" customHeight="1">
      <c r="A27" s="24" t="s">
        <v>52</v>
      </c>
      <c r="B27" s="125" t="s">
        <v>61</v>
      </c>
      <c r="C27" s="60">
        <v>3114</v>
      </c>
      <c r="D27" s="53">
        <v>2957</v>
      </c>
      <c r="E27" s="109"/>
      <c r="F27" s="79">
        <v>20</v>
      </c>
      <c r="G27" s="62">
        <v>44757</v>
      </c>
      <c r="H27" s="67">
        <v>2775</v>
      </c>
      <c r="I27" s="76"/>
      <c r="J27" s="79"/>
      <c r="K27" s="96"/>
      <c r="L27" s="97"/>
      <c r="M27" s="13" t="s">
        <v>23</v>
      </c>
    </row>
    <row r="28" spans="1:16" ht="15" customHeight="1">
      <c r="A28" s="24" t="s">
        <v>51</v>
      </c>
      <c r="B28" s="125" t="s">
        <v>15</v>
      </c>
      <c r="C28" s="65"/>
      <c r="D28" s="65"/>
      <c r="E28" s="97"/>
      <c r="F28" s="106"/>
      <c r="G28" s="99"/>
      <c r="H28" s="79"/>
      <c r="I28" s="106"/>
      <c r="J28" s="79"/>
      <c r="K28" s="96"/>
      <c r="L28" s="97"/>
      <c r="M28" s="13" t="s">
        <v>22</v>
      </c>
      <c r="P28" s="25"/>
    </row>
    <row r="29" spans="1:16" ht="15" customHeight="1">
      <c r="A29" s="24" t="s">
        <v>51</v>
      </c>
      <c r="B29" s="7" t="s">
        <v>16</v>
      </c>
      <c r="C29" s="65"/>
      <c r="D29" s="65"/>
      <c r="E29" s="65"/>
      <c r="F29" s="79"/>
      <c r="G29" s="80"/>
      <c r="H29" s="76"/>
      <c r="I29" s="110"/>
      <c r="J29" s="79"/>
      <c r="K29" s="96"/>
      <c r="L29" s="97"/>
      <c r="M29" s="27" t="s">
        <v>22</v>
      </c>
      <c r="P29" s="25"/>
    </row>
    <row r="30" spans="1:17" ht="15" customHeight="1">
      <c r="A30" s="24"/>
      <c r="B30" s="9" t="s">
        <v>17</v>
      </c>
      <c r="C30" s="65"/>
      <c r="D30" s="97"/>
      <c r="E30" s="97"/>
      <c r="F30" s="79"/>
      <c r="G30" s="99"/>
      <c r="H30" s="106"/>
      <c r="I30" s="106"/>
      <c r="J30" s="79"/>
      <c r="K30" s="96"/>
      <c r="L30" s="97"/>
      <c r="M30" s="13" t="s">
        <v>22</v>
      </c>
      <c r="P30" s="25"/>
      <c r="Q30" s="25"/>
    </row>
    <row r="31" spans="1:17" ht="15" customHeight="1">
      <c r="A31" s="24"/>
      <c r="B31" s="9" t="s">
        <v>18</v>
      </c>
      <c r="C31" s="65"/>
      <c r="D31" s="65"/>
      <c r="E31" s="97"/>
      <c r="F31" s="106"/>
      <c r="G31" s="99"/>
      <c r="H31" s="106"/>
      <c r="I31" s="106"/>
      <c r="J31" s="81"/>
      <c r="K31" s="96"/>
      <c r="L31" s="97"/>
      <c r="M31" s="13" t="s">
        <v>22</v>
      </c>
      <c r="N31" s="21"/>
      <c r="O31" s="23"/>
      <c r="P31" s="23"/>
      <c r="Q31" s="23"/>
    </row>
    <row r="32" spans="2:17" ht="15" customHeight="1">
      <c r="B32" s="7" t="s">
        <v>44</v>
      </c>
      <c r="C32" s="65"/>
      <c r="D32" s="65">
        <f>SUM(D7:D31)</f>
        <v>14610</v>
      </c>
      <c r="E32" s="97"/>
      <c r="F32" s="79">
        <f>SUM(F7:F31)</f>
        <v>377</v>
      </c>
      <c r="G32" s="80"/>
      <c r="H32" s="79">
        <f>SUM(H7:H31)</f>
        <v>386747</v>
      </c>
      <c r="I32" s="79"/>
      <c r="J32" s="81">
        <f>SUM(J7:J31)</f>
        <v>26581</v>
      </c>
      <c r="K32" s="96"/>
      <c r="L32" s="97"/>
      <c r="M32" s="44"/>
      <c r="N32" s="23"/>
      <c r="O32" s="23"/>
      <c r="P32" s="23"/>
      <c r="Q32" s="23"/>
    </row>
    <row r="33" spans="2:17" ht="15" customHeight="1" hidden="1">
      <c r="B33" s="186" t="s">
        <v>65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49"/>
      <c r="O33" s="149"/>
      <c r="P33" s="149"/>
      <c r="Q33" s="149"/>
    </row>
    <row r="34" spans="2:17" ht="94.5" customHeight="1">
      <c r="B34" s="185" t="s">
        <v>75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50"/>
      <c r="O34" s="150"/>
      <c r="P34" s="150"/>
      <c r="Q34" s="150"/>
    </row>
    <row r="35" ht="67.5" customHeight="1">
      <c r="B35" s="51"/>
    </row>
  </sheetData>
  <sheetProtection/>
  <mergeCells count="11">
    <mergeCell ref="K5:L5"/>
    <mergeCell ref="B33:M33"/>
    <mergeCell ref="B34:M34"/>
    <mergeCell ref="C5:D5"/>
    <mergeCell ref="B3:N3"/>
    <mergeCell ref="B1:O1"/>
    <mergeCell ref="B2:O2"/>
    <mergeCell ref="G5:H5"/>
    <mergeCell ref="I5:J5"/>
    <mergeCell ref="B4:M4"/>
    <mergeCell ref="E5:F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&amp;RCCPC HO Memo 13-34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U34"/>
  <sheetViews>
    <sheetView zoomScaleSheetLayoutView="100" zoomScalePageLayoutView="0" workbookViewId="0" topLeftCell="B1">
      <selection activeCell="U34" sqref="U34"/>
    </sheetView>
  </sheetViews>
  <sheetFormatPr defaultColWidth="9.140625" defaultRowHeight="12.75"/>
  <cols>
    <col min="1" max="1" width="0" style="0" hidden="1" customWidth="1"/>
    <col min="2" max="2" width="19.28125" style="0" customWidth="1"/>
    <col min="3" max="4" width="10.8515625" style="0" customWidth="1"/>
    <col min="5" max="5" width="10.140625" style="0" customWidth="1"/>
    <col min="6" max="6" width="9.57421875" style="0" customWidth="1"/>
    <col min="7" max="7" width="10.7109375" style="12" customWidth="1"/>
    <col min="8" max="8" width="11.8515625" style="12" customWidth="1"/>
    <col min="9" max="9" width="11.7109375" style="12" customWidth="1"/>
    <col min="10" max="10" width="11.8515625" style="12" customWidth="1"/>
    <col min="11" max="11" width="12.28125" style="12" customWidth="1"/>
    <col min="12" max="12" width="11.28125" style="12" customWidth="1"/>
    <col min="13" max="13" width="13.28125" style="12" customWidth="1"/>
    <col min="14" max="14" width="0.71875" style="0" customWidth="1"/>
    <col min="17" max="17" width="11.00390625" style="0" customWidth="1"/>
  </cols>
  <sheetData>
    <row r="1" spans="2:21" ht="15" customHeight="1">
      <c r="B1" s="179" t="s">
        <v>76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46"/>
      <c r="Q1" s="46"/>
      <c r="R1" s="46"/>
      <c r="S1" s="46"/>
      <c r="T1" s="46"/>
      <c r="U1" s="46"/>
    </row>
    <row r="2" spans="2:21" ht="12.75">
      <c r="B2" s="179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7"/>
      <c r="Q2" s="47"/>
      <c r="R2" s="47"/>
      <c r="S2" s="47"/>
      <c r="T2" s="47"/>
      <c r="U2" s="47"/>
    </row>
    <row r="3" spans="2:21" ht="12.7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2"/>
      <c r="P3" s="2"/>
      <c r="Q3" s="2"/>
      <c r="R3" s="2"/>
      <c r="S3" s="2"/>
      <c r="T3" s="2"/>
      <c r="U3" s="2"/>
    </row>
    <row r="4" spans="2:13" ht="15" customHeight="1">
      <c r="B4" s="173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2:13" ht="15" customHeight="1">
      <c r="B5" s="24"/>
      <c r="C5" s="176" t="s">
        <v>24</v>
      </c>
      <c r="D5" s="177"/>
      <c r="E5" s="176" t="s">
        <v>25</v>
      </c>
      <c r="F5" s="178"/>
      <c r="G5" s="183" t="s">
        <v>40</v>
      </c>
      <c r="H5" s="177"/>
      <c r="I5" s="176" t="s">
        <v>41</v>
      </c>
      <c r="J5" s="178"/>
      <c r="K5" s="195" t="s">
        <v>37</v>
      </c>
      <c r="L5" s="177"/>
      <c r="M5" s="14" t="s">
        <v>26</v>
      </c>
    </row>
    <row r="6" spans="1:13" s="1" customFormat="1" ht="15" customHeight="1">
      <c r="A6" s="5" t="s">
        <v>53</v>
      </c>
      <c r="B6" s="5" t="s">
        <v>26</v>
      </c>
      <c r="C6" s="34" t="s">
        <v>33</v>
      </c>
      <c r="D6" s="34" t="s">
        <v>42</v>
      </c>
      <c r="E6" s="34" t="s">
        <v>33</v>
      </c>
      <c r="F6" s="35" t="s">
        <v>42</v>
      </c>
      <c r="G6" s="36" t="s">
        <v>33</v>
      </c>
      <c r="H6" s="34" t="s">
        <v>42</v>
      </c>
      <c r="I6" s="34" t="s">
        <v>33</v>
      </c>
      <c r="J6" s="35" t="s">
        <v>42</v>
      </c>
      <c r="K6" s="39" t="s">
        <v>33</v>
      </c>
      <c r="L6" s="11" t="s">
        <v>42</v>
      </c>
      <c r="M6" s="19" t="s">
        <v>21</v>
      </c>
    </row>
    <row r="7" spans="1:13" ht="15" customHeight="1">
      <c r="A7" s="24"/>
      <c r="B7" s="6" t="s">
        <v>2</v>
      </c>
      <c r="C7" s="65"/>
      <c r="D7" s="97"/>
      <c r="E7" s="97"/>
      <c r="F7" s="106"/>
      <c r="G7" s="99"/>
      <c r="H7" s="106"/>
      <c r="I7" s="106"/>
      <c r="J7" s="106"/>
      <c r="K7" s="96"/>
      <c r="L7" s="97"/>
      <c r="M7" s="13" t="s">
        <v>22</v>
      </c>
    </row>
    <row r="8" spans="1:13" ht="15" customHeight="1">
      <c r="A8" s="24"/>
      <c r="B8" s="7" t="s">
        <v>45</v>
      </c>
      <c r="C8" s="65"/>
      <c r="D8" s="97"/>
      <c r="E8" s="97"/>
      <c r="F8" s="106"/>
      <c r="G8" s="99"/>
      <c r="H8" s="106"/>
      <c r="I8" s="106"/>
      <c r="J8" s="106"/>
      <c r="K8" s="96"/>
      <c r="L8" s="97"/>
      <c r="M8" s="13" t="s">
        <v>22</v>
      </c>
    </row>
    <row r="9" spans="1:13" ht="15" customHeight="1">
      <c r="A9" s="24"/>
      <c r="B9" s="50" t="s">
        <v>59</v>
      </c>
      <c r="C9" s="53">
        <v>3200</v>
      </c>
      <c r="D9" s="53">
        <v>7588</v>
      </c>
      <c r="E9" s="53">
        <v>150</v>
      </c>
      <c r="F9" s="67">
        <v>3098</v>
      </c>
      <c r="G9" s="103">
        <v>24000</v>
      </c>
      <c r="H9" s="67">
        <v>151077</v>
      </c>
      <c r="I9" s="67">
        <v>8300</v>
      </c>
      <c r="J9" s="67">
        <v>29616</v>
      </c>
      <c r="K9" s="71">
        <v>1200</v>
      </c>
      <c r="L9" s="53">
        <v>1230</v>
      </c>
      <c r="M9" s="13" t="s">
        <v>20</v>
      </c>
    </row>
    <row r="10" spans="1:13" ht="15" customHeight="1">
      <c r="A10" s="24"/>
      <c r="B10" s="50" t="s">
        <v>58</v>
      </c>
      <c r="C10" s="65"/>
      <c r="D10" s="65"/>
      <c r="E10" s="65"/>
      <c r="F10" s="79"/>
      <c r="G10" s="80"/>
      <c r="H10" s="79"/>
      <c r="I10" s="79"/>
      <c r="J10" s="79"/>
      <c r="K10" s="64"/>
      <c r="L10" s="65"/>
      <c r="M10" s="13" t="s">
        <v>22</v>
      </c>
    </row>
    <row r="11" spans="1:13" ht="15" customHeight="1">
      <c r="A11" s="24" t="s">
        <v>51</v>
      </c>
      <c r="B11" s="8" t="s">
        <v>19</v>
      </c>
      <c r="C11" s="65"/>
      <c r="D11" s="65"/>
      <c r="E11" s="65"/>
      <c r="F11" s="79"/>
      <c r="G11" s="80"/>
      <c r="H11" s="79"/>
      <c r="I11" s="79"/>
      <c r="J11" s="79"/>
      <c r="K11" s="64"/>
      <c r="L11" s="65"/>
      <c r="M11" s="27" t="s">
        <v>22</v>
      </c>
    </row>
    <row r="12" spans="1:13" ht="15" customHeight="1">
      <c r="A12" s="24" t="s">
        <v>52</v>
      </c>
      <c r="B12" s="8" t="s">
        <v>8</v>
      </c>
      <c r="C12" s="97"/>
      <c r="D12" s="65"/>
      <c r="E12" s="97"/>
      <c r="F12" s="106"/>
      <c r="G12" s="99"/>
      <c r="H12" s="106"/>
      <c r="I12" s="106"/>
      <c r="J12" s="106"/>
      <c r="K12" s="96"/>
      <c r="L12" s="97"/>
      <c r="M12" s="13" t="s">
        <v>22</v>
      </c>
    </row>
    <row r="13" spans="1:13" ht="15" customHeight="1">
      <c r="A13" s="24" t="s">
        <v>52</v>
      </c>
      <c r="B13" s="7" t="s">
        <v>9</v>
      </c>
      <c r="C13" s="65"/>
      <c r="D13" s="97"/>
      <c r="E13" s="97"/>
      <c r="F13" s="106"/>
      <c r="G13" s="99"/>
      <c r="H13" s="106"/>
      <c r="I13" s="106"/>
      <c r="J13" s="106"/>
      <c r="K13" s="96"/>
      <c r="L13" s="97"/>
      <c r="M13" s="13" t="s">
        <v>22</v>
      </c>
    </row>
    <row r="14" spans="1:13" ht="15" customHeight="1">
      <c r="A14" s="24" t="s">
        <v>52</v>
      </c>
      <c r="B14" s="7" t="s">
        <v>10</v>
      </c>
      <c r="C14" s="53">
        <v>300</v>
      </c>
      <c r="D14" s="53">
        <v>636</v>
      </c>
      <c r="E14" s="97"/>
      <c r="F14" s="106"/>
      <c r="G14" s="103">
        <v>5000</v>
      </c>
      <c r="H14" s="67">
        <v>5275</v>
      </c>
      <c r="I14" s="106"/>
      <c r="J14" s="106"/>
      <c r="K14" s="96"/>
      <c r="L14" s="97"/>
      <c r="M14" s="13" t="s">
        <v>23</v>
      </c>
    </row>
    <row r="15" spans="1:13" ht="15" customHeight="1">
      <c r="A15" s="24" t="s">
        <v>51</v>
      </c>
      <c r="B15" s="7" t="s">
        <v>7</v>
      </c>
      <c r="C15" s="65"/>
      <c r="D15" s="97"/>
      <c r="E15" s="97"/>
      <c r="F15" s="106"/>
      <c r="G15" s="99"/>
      <c r="H15" s="106"/>
      <c r="I15" s="106"/>
      <c r="J15" s="106"/>
      <c r="K15" s="96"/>
      <c r="L15" s="97"/>
      <c r="M15" s="13" t="s">
        <v>22</v>
      </c>
    </row>
    <row r="16" spans="1:13" ht="15" customHeight="1">
      <c r="A16" s="24" t="s">
        <v>52</v>
      </c>
      <c r="B16" s="7" t="s">
        <v>3</v>
      </c>
      <c r="C16" s="65"/>
      <c r="D16" s="97"/>
      <c r="E16" s="97"/>
      <c r="F16" s="106"/>
      <c r="G16" s="99"/>
      <c r="H16" s="106"/>
      <c r="I16" s="106"/>
      <c r="J16" s="106"/>
      <c r="K16" s="96"/>
      <c r="L16" s="97"/>
      <c r="M16" s="13" t="s">
        <v>22</v>
      </c>
    </row>
    <row r="17" spans="1:13" ht="15" customHeight="1">
      <c r="A17" s="24"/>
      <c r="B17" s="9" t="s">
        <v>4</v>
      </c>
      <c r="C17" s="65"/>
      <c r="D17" s="97"/>
      <c r="E17" s="97"/>
      <c r="F17" s="79"/>
      <c r="G17" s="99"/>
      <c r="H17" s="106"/>
      <c r="I17" s="106"/>
      <c r="J17" s="106"/>
      <c r="K17" s="96"/>
      <c r="L17" s="97"/>
      <c r="M17" s="13" t="s">
        <v>22</v>
      </c>
    </row>
    <row r="18" spans="1:13" ht="15" customHeight="1">
      <c r="A18" s="24" t="s">
        <v>52</v>
      </c>
      <c r="B18" s="9" t="s">
        <v>5</v>
      </c>
      <c r="C18" s="65"/>
      <c r="D18" s="97"/>
      <c r="E18" s="97"/>
      <c r="F18" s="106"/>
      <c r="G18" s="99"/>
      <c r="H18" s="106"/>
      <c r="I18" s="106"/>
      <c r="J18" s="106"/>
      <c r="K18" s="96"/>
      <c r="L18" s="97"/>
      <c r="M18" s="13" t="s">
        <v>22</v>
      </c>
    </row>
    <row r="19" spans="1:13" ht="15" customHeight="1">
      <c r="A19" s="24" t="s">
        <v>51</v>
      </c>
      <c r="B19" s="9" t="s">
        <v>6</v>
      </c>
      <c r="C19" s="57">
        <v>300</v>
      </c>
      <c r="D19" s="52">
        <v>505</v>
      </c>
      <c r="E19" s="57">
        <v>41</v>
      </c>
      <c r="F19" s="136">
        <v>47</v>
      </c>
      <c r="G19" s="135">
        <v>39000</v>
      </c>
      <c r="H19" s="60">
        <v>39000</v>
      </c>
      <c r="I19" s="151">
        <v>41</v>
      </c>
      <c r="J19" s="63">
        <v>0</v>
      </c>
      <c r="K19" s="72">
        <v>20</v>
      </c>
      <c r="L19" s="52">
        <v>28</v>
      </c>
      <c r="M19" s="13" t="s">
        <v>20</v>
      </c>
    </row>
    <row r="20" spans="1:13" ht="15" customHeight="1">
      <c r="A20" s="24" t="s">
        <v>52</v>
      </c>
      <c r="B20" s="8" t="s">
        <v>46</v>
      </c>
      <c r="C20" s="65"/>
      <c r="D20" s="97"/>
      <c r="E20" s="97"/>
      <c r="F20" s="106"/>
      <c r="G20" s="99"/>
      <c r="H20" s="79"/>
      <c r="I20" s="106"/>
      <c r="J20" s="79"/>
      <c r="K20" s="96"/>
      <c r="L20" s="97"/>
      <c r="M20" s="27" t="s">
        <v>22</v>
      </c>
    </row>
    <row r="21" spans="1:13" ht="15" customHeight="1">
      <c r="A21" s="24" t="s">
        <v>52</v>
      </c>
      <c r="B21" s="9" t="s">
        <v>11</v>
      </c>
      <c r="C21" s="53">
        <v>1797</v>
      </c>
      <c r="D21" s="53">
        <v>2752</v>
      </c>
      <c r="E21" s="97"/>
      <c r="F21" s="79">
        <v>228</v>
      </c>
      <c r="G21" s="103">
        <v>850</v>
      </c>
      <c r="H21" s="67">
        <v>4285</v>
      </c>
      <c r="I21" s="106"/>
      <c r="J21" s="79">
        <v>228</v>
      </c>
      <c r="K21" s="96"/>
      <c r="L21" s="97"/>
      <c r="M21" s="13" t="s">
        <v>23</v>
      </c>
    </row>
    <row r="22" spans="1:13" ht="15" customHeight="1">
      <c r="A22" s="24" t="s">
        <v>51</v>
      </c>
      <c r="B22" s="7" t="s">
        <v>12</v>
      </c>
      <c r="C22" s="65"/>
      <c r="D22" s="97"/>
      <c r="E22" s="105"/>
      <c r="F22" s="106"/>
      <c r="G22" s="99"/>
      <c r="H22" s="106"/>
      <c r="I22" s="106"/>
      <c r="J22" s="106"/>
      <c r="K22" s="96"/>
      <c r="L22" s="97"/>
      <c r="M22" s="13" t="s">
        <v>22</v>
      </c>
    </row>
    <row r="23" spans="1:13" ht="15" customHeight="1">
      <c r="A23" s="24"/>
      <c r="B23" s="9" t="s">
        <v>72</v>
      </c>
      <c r="C23" s="53">
        <v>2359</v>
      </c>
      <c r="D23" s="52">
        <v>4555</v>
      </c>
      <c r="E23" s="105"/>
      <c r="F23" s="101">
        <v>138</v>
      </c>
      <c r="G23" s="86">
        <v>432227</v>
      </c>
      <c r="H23" s="60">
        <v>496000</v>
      </c>
      <c r="I23" s="106"/>
      <c r="J23" s="79">
        <v>26200</v>
      </c>
      <c r="K23" s="64"/>
      <c r="L23" s="65"/>
      <c r="M23" s="13" t="s">
        <v>23</v>
      </c>
    </row>
    <row r="24" spans="1:13" ht="15" customHeight="1">
      <c r="A24" s="24" t="s">
        <v>51</v>
      </c>
      <c r="B24" s="9" t="s">
        <v>47</v>
      </c>
      <c r="C24" s="107"/>
      <c r="D24" s="65"/>
      <c r="E24" s="107"/>
      <c r="F24" s="79"/>
      <c r="G24" s="108"/>
      <c r="H24" s="76"/>
      <c r="I24" s="107"/>
      <c r="J24" s="95"/>
      <c r="K24" s="64"/>
      <c r="L24" s="65"/>
      <c r="M24" s="27" t="s">
        <v>22</v>
      </c>
    </row>
    <row r="25" spans="1:13" ht="15" customHeight="1">
      <c r="A25" s="24"/>
      <c r="B25" s="9" t="s">
        <v>13</v>
      </c>
      <c r="C25" s="65"/>
      <c r="D25" s="97"/>
      <c r="E25" s="105"/>
      <c r="F25" s="106"/>
      <c r="G25" s="99"/>
      <c r="H25" s="106"/>
      <c r="I25" s="106"/>
      <c r="J25" s="106"/>
      <c r="K25" s="96"/>
      <c r="L25" s="97"/>
      <c r="M25" s="13" t="s">
        <v>22</v>
      </c>
    </row>
    <row r="26" spans="1:13" ht="15" customHeight="1">
      <c r="A26" s="24"/>
      <c r="B26" s="28" t="s">
        <v>14</v>
      </c>
      <c r="C26" s="65"/>
      <c r="D26" s="97"/>
      <c r="E26" s="105"/>
      <c r="F26" s="106"/>
      <c r="G26" s="99"/>
      <c r="H26" s="106"/>
      <c r="I26" s="106"/>
      <c r="J26" s="106"/>
      <c r="K26" s="96"/>
      <c r="L26" s="97"/>
      <c r="M26" s="13" t="s">
        <v>54</v>
      </c>
    </row>
    <row r="27" spans="1:13" ht="15" customHeight="1">
      <c r="A27" s="24" t="s">
        <v>52</v>
      </c>
      <c r="B27" s="9" t="s">
        <v>61</v>
      </c>
      <c r="C27" s="65"/>
      <c r="D27" s="97"/>
      <c r="E27" s="97"/>
      <c r="F27" s="106"/>
      <c r="G27" s="99"/>
      <c r="H27" s="106"/>
      <c r="I27" s="106"/>
      <c r="J27" s="106"/>
      <c r="K27" s="96"/>
      <c r="L27" s="97"/>
      <c r="M27" s="13" t="s">
        <v>22</v>
      </c>
    </row>
    <row r="28" spans="1:16" ht="15" customHeight="1">
      <c r="A28" s="24" t="s">
        <v>51</v>
      </c>
      <c r="B28" s="9" t="s">
        <v>15</v>
      </c>
      <c r="C28" s="65"/>
      <c r="D28" s="65"/>
      <c r="E28" s="97"/>
      <c r="F28" s="106"/>
      <c r="G28" s="99"/>
      <c r="H28" s="106"/>
      <c r="I28" s="106"/>
      <c r="J28" s="106"/>
      <c r="K28" s="96"/>
      <c r="L28" s="97"/>
      <c r="M28" s="13" t="s">
        <v>22</v>
      </c>
      <c r="P28" s="25"/>
    </row>
    <row r="29" spans="1:16" ht="15" customHeight="1">
      <c r="A29" s="24" t="s">
        <v>51</v>
      </c>
      <c r="B29" s="7" t="s">
        <v>16</v>
      </c>
      <c r="C29" s="65"/>
      <c r="D29" s="65"/>
      <c r="E29" s="65"/>
      <c r="F29" s="79"/>
      <c r="G29" s="80"/>
      <c r="H29" s="76"/>
      <c r="I29" s="110"/>
      <c r="J29" s="95"/>
      <c r="K29" s="96"/>
      <c r="L29" s="97"/>
      <c r="M29" s="27" t="s">
        <v>22</v>
      </c>
      <c r="P29" s="25"/>
    </row>
    <row r="30" spans="1:17" ht="15" customHeight="1">
      <c r="A30" s="24"/>
      <c r="B30" s="9" t="s">
        <v>17</v>
      </c>
      <c r="C30" s="65"/>
      <c r="D30" s="97"/>
      <c r="E30" s="97"/>
      <c r="F30" s="79"/>
      <c r="G30" s="99"/>
      <c r="H30" s="106"/>
      <c r="I30" s="106"/>
      <c r="J30" s="106"/>
      <c r="K30" s="96"/>
      <c r="L30" s="97"/>
      <c r="M30" s="13" t="s">
        <v>22</v>
      </c>
      <c r="P30" s="25"/>
      <c r="Q30" s="25"/>
    </row>
    <row r="31" spans="1:17" ht="15" customHeight="1">
      <c r="A31" s="24"/>
      <c r="B31" s="9" t="s">
        <v>18</v>
      </c>
      <c r="C31" s="65"/>
      <c r="D31" s="65"/>
      <c r="E31" s="97"/>
      <c r="F31" s="106"/>
      <c r="G31" s="99"/>
      <c r="H31" s="106"/>
      <c r="I31" s="106"/>
      <c r="J31" s="100"/>
      <c r="K31" s="111"/>
      <c r="L31" s="97"/>
      <c r="M31" s="13" t="s">
        <v>22</v>
      </c>
      <c r="N31" s="21"/>
      <c r="O31" s="23"/>
      <c r="P31" s="23"/>
      <c r="Q31" s="23"/>
    </row>
    <row r="32" spans="2:17" ht="15" customHeight="1">
      <c r="B32" s="7" t="s">
        <v>44</v>
      </c>
      <c r="C32" s="65"/>
      <c r="D32" s="65">
        <f>SUM(D7:D31)</f>
        <v>16036</v>
      </c>
      <c r="E32" s="97"/>
      <c r="F32" s="79">
        <f>SUM(F7:F31)</f>
        <v>3511</v>
      </c>
      <c r="G32" s="99"/>
      <c r="H32" s="79">
        <f>SUM(H7:H31)</f>
        <v>695637</v>
      </c>
      <c r="I32" s="106"/>
      <c r="J32" s="81">
        <f>SUM(J7:J31)</f>
        <v>56044</v>
      </c>
      <c r="K32" s="111"/>
      <c r="L32" s="65">
        <f>SUM(L7:L31)</f>
        <v>1258</v>
      </c>
      <c r="M32" s="44"/>
      <c r="N32" s="23"/>
      <c r="O32" s="23"/>
      <c r="P32" s="23"/>
      <c r="Q32" s="23"/>
    </row>
    <row r="33" spans="2:17" ht="12.75" hidden="1">
      <c r="B33" s="186" t="s">
        <v>64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49"/>
      <c r="O33" s="149"/>
      <c r="P33" s="149"/>
      <c r="Q33" s="149"/>
    </row>
    <row r="34" spans="2:17" ht="116.25" customHeight="1">
      <c r="B34" s="185" t="s">
        <v>78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50"/>
      <c r="O34" s="150"/>
      <c r="P34" s="150"/>
      <c r="Q34" s="150"/>
    </row>
    <row r="35" ht="67.5" customHeight="1"/>
  </sheetData>
  <sheetProtection/>
  <mergeCells count="11">
    <mergeCell ref="B33:M33"/>
    <mergeCell ref="B3:N3"/>
    <mergeCell ref="B1:O1"/>
    <mergeCell ref="B2:O2"/>
    <mergeCell ref="B4:M4"/>
    <mergeCell ref="B34:M34"/>
    <mergeCell ref="E5:F5"/>
    <mergeCell ref="K5:L5"/>
    <mergeCell ref="C5:D5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&amp;RCCPC HO Memo 13-34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34"/>
  <sheetViews>
    <sheetView zoomScaleSheetLayoutView="100" zoomScalePageLayoutView="0" workbookViewId="0" topLeftCell="B1">
      <selection activeCell="U34" sqref="U34"/>
    </sheetView>
  </sheetViews>
  <sheetFormatPr defaultColWidth="9.140625" defaultRowHeight="12.75"/>
  <cols>
    <col min="1" max="1" width="0" style="0" hidden="1" customWidth="1"/>
    <col min="2" max="2" width="18.7109375" style="0" customWidth="1"/>
    <col min="4" max="4" width="7.7109375" style="0" customWidth="1"/>
    <col min="5" max="5" width="9.00390625" style="0" bestFit="1" customWidth="1"/>
    <col min="6" max="6" width="7.7109375" style="0" customWidth="1"/>
    <col min="7" max="7" width="10.00390625" style="0" customWidth="1"/>
    <col min="8" max="8" width="10.57421875" style="0" customWidth="1"/>
    <col min="9" max="9" width="9.8515625" style="0" customWidth="1"/>
    <col min="10" max="10" width="10.00390625" style="0" customWidth="1"/>
    <col min="11" max="11" width="9.421875" style="0" customWidth="1"/>
    <col min="12" max="12" width="9.57421875" style="0" customWidth="1"/>
    <col min="13" max="13" width="9.421875" style="0" customWidth="1"/>
    <col min="15" max="15" width="12.00390625" style="0" customWidth="1"/>
    <col min="17" max="17" width="11.00390625" style="0" customWidth="1"/>
  </cols>
  <sheetData>
    <row r="1" spans="2:15" ht="14.25" customHeight="1">
      <c r="B1" s="179" t="s">
        <v>76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2:17" ht="12.75">
      <c r="B2" s="179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6"/>
      <c r="Q2" s="26"/>
    </row>
    <row r="3" spans="2:14" ht="12.7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2:15" ht="15" customHeight="1">
      <c r="B4" s="173" t="s">
        <v>28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</row>
    <row r="5" spans="2:15" ht="15" customHeight="1">
      <c r="B5" s="24"/>
      <c r="C5" s="176" t="s">
        <v>24</v>
      </c>
      <c r="D5" s="198"/>
      <c r="E5" s="176" t="s">
        <v>25</v>
      </c>
      <c r="F5" s="178"/>
      <c r="G5" s="188" t="s">
        <v>40</v>
      </c>
      <c r="H5" s="189"/>
      <c r="I5" s="189" t="s">
        <v>41</v>
      </c>
      <c r="J5" s="176"/>
      <c r="K5" s="195" t="s">
        <v>1</v>
      </c>
      <c r="L5" s="177"/>
      <c r="M5" s="176" t="s">
        <v>0</v>
      </c>
      <c r="N5" s="178"/>
      <c r="O5" s="196" t="s">
        <v>43</v>
      </c>
    </row>
    <row r="6" spans="1:16" s="1" customFormat="1" ht="15" customHeight="1">
      <c r="A6" s="5" t="s">
        <v>53</v>
      </c>
      <c r="B6" s="5" t="s">
        <v>26</v>
      </c>
      <c r="C6" s="34" t="s">
        <v>33</v>
      </c>
      <c r="D6" s="34" t="s">
        <v>42</v>
      </c>
      <c r="E6" s="34" t="s">
        <v>33</v>
      </c>
      <c r="F6" s="35" t="s">
        <v>42</v>
      </c>
      <c r="G6" s="36" t="s">
        <v>33</v>
      </c>
      <c r="H6" s="34" t="s">
        <v>42</v>
      </c>
      <c r="I6" s="34" t="s">
        <v>33</v>
      </c>
      <c r="J6" s="35" t="s">
        <v>42</v>
      </c>
      <c r="K6" s="37" t="s">
        <v>33</v>
      </c>
      <c r="L6" s="34" t="s">
        <v>42</v>
      </c>
      <c r="M6" s="34" t="s">
        <v>33</v>
      </c>
      <c r="N6" s="35" t="s">
        <v>42</v>
      </c>
      <c r="O6" s="197"/>
      <c r="P6" s="38"/>
    </row>
    <row r="7" spans="1:15" ht="15" customHeight="1">
      <c r="A7" s="24"/>
      <c r="B7" s="6" t="s">
        <v>2</v>
      </c>
      <c r="C7" s="97"/>
      <c r="D7" s="97"/>
      <c r="E7" s="97"/>
      <c r="F7" s="106"/>
      <c r="G7" s="99"/>
      <c r="H7" s="97"/>
      <c r="I7" s="97"/>
      <c r="J7" s="100"/>
      <c r="K7" s="96"/>
      <c r="L7" s="97"/>
      <c r="M7" s="97"/>
      <c r="N7" s="106"/>
      <c r="O7" s="20" t="s">
        <v>22</v>
      </c>
    </row>
    <row r="8" spans="1:15" ht="15" customHeight="1">
      <c r="A8" s="24"/>
      <c r="B8" s="7" t="s">
        <v>45</v>
      </c>
      <c r="C8" s="53">
        <v>100</v>
      </c>
      <c r="D8" s="53">
        <v>858</v>
      </c>
      <c r="E8" s="97"/>
      <c r="F8" s="106"/>
      <c r="G8" s="103">
        <v>1100</v>
      </c>
      <c r="H8" s="53">
        <v>49551</v>
      </c>
      <c r="I8" s="97"/>
      <c r="J8" s="100"/>
      <c r="K8" s="64"/>
      <c r="L8" s="65"/>
      <c r="M8" s="65"/>
      <c r="N8" s="79"/>
      <c r="O8" s="20" t="s">
        <v>23</v>
      </c>
    </row>
    <row r="9" spans="1:15" s="32" customFormat="1" ht="15" customHeight="1">
      <c r="A9" s="48"/>
      <c r="B9" s="50" t="s">
        <v>60</v>
      </c>
      <c r="C9" s="97"/>
      <c r="D9" s="97"/>
      <c r="E9" s="97"/>
      <c r="F9" s="79">
        <v>39</v>
      </c>
      <c r="G9" s="99"/>
      <c r="H9" s="65">
        <v>315</v>
      </c>
      <c r="I9" s="97"/>
      <c r="J9" s="100"/>
      <c r="K9" s="96"/>
      <c r="L9" s="97"/>
      <c r="M9" s="97"/>
      <c r="N9" s="97"/>
      <c r="O9" s="20" t="s">
        <v>22</v>
      </c>
    </row>
    <row r="10" spans="1:15" ht="15" customHeight="1">
      <c r="A10" s="24"/>
      <c r="B10" s="50" t="s">
        <v>58</v>
      </c>
      <c r="C10" s="65"/>
      <c r="D10" s="65"/>
      <c r="E10" s="65"/>
      <c r="F10" s="106"/>
      <c r="G10" s="99"/>
      <c r="H10" s="97"/>
      <c r="I10" s="97"/>
      <c r="J10" s="100"/>
      <c r="K10" s="96"/>
      <c r="L10" s="97"/>
      <c r="M10" s="97"/>
      <c r="N10" s="106"/>
      <c r="O10" s="20" t="s">
        <v>22</v>
      </c>
    </row>
    <row r="11" spans="1:15" ht="15" customHeight="1">
      <c r="A11" s="24" t="s">
        <v>51</v>
      </c>
      <c r="B11" s="8" t="s">
        <v>19</v>
      </c>
      <c r="C11" s="65"/>
      <c r="D11" s="65">
        <v>1</v>
      </c>
      <c r="E11" s="65"/>
      <c r="F11" s="106"/>
      <c r="G11" s="99"/>
      <c r="H11" s="65"/>
      <c r="I11" s="97"/>
      <c r="J11" s="100"/>
      <c r="K11" s="96"/>
      <c r="L11" s="97"/>
      <c r="M11" s="97"/>
      <c r="N11" s="106"/>
      <c r="O11" s="20" t="s">
        <v>22</v>
      </c>
    </row>
    <row r="12" spans="1:15" ht="15" customHeight="1">
      <c r="A12" s="24" t="s">
        <v>52</v>
      </c>
      <c r="B12" s="8" t="s">
        <v>8</v>
      </c>
      <c r="C12" s="58">
        <v>500</v>
      </c>
      <c r="D12" s="53">
        <v>495</v>
      </c>
      <c r="E12" s="65"/>
      <c r="F12" s="79">
        <v>20</v>
      </c>
      <c r="G12" s="62">
        <v>12000</v>
      </c>
      <c r="H12" s="60">
        <v>12985</v>
      </c>
      <c r="I12" s="60">
        <v>105</v>
      </c>
      <c r="J12" s="74">
        <v>120</v>
      </c>
      <c r="K12" s="64"/>
      <c r="L12" s="97"/>
      <c r="M12" s="65"/>
      <c r="N12" s="106"/>
      <c r="O12" s="20" t="s">
        <v>23</v>
      </c>
    </row>
    <row r="13" spans="1:15" ht="15" customHeight="1">
      <c r="A13" s="24" t="s">
        <v>52</v>
      </c>
      <c r="B13" s="7" t="s">
        <v>9</v>
      </c>
      <c r="C13" s="97"/>
      <c r="D13" s="65"/>
      <c r="E13" s="97"/>
      <c r="F13" s="79"/>
      <c r="G13" s="99"/>
      <c r="H13" s="97"/>
      <c r="I13" s="97"/>
      <c r="J13" s="81"/>
      <c r="K13" s="96"/>
      <c r="L13" s="97"/>
      <c r="M13" s="97"/>
      <c r="N13" s="106"/>
      <c r="O13" s="20" t="s">
        <v>22</v>
      </c>
    </row>
    <row r="14" spans="1:15" ht="15" customHeight="1">
      <c r="A14" s="24" t="s">
        <v>52</v>
      </c>
      <c r="B14" s="7" t="s">
        <v>10</v>
      </c>
      <c r="C14" s="65"/>
      <c r="D14" s="114"/>
      <c r="E14" s="94"/>
      <c r="F14" s="79"/>
      <c r="G14" s="168"/>
      <c r="H14" s="76"/>
      <c r="I14" s="94"/>
      <c r="J14" s="90"/>
      <c r="K14" s="96"/>
      <c r="L14" s="97"/>
      <c r="M14" s="97"/>
      <c r="N14" s="106"/>
      <c r="O14" s="154" t="s">
        <v>22</v>
      </c>
    </row>
    <row r="15" spans="1:15" ht="15" customHeight="1">
      <c r="A15" s="24" t="s">
        <v>51</v>
      </c>
      <c r="B15" s="7" t="s">
        <v>7</v>
      </c>
      <c r="C15" s="97"/>
      <c r="D15" s="97"/>
      <c r="E15" s="97"/>
      <c r="F15" s="79"/>
      <c r="G15" s="80"/>
      <c r="H15" s="65"/>
      <c r="I15" s="65"/>
      <c r="J15" s="81"/>
      <c r="K15" s="96"/>
      <c r="L15" s="97"/>
      <c r="M15" s="97"/>
      <c r="N15" s="106"/>
      <c r="O15" s="20" t="s">
        <v>22</v>
      </c>
    </row>
    <row r="16" spans="1:15" s="128" customFormat="1" ht="15" customHeight="1">
      <c r="A16" s="126" t="s">
        <v>52</v>
      </c>
      <c r="B16" s="127" t="s">
        <v>3</v>
      </c>
      <c r="C16" s="129">
        <v>1130</v>
      </c>
      <c r="D16" s="129">
        <v>1297</v>
      </c>
      <c r="E16" s="129">
        <v>184</v>
      </c>
      <c r="F16" s="130">
        <v>200</v>
      </c>
      <c r="G16" s="131">
        <v>26382</v>
      </c>
      <c r="H16" s="129">
        <v>85902</v>
      </c>
      <c r="I16" s="129">
        <v>590</v>
      </c>
      <c r="J16" s="132">
        <v>773</v>
      </c>
      <c r="K16" s="169">
        <v>21</v>
      </c>
      <c r="L16" s="170">
        <v>16</v>
      </c>
      <c r="M16" s="170">
        <v>21</v>
      </c>
      <c r="N16" s="171">
        <v>18</v>
      </c>
      <c r="O16" s="154" t="s">
        <v>23</v>
      </c>
    </row>
    <row r="17" spans="1:15" ht="15" customHeight="1">
      <c r="A17" s="24"/>
      <c r="B17" s="9" t="s">
        <v>4</v>
      </c>
      <c r="C17" s="97"/>
      <c r="D17" s="97"/>
      <c r="E17" s="97"/>
      <c r="F17" s="79"/>
      <c r="G17" s="99"/>
      <c r="H17" s="97"/>
      <c r="I17" s="97"/>
      <c r="J17" s="100"/>
      <c r="K17" s="96"/>
      <c r="L17" s="97"/>
      <c r="M17" s="97"/>
      <c r="N17" s="106"/>
      <c r="O17" s="20" t="s">
        <v>22</v>
      </c>
    </row>
    <row r="18" spans="1:15" s="32" customFormat="1" ht="15" customHeight="1">
      <c r="A18" s="48" t="s">
        <v>52</v>
      </c>
      <c r="B18" s="28" t="s">
        <v>5</v>
      </c>
      <c r="C18" s="53">
        <v>700</v>
      </c>
      <c r="D18" s="56">
        <v>1153</v>
      </c>
      <c r="E18" s="97"/>
      <c r="F18" s="79"/>
      <c r="G18" s="68">
        <v>38000</v>
      </c>
      <c r="H18" s="56">
        <v>58169</v>
      </c>
      <c r="I18" s="97"/>
      <c r="J18" s="100"/>
      <c r="K18" s="96"/>
      <c r="L18" s="97"/>
      <c r="M18" s="97"/>
      <c r="N18" s="106"/>
      <c r="O18" s="30" t="s">
        <v>23</v>
      </c>
    </row>
    <row r="19" spans="1:15" ht="15" customHeight="1">
      <c r="A19" s="24" t="s">
        <v>51</v>
      </c>
      <c r="B19" s="9" t="s">
        <v>6</v>
      </c>
      <c r="C19" s="52">
        <v>300</v>
      </c>
      <c r="D19" s="52">
        <v>240</v>
      </c>
      <c r="E19" s="52">
        <v>41</v>
      </c>
      <c r="F19" s="61">
        <v>71</v>
      </c>
      <c r="G19" s="92">
        <v>39000</v>
      </c>
      <c r="H19" s="60">
        <v>39012</v>
      </c>
      <c r="I19" s="94"/>
      <c r="J19" s="90">
        <v>8</v>
      </c>
      <c r="K19" s="64">
        <v>8</v>
      </c>
      <c r="L19" s="65"/>
      <c r="M19" s="91">
        <v>8</v>
      </c>
      <c r="N19" s="79"/>
      <c r="O19" s="20" t="s">
        <v>23</v>
      </c>
    </row>
    <row r="20" spans="1:15" ht="15" customHeight="1">
      <c r="A20" s="24" t="s">
        <v>52</v>
      </c>
      <c r="B20" s="8" t="s">
        <v>46</v>
      </c>
      <c r="C20" s="65"/>
      <c r="D20" s="65"/>
      <c r="E20" s="65"/>
      <c r="F20" s="79"/>
      <c r="G20" s="80"/>
      <c r="H20" s="65"/>
      <c r="I20" s="65"/>
      <c r="J20" s="81"/>
      <c r="K20" s="96"/>
      <c r="L20" s="97"/>
      <c r="M20" s="97"/>
      <c r="N20" s="106"/>
      <c r="O20" s="30" t="s">
        <v>22</v>
      </c>
    </row>
    <row r="21" spans="1:15" ht="15" customHeight="1">
      <c r="A21" s="24" t="s">
        <v>52</v>
      </c>
      <c r="B21" s="9" t="s">
        <v>11</v>
      </c>
      <c r="C21" s="52">
        <v>801</v>
      </c>
      <c r="D21" s="52">
        <v>1541</v>
      </c>
      <c r="E21" s="65"/>
      <c r="F21" s="79">
        <v>203</v>
      </c>
      <c r="G21" s="62">
        <v>1095</v>
      </c>
      <c r="H21" s="60">
        <v>1648</v>
      </c>
      <c r="I21" s="65"/>
      <c r="J21" s="81">
        <v>203</v>
      </c>
      <c r="K21" s="96"/>
      <c r="L21" s="97"/>
      <c r="M21" s="97"/>
      <c r="N21" s="106"/>
      <c r="O21" s="20" t="s">
        <v>23</v>
      </c>
    </row>
    <row r="22" spans="1:15" ht="12.75">
      <c r="A22" s="24" t="s">
        <v>51</v>
      </c>
      <c r="B22" s="7" t="s">
        <v>12</v>
      </c>
      <c r="C22" s="52">
        <v>275</v>
      </c>
      <c r="D22" s="52">
        <v>304</v>
      </c>
      <c r="E22" s="66" t="s">
        <v>70</v>
      </c>
      <c r="F22" s="67">
        <v>23</v>
      </c>
      <c r="G22" s="62">
        <v>500000</v>
      </c>
      <c r="H22" s="60">
        <v>480208</v>
      </c>
      <c r="I22" s="137">
        <v>35</v>
      </c>
      <c r="J22" s="74">
        <v>38</v>
      </c>
      <c r="K22" s="96"/>
      <c r="L22" s="97"/>
      <c r="M22" s="97"/>
      <c r="N22" s="106"/>
      <c r="O22" s="20" t="s">
        <v>23</v>
      </c>
    </row>
    <row r="23" spans="1:15" ht="15" customHeight="1">
      <c r="A23" s="24"/>
      <c r="B23" s="9" t="s">
        <v>72</v>
      </c>
      <c r="C23" s="52">
        <v>5509</v>
      </c>
      <c r="D23" s="52">
        <v>6536</v>
      </c>
      <c r="E23" s="52">
        <v>2438</v>
      </c>
      <c r="F23" s="61">
        <v>2765</v>
      </c>
      <c r="G23" s="62">
        <v>470196</v>
      </c>
      <c r="H23" s="60">
        <v>500000</v>
      </c>
      <c r="I23" s="60">
        <v>5958</v>
      </c>
      <c r="J23" s="74">
        <v>202500</v>
      </c>
      <c r="K23" s="64"/>
      <c r="L23" s="65">
        <v>5</v>
      </c>
      <c r="M23" s="65"/>
      <c r="N23" s="79">
        <v>5</v>
      </c>
      <c r="O23" s="20" t="s">
        <v>23</v>
      </c>
    </row>
    <row r="24" spans="1:15" ht="15" customHeight="1">
      <c r="A24" s="24" t="s">
        <v>51</v>
      </c>
      <c r="B24" s="9" t="s">
        <v>47</v>
      </c>
      <c r="C24" s="65"/>
      <c r="D24" s="65"/>
      <c r="E24" s="65"/>
      <c r="F24" s="112"/>
      <c r="G24" s="113"/>
      <c r="H24" s="114"/>
      <c r="I24" s="114"/>
      <c r="J24" s="115"/>
      <c r="K24" s="96"/>
      <c r="L24" s="97"/>
      <c r="M24" s="97"/>
      <c r="N24" s="106"/>
      <c r="O24" s="20" t="s">
        <v>22</v>
      </c>
    </row>
    <row r="25" spans="1:15" ht="15" customHeight="1">
      <c r="A25" s="24"/>
      <c r="B25" s="9" t="s">
        <v>13</v>
      </c>
      <c r="C25" s="97"/>
      <c r="D25" s="97"/>
      <c r="E25" s="97"/>
      <c r="F25" s="112"/>
      <c r="G25" s="113"/>
      <c r="H25" s="114"/>
      <c r="I25" s="114"/>
      <c r="J25" s="115"/>
      <c r="K25" s="96"/>
      <c r="L25" s="97"/>
      <c r="M25" s="97"/>
      <c r="N25" s="106"/>
      <c r="O25" s="20" t="s">
        <v>22</v>
      </c>
    </row>
    <row r="26" spans="1:15" ht="15" customHeight="1">
      <c r="A26" s="24"/>
      <c r="B26" s="10" t="s">
        <v>14</v>
      </c>
      <c r="C26" s="97"/>
      <c r="D26" s="97"/>
      <c r="E26" s="97"/>
      <c r="F26" s="112"/>
      <c r="G26" s="113"/>
      <c r="H26" s="114"/>
      <c r="I26" s="114"/>
      <c r="J26" s="115"/>
      <c r="K26" s="96"/>
      <c r="L26" s="97"/>
      <c r="M26" s="97"/>
      <c r="N26" s="106"/>
      <c r="O26" s="20" t="s">
        <v>22</v>
      </c>
    </row>
    <row r="27" spans="1:15" ht="15" customHeight="1">
      <c r="A27" s="24" t="s">
        <v>52</v>
      </c>
      <c r="B27" s="9" t="s">
        <v>61</v>
      </c>
      <c r="C27" s="65"/>
      <c r="D27" s="65"/>
      <c r="E27" s="94"/>
      <c r="F27" s="79"/>
      <c r="G27" s="77"/>
      <c r="H27" s="76"/>
      <c r="I27" s="94"/>
      <c r="J27" s="90"/>
      <c r="K27" s="96"/>
      <c r="L27" s="97"/>
      <c r="M27" s="97"/>
      <c r="N27" s="106"/>
      <c r="O27" s="154" t="s">
        <v>22</v>
      </c>
    </row>
    <row r="28" spans="1:15" ht="15" customHeight="1">
      <c r="A28" s="24" t="s">
        <v>51</v>
      </c>
      <c r="B28" s="9" t="s">
        <v>15</v>
      </c>
      <c r="C28" s="65"/>
      <c r="D28" s="65"/>
      <c r="E28" s="97"/>
      <c r="F28" s="106"/>
      <c r="G28" s="99"/>
      <c r="H28" s="65"/>
      <c r="I28" s="97"/>
      <c r="J28" s="100"/>
      <c r="K28" s="96"/>
      <c r="L28" s="97"/>
      <c r="M28" s="97"/>
      <c r="N28" s="106"/>
      <c r="O28" s="20" t="s">
        <v>22</v>
      </c>
    </row>
    <row r="29" spans="1:17" ht="15" customHeight="1">
      <c r="A29" s="24" t="s">
        <v>51</v>
      </c>
      <c r="B29" s="7" t="s">
        <v>16</v>
      </c>
      <c r="C29" s="65"/>
      <c r="D29" s="65"/>
      <c r="E29" s="94"/>
      <c r="F29" s="79"/>
      <c r="G29" s="77"/>
      <c r="H29" s="167"/>
      <c r="I29" s="94"/>
      <c r="J29" s="90"/>
      <c r="K29" s="96"/>
      <c r="L29" s="97"/>
      <c r="M29" s="97"/>
      <c r="N29" s="106"/>
      <c r="O29" s="154" t="s">
        <v>22</v>
      </c>
      <c r="Q29" s="25"/>
    </row>
    <row r="30" spans="1:15" ht="15" customHeight="1">
      <c r="A30" s="24"/>
      <c r="B30" s="9" t="s">
        <v>17</v>
      </c>
      <c r="C30" s="65"/>
      <c r="D30" s="97"/>
      <c r="E30" s="97"/>
      <c r="F30" s="79"/>
      <c r="G30" s="99"/>
      <c r="H30" s="97"/>
      <c r="I30" s="97"/>
      <c r="J30" s="100"/>
      <c r="K30" s="96"/>
      <c r="L30" s="97"/>
      <c r="M30" s="97"/>
      <c r="N30" s="106"/>
      <c r="O30" s="20" t="s">
        <v>22</v>
      </c>
    </row>
    <row r="31" spans="1:17" ht="15" customHeight="1">
      <c r="A31" s="24"/>
      <c r="B31" s="9" t="s">
        <v>18</v>
      </c>
      <c r="C31" s="97"/>
      <c r="D31" s="65"/>
      <c r="E31" s="97"/>
      <c r="F31" s="106"/>
      <c r="G31" s="99"/>
      <c r="H31" s="65"/>
      <c r="I31" s="97"/>
      <c r="J31" s="81"/>
      <c r="K31" s="96"/>
      <c r="L31" s="116"/>
      <c r="M31" s="97"/>
      <c r="N31" s="116"/>
      <c r="O31" s="13" t="s">
        <v>22</v>
      </c>
      <c r="P31" s="21"/>
      <c r="Q31" s="23"/>
    </row>
    <row r="32" spans="2:17" ht="15" customHeight="1">
      <c r="B32" s="7" t="s">
        <v>44</v>
      </c>
      <c r="C32" s="97"/>
      <c r="D32" s="65">
        <f>SUM(D7:D31)</f>
        <v>12425</v>
      </c>
      <c r="E32" s="97"/>
      <c r="F32" s="79">
        <f>SUM(F7:F31)</f>
        <v>3321</v>
      </c>
      <c r="G32" s="99"/>
      <c r="H32" s="65">
        <f>SUM(H7:H31)</f>
        <v>1227790</v>
      </c>
      <c r="I32" s="97"/>
      <c r="J32" s="81">
        <f>SUM(J7:J31)</f>
        <v>203642</v>
      </c>
      <c r="K32" s="96"/>
      <c r="L32" s="79">
        <f>SUM(L7:L31)</f>
        <v>21</v>
      </c>
      <c r="M32" s="97"/>
      <c r="N32" s="79">
        <f>SUM(N7:N31)</f>
        <v>23</v>
      </c>
      <c r="O32" s="44"/>
      <c r="P32" s="23"/>
      <c r="Q32" s="23"/>
    </row>
    <row r="33" spans="2:17" ht="12.75" hidden="1">
      <c r="B33" s="186" t="s">
        <v>63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49"/>
      <c r="Q33" s="149"/>
    </row>
    <row r="34" spans="2:17" ht="114" customHeight="1">
      <c r="B34" s="185" t="s">
        <v>79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0"/>
      <c r="Q34" s="150"/>
    </row>
    <row r="35" ht="15" customHeight="1"/>
    <row r="36" ht="15" customHeight="1"/>
    <row r="94" ht="12" customHeight="1"/>
    <row r="95" ht="12.75" hidden="1"/>
  </sheetData>
  <sheetProtection/>
  <mergeCells count="13">
    <mergeCell ref="C5:D5"/>
    <mergeCell ref="B3:N3"/>
    <mergeCell ref="G5:H5"/>
    <mergeCell ref="B33:O33"/>
    <mergeCell ref="I5:J5"/>
    <mergeCell ref="O5:O6"/>
    <mergeCell ref="B34:O34"/>
    <mergeCell ref="B1:O1"/>
    <mergeCell ref="B2:O2"/>
    <mergeCell ref="B4:O4"/>
    <mergeCell ref="E5:F5"/>
    <mergeCell ref="K5:L5"/>
    <mergeCell ref="M5:N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&amp;RCCPC HO Memo 13-34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279"/>
  <sheetViews>
    <sheetView zoomScaleSheetLayoutView="100" zoomScalePageLayoutView="0" workbookViewId="0" topLeftCell="B1">
      <selection activeCell="U34" sqref="U34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10.28125" style="0" customWidth="1"/>
    <col min="5" max="5" width="9.00390625" style="0" bestFit="1" customWidth="1"/>
    <col min="6" max="6" width="10.7109375" style="0" customWidth="1"/>
    <col min="7" max="7" width="10.57421875" style="0" customWidth="1"/>
    <col min="8" max="8" width="10.28125" style="0" customWidth="1"/>
    <col min="9" max="9" width="9.00390625" style="0" bestFit="1" customWidth="1"/>
    <col min="10" max="10" width="10.8515625" style="0" customWidth="1"/>
    <col min="11" max="11" width="12.28125" style="0" customWidth="1"/>
    <col min="12" max="12" width="12.140625" style="0" customWidth="1"/>
    <col min="13" max="13" width="15.421875" style="0" customWidth="1"/>
    <col min="14" max="14" width="0.9921875" style="0" customWidth="1"/>
    <col min="15" max="16" width="9.140625" style="0" hidden="1" customWidth="1"/>
  </cols>
  <sheetData>
    <row r="1" spans="2:15" ht="15" customHeight="1">
      <c r="B1" s="179" t="s">
        <v>76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2:15" ht="12.75">
      <c r="B2" s="179" t="s">
        <v>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2:14" ht="12.7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2:13" ht="15" customHeight="1">
      <c r="B4" s="173" t="s">
        <v>29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2:13" ht="15" customHeight="1">
      <c r="B5" s="24"/>
      <c r="C5" s="176" t="s">
        <v>24</v>
      </c>
      <c r="D5" s="177"/>
      <c r="E5" s="176" t="s">
        <v>25</v>
      </c>
      <c r="F5" s="178"/>
      <c r="G5" s="188" t="s">
        <v>40</v>
      </c>
      <c r="H5" s="189"/>
      <c r="I5" s="189" t="s">
        <v>41</v>
      </c>
      <c r="J5" s="176"/>
      <c r="K5" s="195" t="s">
        <v>36</v>
      </c>
      <c r="L5" s="177"/>
      <c r="M5" s="14" t="s">
        <v>26</v>
      </c>
    </row>
    <row r="6" spans="1:13" s="1" customFormat="1" ht="15" customHeight="1">
      <c r="A6" s="5" t="s">
        <v>53</v>
      </c>
      <c r="B6" s="5" t="s">
        <v>26</v>
      </c>
      <c r="C6" s="34" t="s">
        <v>33</v>
      </c>
      <c r="D6" s="34" t="s">
        <v>42</v>
      </c>
      <c r="E6" s="34" t="s">
        <v>33</v>
      </c>
      <c r="F6" s="35" t="s">
        <v>42</v>
      </c>
      <c r="G6" s="36" t="s">
        <v>33</v>
      </c>
      <c r="H6" s="34" t="s">
        <v>42</v>
      </c>
      <c r="I6" s="34" t="s">
        <v>33</v>
      </c>
      <c r="J6" s="35" t="s">
        <v>42</v>
      </c>
      <c r="K6" s="39" t="s">
        <v>33</v>
      </c>
      <c r="L6" s="11" t="s">
        <v>34</v>
      </c>
      <c r="M6" s="15" t="s">
        <v>21</v>
      </c>
    </row>
    <row r="7" spans="1:13" ht="15" customHeight="1">
      <c r="A7" s="24"/>
      <c r="B7" s="6" t="s">
        <v>2</v>
      </c>
      <c r="C7" s="97"/>
      <c r="D7" s="65"/>
      <c r="E7" s="97"/>
      <c r="F7" s="79"/>
      <c r="G7" s="99"/>
      <c r="H7" s="65"/>
      <c r="I7" s="106"/>
      <c r="J7" s="106"/>
      <c r="K7" s="96"/>
      <c r="L7" s="97"/>
      <c r="M7" s="13" t="s">
        <v>22</v>
      </c>
    </row>
    <row r="8" spans="1:13" s="32" customFormat="1" ht="15" customHeight="1">
      <c r="A8" s="48"/>
      <c r="B8" s="31" t="s">
        <v>45</v>
      </c>
      <c r="C8" s="53">
        <v>1500</v>
      </c>
      <c r="D8" s="53">
        <v>5084</v>
      </c>
      <c r="E8" s="97"/>
      <c r="F8" s="79">
        <v>100</v>
      </c>
      <c r="G8" s="103">
        <v>8200</v>
      </c>
      <c r="H8" s="53">
        <v>63331</v>
      </c>
      <c r="I8" s="106"/>
      <c r="J8" s="106"/>
      <c r="K8" s="96"/>
      <c r="L8" s="97"/>
      <c r="M8" s="27" t="s">
        <v>23</v>
      </c>
    </row>
    <row r="9" spans="1:13" ht="15" customHeight="1">
      <c r="A9" s="24"/>
      <c r="B9" s="50" t="s">
        <v>60</v>
      </c>
      <c r="C9" s="97"/>
      <c r="D9" s="65"/>
      <c r="E9" s="97"/>
      <c r="F9" s="79">
        <v>39</v>
      </c>
      <c r="G9" s="99"/>
      <c r="H9" s="65">
        <v>315</v>
      </c>
      <c r="I9" s="106"/>
      <c r="J9" s="106"/>
      <c r="K9" s="96"/>
      <c r="L9" s="97"/>
      <c r="M9" s="13" t="s">
        <v>22</v>
      </c>
    </row>
    <row r="10" spans="1:13" ht="15" customHeight="1">
      <c r="A10" s="24"/>
      <c r="B10" s="50" t="s">
        <v>58</v>
      </c>
      <c r="C10" s="97"/>
      <c r="D10" s="65"/>
      <c r="E10" s="97"/>
      <c r="F10" s="79"/>
      <c r="G10" s="117"/>
      <c r="H10" s="65"/>
      <c r="I10" s="106"/>
      <c r="J10" s="106"/>
      <c r="K10" s="96"/>
      <c r="L10" s="97"/>
      <c r="M10" s="13" t="s">
        <v>22</v>
      </c>
    </row>
    <row r="11" spans="1:13" s="32" customFormat="1" ht="15" customHeight="1">
      <c r="A11" s="48" t="s">
        <v>51</v>
      </c>
      <c r="B11" s="31" t="s">
        <v>19</v>
      </c>
      <c r="C11" s="97"/>
      <c r="D11" s="65">
        <v>12</v>
      </c>
      <c r="E11" s="97"/>
      <c r="F11" s="79"/>
      <c r="G11" s="99"/>
      <c r="H11" s="65">
        <v>136</v>
      </c>
      <c r="I11" s="106"/>
      <c r="J11" s="106"/>
      <c r="K11" s="96"/>
      <c r="L11" s="97"/>
      <c r="M11" s="27" t="s">
        <v>22</v>
      </c>
    </row>
    <row r="12" spans="1:13" ht="15" customHeight="1">
      <c r="A12" s="24" t="s">
        <v>52</v>
      </c>
      <c r="B12" s="8" t="s">
        <v>8</v>
      </c>
      <c r="C12" s="53">
        <v>1000</v>
      </c>
      <c r="D12" s="53">
        <v>1758</v>
      </c>
      <c r="E12" s="97"/>
      <c r="F12" s="79">
        <v>20</v>
      </c>
      <c r="G12" s="118">
        <v>12000</v>
      </c>
      <c r="H12" s="172">
        <v>14789</v>
      </c>
      <c r="I12" s="67">
        <v>105</v>
      </c>
      <c r="J12" s="63">
        <v>220</v>
      </c>
      <c r="K12" s="96"/>
      <c r="L12" s="97"/>
      <c r="M12" s="13" t="s">
        <v>23</v>
      </c>
    </row>
    <row r="13" spans="1:13" ht="15" customHeight="1">
      <c r="A13" s="24" t="s">
        <v>52</v>
      </c>
      <c r="B13" s="7" t="s">
        <v>9</v>
      </c>
      <c r="C13" s="58">
        <v>1533</v>
      </c>
      <c r="D13" s="53">
        <v>2340</v>
      </c>
      <c r="E13" s="58">
        <v>188</v>
      </c>
      <c r="F13" s="67">
        <v>75</v>
      </c>
      <c r="G13" s="68">
        <v>28204</v>
      </c>
      <c r="H13" s="53">
        <v>31916</v>
      </c>
      <c r="I13" s="69">
        <v>2518</v>
      </c>
      <c r="J13" s="70">
        <v>116</v>
      </c>
      <c r="K13" s="96"/>
      <c r="L13" s="97"/>
      <c r="M13" s="13" t="s">
        <v>23</v>
      </c>
    </row>
    <row r="14" spans="1:13" ht="15" customHeight="1">
      <c r="A14" s="24" t="s">
        <v>52</v>
      </c>
      <c r="B14" s="7" t="s">
        <v>10</v>
      </c>
      <c r="C14" s="57">
        <v>3300</v>
      </c>
      <c r="D14" s="84">
        <v>3235</v>
      </c>
      <c r="E14" s="94"/>
      <c r="F14" s="79">
        <v>62</v>
      </c>
      <c r="G14" s="62">
        <v>21000</v>
      </c>
      <c r="H14" s="52">
        <v>38925</v>
      </c>
      <c r="I14" s="94"/>
      <c r="J14" s="95">
        <v>1800</v>
      </c>
      <c r="K14" s="96"/>
      <c r="L14" s="97"/>
      <c r="M14" s="13" t="s">
        <v>23</v>
      </c>
    </row>
    <row r="15" spans="1:13" ht="15" customHeight="1">
      <c r="A15" s="24" t="s">
        <v>51</v>
      </c>
      <c r="B15" s="7" t="s">
        <v>7</v>
      </c>
      <c r="C15" s="97"/>
      <c r="D15" s="97"/>
      <c r="E15" s="97"/>
      <c r="F15" s="106"/>
      <c r="G15" s="99"/>
      <c r="H15" s="65"/>
      <c r="I15" s="106"/>
      <c r="J15" s="106"/>
      <c r="K15" s="96"/>
      <c r="L15" s="97"/>
      <c r="M15" s="13" t="s">
        <v>22</v>
      </c>
    </row>
    <row r="16" spans="1:13" ht="15" customHeight="1">
      <c r="A16" s="24" t="s">
        <v>52</v>
      </c>
      <c r="B16" s="7" t="s">
        <v>3</v>
      </c>
      <c r="C16" s="97"/>
      <c r="D16" s="97"/>
      <c r="E16" s="97"/>
      <c r="F16" s="79"/>
      <c r="G16" s="99"/>
      <c r="H16" s="65"/>
      <c r="I16" s="106"/>
      <c r="J16" s="106"/>
      <c r="K16" s="96"/>
      <c r="L16" s="97"/>
      <c r="M16" s="13" t="s">
        <v>22</v>
      </c>
    </row>
    <row r="17" spans="1:13" ht="15" customHeight="1">
      <c r="A17" s="24"/>
      <c r="B17" s="9" t="s">
        <v>4</v>
      </c>
      <c r="C17" s="97"/>
      <c r="D17" s="97"/>
      <c r="E17" s="97"/>
      <c r="F17" s="79"/>
      <c r="G17" s="99"/>
      <c r="H17" s="65"/>
      <c r="I17" s="106"/>
      <c r="J17" s="106"/>
      <c r="K17" s="96"/>
      <c r="L17" s="97"/>
      <c r="M17" s="13" t="s">
        <v>22</v>
      </c>
    </row>
    <row r="18" spans="1:13" s="32" customFormat="1" ht="15" customHeight="1">
      <c r="A18" s="48" t="s">
        <v>52</v>
      </c>
      <c r="B18" s="28" t="s">
        <v>5</v>
      </c>
      <c r="C18" s="53">
        <v>250</v>
      </c>
      <c r="D18" s="56">
        <v>1116</v>
      </c>
      <c r="E18" s="94"/>
      <c r="F18" s="139"/>
      <c r="G18" s="68">
        <v>250</v>
      </c>
      <c r="H18" s="56">
        <v>58327</v>
      </c>
      <c r="I18" s="94"/>
      <c r="J18" s="78"/>
      <c r="K18" s="96"/>
      <c r="L18" s="97"/>
      <c r="M18" s="27" t="s">
        <v>23</v>
      </c>
    </row>
    <row r="19" spans="1:13" s="32" customFormat="1" ht="15" customHeight="1">
      <c r="A19" s="48" t="s">
        <v>51</v>
      </c>
      <c r="B19" s="28" t="s">
        <v>6</v>
      </c>
      <c r="C19" s="53">
        <v>700</v>
      </c>
      <c r="D19" s="53">
        <v>704</v>
      </c>
      <c r="E19" s="53">
        <v>41</v>
      </c>
      <c r="F19" s="67">
        <v>47</v>
      </c>
      <c r="G19" s="103">
        <v>39000</v>
      </c>
      <c r="H19" s="53">
        <v>39000</v>
      </c>
      <c r="I19" s="94"/>
      <c r="J19" s="95"/>
      <c r="K19" s="71">
        <v>20</v>
      </c>
      <c r="L19" s="53">
        <v>40</v>
      </c>
      <c r="M19" s="27" t="s">
        <v>20</v>
      </c>
    </row>
    <row r="20" spans="1:13" s="32" customFormat="1" ht="15" customHeight="1">
      <c r="A20" s="48" t="s">
        <v>52</v>
      </c>
      <c r="B20" s="31" t="s">
        <v>55</v>
      </c>
      <c r="C20" s="65"/>
      <c r="D20" s="78">
        <v>25</v>
      </c>
      <c r="E20" s="65"/>
      <c r="F20" s="139"/>
      <c r="G20" s="77"/>
      <c r="H20" s="65"/>
      <c r="I20" s="78"/>
      <c r="J20" s="78"/>
      <c r="K20" s="96"/>
      <c r="L20" s="97"/>
      <c r="M20" s="27" t="s">
        <v>22</v>
      </c>
    </row>
    <row r="21" spans="1:13" ht="15" customHeight="1">
      <c r="A21" s="49" t="s">
        <v>52</v>
      </c>
      <c r="B21" s="9" t="s">
        <v>11</v>
      </c>
      <c r="C21" s="52">
        <v>1585</v>
      </c>
      <c r="D21" s="52">
        <v>2252</v>
      </c>
      <c r="E21" s="65"/>
      <c r="F21" s="65">
        <v>208</v>
      </c>
      <c r="G21" s="62">
        <v>1000</v>
      </c>
      <c r="H21" s="52">
        <v>4295</v>
      </c>
      <c r="I21" s="94"/>
      <c r="J21" s="95">
        <v>208</v>
      </c>
      <c r="K21" s="96"/>
      <c r="L21" s="97"/>
      <c r="M21" s="13" t="s">
        <v>23</v>
      </c>
    </row>
    <row r="22" spans="1:13" ht="15" customHeight="1">
      <c r="A22" s="24" t="s">
        <v>51</v>
      </c>
      <c r="B22" s="7" t="s">
        <v>12</v>
      </c>
      <c r="C22" s="58">
        <v>235</v>
      </c>
      <c r="D22" s="53">
        <v>331</v>
      </c>
      <c r="E22" s="66" t="s">
        <v>70</v>
      </c>
      <c r="F22" s="67">
        <v>32</v>
      </c>
      <c r="G22" s="62">
        <v>300000</v>
      </c>
      <c r="H22" s="52">
        <v>416423</v>
      </c>
      <c r="I22" s="66" t="s">
        <v>70</v>
      </c>
      <c r="J22" s="63">
        <v>0</v>
      </c>
      <c r="K22" s="96"/>
      <c r="L22" s="97"/>
      <c r="M22" s="13" t="s">
        <v>23</v>
      </c>
    </row>
    <row r="23" spans="1:13" ht="15" customHeight="1">
      <c r="A23" s="24"/>
      <c r="B23" s="9" t="s">
        <v>72</v>
      </c>
      <c r="C23" s="84">
        <v>1185</v>
      </c>
      <c r="D23" s="120">
        <v>2449</v>
      </c>
      <c r="E23" s="52">
        <v>120</v>
      </c>
      <c r="F23" s="52">
        <v>193</v>
      </c>
      <c r="G23" s="62">
        <v>475175</v>
      </c>
      <c r="H23" s="52">
        <v>675000</v>
      </c>
      <c r="I23" s="66">
        <v>2250</v>
      </c>
      <c r="J23" s="63">
        <v>32500</v>
      </c>
      <c r="K23" s="96"/>
      <c r="L23" s="97"/>
      <c r="M23" s="13" t="s">
        <v>23</v>
      </c>
    </row>
    <row r="24" spans="1:13" ht="15" customHeight="1">
      <c r="A24" s="24" t="s">
        <v>51</v>
      </c>
      <c r="B24" s="9" t="s">
        <v>47</v>
      </c>
      <c r="C24" s="97"/>
      <c r="D24" s="97"/>
      <c r="E24" s="97"/>
      <c r="F24" s="106"/>
      <c r="G24" s="99"/>
      <c r="H24" s="65"/>
      <c r="I24" s="106"/>
      <c r="J24" s="106"/>
      <c r="K24" s="96"/>
      <c r="L24" s="97"/>
      <c r="M24" s="13" t="s">
        <v>22</v>
      </c>
    </row>
    <row r="25" spans="1:13" ht="15" customHeight="1">
      <c r="A25" s="24"/>
      <c r="B25" s="9" t="s">
        <v>13</v>
      </c>
      <c r="C25" s="53">
        <v>3472</v>
      </c>
      <c r="D25" s="53">
        <v>6730</v>
      </c>
      <c r="E25" s="52">
        <v>105</v>
      </c>
      <c r="F25" s="52">
        <v>192</v>
      </c>
      <c r="G25" s="68">
        <v>31610</v>
      </c>
      <c r="H25" s="53">
        <v>605700</v>
      </c>
      <c r="I25" s="53">
        <v>233</v>
      </c>
      <c r="J25" s="70">
        <v>276</v>
      </c>
      <c r="K25" s="96"/>
      <c r="L25" s="97"/>
      <c r="M25" s="13" t="s">
        <v>23</v>
      </c>
    </row>
    <row r="26" spans="1:13" ht="15" customHeight="1">
      <c r="A26" s="24"/>
      <c r="B26" s="10" t="s">
        <v>14</v>
      </c>
      <c r="C26" s="52">
        <v>100</v>
      </c>
      <c r="D26" s="52">
        <v>660</v>
      </c>
      <c r="E26" s="97"/>
      <c r="F26" s="106"/>
      <c r="G26" s="62">
        <v>7000</v>
      </c>
      <c r="H26" s="52">
        <v>5000</v>
      </c>
      <c r="I26" s="84">
        <v>40</v>
      </c>
      <c r="J26" s="63">
        <v>46</v>
      </c>
      <c r="K26" s="96"/>
      <c r="L26" s="97"/>
      <c r="M26" s="13" t="s">
        <v>23</v>
      </c>
    </row>
    <row r="27" spans="1:13" ht="15" customHeight="1">
      <c r="A27" s="24" t="s">
        <v>52</v>
      </c>
      <c r="B27" s="9" t="s">
        <v>61</v>
      </c>
      <c r="C27" s="53">
        <v>2628</v>
      </c>
      <c r="D27" s="53">
        <v>2557</v>
      </c>
      <c r="E27" s="97"/>
      <c r="F27" s="163"/>
      <c r="G27" s="103">
        <v>4545</v>
      </c>
      <c r="H27" s="53">
        <v>275</v>
      </c>
      <c r="I27" s="106"/>
      <c r="J27" s="106"/>
      <c r="K27" s="96"/>
      <c r="L27" s="97"/>
      <c r="M27" s="13" t="s">
        <v>23</v>
      </c>
    </row>
    <row r="28" spans="1:13" ht="15" customHeight="1">
      <c r="A28" s="24" t="s">
        <v>51</v>
      </c>
      <c r="B28" s="9" t="s">
        <v>15</v>
      </c>
      <c r="C28" s="52">
        <v>619</v>
      </c>
      <c r="D28" s="52">
        <v>830</v>
      </c>
      <c r="E28" s="89"/>
      <c r="F28" s="79">
        <v>13</v>
      </c>
      <c r="G28" s="62">
        <v>23063</v>
      </c>
      <c r="H28" s="52">
        <v>84470</v>
      </c>
      <c r="I28" s="94"/>
      <c r="J28" s="95"/>
      <c r="K28" s="96"/>
      <c r="L28" s="97"/>
      <c r="M28" s="13" t="s">
        <v>23</v>
      </c>
    </row>
    <row r="29" spans="1:13" ht="15" customHeight="1">
      <c r="A29" s="24" t="s">
        <v>51</v>
      </c>
      <c r="B29" s="7" t="s">
        <v>16</v>
      </c>
      <c r="C29" s="52">
        <v>2183</v>
      </c>
      <c r="D29" s="52">
        <v>6679</v>
      </c>
      <c r="E29" s="52">
        <v>156</v>
      </c>
      <c r="F29" s="52">
        <v>83</v>
      </c>
      <c r="G29" s="62">
        <v>387252</v>
      </c>
      <c r="H29" s="52">
        <v>365631</v>
      </c>
      <c r="I29" s="56">
        <v>125</v>
      </c>
      <c r="J29" s="63">
        <v>125</v>
      </c>
      <c r="K29" s="96"/>
      <c r="L29" s="97"/>
      <c r="M29" s="13" t="s">
        <v>23</v>
      </c>
    </row>
    <row r="30" spans="1:13" ht="15" customHeight="1">
      <c r="A30" s="24"/>
      <c r="B30" s="9" t="s">
        <v>17</v>
      </c>
      <c r="C30" s="84">
        <v>1200</v>
      </c>
      <c r="D30" s="84">
        <v>1519</v>
      </c>
      <c r="E30" s="56">
        <v>2</v>
      </c>
      <c r="F30" s="119">
        <v>103</v>
      </c>
      <c r="G30" s="62">
        <v>245000</v>
      </c>
      <c r="H30" s="52">
        <v>340549</v>
      </c>
      <c r="I30" s="60">
        <v>3200</v>
      </c>
      <c r="J30" s="63">
        <v>6524</v>
      </c>
      <c r="K30" s="64"/>
      <c r="L30" s="97"/>
      <c r="M30" s="13" t="s">
        <v>23</v>
      </c>
    </row>
    <row r="31" spans="1:17" ht="15" customHeight="1">
      <c r="A31" s="24"/>
      <c r="B31" s="9" t="s">
        <v>18</v>
      </c>
      <c r="C31" s="58">
        <v>200</v>
      </c>
      <c r="D31" s="53">
        <v>267</v>
      </c>
      <c r="E31" s="66" t="s">
        <v>70</v>
      </c>
      <c r="F31" s="67">
        <v>47</v>
      </c>
      <c r="G31" s="62">
        <v>1000</v>
      </c>
      <c r="H31" s="53">
        <v>1492</v>
      </c>
      <c r="I31" s="66" t="s">
        <v>70</v>
      </c>
      <c r="J31" s="70">
        <v>55</v>
      </c>
      <c r="K31" s="64"/>
      <c r="L31" s="65"/>
      <c r="M31" s="13" t="s">
        <v>23</v>
      </c>
      <c r="N31" s="21"/>
      <c r="O31" s="23"/>
      <c r="P31" s="23"/>
      <c r="Q31" s="23"/>
    </row>
    <row r="32" spans="2:17" ht="15" customHeight="1">
      <c r="B32" s="7" t="s">
        <v>44</v>
      </c>
      <c r="C32" s="78"/>
      <c r="D32" s="78">
        <f>SUM(D7:D31)</f>
        <v>38548</v>
      </c>
      <c r="E32" s="78"/>
      <c r="F32" s="78">
        <f>SUM(F7:F31)</f>
        <v>1214</v>
      </c>
      <c r="G32" s="88"/>
      <c r="H32" s="78">
        <f>SUM(H7:H31)</f>
        <v>2745574</v>
      </c>
      <c r="I32" s="78"/>
      <c r="J32" s="78">
        <f>SUM(J7:J31)</f>
        <v>41870</v>
      </c>
      <c r="K32" s="93"/>
      <c r="L32" s="158">
        <f>SUM(L7:L31)</f>
        <v>40</v>
      </c>
      <c r="M32" s="44"/>
      <c r="N32" s="23"/>
      <c r="O32" s="23"/>
      <c r="P32" s="23"/>
      <c r="Q32" s="23"/>
    </row>
    <row r="33" spans="2:17" ht="15" customHeight="1" hidden="1">
      <c r="B33" s="186" t="s">
        <v>67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49"/>
      <c r="O33" s="149"/>
      <c r="P33" s="149"/>
      <c r="Q33" s="149"/>
    </row>
    <row r="34" spans="2:17" ht="126" customHeight="1">
      <c r="B34" s="185" t="s">
        <v>80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50"/>
      <c r="O34" s="150"/>
      <c r="P34" s="150"/>
      <c r="Q34" s="150"/>
    </row>
    <row r="35" spans="2:1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</sheetData>
  <sheetProtection/>
  <mergeCells count="11">
    <mergeCell ref="I5:J5"/>
    <mergeCell ref="B33:M33"/>
    <mergeCell ref="B34:M34"/>
    <mergeCell ref="B3:N3"/>
    <mergeCell ref="B2:O2"/>
    <mergeCell ref="B1:O1"/>
    <mergeCell ref="B4:M4"/>
    <mergeCell ref="E5:F5"/>
    <mergeCell ref="K5:L5"/>
    <mergeCell ref="C5:D5"/>
    <mergeCell ref="G5:H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&amp;RCCPC HO Memo 13-34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Underwood</dc:creator>
  <cp:keywords/>
  <dc:description/>
  <cp:lastModifiedBy>Diane Dwyer</cp:lastModifiedBy>
  <cp:lastPrinted>2013-07-12T13:19:59Z</cp:lastPrinted>
  <dcterms:created xsi:type="dcterms:W3CDTF">2004-07-02T18:46:05Z</dcterms:created>
  <dcterms:modified xsi:type="dcterms:W3CDTF">2013-07-12T13:32:57Z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Kelly Kesler</vt:lpwstr>
  </property>
  <property fmtid="{D5CDD505-2E9C-101B-9397-08002B2CF9AE}" pid="4" name="xd_Signatu">
    <vt:lpwstr/>
  </property>
  <property fmtid="{D5CDD505-2E9C-101B-9397-08002B2CF9AE}" pid="5" name="Ord">
    <vt:lpwstr>158400.000000000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Kelly Kesler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