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C:\Users\bbachaus\Desktop\line lists\"/>
    </mc:Choice>
  </mc:AlternateContent>
  <xr:revisionPtr revIDLastSave="0" documentId="8_{CA382791-085B-49A5-8DEE-1E843ADCC3FE}" xr6:coauthVersionLast="47" xr6:coauthVersionMax="47" xr10:uidLastSave="{00000000-0000-0000-0000-000000000000}"/>
  <bookViews>
    <workbookView xWindow="-108" yWindow="-108" windowWidth="23256" windowHeight="12576" activeTab="6" xr2:uid="{00000000-000D-0000-FFFF-FFFF00000000}"/>
  </bookViews>
  <sheets>
    <sheet name="Instructions" sheetId="1" r:id="rId1"/>
    <sheet name="Cohort 1" sheetId="2" r:id="rId2"/>
    <sheet name="Cohort 2" sheetId="10" r:id="rId3"/>
    <sheet name="Cohort 3" sheetId="11" r:id="rId4"/>
    <sheet name="Cohort 4" sheetId="13" r:id="rId5"/>
    <sheet name="Cohort 5" sheetId="12" r:id="rId6"/>
    <sheet name="Summary" sheetId="8" r:id="rId7"/>
    <sheet name="Final Report" sheetId="9" r:id="rId8"/>
  </sheets>
  <definedNames>
    <definedName name="_xlnm._FilterDatabase" localSheetId="1" hidden="1">'Cohort 1'!$A$3:$W$75</definedName>
    <definedName name="_xlnm._FilterDatabase" localSheetId="2" hidden="1">'Cohort 2'!$A$3:$W$75</definedName>
    <definedName name="_xlnm._FilterDatabase" localSheetId="3" hidden="1">'Cohort 3'!$A$3:$W$75</definedName>
    <definedName name="_xlnm._FilterDatabase" localSheetId="4" hidden="1">'Cohort 4'!$A$3:$W$75</definedName>
    <definedName name="_xlnm._FilterDatabase" localSheetId="5" hidden="1">'Cohort 5'!$A$3:$W$75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9" i="8" l="1"/>
  <c r="I8" i="8"/>
  <c r="I7" i="8"/>
  <c r="I6" i="8"/>
  <c r="I5" i="8"/>
  <c r="AA6" i="2"/>
  <c r="C45" i="9"/>
  <c r="C44" i="9"/>
  <c r="AA5" i="12" l="1"/>
  <c r="AC5" i="12" s="1"/>
  <c r="AB5" i="12"/>
  <c r="AD5" i="12"/>
  <c r="AF5" i="12" s="1"/>
  <c r="AA6" i="12"/>
  <c r="AC6" i="12" s="1"/>
  <c r="AB6" i="12"/>
  <c r="AD6" i="12"/>
  <c r="AF6" i="12" s="1"/>
  <c r="AA7" i="12"/>
  <c r="AB7" i="12"/>
  <c r="AC7" i="12"/>
  <c r="AD7" i="12"/>
  <c r="AF7" i="12" s="1"/>
  <c r="AA8" i="12"/>
  <c r="AC8" i="12" s="1"/>
  <c r="AB8" i="12"/>
  <c r="AD8" i="12"/>
  <c r="AF8" i="12"/>
  <c r="AA9" i="12"/>
  <c r="AC9" i="12" s="1"/>
  <c r="AB9" i="12"/>
  <c r="AD9" i="12"/>
  <c r="AF9" i="12" s="1"/>
  <c r="AA10" i="12"/>
  <c r="AC10" i="12" s="1"/>
  <c r="AB10" i="12"/>
  <c r="AD10" i="12"/>
  <c r="AF10" i="12" s="1"/>
  <c r="AA11" i="12"/>
  <c r="AB11" i="12"/>
  <c r="AC11" i="12"/>
  <c r="AD11" i="12"/>
  <c r="AF11" i="12" s="1"/>
  <c r="AA12" i="12"/>
  <c r="AC12" i="12" s="1"/>
  <c r="AB12" i="12"/>
  <c r="AD12" i="12"/>
  <c r="AF12" i="12"/>
  <c r="AA13" i="12"/>
  <c r="AC13" i="12" s="1"/>
  <c r="AB13" i="12"/>
  <c r="AD13" i="12"/>
  <c r="AF13" i="12" s="1"/>
  <c r="AA14" i="12"/>
  <c r="AC14" i="12" s="1"/>
  <c r="AB14" i="12"/>
  <c r="AD14" i="12"/>
  <c r="AF14" i="12" s="1"/>
  <c r="AA15" i="12"/>
  <c r="AB15" i="12"/>
  <c r="AC15" i="12"/>
  <c r="AD15" i="12"/>
  <c r="AF15" i="12" s="1"/>
  <c r="AA16" i="12"/>
  <c r="AC16" i="12" s="1"/>
  <c r="AB16" i="12"/>
  <c r="AD16" i="12"/>
  <c r="AF16" i="12"/>
  <c r="AA17" i="12"/>
  <c r="AB17" i="12"/>
  <c r="AC17" i="12"/>
  <c r="AD17" i="12"/>
  <c r="AF17" i="12" s="1"/>
  <c r="AA18" i="12"/>
  <c r="AC18" i="12" s="1"/>
  <c r="AB18" i="12"/>
  <c r="AD18" i="12"/>
  <c r="AF18" i="12" s="1"/>
  <c r="AA19" i="12"/>
  <c r="AB19" i="12"/>
  <c r="AC19" i="12"/>
  <c r="AD19" i="12"/>
  <c r="AF19" i="12" s="1"/>
  <c r="AA20" i="12"/>
  <c r="AC20" i="12" s="1"/>
  <c r="AB20" i="12"/>
  <c r="AD20" i="12"/>
  <c r="AF20" i="12" s="1"/>
  <c r="AA21" i="12"/>
  <c r="AC21" i="12" s="1"/>
  <c r="AB21" i="12"/>
  <c r="AD21" i="12"/>
  <c r="AF21" i="12" s="1"/>
  <c r="AA22" i="12"/>
  <c r="AC22" i="12" s="1"/>
  <c r="AB22" i="12"/>
  <c r="AD22" i="12"/>
  <c r="AF22" i="12" s="1"/>
  <c r="AA23" i="12"/>
  <c r="AC23" i="12" s="1"/>
  <c r="AB23" i="12"/>
  <c r="AD23" i="12"/>
  <c r="AF23" i="12" s="1"/>
  <c r="AA24" i="12"/>
  <c r="AC24" i="12" s="1"/>
  <c r="AB24" i="12"/>
  <c r="AD24" i="12"/>
  <c r="AF24" i="12" s="1"/>
  <c r="AA25" i="12"/>
  <c r="AB25" i="12"/>
  <c r="AC25" i="12"/>
  <c r="AD25" i="12"/>
  <c r="AF25" i="12" s="1"/>
  <c r="AA26" i="12"/>
  <c r="AC26" i="12" s="1"/>
  <c r="AB26" i="12"/>
  <c r="AD26" i="12"/>
  <c r="AF26" i="12" s="1"/>
  <c r="AA27" i="12"/>
  <c r="AC27" i="12" s="1"/>
  <c r="AB27" i="12"/>
  <c r="AD27" i="12"/>
  <c r="AF27" i="12" s="1"/>
  <c r="AA28" i="12"/>
  <c r="AC28" i="12" s="1"/>
  <c r="AB28" i="12"/>
  <c r="AD28" i="12"/>
  <c r="AF28" i="12"/>
  <c r="AA29" i="12"/>
  <c r="AB29" i="12"/>
  <c r="AC29" i="12"/>
  <c r="AD29" i="12"/>
  <c r="AF29" i="12" s="1"/>
  <c r="AA30" i="12"/>
  <c r="AC30" i="12" s="1"/>
  <c r="AB30" i="12"/>
  <c r="AD30" i="12"/>
  <c r="AF30" i="12" s="1"/>
  <c r="AA31" i="12"/>
  <c r="AB31" i="12"/>
  <c r="AC31" i="12"/>
  <c r="AD31" i="12"/>
  <c r="AF31" i="12" s="1"/>
  <c r="AA32" i="12"/>
  <c r="AC32" i="12" s="1"/>
  <c r="AB32" i="12"/>
  <c r="AD32" i="12"/>
  <c r="AF32" i="12"/>
  <c r="AA33" i="12"/>
  <c r="AC33" i="12" s="1"/>
  <c r="AB33" i="12"/>
  <c r="AD33" i="12"/>
  <c r="AF33" i="12" s="1"/>
  <c r="AA34" i="12"/>
  <c r="AC34" i="12" s="1"/>
  <c r="AB34" i="12"/>
  <c r="AD34" i="12"/>
  <c r="AF34" i="12" s="1"/>
  <c r="AA35" i="12"/>
  <c r="AB35" i="12"/>
  <c r="AC35" i="12"/>
  <c r="AD35" i="12"/>
  <c r="AF35" i="12" s="1"/>
  <c r="AA36" i="12"/>
  <c r="AC36" i="12" s="1"/>
  <c r="AB36" i="12"/>
  <c r="AD36" i="12"/>
  <c r="AF36" i="12"/>
  <c r="AA37" i="12"/>
  <c r="AC37" i="12" s="1"/>
  <c r="AB37" i="12"/>
  <c r="AD37" i="12"/>
  <c r="AF37" i="12" s="1"/>
  <c r="AA38" i="12"/>
  <c r="AC38" i="12" s="1"/>
  <c r="AB38" i="12"/>
  <c r="AD38" i="12"/>
  <c r="AF38" i="12" s="1"/>
  <c r="AA39" i="12"/>
  <c r="AB39" i="12"/>
  <c r="AC39" i="12"/>
  <c r="AD39" i="12"/>
  <c r="AF39" i="12" s="1"/>
  <c r="AA40" i="12"/>
  <c r="AC40" i="12" s="1"/>
  <c r="AB40" i="12"/>
  <c r="AD40" i="12"/>
  <c r="AF40" i="12"/>
  <c r="AA41" i="12"/>
  <c r="AB41" i="12"/>
  <c r="AC41" i="12"/>
  <c r="AD41" i="12"/>
  <c r="AF41" i="12" s="1"/>
  <c r="AA42" i="12"/>
  <c r="AC42" i="12" s="1"/>
  <c r="AB42" i="12"/>
  <c r="AD42" i="12"/>
  <c r="AF42" i="12" s="1"/>
  <c r="AA43" i="12"/>
  <c r="AB43" i="12"/>
  <c r="AC43" i="12"/>
  <c r="AD43" i="12"/>
  <c r="AF43" i="12" s="1"/>
  <c r="AA44" i="12"/>
  <c r="AC44" i="12" s="1"/>
  <c r="AB44" i="12"/>
  <c r="AD44" i="12"/>
  <c r="AF44" i="12" s="1"/>
  <c r="AA45" i="12"/>
  <c r="AC45" i="12" s="1"/>
  <c r="AB45" i="12"/>
  <c r="AD45" i="12"/>
  <c r="AF45" i="12" s="1"/>
  <c r="AA46" i="12"/>
  <c r="AC46" i="12" s="1"/>
  <c r="AB46" i="12"/>
  <c r="AD46" i="12"/>
  <c r="AF46" i="12" s="1"/>
  <c r="AA47" i="12"/>
  <c r="AC47" i="12" s="1"/>
  <c r="AB47" i="12"/>
  <c r="AD47" i="12"/>
  <c r="AF47" i="12" s="1"/>
  <c r="AA48" i="12"/>
  <c r="AC48" i="12" s="1"/>
  <c r="AB48" i="12"/>
  <c r="AD48" i="12"/>
  <c r="AF48" i="12" s="1"/>
  <c r="AA49" i="12"/>
  <c r="AB49" i="12"/>
  <c r="AC49" i="12"/>
  <c r="AD49" i="12"/>
  <c r="AF49" i="12" s="1"/>
  <c r="AA50" i="12"/>
  <c r="AC50" i="12" s="1"/>
  <c r="AB50" i="12"/>
  <c r="AD50" i="12"/>
  <c r="AF50" i="12" s="1"/>
  <c r="AA51" i="12"/>
  <c r="AC51" i="12" s="1"/>
  <c r="AB51" i="12"/>
  <c r="AD51" i="12"/>
  <c r="AF51" i="12" s="1"/>
  <c r="AA52" i="12"/>
  <c r="AC52" i="12" s="1"/>
  <c r="AB52" i="12"/>
  <c r="AD52" i="12"/>
  <c r="AF52" i="12"/>
  <c r="AA53" i="12"/>
  <c r="AB53" i="12"/>
  <c r="AC53" i="12"/>
  <c r="AD53" i="12"/>
  <c r="AF53" i="12" s="1"/>
  <c r="AA54" i="12"/>
  <c r="AC54" i="12" s="1"/>
  <c r="AB54" i="12"/>
  <c r="AD54" i="12"/>
  <c r="AF54" i="12" s="1"/>
  <c r="AA55" i="12"/>
  <c r="AB55" i="12"/>
  <c r="AC55" i="12"/>
  <c r="AD55" i="12"/>
  <c r="AF55" i="12" s="1"/>
  <c r="AA56" i="12"/>
  <c r="AC56" i="12" s="1"/>
  <c r="AB56" i="12"/>
  <c r="AD56" i="12"/>
  <c r="AF56" i="12"/>
  <c r="AA57" i="12"/>
  <c r="AC57" i="12" s="1"/>
  <c r="AB57" i="12"/>
  <c r="AD57" i="12"/>
  <c r="AF57" i="12" s="1"/>
  <c r="AA58" i="12"/>
  <c r="AC58" i="12" s="1"/>
  <c r="AB58" i="12"/>
  <c r="AD58" i="12"/>
  <c r="AF58" i="12" s="1"/>
  <c r="AA59" i="12"/>
  <c r="AC59" i="12" s="1"/>
  <c r="AB59" i="12"/>
  <c r="AD59" i="12"/>
  <c r="AF59" i="12" s="1"/>
  <c r="AA60" i="12"/>
  <c r="AC60" i="12" s="1"/>
  <c r="AB60" i="12"/>
  <c r="AD60" i="12"/>
  <c r="AF60" i="12"/>
  <c r="AA61" i="12"/>
  <c r="AC61" i="12" s="1"/>
  <c r="AB61" i="12"/>
  <c r="AD61" i="12"/>
  <c r="AF61" i="12" s="1"/>
  <c r="AA62" i="12"/>
  <c r="AC62" i="12" s="1"/>
  <c r="AB62" i="12"/>
  <c r="AD62" i="12"/>
  <c r="AF62" i="12" s="1"/>
  <c r="AA63" i="12"/>
  <c r="AB63" i="12"/>
  <c r="AC63" i="12"/>
  <c r="AD63" i="12"/>
  <c r="AF63" i="12" s="1"/>
  <c r="AA64" i="12"/>
  <c r="AC64" i="12" s="1"/>
  <c r="AB64" i="12"/>
  <c r="AD64" i="12"/>
  <c r="AF64" i="12"/>
  <c r="AA65" i="12"/>
  <c r="AB65" i="12"/>
  <c r="AC65" i="12"/>
  <c r="AD65" i="12"/>
  <c r="AF65" i="12" s="1"/>
  <c r="AA66" i="12"/>
  <c r="AC66" i="12" s="1"/>
  <c r="AB66" i="12"/>
  <c r="AD66" i="12"/>
  <c r="AF66" i="12" s="1"/>
  <c r="AA67" i="12"/>
  <c r="AB67" i="12"/>
  <c r="AC67" i="12"/>
  <c r="AD67" i="12"/>
  <c r="AF67" i="12" s="1"/>
  <c r="AA68" i="12"/>
  <c r="AC68" i="12" s="1"/>
  <c r="AB68" i="12"/>
  <c r="AD68" i="12"/>
  <c r="AF68" i="12" s="1"/>
  <c r="AA69" i="12"/>
  <c r="AC69" i="12" s="1"/>
  <c r="AB69" i="12"/>
  <c r="AD69" i="12"/>
  <c r="AF69" i="12" s="1"/>
  <c r="AA70" i="12"/>
  <c r="AC70" i="12" s="1"/>
  <c r="AB70" i="12"/>
  <c r="AD70" i="12"/>
  <c r="AF70" i="12" s="1"/>
  <c r="AA71" i="12"/>
  <c r="AC71" i="12" s="1"/>
  <c r="AB71" i="12"/>
  <c r="AD71" i="12"/>
  <c r="AF71" i="12" s="1"/>
  <c r="AA72" i="12"/>
  <c r="AC72" i="12" s="1"/>
  <c r="AB72" i="12"/>
  <c r="AD72" i="12"/>
  <c r="AF72" i="12" s="1"/>
  <c r="AA73" i="12"/>
  <c r="AB73" i="12"/>
  <c r="AC73" i="12"/>
  <c r="AD73" i="12"/>
  <c r="AF73" i="12" s="1"/>
  <c r="AA74" i="12"/>
  <c r="AC74" i="12" s="1"/>
  <c r="AB74" i="12"/>
  <c r="AD74" i="12"/>
  <c r="AF74" i="12" s="1"/>
  <c r="AA75" i="12"/>
  <c r="AC75" i="12" s="1"/>
  <c r="AB75" i="12"/>
  <c r="AD75" i="12"/>
  <c r="AF75" i="12" s="1"/>
  <c r="AA5" i="13"/>
  <c r="AC5" i="13" s="1"/>
  <c r="AB5" i="13"/>
  <c r="AD5" i="13"/>
  <c r="AF5" i="13"/>
  <c r="AA6" i="13"/>
  <c r="AC6" i="13" s="1"/>
  <c r="AB6" i="13"/>
  <c r="AD6" i="13"/>
  <c r="AF6" i="13" s="1"/>
  <c r="AA7" i="13"/>
  <c r="AB7" i="13"/>
  <c r="AC7" i="13"/>
  <c r="AD7" i="13"/>
  <c r="AF7" i="13" s="1"/>
  <c r="AA8" i="13"/>
  <c r="AB8" i="13"/>
  <c r="AC8" i="13"/>
  <c r="AD8" i="13"/>
  <c r="AF8" i="13" s="1"/>
  <c r="AA9" i="13"/>
  <c r="AC9" i="13" s="1"/>
  <c r="AB9" i="13"/>
  <c r="AD9" i="13"/>
  <c r="AF9" i="13"/>
  <c r="AA10" i="13"/>
  <c r="AC10" i="13" s="1"/>
  <c r="AB10" i="13"/>
  <c r="AD10" i="13"/>
  <c r="AF10" i="13"/>
  <c r="AA11" i="13"/>
  <c r="AB11" i="13"/>
  <c r="AC11" i="13"/>
  <c r="AD11" i="13"/>
  <c r="AF11" i="13" s="1"/>
  <c r="AA12" i="13"/>
  <c r="AC12" i="13" s="1"/>
  <c r="AB12" i="13"/>
  <c r="AD12" i="13"/>
  <c r="AF12" i="13" s="1"/>
  <c r="AA13" i="13"/>
  <c r="AC13" i="13" s="1"/>
  <c r="AB13" i="13"/>
  <c r="AD13" i="13"/>
  <c r="AF13" i="13"/>
  <c r="AA14" i="13"/>
  <c r="AC14" i="13" s="1"/>
  <c r="AB14" i="13"/>
  <c r="AD14" i="13"/>
  <c r="AF14" i="13" s="1"/>
  <c r="AA15" i="13"/>
  <c r="AB15" i="13"/>
  <c r="AC15" i="13"/>
  <c r="AD15" i="13"/>
  <c r="AF15" i="13" s="1"/>
  <c r="AA16" i="13"/>
  <c r="AC16" i="13" s="1"/>
  <c r="AB16" i="13"/>
  <c r="AD16" i="13"/>
  <c r="AF16" i="13" s="1"/>
  <c r="AA17" i="13"/>
  <c r="AC17" i="13" s="1"/>
  <c r="AB17" i="13"/>
  <c r="AD17" i="13"/>
  <c r="AF17" i="13"/>
  <c r="AA18" i="13"/>
  <c r="AC18" i="13" s="1"/>
  <c r="AB18" i="13"/>
  <c r="AD18" i="13"/>
  <c r="AF18" i="13"/>
  <c r="AA19" i="13"/>
  <c r="AB19" i="13"/>
  <c r="AC19" i="13"/>
  <c r="AD19" i="13"/>
  <c r="AF19" i="13" s="1"/>
  <c r="AA20" i="13"/>
  <c r="AC20" i="13" s="1"/>
  <c r="AB20" i="13"/>
  <c r="AD20" i="13"/>
  <c r="AF20" i="13" s="1"/>
  <c r="AA21" i="13"/>
  <c r="AC21" i="13" s="1"/>
  <c r="AB21" i="13"/>
  <c r="AD21" i="13"/>
  <c r="AF21" i="13"/>
  <c r="AA22" i="13"/>
  <c r="AC22" i="13" s="1"/>
  <c r="AB22" i="13"/>
  <c r="AD22" i="13"/>
  <c r="AF22" i="13" s="1"/>
  <c r="AA23" i="13"/>
  <c r="AB23" i="13"/>
  <c r="AC23" i="13"/>
  <c r="AD23" i="13"/>
  <c r="AF23" i="13" s="1"/>
  <c r="AA24" i="13"/>
  <c r="AC24" i="13" s="1"/>
  <c r="AB24" i="13"/>
  <c r="AD24" i="13"/>
  <c r="AF24" i="13" s="1"/>
  <c r="AA25" i="13"/>
  <c r="AC25" i="13" s="1"/>
  <c r="AB25" i="13"/>
  <c r="AD25" i="13"/>
  <c r="AF25" i="13"/>
  <c r="AA26" i="13"/>
  <c r="AC26" i="13" s="1"/>
  <c r="AB26" i="13"/>
  <c r="AD26" i="13"/>
  <c r="AF26" i="13"/>
  <c r="AA27" i="13"/>
  <c r="AB27" i="13"/>
  <c r="AC27" i="13"/>
  <c r="AD27" i="13"/>
  <c r="AF27" i="13" s="1"/>
  <c r="AA28" i="13"/>
  <c r="AC28" i="13" s="1"/>
  <c r="AB28" i="13"/>
  <c r="AD28" i="13"/>
  <c r="AF28" i="13" s="1"/>
  <c r="AA29" i="13"/>
  <c r="AC29" i="13" s="1"/>
  <c r="AB29" i="13"/>
  <c r="AD29" i="13"/>
  <c r="AF29" i="13"/>
  <c r="AA30" i="13"/>
  <c r="AC30" i="13" s="1"/>
  <c r="AB30" i="13"/>
  <c r="AD30" i="13"/>
  <c r="AF30" i="13" s="1"/>
  <c r="AA31" i="13"/>
  <c r="AC31" i="13" s="1"/>
  <c r="AB31" i="13"/>
  <c r="AD31" i="13"/>
  <c r="AF31" i="13" s="1"/>
  <c r="AA32" i="13"/>
  <c r="AB32" i="13"/>
  <c r="AC32" i="13"/>
  <c r="AD32" i="13"/>
  <c r="AF32" i="13"/>
  <c r="AA33" i="13"/>
  <c r="AC33" i="13" s="1"/>
  <c r="AB33" i="13"/>
  <c r="AD33" i="13"/>
  <c r="AF33" i="13"/>
  <c r="AA34" i="13"/>
  <c r="AC34" i="13" s="1"/>
  <c r="AB34" i="13"/>
  <c r="AD34" i="13"/>
  <c r="AF34" i="13" s="1"/>
  <c r="AA35" i="13"/>
  <c r="AC35" i="13" s="1"/>
  <c r="AB35" i="13"/>
  <c r="AD35" i="13"/>
  <c r="AF35" i="13" s="1"/>
  <c r="AA36" i="13"/>
  <c r="AB36" i="13"/>
  <c r="AC36" i="13"/>
  <c r="AD36" i="13"/>
  <c r="AF36" i="13"/>
  <c r="AA37" i="13"/>
  <c r="AC37" i="13" s="1"/>
  <c r="AB37" i="13"/>
  <c r="AD37" i="13"/>
  <c r="AF37" i="13" s="1"/>
  <c r="AA38" i="13"/>
  <c r="AC38" i="13" s="1"/>
  <c r="AB38" i="13"/>
  <c r="AD38" i="13"/>
  <c r="AF38" i="13" s="1"/>
  <c r="AA39" i="13"/>
  <c r="AC39" i="13" s="1"/>
  <c r="AB39" i="13"/>
  <c r="AD39" i="13"/>
  <c r="AF39" i="13" s="1"/>
  <c r="AA40" i="13"/>
  <c r="AB40" i="13"/>
  <c r="AC40" i="13"/>
  <c r="AD40" i="13"/>
  <c r="AF40" i="13"/>
  <c r="AA41" i="13"/>
  <c r="AC41" i="13" s="1"/>
  <c r="AB41" i="13"/>
  <c r="AD41" i="13"/>
  <c r="AF41" i="13"/>
  <c r="AA42" i="13"/>
  <c r="AC42" i="13" s="1"/>
  <c r="AB42" i="13"/>
  <c r="AD42" i="13"/>
  <c r="AF42" i="13" s="1"/>
  <c r="AA43" i="13"/>
  <c r="AC43" i="13" s="1"/>
  <c r="AB43" i="13"/>
  <c r="AD43" i="13"/>
  <c r="AF43" i="13" s="1"/>
  <c r="AA44" i="13"/>
  <c r="AB44" i="13"/>
  <c r="AC44" i="13"/>
  <c r="AD44" i="13"/>
  <c r="AF44" i="13"/>
  <c r="AA45" i="13"/>
  <c r="AC45" i="13" s="1"/>
  <c r="AB45" i="13"/>
  <c r="AD45" i="13"/>
  <c r="AF45" i="13"/>
  <c r="AA46" i="13"/>
  <c r="AC46" i="13" s="1"/>
  <c r="AB46" i="13"/>
  <c r="AD46" i="13"/>
  <c r="AF46" i="13" s="1"/>
  <c r="AA47" i="13"/>
  <c r="AC47" i="13" s="1"/>
  <c r="AB47" i="13"/>
  <c r="AD47" i="13"/>
  <c r="AF47" i="13" s="1"/>
  <c r="AA48" i="13"/>
  <c r="AC48" i="13" s="1"/>
  <c r="AB48" i="13"/>
  <c r="AD48" i="13"/>
  <c r="AF48" i="13"/>
  <c r="AA49" i="13"/>
  <c r="AC49" i="13" s="1"/>
  <c r="AB49" i="13"/>
  <c r="AD49" i="13"/>
  <c r="AF49" i="13" s="1"/>
  <c r="AA50" i="13"/>
  <c r="AC50" i="13" s="1"/>
  <c r="AB50" i="13"/>
  <c r="AD50" i="13"/>
  <c r="AF50" i="13" s="1"/>
  <c r="AA51" i="13"/>
  <c r="AC51" i="13" s="1"/>
  <c r="AB51" i="13"/>
  <c r="AD51" i="13"/>
  <c r="AF51" i="13" s="1"/>
  <c r="AA52" i="13"/>
  <c r="AB52" i="13"/>
  <c r="AC52" i="13"/>
  <c r="AD52" i="13"/>
  <c r="AF52" i="13"/>
  <c r="AA53" i="13"/>
  <c r="AC53" i="13" s="1"/>
  <c r="AB53" i="13"/>
  <c r="AD53" i="13"/>
  <c r="AF53" i="13" s="1"/>
  <c r="AA54" i="13"/>
  <c r="AC54" i="13" s="1"/>
  <c r="AB54" i="13"/>
  <c r="AD54" i="13"/>
  <c r="AF54" i="13"/>
  <c r="AA55" i="13"/>
  <c r="AC55" i="13" s="1"/>
  <c r="AB55" i="13"/>
  <c r="AD55" i="13"/>
  <c r="AF55" i="13" s="1"/>
  <c r="AA56" i="13"/>
  <c r="AC56" i="13" s="1"/>
  <c r="AB56" i="13"/>
  <c r="AD56" i="13"/>
  <c r="AF56" i="13" s="1"/>
  <c r="AA57" i="13"/>
  <c r="AC57" i="13" s="1"/>
  <c r="AB57" i="13"/>
  <c r="AD57" i="13"/>
  <c r="AF57" i="13" s="1"/>
  <c r="AA58" i="13"/>
  <c r="AC58" i="13" s="1"/>
  <c r="AB58" i="13"/>
  <c r="AD58" i="13"/>
  <c r="AF58" i="13" s="1"/>
  <c r="AA59" i="13"/>
  <c r="AC59" i="13" s="1"/>
  <c r="AB59" i="13"/>
  <c r="AD59" i="13"/>
  <c r="AF59" i="13" s="1"/>
  <c r="AA60" i="13"/>
  <c r="AB60" i="13"/>
  <c r="AC60" i="13"/>
  <c r="AD60" i="13"/>
  <c r="AF60" i="13"/>
  <c r="AA61" i="13"/>
  <c r="AC61" i="13" s="1"/>
  <c r="AB61" i="13"/>
  <c r="AD61" i="13"/>
  <c r="AF61" i="13" s="1"/>
  <c r="AA62" i="13"/>
  <c r="AC62" i="13" s="1"/>
  <c r="AB62" i="13"/>
  <c r="AD62" i="13"/>
  <c r="AF62" i="13"/>
  <c r="AA63" i="13"/>
  <c r="AC63" i="13" s="1"/>
  <c r="AB63" i="13"/>
  <c r="AD63" i="13"/>
  <c r="AF63" i="13" s="1"/>
  <c r="AA64" i="13"/>
  <c r="AB64" i="13"/>
  <c r="AC64" i="13"/>
  <c r="AD64" i="13"/>
  <c r="AF64" i="13"/>
  <c r="AA65" i="13"/>
  <c r="AC65" i="13" s="1"/>
  <c r="AB65" i="13"/>
  <c r="AD65" i="13"/>
  <c r="AF65" i="13" s="1"/>
  <c r="AA66" i="13"/>
  <c r="AC66" i="13" s="1"/>
  <c r="AB66" i="13"/>
  <c r="AD66" i="13"/>
  <c r="AF66" i="13"/>
  <c r="AA67" i="13"/>
  <c r="AC67" i="13" s="1"/>
  <c r="AB67" i="13"/>
  <c r="AD67" i="13"/>
  <c r="AF67" i="13" s="1"/>
  <c r="AA68" i="13"/>
  <c r="AC68" i="13" s="1"/>
  <c r="AB68" i="13"/>
  <c r="AD68" i="13"/>
  <c r="AF68" i="13" s="1"/>
  <c r="AA69" i="13"/>
  <c r="AC69" i="13" s="1"/>
  <c r="AB69" i="13"/>
  <c r="AD69" i="13"/>
  <c r="AF69" i="13" s="1"/>
  <c r="AA70" i="13"/>
  <c r="AC70" i="13" s="1"/>
  <c r="AB70" i="13"/>
  <c r="AD70" i="13"/>
  <c r="AF70" i="13" s="1"/>
  <c r="AA71" i="13"/>
  <c r="AC71" i="13" s="1"/>
  <c r="AB71" i="13"/>
  <c r="AD71" i="13"/>
  <c r="AF71" i="13" s="1"/>
  <c r="AA72" i="13"/>
  <c r="AC72" i="13" s="1"/>
  <c r="AB72" i="13"/>
  <c r="AD72" i="13"/>
  <c r="AF72" i="13"/>
  <c r="AA73" i="13"/>
  <c r="AC73" i="13" s="1"/>
  <c r="AB73" i="13"/>
  <c r="AD73" i="13"/>
  <c r="AF73" i="13" s="1"/>
  <c r="AA74" i="13"/>
  <c r="AC74" i="13" s="1"/>
  <c r="AB74" i="13"/>
  <c r="AD74" i="13"/>
  <c r="AF74" i="13" s="1"/>
  <c r="AA75" i="13"/>
  <c r="AC75" i="13" s="1"/>
  <c r="AB75" i="13"/>
  <c r="AD75" i="13"/>
  <c r="AF75" i="13" s="1"/>
  <c r="AA5" i="11"/>
  <c r="AC5" i="11" s="1"/>
  <c r="AB5" i="11"/>
  <c r="AD5" i="11"/>
  <c r="AF5" i="11"/>
  <c r="AA6" i="11"/>
  <c r="AB6" i="11"/>
  <c r="AC6" i="11"/>
  <c r="AD6" i="11"/>
  <c r="AF6" i="11"/>
  <c r="AA7" i="11"/>
  <c r="AC7" i="11" s="1"/>
  <c r="AB7" i="11"/>
  <c r="AD7" i="11"/>
  <c r="AF7" i="11" s="1"/>
  <c r="AA8" i="11"/>
  <c r="AC8" i="11" s="1"/>
  <c r="AB8" i="11"/>
  <c r="AD8" i="11"/>
  <c r="AF8" i="11"/>
  <c r="AA9" i="11"/>
  <c r="AC9" i="11" s="1"/>
  <c r="AB9" i="11"/>
  <c r="AD9" i="11"/>
  <c r="AF9" i="11" s="1"/>
  <c r="AA10" i="11"/>
  <c r="AC10" i="11" s="1"/>
  <c r="AB10" i="11"/>
  <c r="AD10" i="11"/>
  <c r="AF10" i="11" s="1"/>
  <c r="AA11" i="11"/>
  <c r="AC11" i="11" s="1"/>
  <c r="AB11" i="11"/>
  <c r="AD11" i="11"/>
  <c r="AF11" i="11" s="1"/>
  <c r="AA12" i="11"/>
  <c r="AC12" i="11" s="1"/>
  <c r="AB12" i="11"/>
  <c r="AD12" i="11"/>
  <c r="AF12" i="11" s="1"/>
  <c r="AA13" i="11"/>
  <c r="AC13" i="11" s="1"/>
  <c r="AB13" i="11"/>
  <c r="AD13" i="11"/>
  <c r="AF13" i="11"/>
  <c r="AA14" i="11"/>
  <c r="AB14" i="11"/>
  <c r="AC14" i="11"/>
  <c r="AD14" i="11"/>
  <c r="AF14" i="11"/>
  <c r="AA15" i="11"/>
  <c r="AC15" i="11" s="1"/>
  <c r="AB15" i="11"/>
  <c r="AD15" i="11"/>
  <c r="AF15" i="11" s="1"/>
  <c r="AA16" i="11"/>
  <c r="AC16" i="11" s="1"/>
  <c r="AB16" i="11"/>
  <c r="AD16" i="11"/>
  <c r="AF16" i="11"/>
  <c r="AA17" i="11"/>
  <c r="AC17" i="11" s="1"/>
  <c r="AB17" i="11"/>
  <c r="AD17" i="11"/>
  <c r="AF17" i="11"/>
  <c r="AA18" i="11"/>
  <c r="AC18" i="11" s="1"/>
  <c r="AB18" i="11"/>
  <c r="AD18" i="11"/>
  <c r="AF18" i="11"/>
  <c r="AA19" i="11"/>
  <c r="AC19" i="11" s="1"/>
  <c r="AB19" i="11"/>
  <c r="AD19" i="11"/>
  <c r="AF19" i="11" s="1"/>
  <c r="AA20" i="11"/>
  <c r="AC20" i="11" s="1"/>
  <c r="AB20" i="11"/>
  <c r="AD20" i="11"/>
  <c r="AF20" i="11"/>
  <c r="AA21" i="11"/>
  <c r="AC21" i="11" s="1"/>
  <c r="AB21" i="11"/>
  <c r="AD21" i="11"/>
  <c r="AF21" i="11" s="1"/>
  <c r="AA22" i="11"/>
  <c r="AC22" i="11" s="1"/>
  <c r="AB22" i="11"/>
  <c r="AD22" i="11"/>
  <c r="AF22" i="11" s="1"/>
  <c r="AA23" i="11"/>
  <c r="AC23" i="11" s="1"/>
  <c r="AB23" i="11"/>
  <c r="AD23" i="11"/>
  <c r="AF23" i="11" s="1"/>
  <c r="AA24" i="11"/>
  <c r="AC24" i="11" s="1"/>
  <c r="AB24" i="11"/>
  <c r="AD24" i="11"/>
  <c r="AF24" i="11" s="1"/>
  <c r="AA25" i="11"/>
  <c r="AC25" i="11" s="1"/>
  <c r="AB25" i="11"/>
  <c r="AD25" i="11"/>
  <c r="AF25" i="11"/>
  <c r="AA26" i="11"/>
  <c r="AB26" i="11"/>
  <c r="AC26" i="11"/>
  <c r="AD26" i="11"/>
  <c r="AF26" i="11"/>
  <c r="AA27" i="11"/>
  <c r="AC27" i="11" s="1"/>
  <c r="AB27" i="11"/>
  <c r="AD27" i="11"/>
  <c r="AF27" i="11" s="1"/>
  <c r="AA28" i="11"/>
  <c r="AC28" i="11" s="1"/>
  <c r="AB28" i="11"/>
  <c r="AD28" i="11"/>
  <c r="AF28" i="11"/>
  <c r="AA29" i="11"/>
  <c r="AC29" i="11" s="1"/>
  <c r="AB29" i="11"/>
  <c r="AD29" i="11"/>
  <c r="AF29" i="11"/>
  <c r="AA30" i="11"/>
  <c r="AC30" i="11" s="1"/>
  <c r="AB30" i="11"/>
  <c r="AD30" i="11"/>
  <c r="AF30" i="11"/>
  <c r="AA31" i="11"/>
  <c r="AC31" i="11" s="1"/>
  <c r="AB31" i="11"/>
  <c r="AD31" i="11"/>
  <c r="AF31" i="11" s="1"/>
  <c r="AA32" i="11"/>
  <c r="AC32" i="11" s="1"/>
  <c r="AB32" i="11"/>
  <c r="AD32" i="11"/>
  <c r="AF32" i="11" s="1"/>
  <c r="AA33" i="11"/>
  <c r="AC33" i="11" s="1"/>
  <c r="AB33" i="11"/>
  <c r="AD33" i="11"/>
  <c r="AF33" i="11" s="1"/>
  <c r="AA34" i="11"/>
  <c r="AC34" i="11" s="1"/>
  <c r="AB34" i="11"/>
  <c r="AD34" i="11"/>
  <c r="AF34" i="11" s="1"/>
  <c r="AA35" i="11"/>
  <c r="AC35" i="11" s="1"/>
  <c r="AB35" i="11"/>
  <c r="AD35" i="11"/>
  <c r="AF35" i="11" s="1"/>
  <c r="AA36" i="11"/>
  <c r="AC36" i="11" s="1"/>
  <c r="AB36" i="11"/>
  <c r="AD36" i="11"/>
  <c r="AF36" i="11" s="1"/>
  <c r="AA37" i="11"/>
  <c r="AC37" i="11" s="1"/>
  <c r="AB37" i="11"/>
  <c r="AD37" i="11"/>
  <c r="AF37" i="11"/>
  <c r="AA38" i="11"/>
  <c r="AB38" i="11"/>
  <c r="AC38" i="11"/>
  <c r="AD38" i="11"/>
  <c r="AF38" i="11"/>
  <c r="AA39" i="11"/>
  <c r="AC39" i="11" s="1"/>
  <c r="AB39" i="11"/>
  <c r="AD39" i="11"/>
  <c r="AF39" i="11" s="1"/>
  <c r="AA40" i="11"/>
  <c r="AC40" i="11" s="1"/>
  <c r="AB40" i="11"/>
  <c r="AD40" i="11"/>
  <c r="AF40" i="11"/>
  <c r="AA41" i="11"/>
  <c r="AC41" i="11" s="1"/>
  <c r="AB41" i="11"/>
  <c r="AD41" i="11"/>
  <c r="AF41" i="11"/>
  <c r="AA42" i="11"/>
  <c r="AB42" i="11"/>
  <c r="AC42" i="11"/>
  <c r="AD42" i="11"/>
  <c r="AF42" i="11"/>
  <c r="AA43" i="11"/>
  <c r="AC43" i="11" s="1"/>
  <c r="AB43" i="11"/>
  <c r="AD43" i="11"/>
  <c r="AF43" i="11" s="1"/>
  <c r="AA44" i="11"/>
  <c r="AC44" i="11" s="1"/>
  <c r="AB44" i="11"/>
  <c r="AD44" i="11"/>
  <c r="AF44" i="11"/>
  <c r="AA45" i="11"/>
  <c r="AC45" i="11" s="1"/>
  <c r="AB45" i="11"/>
  <c r="AD45" i="11"/>
  <c r="AF45" i="11" s="1"/>
  <c r="AA46" i="11"/>
  <c r="AC46" i="11" s="1"/>
  <c r="AB46" i="11"/>
  <c r="AD46" i="11"/>
  <c r="AF46" i="11" s="1"/>
  <c r="AA47" i="11"/>
  <c r="AC47" i="11" s="1"/>
  <c r="AB47" i="11"/>
  <c r="AD47" i="11"/>
  <c r="AF47" i="11" s="1"/>
  <c r="AA48" i="11"/>
  <c r="AC48" i="11" s="1"/>
  <c r="AB48" i="11"/>
  <c r="AD48" i="11"/>
  <c r="AF48" i="11" s="1"/>
  <c r="AA49" i="11"/>
  <c r="AC49" i="11" s="1"/>
  <c r="AB49" i="11"/>
  <c r="AD49" i="11"/>
  <c r="AF49" i="11"/>
  <c r="AA50" i="11"/>
  <c r="AB50" i="11"/>
  <c r="AC50" i="11"/>
  <c r="AD50" i="11"/>
  <c r="AF50" i="11"/>
  <c r="AA51" i="11"/>
  <c r="AC51" i="11" s="1"/>
  <c r="AB51" i="11"/>
  <c r="AD51" i="11"/>
  <c r="AF51" i="11" s="1"/>
  <c r="AA52" i="11"/>
  <c r="AC52" i="11" s="1"/>
  <c r="AB52" i="11"/>
  <c r="AD52" i="11"/>
  <c r="AF52" i="11"/>
  <c r="AA53" i="11"/>
  <c r="AC53" i="11" s="1"/>
  <c r="AB53" i="11"/>
  <c r="AD53" i="11"/>
  <c r="AF53" i="11"/>
  <c r="AA54" i="11"/>
  <c r="AC54" i="11" s="1"/>
  <c r="AB54" i="11"/>
  <c r="AD54" i="11"/>
  <c r="AF54" i="11" s="1"/>
  <c r="AA55" i="11"/>
  <c r="AC55" i="11" s="1"/>
  <c r="AB55" i="11"/>
  <c r="AD55" i="11"/>
  <c r="AF55" i="11" s="1"/>
  <c r="AA56" i="11"/>
  <c r="AC56" i="11" s="1"/>
  <c r="AB56" i="11"/>
  <c r="AD56" i="11"/>
  <c r="AF56" i="11" s="1"/>
  <c r="AA57" i="11"/>
  <c r="AC57" i="11" s="1"/>
  <c r="AB57" i="11"/>
  <c r="AD57" i="11"/>
  <c r="AF57" i="11"/>
  <c r="AA58" i="11"/>
  <c r="AB58" i="11"/>
  <c r="AC58" i="11"/>
  <c r="AD58" i="11"/>
  <c r="AF58" i="11" s="1"/>
  <c r="AA59" i="11"/>
  <c r="AC59" i="11" s="1"/>
  <c r="AB59" i="11"/>
  <c r="AD59" i="11"/>
  <c r="AF59" i="11" s="1"/>
  <c r="AA60" i="11"/>
  <c r="AC60" i="11" s="1"/>
  <c r="AB60" i="11"/>
  <c r="AD60" i="11"/>
  <c r="AF60" i="11" s="1"/>
  <c r="AA61" i="11"/>
  <c r="AC61" i="11" s="1"/>
  <c r="AB61" i="11"/>
  <c r="AD61" i="11"/>
  <c r="AF61" i="11" s="1"/>
  <c r="AA62" i="11"/>
  <c r="AC62" i="11" s="1"/>
  <c r="AB62" i="11"/>
  <c r="AD62" i="11"/>
  <c r="AF62" i="11" s="1"/>
  <c r="AA63" i="11"/>
  <c r="AC63" i="11" s="1"/>
  <c r="AB63" i="11"/>
  <c r="AD63" i="11"/>
  <c r="AF63" i="11" s="1"/>
  <c r="AA64" i="11"/>
  <c r="AC64" i="11" s="1"/>
  <c r="AB64" i="11"/>
  <c r="AD64" i="11"/>
  <c r="AF64" i="11"/>
  <c r="AA65" i="11"/>
  <c r="AC65" i="11" s="1"/>
  <c r="AB65" i="11"/>
  <c r="AD65" i="11"/>
  <c r="AF65" i="11"/>
  <c r="AA66" i="11"/>
  <c r="AB66" i="11"/>
  <c r="AC66" i="11"/>
  <c r="AD66" i="11"/>
  <c r="AF66" i="11" s="1"/>
  <c r="AA67" i="11"/>
  <c r="AC67" i="11" s="1"/>
  <c r="AB67" i="11"/>
  <c r="AD67" i="11"/>
  <c r="AF67" i="11" s="1"/>
  <c r="AA68" i="11"/>
  <c r="AC68" i="11" s="1"/>
  <c r="AB68" i="11"/>
  <c r="AD68" i="11"/>
  <c r="AF68" i="11" s="1"/>
  <c r="AA69" i="11"/>
  <c r="AC69" i="11" s="1"/>
  <c r="AB69" i="11"/>
  <c r="AD69" i="11"/>
  <c r="AF69" i="11"/>
  <c r="AA70" i="11"/>
  <c r="AB70" i="11"/>
  <c r="AC70" i="11"/>
  <c r="AD70" i="11"/>
  <c r="AF70" i="11" s="1"/>
  <c r="AA71" i="11"/>
  <c r="AC71" i="11" s="1"/>
  <c r="AB71" i="11"/>
  <c r="AD71" i="11"/>
  <c r="AF71" i="11" s="1"/>
  <c r="AA72" i="11"/>
  <c r="AC72" i="11" s="1"/>
  <c r="AB72" i="11"/>
  <c r="AD72" i="11"/>
  <c r="AF72" i="11"/>
  <c r="AA73" i="11"/>
  <c r="AC73" i="11" s="1"/>
  <c r="AB73" i="11"/>
  <c r="AD73" i="11"/>
  <c r="AF73" i="11" s="1"/>
  <c r="AA74" i="11"/>
  <c r="AC74" i="11" s="1"/>
  <c r="AB74" i="11"/>
  <c r="AD74" i="11"/>
  <c r="AF74" i="11" s="1"/>
  <c r="AA75" i="11"/>
  <c r="AC75" i="11" s="1"/>
  <c r="AB75" i="11"/>
  <c r="AD75" i="11"/>
  <c r="AF75" i="11" s="1"/>
  <c r="AA5" i="10"/>
  <c r="AC5" i="10" s="1"/>
  <c r="AB5" i="10"/>
  <c r="AD5" i="10"/>
  <c r="AF5" i="10" s="1"/>
  <c r="AA6" i="10"/>
  <c r="AB6" i="10"/>
  <c r="AC6" i="10"/>
  <c r="AD6" i="10"/>
  <c r="AF6" i="10"/>
  <c r="AA7" i="10"/>
  <c r="AC7" i="10" s="1"/>
  <c r="AB7" i="10"/>
  <c r="AD7" i="10"/>
  <c r="AF7" i="10" s="1"/>
  <c r="AA8" i="10"/>
  <c r="AB8" i="10"/>
  <c r="AC8" i="10"/>
  <c r="AD8" i="10"/>
  <c r="AF8" i="10"/>
  <c r="AA9" i="10"/>
  <c r="AC9" i="10" s="1"/>
  <c r="AB9" i="10"/>
  <c r="AD9" i="10"/>
  <c r="AF9" i="10" s="1"/>
  <c r="AA10" i="10"/>
  <c r="AC10" i="10" s="1"/>
  <c r="AB10" i="10"/>
  <c r="AD10" i="10"/>
  <c r="AF10" i="10" s="1"/>
  <c r="AA11" i="10"/>
  <c r="AC11" i="10" s="1"/>
  <c r="AB11" i="10"/>
  <c r="AD11" i="10"/>
  <c r="AF11" i="10" s="1"/>
  <c r="AA12" i="10"/>
  <c r="AC12" i="10" s="1"/>
  <c r="AB12" i="10"/>
  <c r="AD12" i="10"/>
  <c r="AF12" i="10"/>
  <c r="AA13" i="10"/>
  <c r="AC13" i="10" s="1"/>
  <c r="AB13" i="10"/>
  <c r="AD13" i="10"/>
  <c r="AF13" i="10" s="1"/>
  <c r="AA14" i="10"/>
  <c r="AB14" i="10"/>
  <c r="AC14" i="10"/>
  <c r="AD14" i="10"/>
  <c r="AF14" i="10"/>
  <c r="AA15" i="10"/>
  <c r="AC15" i="10" s="1"/>
  <c r="AB15" i="10"/>
  <c r="AD15" i="10"/>
  <c r="AF15" i="10" s="1"/>
  <c r="AA16" i="10"/>
  <c r="AC16" i="10" s="1"/>
  <c r="AB16" i="10"/>
  <c r="AD16" i="10"/>
  <c r="AF16" i="10" s="1"/>
  <c r="AA17" i="10"/>
  <c r="AC17" i="10" s="1"/>
  <c r="AB17" i="10"/>
  <c r="AD17" i="10"/>
  <c r="AF17" i="10" s="1"/>
  <c r="AA18" i="10"/>
  <c r="AB18" i="10"/>
  <c r="AC18" i="10"/>
  <c r="AD18" i="10"/>
  <c r="AF18" i="10"/>
  <c r="AA19" i="10"/>
  <c r="AC19" i="10" s="1"/>
  <c r="AB19" i="10"/>
  <c r="AD19" i="10"/>
  <c r="AF19" i="10" s="1"/>
  <c r="AA20" i="10"/>
  <c r="AB20" i="10"/>
  <c r="AC20" i="10"/>
  <c r="AD20" i="10"/>
  <c r="AF20" i="10"/>
  <c r="AA21" i="10"/>
  <c r="AC21" i="10" s="1"/>
  <c r="AB21" i="10"/>
  <c r="AD21" i="10"/>
  <c r="AF21" i="10" s="1"/>
  <c r="AA22" i="10"/>
  <c r="AC22" i="10" s="1"/>
  <c r="AB22" i="10"/>
  <c r="AD22" i="10"/>
  <c r="AF22" i="10" s="1"/>
  <c r="AA23" i="10"/>
  <c r="AC23" i="10" s="1"/>
  <c r="AB23" i="10"/>
  <c r="AD23" i="10"/>
  <c r="AF23" i="10" s="1"/>
  <c r="AA24" i="10"/>
  <c r="AB24" i="10"/>
  <c r="AC24" i="10"/>
  <c r="AD24" i="10"/>
  <c r="AF24" i="10"/>
  <c r="AA25" i="10"/>
  <c r="AC25" i="10" s="1"/>
  <c r="AB25" i="10"/>
  <c r="AD25" i="10"/>
  <c r="AF25" i="10" s="1"/>
  <c r="AA26" i="10"/>
  <c r="AB26" i="10"/>
  <c r="AC26" i="10"/>
  <c r="AD26" i="10"/>
  <c r="AF26" i="10" s="1"/>
  <c r="AA27" i="10"/>
  <c r="AC27" i="10" s="1"/>
  <c r="AB27" i="10"/>
  <c r="AD27" i="10"/>
  <c r="AF27" i="10" s="1"/>
  <c r="AA28" i="10"/>
  <c r="AC28" i="10" s="1"/>
  <c r="AB28" i="10"/>
  <c r="AD28" i="10"/>
  <c r="AF28" i="10" s="1"/>
  <c r="AA29" i="10"/>
  <c r="AC29" i="10" s="1"/>
  <c r="AB29" i="10"/>
  <c r="AD29" i="10"/>
  <c r="AF29" i="10" s="1"/>
  <c r="AA30" i="10"/>
  <c r="AB30" i="10"/>
  <c r="AC30" i="10"/>
  <c r="AD30" i="10"/>
  <c r="AF30" i="10"/>
  <c r="AA31" i="10"/>
  <c r="AC31" i="10" s="1"/>
  <c r="AB31" i="10"/>
  <c r="AD31" i="10"/>
  <c r="AF31" i="10" s="1"/>
  <c r="AA32" i="10"/>
  <c r="AB32" i="10"/>
  <c r="AC32" i="10"/>
  <c r="AD32" i="10"/>
  <c r="AF32" i="10"/>
  <c r="AA33" i="10"/>
  <c r="AC33" i="10" s="1"/>
  <c r="AB33" i="10"/>
  <c r="AD33" i="10"/>
  <c r="AF33" i="10" s="1"/>
  <c r="AA34" i="10"/>
  <c r="AC34" i="10" s="1"/>
  <c r="AB34" i="10"/>
  <c r="AD34" i="10"/>
  <c r="AF34" i="10" s="1"/>
  <c r="AA35" i="10"/>
  <c r="AC35" i="10" s="1"/>
  <c r="AB35" i="10"/>
  <c r="AD35" i="10"/>
  <c r="AF35" i="10" s="1"/>
  <c r="AA36" i="10"/>
  <c r="AC36" i="10" s="1"/>
  <c r="AB36" i="10"/>
  <c r="AD36" i="10"/>
  <c r="AF36" i="10"/>
  <c r="AA37" i="10"/>
  <c r="AC37" i="10" s="1"/>
  <c r="AB37" i="10"/>
  <c r="AD37" i="10"/>
  <c r="AF37" i="10" s="1"/>
  <c r="AA38" i="10"/>
  <c r="AB38" i="10"/>
  <c r="AC38" i="10"/>
  <c r="AD38" i="10"/>
  <c r="AF38" i="10" s="1"/>
  <c r="AA39" i="10"/>
  <c r="AC39" i="10" s="1"/>
  <c r="AB39" i="10"/>
  <c r="AD39" i="10"/>
  <c r="AF39" i="10" s="1"/>
  <c r="AA40" i="10"/>
  <c r="AC40" i="10" s="1"/>
  <c r="AB40" i="10"/>
  <c r="AD40" i="10"/>
  <c r="AF40" i="10" s="1"/>
  <c r="AA41" i="10"/>
  <c r="AC41" i="10" s="1"/>
  <c r="AB41" i="10"/>
  <c r="AD41" i="10"/>
  <c r="AF41" i="10" s="1"/>
  <c r="AA42" i="10"/>
  <c r="AC42" i="10" s="1"/>
  <c r="AB42" i="10"/>
  <c r="AD42" i="10"/>
  <c r="AF42" i="10"/>
  <c r="AA43" i="10"/>
  <c r="AC43" i="10" s="1"/>
  <c r="AB43" i="10"/>
  <c r="AD43" i="10"/>
  <c r="AF43" i="10" s="1"/>
  <c r="AA44" i="10"/>
  <c r="AB44" i="10"/>
  <c r="AC44" i="10"/>
  <c r="AD44" i="10"/>
  <c r="AF44" i="10" s="1"/>
  <c r="AA45" i="10"/>
  <c r="AC45" i="10" s="1"/>
  <c r="AB45" i="10"/>
  <c r="AD45" i="10"/>
  <c r="AF45" i="10" s="1"/>
  <c r="AA46" i="10"/>
  <c r="AC46" i="10" s="1"/>
  <c r="AB46" i="10"/>
  <c r="AD46" i="10"/>
  <c r="AF46" i="10" s="1"/>
  <c r="AA47" i="10"/>
  <c r="AC47" i="10" s="1"/>
  <c r="AB47" i="10"/>
  <c r="AD47" i="10"/>
  <c r="AF47" i="10" s="1"/>
  <c r="AA48" i="10"/>
  <c r="AC48" i="10" s="1"/>
  <c r="AB48" i="10"/>
  <c r="AD48" i="10"/>
  <c r="AF48" i="10"/>
  <c r="AA49" i="10"/>
  <c r="AC49" i="10" s="1"/>
  <c r="AB49" i="10"/>
  <c r="AD49" i="10"/>
  <c r="AF49" i="10" s="1"/>
  <c r="AA50" i="10"/>
  <c r="AB50" i="10"/>
  <c r="AC50" i="10"/>
  <c r="AD50" i="10"/>
  <c r="AF50" i="10" s="1"/>
  <c r="AA51" i="10"/>
  <c r="AC51" i="10" s="1"/>
  <c r="AB51" i="10"/>
  <c r="AD51" i="10"/>
  <c r="AF51" i="10" s="1"/>
  <c r="AA52" i="10"/>
  <c r="AB52" i="10"/>
  <c r="AC52" i="10"/>
  <c r="AD52" i="10"/>
  <c r="AF52" i="10"/>
  <c r="AA53" i="10"/>
  <c r="AC53" i="10" s="1"/>
  <c r="AB53" i="10"/>
  <c r="AD53" i="10"/>
  <c r="AF53" i="10" s="1"/>
  <c r="AA54" i="10"/>
  <c r="AC54" i="10" s="1"/>
  <c r="AB54" i="10"/>
  <c r="AD54" i="10"/>
  <c r="AF54" i="10"/>
  <c r="AA55" i="10"/>
  <c r="AC55" i="10" s="1"/>
  <c r="AB55" i="10"/>
  <c r="AD55" i="10"/>
  <c r="AF55" i="10" s="1"/>
  <c r="AA56" i="10"/>
  <c r="AB56" i="10"/>
  <c r="AC56" i="10"/>
  <c r="AD56" i="10"/>
  <c r="AF56" i="10" s="1"/>
  <c r="AA57" i="10"/>
  <c r="AC57" i="10" s="1"/>
  <c r="AB57" i="10"/>
  <c r="AD57" i="10"/>
  <c r="AF57" i="10" s="1"/>
  <c r="AA58" i="10"/>
  <c r="AB58" i="10"/>
  <c r="AC58" i="10"/>
  <c r="AD58" i="10"/>
  <c r="AF58" i="10"/>
  <c r="AA59" i="10"/>
  <c r="AC59" i="10" s="1"/>
  <c r="AB59" i="10"/>
  <c r="AD59" i="10"/>
  <c r="AF59" i="10" s="1"/>
  <c r="AA60" i="10"/>
  <c r="AC60" i="10" s="1"/>
  <c r="AB60" i="10"/>
  <c r="AD60" i="10"/>
  <c r="AF60" i="10"/>
  <c r="AA61" i="10"/>
  <c r="AC61" i="10" s="1"/>
  <c r="AB61" i="10"/>
  <c r="AD61" i="10"/>
  <c r="AF61" i="10" s="1"/>
  <c r="AA62" i="10"/>
  <c r="AB62" i="10"/>
  <c r="AC62" i="10"/>
  <c r="AD62" i="10"/>
  <c r="AF62" i="10" s="1"/>
  <c r="AA63" i="10"/>
  <c r="AC63" i="10" s="1"/>
  <c r="AB63" i="10"/>
  <c r="AD63" i="10"/>
  <c r="AF63" i="10" s="1"/>
  <c r="AA64" i="10"/>
  <c r="AB64" i="10"/>
  <c r="AC64" i="10"/>
  <c r="AD64" i="10"/>
  <c r="AF64" i="10"/>
  <c r="AA65" i="10"/>
  <c r="AC65" i="10" s="1"/>
  <c r="AB65" i="10"/>
  <c r="AD65" i="10"/>
  <c r="AF65" i="10"/>
  <c r="AA66" i="10"/>
  <c r="AC66" i="10" s="1"/>
  <c r="AB66" i="10"/>
  <c r="AD66" i="10"/>
  <c r="AF66" i="10"/>
  <c r="AA67" i="10"/>
  <c r="AC67" i="10" s="1"/>
  <c r="AB67" i="10"/>
  <c r="AD67" i="10"/>
  <c r="AF67" i="10" s="1"/>
  <c r="AA68" i="10"/>
  <c r="AB68" i="10"/>
  <c r="AC68" i="10"/>
  <c r="AD68" i="10"/>
  <c r="AF68" i="10"/>
  <c r="AA69" i="10"/>
  <c r="AC69" i="10" s="1"/>
  <c r="AB69" i="10"/>
  <c r="AD69" i="10"/>
  <c r="AF69" i="10" s="1"/>
  <c r="AA70" i="10"/>
  <c r="AB70" i="10"/>
  <c r="AC70" i="10"/>
  <c r="AD70" i="10"/>
  <c r="AF70" i="10" s="1"/>
  <c r="AA71" i="10"/>
  <c r="AC71" i="10" s="1"/>
  <c r="AB71" i="10"/>
  <c r="AD71" i="10"/>
  <c r="AF71" i="10" s="1"/>
  <c r="AA72" i="10"/>
  <c r="AB72" i="10"/>
  <c r="AC72" i="10"/>
  <c r="AD72" i="10"/>
  <c r="AF72" i="10"/>
  <c r="AA73" i="10"/>
  <c r="AC73" i="10" s="1"/>
  <c r="AB73" i="10"/>
  <c r="AD73" i="10"/>
  <c r="AF73" i="10"/>
  <c r="AA74" i="10"/>
  <c r="AC74" i="10" s="1"/>
  <c r="AB74" i="10"/>
  <c r="AD74" i="10"/>
  <c r="AF74" i="10"/>
  <c r="AA75" i="10"/>
  <c r="AC75" i="10" s="1"/>
  <c r="AB75" i="10"/>
  <c r="AD75" i="10"/>
  <c r="AF75" i="10" s="1"/>
  <c r="AA5" i="2"/>
  <c r="AC5" i="2" s="1"/>
  <c r="AB5" i="2"/>
  <c r="AD5" i="2"/>
  <c r="AB6" i="2"/>
  <c r="AC6" i="2"/>
  <c r="AD6" i="2"/>
  <c r="AF6" i="2"/>
  <c r="AA7" i="2"/>
  <c r="AC7" i="2" s="1"/>
  <c r="AB7" i="2"/>
  <c r="AD7" i="2"/>
  <c r="AF7" i="2" s="1"/>
  <c r="AA8" i="2"/>
  <c r="AB8" i="2"/>
  <c r="AC8" i="2"/>
  <c r="AD8" i="2"/>
  <c r="AF8" i="2"/>
  <c r="AA9" i="2"/>
  <c r="AC9" i="2" s="1"/>
  <c r="AB9" i="2"/>
  <c r="AD9" i="2"/>
  <c r="AF9" i="2" s="1"/>
  <c r="AA10" i="2"/>
  <c r="AB10" i="2"/>
  <c r="AC10" i="2"/>
  <c r="AD10" i="2"/>
  <c r="AF10" i="2" s="1"/>
  <c r="AA11" i="2"/>
  <c r="AC11" i="2" s="1"/>
  <c r="AB11" i="2"/>
  <c r="AD11" i="2"/>
  <c r="AF11" i="2" s="1"/>
  <c r="AA12" i="2"/>
  <c r="AC12" i="2" s="1"/>
  <c r="AB12" i="2"/>
  <c r="AD12" i="2"/>
  <c r="AF12" i="2"/>
  <c r="AA13" i="2"/>
  <c r="AC13" i="2" s="1"/>
  <c r="AB13" i="2"/>
  <c r="AD13" i="2"/>
  <c r="AF13" i="2" s="1"/>
  <c r="AA14" i="2"/>
  <c r="AB14" i="2"/>
  <c r="AC14" i="2"/>
  <c r="AD14" i="2"/>
  <c r="AF14" i="2"/>
  <c r="AA15" i="2"/>
  <c r="AC15" i="2" s="1"/>
  <c r="AB15" i="2"/>
  <c r="AD15" i="2"/>
  <c r="AF15" i="2" s="1"/>
  <c r="AA16" i="2"/>
  <c r="AB16" i="2"/>
  <c r="AC16" i="2"/>
  <c r="AD16" i="2"/>
  <c r="AF16" i="2" s="1"/>
  <c r="AA17" i="2"/>
  <c r="AC17" i="2" s="1"/>
  <c r="AB17" i="2"/>
  <c r="AD17" i="2"/>
  <c r="AF17" i="2" s="1"/>
  <c r="AA18" i="2"/>
  <c r="AC18" i="2" s="1"/>
  <c r="AB18" i="2"/>
  <c r="AD18" i="2"/>
  <c r="AF18" i="2"/>
  <c r="AA19" i="2"/>
  <c r="AC19" i="2" s="1"/>
  <c r="AB19" i="2"/>
  <c r="AD19" i="2"/>
  <c r="AF19" i="2" s="1"/>
  <c r="AA20" i="2"/>
  <c r="AB20" i="2"/>
  <c r="AC20" i="2"/>
  <c r="AD20" i="2"/>
  <c r="AF20" i="2"/>
  <c r="AA21" i="2"/>
  <c r="AC21" i="2" s="1"/>
  <c r="AB21" i="2"/>
  <c r="AD21" i="2"/>
  <c r="AF21" i="2" s="1"/>
  <c r="AA22" i="2"/>
  <c r="AB22" i="2"/>
  <c r="AC22" i="2"/>
  <c r="AD22" i="2"/>
  <c r="AF22" i="2" s="1"/>
  <c r="AA23" i="2"/>
  <c r="AC23" i="2" s="1"/>
  <c r="AB23" i="2"/>
  <c r="AD23" i="2"/>
  <c r="AF23" i="2" s="1"/>
  <c r="AA24" i="2"/>
  <c r="AC24" i="2" s="1"/>
  <c r="AB24" i="2"/>
  <c r="AD24" i="2"/>
  <c r="AF24" i="2"/>
  <c r="AA25" i="2"/>
  <c r="AC25" i="2" s="1"/>
  <c r="AB25" i="2"/>
  <c r="AD25" i="2"/>
  <c r="AF25" i="2" s="1"/>
  <c r="AA26" i="2"/>
  <c r="AB26" i="2"/>
  <c r="AC26" i="2"/>
  <c r="AD26" i="2"/>
  <c r="AF26" i="2"/>
  <c r="AA27" i="2"/>
  <c r="AC27" i="2" s="1"/>
  <c r="AB27" i="2"/>
  <c r="AD27" i="2"/>
  <c r="AF27" i="2" s="1"/>
  <c r="AA28" i="2"/>
  <c r="AB28" i="2"/>
  <c r="AC28" i="2"/>
  <c r="AD28" i="2"/>
  <c r="AF28" i="2" s="1"/>
  <c r="AA29" i="2"/>
  <c r="AC29" i="2" s="1"/>
  <c r="AB29" i="2"/>
  <c r="AD29" i="2"/>
  <c r="AF29" i="2" s="1"/>
  <c r="AA30" i="2"/>
  <c r="AC30" i="2" s="1"/>
  <c r="AB30" i="2"/>
  <c r="AD30" i="2"/>
  <c r="AF30" i="2"/>
  <c r="AA31" i="2"/>
  <c r="AC31" i="2" s="1"/>
  <c r="AB31" i="2"/>
  <c r="AD31" i="2"/>
  <c r="AF31" i="2" s="1"/>
  <c r="AA32" i="2"/>
  <c r="AB32" i="2"/>
  <c r="AC32" i="2"/>
  <c r="AD32" i="2"/>
  <c r="AF32" i="2"/>
  <c r="AA33" i="2"/>
  <c r="AC33" i="2" s="1"/>
  <c r="AB33" i="2"/>
  <c r="AD33" i="2"/>
  <c r="AF33" i="2" s="1"/>
  <c r="AA34" i="2"/>
  <c r="AB34" i="2"/>
  <c r="AC34" i="2"/>
  <c r="AD34" i="2"/>
  <c r="AF34" i="2" s="1"/>
  <c r="AA35" i="2"/>
  <c r="AC35" i="2" s="1"/>
  <c r="AB35" i="2"/>
  <c r="AD35" i="2"/>
  <c r="AF35" i="2" s="1"/>
  <c r="AA36" i="2"/>
  <c r="AC36" i="2" s="1"/>
  <c r="AB36" i="2"/>
  <c r="AD36" i="2"/>
  <c r="AF36" i="2"/>
  <c r="AA37" i="2"/>
  <c r="AC37" i="2" s="1"/>
  <c r="AB37" i="2"/>
  <c r="AD37" i="2"/>
  <c r="AF37" i="2" s="1"/>
  <c r="AA38" i="2"/>
  <c r="AB38" i="2"/>
  <c r="AC38" i="2"/>
  <c r="AD38" i="2"/>
  <c r="AF38" i="2"/>
  <c r="AA39" i="2"/>
  <c r="AC39" i="2" s="1"/>
  <c r="AB39" i="2"/>
  <c r="AD39" i="2"/>
  <c r="AF39" i="2" s="1"/>
  <c r="AA40" i="2"/>
  <c r="AB40" i="2"/>
  <c r="AC40" i="2"/>
  <c r="AD40" i="2"/>
  <c r="AF40" i="2" s="1"/>
  <c r="AA41" i="2"/>
  <c r="AC41" i="2" s="1"/>
  <c r="AB41" i="2"/>
  <c r="AD41" i="2"/>
  <c r="AF41" i="2" s="1"/>
  <c r="AA42" i="2"/>
  <c r="AC42" i="2" s="1"/>
  <c r="AB42" i="2"/>
  <c r="AD42" i="2"/>
  <c r="AF42" i="2"/>
  <c r="AA43" i="2"/>
  <c r="AC43" i="2" s="1"/>
  <c r="AB43" i="2"/>
  <c r="AD43" i="2"/>
  <c r="AF43" i="2" s="1"/>
  <c r="AA44" i="2"/>
  <c r="AB44" i="2"/>
  <c r="AC44" i="2"/>
  <c r="AD44" i="2"/>
  <c r="AF44" i="2"/>
  <c r="AA45" i="2"/>
  <c r="AC45" i="2" s="1"/>
  <c r="AB45" i="2"/>
  <c r="AD45" i="2"/>
  <c r="AF45" i="2" s="1"/>
  <c r="AA46" i="2"/>
  <c r="AB46" i="2"/>
  <c r="AC46" i="2"/>
  <c r="AD46" i="2"/>
  <c r="AF46" i="2" s="1"/>
  <c r="AA47" i="2"/>
  <c r="AC47" i="2" s="1"/>
  <c r="AB47" i="2"/>
  <c r="AD47" i="2"/>
  <c r="AF47" i="2" s="1"/>
  <c r="AA48" i="2"/>
  <c r="AC48" i="2" s="1"/>
  <c r="AB48" i="2"/>
  <c r="AD48" i="2"/>
  <c r="AF48" i="2"/>
  <c r="AA49" i="2"/>
  <c r="AC49" i="2" s="1"/>
  <c r="AB49" i="2"/>
  <c r="AD49" i="2"/>
  <c r="AF49" i="2" s="1"/>
  <c r="AA50" i="2"/>
  <c r="AB50" i="2"/>
  <c r="AC50" i="2"/>
  <c r="AD50" i="2"/>
  <c r="AF50" i="2"/>
  <c r="AA51" i="2"/>
  <c r="AC51" i="2" s="1"/>
  <c r="AB51" i="2"/>
  <c r="AD51" i="2"/>
  <c r="AF51" i="2" s="1"/>
  <c r="AA52" i="2"/>
  <c r="AB52" i="2"/>
  <c r="AC52" i="2"/>
  <c r="AD52" i="2"/>
  <c r="AF52" i="2" s="1"/>
  <c r="AA53" i="2"/>
  <c r="AC53" i="2" s="1"/>
  <c r="AB53" i="2"/>
  <c r="AD53" i="2"/>
  <c r="AF53" i="2" s="1"/>
  <c r="AA54" i="2"/>
  <c r="AC54" i="2" s="1"/>
  <c r="AB54" i="2"/>
  <c r="AD54" i="2"/>
  <c r="AF54" i="2"/>
  <c r="AA55" i="2"/>
  <c r="AC55" i="2" s="1"/>
  <c r="AB55" i="2"/>
  <c r="AD55" i="2"/>
  <c r="AF55" i="2" s="1"/>
  <c r="AA56" i="2"/>
  <c r="AB56" i="2"/>
  <c r="AC56" i="2"/>
  <c r="AD56" i="2"/>
  <c r="AF56" i="2"/>
  <c r="AA57" i="2"/>
  <c r="AC57" i="2" s="1"/>
  <c r="AB57" i="2"/>
  <c r="AD57" i="2"/>
  <c r="AF57" i="2" s="1"/>
  <c r="AA58" i="2"/>
  <c r="AB58" i="2"/>
  <c r="AC58" i="2"/>
  <c r="AD58" i="2"/>
  <c r="AF58" i="2" s="1"/>
  <c r="AA59" i="2"/>
  <c r="AC59" i="2" s="1"/>
  <c r="AB59" i="2"/>
  <c r="AD59" i="2"/>
  <c r="AF59" i="2" s="1"/>
  <c r="AA60" i="2"/>
  <c r="AC60" i="2" s="1"/>
  <c r="AB60" i="2"/>
  <c r="AD60" i="2"/>
  <c r="AF60" i="2"/>
  <c r="AA61" i="2"/>
  <c r="AC61" i="2" s="1"/>
  <c r="AB61" i="2"/>
  <c r="AD61" i="2"/>
  <c r="AF61" i="2" s="1"/>
  <c r="AA62" i="2"/>
  <c r="AB62" i="2"/>
  <c r="AC62" i="2"/>
  <c r="AD62" i="2"/>
  <c r="AF62" i="2"/>
  <c r="AA63" i="2"/>
  <c r="AC63" i="2" s="1"/>
  <c r="AB63" i="2"/>
  <c r="AD63" i="2"/>
  <c r="AF63" i="2" s="1"/>
  <c r="AA64" i="2"/>
  <c r="AB64" i="2"/>
  <c r="AC64" i="2"/>
  <c r="AD64" i="2"/>
  <c r="AF64" i="2" s="1"/>
  <c r="AA65" i="2"/>
  <c r="AC65" i="2" s="1"/>
  <c r="AB65" i="2"/>
  <c r="AD65" i="2"/>
  <c r="AF65" i="2" s="1"/>
  <c r="AA66" i="2"/>
  <c r="AC66" i="2" s="1"/>
  <c r="AB66" i="2"/>
  <c r="AD66" i="2"/>
  <c r="AF66" i="2"/>
  <c r="AA67" i="2"/>
  <c r="AC67" i="2" s="1"/>
  <c r="AB67" i="2"/>
  <c r="AD67" i="2"/>
  <c r="AF67" i="2" s="1"/>
  <c r="AA68" i="2"/>
  <c r="AB68" i="2"/>
  <c r="AC68" i="2"/>
  <c r="AD68" i="2"/>
  <c r="AF68" i="2"/>
  <c r="AA69" i="2"/>
  <c r="AC69" i="2" s="1"/>
  <c r="AB69" i="2"/>
  <c r="AD69" i="2"/>
  <c r="AF69" i="2" s="1"/>
  <c r="AA70" i="2"/>
  <c r="AB70" i="2"/>
  <c r="AC70" i="2"/>
  <c r="AD70" i="2"/>
  <c r="AF70" i="2" s="1"/>
  <c r="AA71" i="2"/>
  <c r="AC71" i="2" s="1"/>
  <c r="AB71" i="2"/>
  <c r="AD71" i="2"/>
  <c r="AF71" i="2" s="1"/>
  <c r="AA72" i="2"/>
  <c r="AC72" i="2" s="1"/>
  <c r="AB72" i="2"/>
  <c r="AD72" i="2"/>
  <c r="AF72" i="2"/>
  <c r="AA73" i="2"/>
  <c r="AC73" i="2" s="1"/>
  <c r="AB73" i="2"/>
  <c r="AD73" i="2"/>
  <c r="AF73" i="2" s="1"/>
  <c r="AA74" i="2"/>
  <c r="AB74" i="2"/>
  <c r="AC74" i="2"/>
  <c r="AD74" i="2"/>
  <c r="AF74" i="2"/>
  <c r="AA75" i="2"/>
  <c r="AC75" i="2" s="1"/>
  <c r="AB75" i="2"/>
  <c r="AD75" i="2"/>
  <c r="AF75" i="2" s="1"/>
  <c r="AA4" i="12"/>
  <c r="AD4" i="12"/>
  <c r="AB4" i="12"/>
  <c r="AD4" i="13"/>
  <c r="AB4" i="13"/>
  <c r="AA4" i="13"/>
  <c r="AD4" i="11"/>
  <c r="AB4" i="11"/>
  <c r="R13" i="8" s="1"/>
  <c r="AA4" i="11"/>
  <c r="AD4" i="10"/>
  <c r="AB4" i="10"/>
  <c r="AA4" i="10"/>
  <c r="AD4" i="2"/>
  <c r="AF4" i="2" s="1"/>
  <c r="AB4" i="2"/>
  <c r="AA4" i="2"/>
  <c r="AC4" i="10" l="1"/>
  <c r="Q11" i="8"/>
  <c r="Q13" i="8"/>
  <c r="T13" i="8"/>
  <c r="Q12" i="8"/>
  <c r="AF4" i="12"/>
  <c r="T12" i="8"/>
  <c r="S13" i="8"/>
  <c r="AF4" i="11"/>
  <c r="R12" i="8"/>
  <c r="P11" i="8"/>
  <c r="AC4" i="13"/>
  <c r="S11" i="8"/>
  <c r="AF4" i="10"/>
  <c r="AC4" i="12"/>
  <c r="T11" i="8"/>
  <c r="AC4" i="11"/>
  <c r="R11" i="8"/>
  <c r="AF4" i="13"/>
  <c r="S12" i="8"/>
  <c r="P13" i="8"/>
  <c r="B40" i="9" s="1"/>
  <c r="AF5" i="2"/>
  <c r="P6" i="8" s="1"/>
  <c r="P12" i="8"/>
  <c r="C39" i="9" s="1"/>
  <c r="P8" i="8"/>
  <c r="AC4" i="2"/>
  <c r="A5" i="8"/>
  <c r="S7" i="8" l="1"/>
  <c r="S5" i="8"/>
  <c r="T8" i="8"/>
  <c r="T6" i="8"/>
  <c r="R5" i="8"/>
  <c r="R7" i="8"/>
  <c r="B39" i="9"/>
  <c r="D39" i="9"/>
  <c r="T7" i="8"/>
  <c r="T5" i="8"/>
  <c r="R8" i="8"/>
  <c r="R6" i="8"/>
  <c r="Q8" i="8"/>
  <c r="Q6" i="8"/>
  <c r="S6" i="8"/>
  <c r="S8" i="8"/>
  <c r="Q7" i="8"/>
  <c r="Q5" i="8"/>
  <c r="P5" i="8"/>
  <c r="P7" i="8"/>
  <c r="D9" i="8"/>
  <c r="D8" i="8"/>
  <c r="D7" i="8"/>
  <c r="D6" i="8"/>
  <c r="D5" i="8"/>
  <c r="C9" i="8"/>
  <c r="C8" i="8"/>
  <c r="C7" i="8"/>
  <c r="C6" i="8"/>
  <c r="B9" i="8"/>
  <c r="B8" i="8"/>
  <c r="B7" i="8"/>
  <c r="B6" i="8"/>
  <c r="B45" i="9" l="1"/>
  <c r="D45" i="9" s="1"/>
  <c r="B44" i="9"/>
  <c r="D44" i="9" s="1"/>
  <c r="F5" i="8"/>
  <c r="S75" i="12" l="1"/>
  <c r="M75" i="12" a="1"/>
  <c r="M75" i="12" s="1"/>
  <c r="AE75" i="12" s="1"/>
  <c r="D75" i="12"/>
  <c r="S74" i="12"/>
  <c r="M74" i="12" a="1"/>
  <c r="M74" i="12" s="1"/>
  <c r="AE74" i="12" s="1"/>
  <c r="D74" i="12"/>
  <c r="S73" i="12"/>
  <c r="M73" i="12" a="1"/>
  <c r="M73" i="12" s="1"/>
  <c r="AE73" i="12" s="1"/>
  <c r="D73" i="12"/>
  <c r="S72" i="12"/>
  <c r="M72" i="12" a="1"/>
  <c r="M72" i="12" s="1"/>
  <c r="AE72" i="12" s="1"/>
  <c r="D72" i="12"/>
  <c r="S71" i="12"/>
  <c r="M71" i="12" a="1"/>
  <c r="M71" i="12" s="1"/>
  <c r="AE71" i="12" s="1"/>
  <c r="D71" i="12"/>
  <c r="S70" i="12"/>
  <c r="M70" i="12" a="1"/>
  <c r="M70" i="12" s="1"/>
  <c r="AE70" i="12" s="1"/>
  <c r="D70" i="12"/>
  <c r="S69" i="12"/>
  <c r="M69" i="12" a="1"/>
  <c r="M69" i="12" s="1"/>
  <c r="AE69" i="12" s="1"/>
  <c r="D69" i="12"/>
  <c r="S68" i="12"/>
  <c r="M68" i="12" a="1"/>
  <c r="M68" i="12" s="1"/>
  <c r="AE68" i="12" s="1"/>
  <c r="D68" i="12"/>
  <c r="S67" i="12"/>
  <c r="M67" i="12" a="1"/>
  <c r="M67" i="12" s="1"/>
  <c r="AE67" i="12" s="1"/>
  <c r="D67" i="12"/>
  <c r="S66" i="12"/>
  <c r="M66" i="12" a="1"/>
  <c r="M66" i="12" s="1"/>
  <c r="AE66" i="12" s="1"/>
  <c r="D66" i="12"/>
  <c r="S65" i="12"/>
  <c r="M65" i="12" a="1"/>
  <c r="M65" i="12" s="1"/>
  <c r="AE65" i="12" s="1"/>
  <c r="D65" i="12"/>
  <c r="S64" i="12"/>
  <c r="M64" i="12" a="1"/>
  <c r="M64" i="12" s="1"/>
  <c r="AE64" i="12" s="1"/>
  <c r="D64" i="12"/>
  <c r="S63" i="12"/>
  <c r="M63" i="12" a="1"/>
  <c r="M63" i="12" s="1"/>
  <c r="AE63" i="12" s="1"/>
  <c r="D63" i="12"/>
  <c r="S62" i="12"/>
  <c r="M62" i="12" a="1"/>
  <c r="M62" i="12" s="1"/>
  <c r="AE62" i="12" s="1"/>
  <c r="D62" i="12"/>
  <c r="S61" i="12"/>
  <c r="M61" i="12" a="1"/>
  <c r="M61" i="12" s="1"/>
  <c r="AE61" i="12" s="1"/>
  <c r="D61" i="12"/>
  <c r="S60" i="12"/>
  <c r="M60" i="12" a="1"/>
  <c r="M60" i="12" s="1"/>
  <c r="AE60" i="12" s="1"/>
  <c r="D60" i="12"/>
  <c r="S59" i="12"/>
  <c r="M59" i="12" a="1"/>
  <c r="M59" i="12" s="1"/>
  <c r="AE59" i="12" s="1"/>
  <c r="D59" i="12"/>
  <c r="S58" i="12"/>
  <c r="M58" i="12" a="1"/>
  <c r="M58" i="12" s="1"/>
  <c r="AE58" i="12" s="1"/>
  <c r="D58" i="12"/>
  <c r="S57" i="12"/>
  <c r="M57" i="12" a="1"/>
  <c r="M57" i="12" s="1"/>
  <c r="AE57" i="12" s="1"/>
  <c r="D57" i="12"/>
  <c r="S56" i="12"/>
  <c r="M56" i="12" a="1"/>
  <c r="M56" i="12" s="1"/>
  <c r="AE56" i="12" s="1"/>
  <c r="D56" i="12"/>
  <c r="S55" i="12"/>
  <c r="M55" i="12" a="1"/>
  <c r="M55" i="12" s="1"/>
  <c r="AE55" i="12" s="1"/>
  <c r="D55" i="12"/>
  <c r="S54" i="12"/>
  <c r="M54" i="12" a="1"/>
  <c r="M54" i="12" s="1"/>
  <c r="AE54" i="12" s="1"/>
  <c r="D54" i="12"/>
  <c r="S53" i="12"/>
  <c r="M53" i="12" a="1"/>
  <c r="M53" i="12" s="1"/>
  <c r="AE53" i="12" s="1"/>
  <c r="D53" i="12"/>
  <c r="S52" i="12"/>
  <c r="M52" i="12" a="1"/>
  <c r="M52" i="12" s="1"/>
  <c r="AE52" i="12" s="1"/>
  <c r="D52" i="12"/>
  <c r="S51" i="12"/>
  <c r="M51" i="12" a="1"/>
  <c r="M51" i="12" s="1"/>
  <c r="AE51" i="12" s="1"/>
  <c r="D51" i="12"/>
  <c r="S50" i="12"/>
  <c r="M50" i="12" a="1"/>
  <c r="M50" i="12" s="1"/>
  <c r="AE50" i="12" s="1"/>
  <c r="D50" i="12"/>
  <c r="S49" i="12"/>
  <c r="M49" i="12" a="1"/>
  <c r="M49" i="12" s="1"/>
  <c r="AE49" i="12" s="1"/>
  <c r="D49" i="12"/>
  <c r="S48" i="12"/>
  <c r="M48" i="12" a="1"/>
  <c r="M48" i="12" s="1"/>
  <c r="AE48" i="12" s="1"/>
  <c r="D48" i="12"/>
  <c r="S47" i="12"/>
  <c r="M47" i="12" a="1"/>
  <c r="M47" i="12" s="1"/>
  <c r="AE47" i="12" s="1"/>
  <c r="D47" i="12"/>
  <c r="S46" i="12"/>
  <c r="M46" i="12" a="1"/>
  <c r="M46" i="12" s="1"/>
  <c r="AE46" i="12" s="1"/>
  <c r="D46" i="12"/>
  <c r="S45" i="12"/>
  <c r="M45" i="12" a="1"/>
  <c r="M45" i="12" s="1"/>
  <c r="AE45" i="12" s="1"/>
  <c r="D45" i="12"/>
  <c r="S44" i="12"/>
  <c r="M44" i="12" a="1"/>
  <c r="M44" i="12" s="1"/>
  <c r="AE44" i="12" s="1"/>
  <c r="D44" i="12"/>
  <c r="S43" i="12"/>
  <c r="M43" i="12" a="1"/>
  <c r="M43" i="12" s="1"/>
  <c r="AE43" i="12" s="1"/>
  <c r="D43" i="12"/>
  <c r="S42" i="12"/>
  <c r="M42" i="12" a="1"/>
  <c r="M42" i="12" s="1"/>
  <c r="AE42" i="12" s="1"/>
  <c r="D42" i="12"/>
  <c r="S41" i="12"/>
  <c r="M41" i="12" a="1"/>
  <c r="M41" i="12" s="1"/>
  <c r="AE41" i="12" s="1"/>
  <c r="D41" i="12"/>
  <c r="S40" i="12"/>
  <c r="M40" i="12" a="1"/>
  <c r="M40" i="12" s="1"/>
  <c r="AE40" i="12" s="1"/>
  <c r="D40" i="12"/>
  <c r="S39" i="12"/>
  <c r="M39" i="12" a="1"/>
  <c r="M39" i="12" s="1"/>
  <c r="AE39" i="12" s="1"/>
  <c r="D39" i="12"/>
  <c r="S38" i="12"/>
  <c r="M38" i="12" a="1"/>
  <c r="M38" i="12" s="1"/>
  <c r="AE38" i="12" s="1"/>
  <c r="D38" i="12"/>
  <c r="S37" i="12"/>
  <c r="M37" i="12" a="1"/>
  <c r="M37" i="12" s="1"/>
  <c r="AE37" i="12" s="1"/>
  <c r="D37" i="12"/>
  <c r="S36" i="12"/>
  <c r="M36" i="12" a="1"/>
  <c r="M36" i="12" s="1"/>
  <c r="AE36" i="12" s="1"/>
  <c r="D36" i="12"/>
  <c r="S35" i="12"/>
  <c r="M35" i="12" a="1"/>
  <c r="M35" i="12" s="1"/>
  <c r="AE35" i="12" s="1"/>
  <c r="D35" i="12"/>
  <c r="S34" i="12"/>
  <c r="M34" i="12" a="1"/>
  <c r="M34" i="12" s="1"/>
  <c r="AE34" i="12" s="1"/>
  <c r="D34" i="12"/>
  <c r="S33" i="12"/>
  <c r="M33" i="12" a="1"/>
  <c r="M33" i="12" s="1"/>
  <c r="AE33" i="12" s="1"/>
  <c r="D33" i="12"/>
  <c r="S32" i="12"/>
  <c r="M32" i="12" a="1"/>
  <c r="M32" i="12" s="1"/>
  <c r="AE32" i="12" s="1"/>
  <c r="D32" i="12"/>
  <c r="S31" i="12"/>
  <c r="M31" i="12" a="1"/>
  <c r="M31" i="12" s="1"/>
  <c r="AE31" i="12" s="1"/>
  <c r="D31" i="12"/>
  <c r="S30" i="12"/>
  <c r="M30" i="12" a="1"/>
  <c r="M30" i="12" s="1"/>
  <c r="AE30" i="12" s="1"/>
  <c r="D30" i="12"/>
  <c r="S29" i="12"/>
  <c r="M29" i="12" a="1"/>
  <c r="M29" i="12" s="1"/>
  <c r="AE29" i="12" s="1"/>
  <c r="D29" i="12"/>
  <c r="S28" i="12"/>
  <c r="M28" i="12" a="1"/>
  <c r="M28" i="12" s="1"/>
  <c r="AE28" i="12" s="1"/>
  <c r="D28" i="12"/>
  <c r="S27" i="12"/>
  <c r="M27" i="12" a="1"/>
  <c r="M27" i="12" s="1"/>
  <c r="AE27" i="12" s="1"/>
  <c r="D27" i="12"/>
  <c r="S26" i="12"/>
  <c r="M26" i="12"/>
  <c r="AE26" i="12" s="1"/>
  <c r="M26" i="12" a="1"/>
  <c r="D26" i="12"/>
  <c r="S25" i="12"/>
  <c r="M25" i="12" a="1"/>
  <c r="M25" i="12" s="1"/>
  <c r="AE25" i="12" s="1"/>
  <c r="D25" i="12"/>
  <c r="S24" i="12"/>
  <c r="M24" i="12" a="1"/>
  <c r="M24" i="12" s="1"/>
  <c r="AE24" i="12" s="1"/>
  <c r="D24" i="12"/>
  <c r="S23" i="12"/>
  <c r="M23" i="12" a="1"/>
  <c r="M23" i="12" s="1"/>
  <c r="AE23" i="12" s="1"/>
  <c r="D23" i="12"/>
  <c r="S22" i="12"/>
  <c r="M22" i="12" a="1"/>
  <c r="M22" i="12" s="1"/>
  <c r="AE22" i="12" s="1"/>
  <c r="D22" i="12"/>
  <c r="S21" i="12"/>
  <c r="M21" i="12" a="1"/>
  <c r="M21" i="12" s="1"/>
  <c r="AE21" i="12" s="1"/>
  <c r="D21" i="12"/>
  <c r="S20" i="12"/>
  <c r="M20" i="12" a="1"/>
  <c r="M20" i="12" s="1"/>
  <c r="AE20" i="12" s="1"/>
  <c r="D20" i="12"/>
  <c r="S19" i="12"/>
  <c r="M19" i="12" a="1"/>
  <c r="M19" i="12" s="1"/>
  <c r="AE19" i="12" s="1"/>
  <c r="D19" i="12"/>
  <c r="S18" i="12"/>
  <c r="M18" i="12" a="1"/>
  <c r="M18" i="12" s="1"/>
  <c r="AE18" i="12" s="1"/>
  <c r="D18" i="12"/>
  <c r="S17" i="12"/>
  <c r="M17" i="12" a="1"/>
  <c r="M17" i="12" s="1"/>
  <c r="AE17" i="12" s="1"/>
  <c r="D17" i="12"/>
  <c r="S16" i="12"/>
  <c r="M16" i="12" a="1"/>
  <c r="M16" i="12" s="1"/>
  <c r="AE16" i="12" s="1"/>
  <c r="D16" i="12"/>
  <c r="S15" i="12"/>
  <c r="M15" i="12" a="1"/>
  <c r="M15" i="12" s="1"/>
  <c r="AE15" i="12" s="1"/>
  <c r="D15" i="12"/>
  <c r="S14" i="12"/>
  <c r="M14" i="12" a="1"/>
  <c r="M14" i="12" s="1"/>
  <c r="AE14" i="12" s="1"/>
  <c r="D14" i="12"/>
  <c r="S13" i="12"/>
  <c r="M13" i="12" a="1"/>
  <c r="M13" i="12" s="1"/>
  <c r="AE13" i="12" s="1"/>
  <c r="D13" i="12"/>
  <c r="S12" i="12"/>
  <c r="M12" i="12"/>
  <c r="AE12" i="12" s="1"/>
  <c r="M12" i="12" a="1"/>
  <c r="D12" i="12"/>
  <c r="S11" i="12"/>
  <c r="M11" i="12" a="1"/>
  <c r="M11" i="12" s="1"/>
  <c r="AE11" i="12" s="1"/>
  <c r="D11" i="12"/>
  <c r="S10" i="12"/>
  <c r="M10" i="12" a="1"/>
  <c r="M10" i="12" s="1"/>
  <c r="AE10" i="12" s="1"/>
  <c r="D10" i="12"/>
  <c r="S9" i="12"/>
  <c r="M9" i="12" a="1"/>
  <c r="M9" i="12" s="1"/>
  <c r="AE9" i="12" s="1"/>
  <c r="D9" i="12"/>
  <c r="S8" i="12"/>
  <c r="M8" i="12" a="1"/>
  <c r="M8" i="12" s="1"/>
  <c r="AE8" i="12" s="1"/>
  <c r="D8" i="12"/>
  <c r="S7" i="12"/>
  <c r="M7" i="12" a="1"/>
  <c r="M7" i="12" s="1"/>
  <c r="AE7" i="12" s="1"/>
  <c r="D7" i="12"/>
  <c r="S6" i="12"/>
  <c r="M6" i="12" a="1"/>
  <c r="M6" i="12" s="1"/>
  <c r="AE6" i="12" s="1"/>
  <c r="D6" i="12"/>
  <c r="S5" i="12"/>
  <c r="M5" i="12" a="1"/>
  <c r="M5" i="12" s="1"/>
  <c r="AE5" i="12" s="1"/>
  <c r="D5" i="12"/>
  <c r="S4" i="12"/>
  <c r="M4" i="12" a="1"/>
  <c r="M4" i="12" s="1"/>
  <c r="AE4" i="12" s="1"/>
  <c r="D4" i="12"/>
  <c r="S75" i="13"/>
  <c r="M75" i="13" a="1"/>
  <c r="M75" i="13" s="1"/>
  <c r="AE75" i="13" s="1"/>
  <c r="D75" i="13"/>
  <c r="S74" i="13"/>
  <c r="M74" i="13" a="1"/>
  <c r="M74" i="13" s="1"/>
  <c r="AE74" i="13" s="1"/>
  <c r="D74" i="13"/>
  <c r="S73" i="13"/>
  <c r="M73" i="13" a="1"/>
  <c r="M73" i="13" s="1"/>
  <c r="AE73" i="13" s="1"/>
  <c r="D73" i="13"/>
  <c r="S72" i="13"/>
  <c r="M72" i="13" a="1"/>
  <c r="M72" i="13" s="1"/>
  <c r="AE72" i="13" s="1"/>
  <c r="D72" i="13"/>
  <c r="S71" i="13"/>
  <c r="M71" i="13" a="1"/>
  <c r="M71" i="13" s="1"/>
  <c r="AE71" i="13" s="1"/>
  <c r="D71" i="13"/>
  <c r="S70" i="13"/>
  <c r="M70" i="13" a="1"/>
  <c r="M70" i="13" s="1"/>
  <c r="AE70" i="13" s="1"/>
  <c r="D70" i="13"/>
  <c r="S69" i="13"/>
  <c r="M69" i="13" a="1"/>
  <c r="M69" i="13" s="1"/>
  <c r="AE69" i="13" s="1"/>
  <c r="D69" i="13"/>
  <c r="S68" i="13"/>
  <c r="M68" i="13" a="1"/>
  <c r="M68" i="13" s="1"/>
  <c r="AE68" i="13" s="1"/>
  <c r="D68" i="13"/>
  <c r="S67" i="13"/>
  <c r="M67" i="13" a="1"/>
  <c r="M67" i="13" s="1"/>
  <c r="AE67" i="13" s="1"/>
  <c r="D67" i="13"/>
  <c r="S66" i="13"/>
  <c r="M66" i="13" a="1"/>
  <c r="M66" i="13" s="1"/>
  <c r="AE66" i="13" s="1"/>
  <c r="D66" i="13"/>
  <c r="S65" i="13"/>
  <c r="M65" i="13" a="1"/>
  <c r="M65" i="13" s="1"/>
  <c r="AE65" i="13" s="1"/>
  <c r="D65" i="13"/>
  <c r="S64" i="13"/>
  <c r="M64" i="13" a="1"/>
  <c r="M64" i="13" s="1"/>
  <c r="AE64" i="13" s="1"/>
  <c r="D64" i="13"/>
  <c r="S63" i="13"/>
  <c r="M63" i="13" a="1"/>
  <c r="M63" i="13" s="1"/>
  <c r="AE63" i="13" s="1"/>
  <c r="D63" i="13"/>
  <c r="S62" i="13"/>
  <c r="M62" i="13" a="1"/>
  <c r="M62" i="13" s="1"/>
  <c r="AE62" i="13" s="1"/>
  <c r="D62" i="13"/>
  <c r="S61" i="13"/>
  <c r="M61" i="13" a="1"/>
  <c r="M61" i="13" s="1"/>
  <c r="AE61" i="13" s="1"/>
  <c r="D61" i="13"/>
  <c r="S60" i="13"/>
  <c r="M60" i="13" a="1"/>
  <c r="M60" i="13" s="1"/>
  <c r="AE60" i="13" s="1"/>
  <c r="D60" i="13"/>
  <c r="S59" i="13"/>
  <c r="M59" i="13" a="1"/>
  <c r="M59" i="13" s="1"/>
  <c r="AE59" i="13" s="1"/>
  <c r="D59" i="13"/>
  <c r="S58" i="13"/>
  <c r="M58" i="13" a="1"/>
  <c r="M58" i="13" s="1"/>
  <c r="AE58" i="13" s="1"/>
  <c r="D58" i="13"/>
  <c r="S57" i="13"/>
  <c r="M57" i="13" a="1"/>
  <c r="M57" i="13" s="1"/>
  <c r="AE57" i="13" s="1"/>
  <c r="D57" i="13"/>
  <c r="S56" i="13"/>
  <c r="M56" i="13"/>
  <c r="AE56" i="13" s="1"/>
  <c r="M56" i="13" a="1"/>
  <c r="D56" i="13"/>
  <c r="S55" i="13"/>
  <c r="M55" i="13" a="1"/>
  <c r="M55" i="13" s="1"/>
  <c r="AE55" i="13" s="1"/>
  <c r="D55" i="13"/>
  <c r="S54" i="13"/>
  <c r="M54" i="13" a="1"/>
  <c r="M54" i="13" s="1"/>
  <c r="AE54" i="13" s="1"/>
  <c r="D54" i="13"/>
  <c r="S53" i="13"/>
  <c r="M53" i="13" a="1"/>
  <c r="M53" i="13" s="1"/>
  <c r="AE53" i="13" s="1"/>
  <c r="D53" i="13"/>
  <c r="S52" i="13"/>
  <c r="M52" i="13" a="1"/>
  <c r="M52" i="13" s="1"/>
  <c r="AE52" i="13" s="1"/>
  <c r="D52" i="13"/>
  <c r="S51" i="13"/>
  <c r="M51" i="13" a="1"/>
  <c r="M51" i="13" s="1"/>
  <c r="AE51" i="13" s="1"/>
  <c r="D51" i="13"/>
  <c r="S50" i="13"/>
  <c r="M50" i="13" a="1"/>
  <c r="M50" i="13" s="1"/>
  <c r="AE50" i="13" s="1"/>
  <c r="D50" i="13"/>
  <c r="S49" i="13"/>
  <c r="M49" i="13" a="1"/>
  <c r="M49" i="13" s="1"/>
  <c r="AE49" i="13" s="1"/>
  <c r="D49" i="13"/>
  <c r="S48" i="13"/>
  <c r="M48" i="13"/>
  <c r="AE48" i="13" s="1"/>
  <c r="M48" i="13" a="1"/>
  <c r="D48" i="13"/>
  <c r="S47" i="13"/>
  <c r="M47" i="13" a="1"/>
  <c r="M47" i="13" s="1"/>
  <c r="AE47" i="13" s="1"/>
  <c r="D47" i="13"/>
  <c r="S46" i="13"/>
  <c r="M46" i="13" a="1"/>
  <c r="M46" i="13" s="1"/>
  <c r="AE46" i="13" s="1"/>
  <c r="D46" i="13"/>
  <c r="S45" i="13"/>
  <c r="M45" i="13" a="1"/>
  <c r="M45" i="13" s="1"/>
  <c r="AE45" i="13" s="1"/>
  <c r="D45" i="13"/>
  <c r="S44" i="13"/>
  <c r="M44" i="13" a="1"/>
  <c r="M44" i="13" s="1"/>
  <c r="AE44" i="13" s="1"/>
  <c r="D44" i="13"/>
  <c r="S43" i="13"/>
  <c r="M43" i="13" a="1"/>
  <c r="M43" i="13" s="1"/>
  <c r="AE43" i="13" s="1"/>
  <c r="D43" i="13"/>
  <c r="S42" i="13"/>
  <c r="M42" i="13" a="1"/>
  <c r="M42" i="13" s="1"/>
  <c r="AE42" i="13" s="1"/>
  <c r="D42" i="13"/>
  <c r="S41" i="13"/>
  <c r="M41" i="13" a="1"/>
  <c r="M41" i="13" s="1"/>
  <c r="AE41" i="13" s="1"/>
  <c r="D41" i="13"/>
  <c r="S40" i="13"/>
  <c r="M40" i="13"/>
  <c r="AE40" i="13" s="1"/>
  <c r="M40" i="13" a="1"/>
  <c r="D40" i="13"/>
  <c r="S39" i="13"/>
  <c r="M39" i="13" a="1"/>
  <c r="M39" i="13" s="1"/>
  <c r="AE39" i="13" s="1"/>
  <c r="D39" i="13"/>
  <c r="S38" i="13"/>
  <c r="M38" i="13" a="1"/>
  <c r="M38" i="13" s="1"/>
  <c r="AE38" i="13" s="1"/>
  <c r="D38" i="13"/>
  <c r="S37" i="13"/>
  <c r="M37" i="13" a="1"/>
  <c r="M37" i="13" s="1"/>
  <c r="AE37" i="13" s="1"/>
  <c r="D37" i="13"/>
  <c r="S36" i="13"/>
  <c r="M36" i="13" a="1"/>
  <c r="M36" i="13" s="1"/>
  <c r="AE36" i="13" s="1"/>
  <c r="D36" i="13"/>
  <c r="S35" i="13"/>
  <c r="M35" i="13" a="1"/>
  <c r="M35" i="13" s="1"/>
  <c r="AE35" i="13" s="1"/>
  <c r="D35" i="13"/>
  <c r="S34" i="13"/>
  <c r="M34" i="13" a="1"/>
  <c r="M34" i="13" s="1"/>
  <c r="AE34" i="13" s="1"/>
  <c r="D34" i="13"/>
  <c r="S33" i="13"/>
  <c r="M33" i="13" a="1"/>
  <c r="M33" i="13" s="1"/>
  <c r="AE33" i="13" s="1"/>
  <c r="D33" i="13"/>
  <c r="S32" i="13"/>
  <c r="M32" i="13"/>
  <c r="AE32" i="13" s="1"/>
  <c r="M32" i="13" a="1"/>
  <c r="D32" i="13"/>
  <c r="S31" i="13"/>
  <c r="M31" i="13" a="1"/>
  <c r="M31" i="13" s="1"/>
  <c r="AE31" i="13" s="1"/>
  <c r="D31" i="13"/>
  <c r="S30" i="13"/>
  <c r="M30" i="13" a="1"/>
  <c r="M30" i="13" s="1"/>
  <c r="AE30" i="13" s="1"/>
  <c r="D30" i="13"/>
  <c r="S29" i="13"/>
  <c r="M29" i="13" a="1"/>
  <c r="M29" i="13" s="1"/>
  <c r="AE29" i="13" s="1"/>
  <c r="D29" i="13"/>
  <c r="S28" i="13"/>
  <c r="M28" i="13" a="1"/>
  <c r="M28" i="13" s="1"/>
  <c r="AE28" i="13" s="1"/>
  <c r="D28" i="13"/>
  <c r="S27" i="13"/>
  <c r="M27" i="13" a="1"/>
  <c r="M27" i="13" s="1"/>
  <c r="AE27" i="13" s="1"/>
  <c r="D27" i="13"/>
  <c r="S26" i="13"/>
  <c r="M26" i="13" a="1"/>
  <c r="M26" i="13" s="1"/>
  <c r="AE26" i="13" s="1"/>
  <c r="D26" i="13"/>
  <c r="S25" i="13"/>
  <c r="M25" i="13" a="1"/>
  <c r="M25" i="13" s="1"/>
  <c r="AE25" i="13" s="1"/>
  <c r="D25" i="13"/>
  <c r="S24" i="13"/>
  <c r="M24" i="13"/>
  <c r="AE24" i="13" s="1"/>
  <c r="M24" i="13" a="1"/>
  <c r="D24" i="13"/>
  <c r="S23" i="13"/>
  <c r="M23" i="13" a="1"/>
  <c r="M23" i="13" s="1"/>
  <c r="AE23" i="13" s="1"/>
  <c r="D23" i="13"/>
  <c r="S22" i="13"/>
  <c r="M22" i="13" a="1"/>
  <c r="M22" i="13" s="1"/>
  <c r="AE22" i="13" s="1"/>
  <c r="D22" i="13"/>
  <c r="S21" i="13"/>
  <c r="M21" i="13" a="1"/>
  <c r="M21" i="13" s="1"/>
  <c r="AE21" i="13" s="1"/>
  <c r="D21" i="13"/>
  <c r="S20" i="13"/>
  <c r="M20" i="13" a="1"/>
  <c r="M20" i="13" s="1"/>
  <c r="AE20" i="13" s="1"/>
  <c r="D20" i="13"/>
  <c r="S19" i="13"/>
  <c r="M19" i="13" a="1"/>
  <c r="M19" i="13" s="1"/>
  <c r="AE19" i="13" s="1"/>
  <c r="D19" i="13"/>
  <c r="S18" i="13"/>
  <c r="M18" i="13" a="1"/>
  <c r="M18" i="13" s="1"/>
  <c r="AE18" i="13" s="1"/>
  <c r="D18" i="13"/>
  <c r="S17" i="13"/>
  <c r="M17" i="13" a="1"/>
  <c r="M17" i="13" s="1"/>
  <c r="AE17" i="13" s="1"/>
  <c r="D17" i="13"/>
  <c r="S16" i="13"/>
  <c r="M16" i="13"/>
  <c r="AE16" i="13" s="1"/>
  <c r="M16" i="13" a="1"/>
  <c r="D16" i="13"/>
  <c r="S15" i="13"/>
  <c r="M15" i="13" a="1"/>
  <c r="M15" i="13" s="1"/>
  <c r="AE15" i="13" s="1"/>
  <c r="D15" i="13"/>
  <c r="S14" i="13"/>
  <c r="M14" i="13" a="1"/>
  <c r="M14" i="13" s="1"/>
  <c r="AE14" i="13" s="1"/>
  <c r="D14" i="13"/>
  <c r="S13" i="13"/>
  <c r="M13" i="13" a="1"/>
  <c r="M13" i="13" s="1"/>
  <c r="AE13" i="13" s="1"/>
  <c r="D13" i="13"/>
  <c r="S12" i="13"/>
  <c r="M12" i="13" a="1"/>
  <c r="M12" i="13" s="1"/>
  <c r="AE12" i="13" s="1"/>
  <c r="D12" i="13"/>
  <c r="S11" i="13"/>
  <c r="M11" i="13" a="1"/>
  <c r="M11" i="13" s="1"/>
  <c r="AE11" i="13" s="1"/>
  <c r="D11" i="13"/>
  <c r="S10" i="13"/>
  <c r="M10" i="13" a="1"/>
  <c r="M10" i="13" s="1"/>
  <c r="AE10" i="13" s="1"/>
  <c r="D10" i="13"/>
  <c r="S9" i="13"/>
  <c r="M9" i="13" a="1"/>
  <c r="M9" i="13" s="1"/>
  <c r="AE9" i="13" s="1"/>
  <c r="D9" i="13"/>
  <c r="S8" i="13"/>
  <c r="M8" i="13" a="1"/>
  <c r="M8" i="13" s="1"/>
  <c r="AE8" i="13" s="1"/>
  <c r="D8" i="13"/>
  <c r="S7" i="13"/>
  <c r="M7" i="13" a="1"/>
  <c r="M7" i="13" s="1"/>
  <c r="AE7" i="13" s="1"/>
  <c r="D7" i="13"/>
  <c r="S6" i="13"/>
  <c r="M6" i="13" a="1"/>
  <c r="M6" i="13" s="1"/>
  <c r="AE6" i="13" s="1"/>
  <c r="D6" i="13"/>
  <c r="S5" i="13"/>
  <c r="M5" i="13" a="1"/>
  <c r="M5" i="13" s="1"/>
  <c r="AE5" i="13" s="1"/>
  <c r="D5" i="13"/>
  <c r="S4" i="13"/>
  <c r="M4" i="13" a="1"/>
  <c r="M4" i="13" s="1"/>
  <c r="AE4" i="13" s="1"/>
  <c r="D4" i="13"/>
  <c r="S75" i="11"/>
  <c r="M75" i="11" a="1"/>
  <c r="M75" i="11" s="1"/>
  <c r="AE75" i="11" s="1"/>
  <c r="D75" i="11"/>
  <c r="S74" i="11"/>
  <c r="M74" i="11" a="1"/>
  <c r="M74" i="11" s="1"/>
  <c r="AE74" i="11" s="1"/>
  <c r="D74" i="11"/>
  <c r="S73" i="11"/>
  <c r="M73" i="11" a="1"/>
  <c r="M73" i="11" s="1"/>
  <c r="AE73" i="11" s="1"/>
  <c r="D73" i="11"/>
  <c r="S72" i="11"/>
  <c r="M72" i="11" a="1"/>
  <c r="M72" i="11" s="1"/>
  <c r="AE72" i="11" s="1"/>
  <c r="D72" i="11"/>
  <c r="S71" i="11"/>
  <c r="M71" i="11" a="1"/>
  <c r="M71" i="11" s="1"/>
  <c r="AE71" i="11" s="1"/>
  <c r="D71" i="11"/>
  <c r="S70" i="11"/>
  <c r="M70" i="11" a="1"/>
  <c r="M70" i="11" s="1"/>
  <c r="AE70" i="11" s="1"/>
  <c r="D70" i="11"/>
  <c r="S69" i="11"/>
  <c r="M69" i="11" a="1"/>
  <c r="M69" i="11" s="1"/>
  <c r="AE69" i="11" s="1"/>
  <c r="D69" i="11"/>
  <c r="S68" i="11"/>
  <c r="M68" i="11" a="1"/>
  <c r="M68" i="11" s="1"/>
  <c r="AE68" i="11" s="1"/>
  <c r="D68" i="11"/>
  <c r="S67" i="11"/>
  <c r="M67" i="11" a="1"/>
  <c r="M67" i="11" s="1"/>
  <c r="AE67" i="11" s="1"/>
  <c r="D67" i="11"/>
  <c r="S66" i="11"/>
  <c r="M66" i="11" a="1"/>
  <c r="M66" i="11" s="1"/>
  <c r="AE66" i="11" s="1"/>
  <c r="D66" i="11"/>
  <c r="S65" i="11"/>
  <c r="M65" i="11" a="1"/>
  <c r="M65" i="11" s="1"/>
  <c r="AE65" i="11" s="1"/>
  <c r="D65" i="11"/>
  <c r="S64" i="11"/>
  <c r="M64" i="11" a="1"/>
  <c r="M64" i="11" s="1"/>
  <c r="AE64" i="11" s="1"/>
  <c r="D64" i="11"/>
  <c r="S63" i="11"/>
  <c r="M63" i="11" a="1"/>
  <c r="M63" i="11" s="1"/>
  <c r="AE63" i="11" s="1"/>
  <c r="D63" i="11"/>
  <c r="S62" i="11"/>
  <c r="M62" i="11" a="1"/>
  <c r="M62" i="11" s="1"/>
  <c r="AE62" i="11" s="1"/>
  <c r="D62" i="11"/>
  <c r="S61" i="11"/>
  <c r="M61" i="11" a="1"/>
  <c r="M61" i="11" s="1"/>
  <c r="AE61" i="11" s="1"/>
  <c r="D61" i="11"/>
  <c r="S60" i="11"/>
  <c r="M60" i="11" a="1"/>
  <c r="M60" i="11" s="1"/>
  <c r="AE60" i="11" s="1"/>
  <c r="D60" i="11"/>
  <c r="S59" i="11"/>
  <c r="M59" i="11" a="1"/>
  <c r="M59" i="11" s="1"/>
  <c r="AE59" i="11" s="1"/>
  <c r="D59" i="11"/>
  <c r="S58" i="11"/>
  <c r="M58" i="11" a="1"/>
  <c r="M58" i="11" s="1"/>
  <c r="AE58" i="11" s="1"/>
  <c r="D58" i="11"/>
  <c r="S57" i="11"/>
  <c r="M57" i="11" a="1"/>
  <c r="M57" i="11" s="1"/>
  <c r="AE57" i="11" s="1"/>
  <c r="D57" i="11"/>
  <c r="S56" i="11"/>
  <c r="M56" i="11" a="1"/>
  <c r="M56" i="11" s="1"/>
  <c r="AE56" i="11" s="1"/>
  <c r="D56" i="11"/>
  <c r="S55" i="11"/>
  <c r="M55" i="11" a="1"/>
  <c r="M55" i="11" s="1"/>
  <c r="AE55" i="11" s="1"/>
  <c r="D55" i="11"/>
  <c r="S54" i="11"/>
  <c r="M54" i="11" a="1"/>
  <c r="M54" i="11" s="1"/>
  <c r="AE54" i="11" s="1"/>
  <c r="D54" i="11"/>
  <c r="S53" i="11"/>
  <c r="M53" i="11" a="1"/>
  <c r="M53" i="11" s="1"/>
  <c r="AE53" i="11" s="1"/>
  <c r="D53" i="11"/>
  <c r="S52" i="11"/>
  <c r="M52" i="11" a="1"/>
  <c r="M52" i="11" s="1"/>
  <c r="AE52" i="11" s="1"/>
  <c r="D52" i="11"/>
  <c r="S51" i="11"/>
  <c r="M51" i="11" a="1"/>
  <c r="M51" i="11" s="1"/>
  <c r="AE51" i="11" s="1"/>
  <c r="D51" i="11"/>
  <c r="S50" i="11"/>
  <c r="M50" i="11" a="1"/>
  <c r="M50" i="11" s="1"/>
  <c r="AE50" i="11" s="1"/>
  <c r="D50" i="11"/>
  <c r="S49" i="11"/>
  <c r="M49" i="11" a="1"/>
  <c r="M49" i="11" s="1"/>
  <c r="AE49" i="11" s="1"/>
  <c r="D49" i="11"/>
  <c r="S48" i="11"/>
  <c r="M48" i="11" a="1"/>
  <c r="M48" i="11" s="1"/>
  <c r="AE48" i="11" s="1"/>
  <c r="D48" i="11"/>
  <c r="S47" i="11"/>
  <c r="M47" i="11" a="1"/>
  <c r="M47" i="11" s="1"/>
  <c r="AE47" i="11" s="1"/>
  <c r="D47" i="11"/>
  <c r="S46" i="11"/>
  <c r="M46" i="11" a="1"/>
  <c r="M46" i="11" s="1"/>
  <c r="AE46" i="11" s="1"/>
  <c r="D46" i="11"/>
  <c r="S45" i="11"/>
  <c r="M45" i="11" a="1"/>
  <c r="M45" i="11" s="1"/>
  <c r="AE45" i="11" s="1"/>
  <c r="D45" i="11"/>
  <c r="S44" i="11"/>
  <c r="M44" i="11" a="1"/>
  <c r="M44" i="11" s="1"/>
  <c r="AE44" i="11" s="1"/>
  <c r="D44" i="11"/>
  <c r="S43" i="11"/>
  <c r="M43" i="11" a="1"/>
  <c r="M43" i="11" s="1"/>
  <c r="AE43" i="11" s="1"/>
  <c r="D43" i="11"/>
  <c r="S42" i="11"/>
  <c r="M42" i="11" a="1"/>
  <c r="M42" i="11" s="1"/>
  <c r="AE42" i="11" s="1"/>
  <c r="D42" i="11"/>
  <c r="S41" i="11"/>
  <c r="M41" i="11" a="1"/>
  <c r="M41" i="11" s="1"/>
  <c r="AE41" i="11" s="1"/>
  <c r="D41" i="11"/>
  <c r="S40" i="11"/>
  <c r="M40" i="11" a="1"/>
  <c r="M40" i="11" s="1"/>
  <c r="AE40" i="11" s="1"/>
  <c r="D40" i="11"/>
  <c r="S39" i="11"/>
  <c r="M39" i="11" a="1"/>
  <c r="M39" i="11" s="1"/>
  <c r="AE39" i="11" s="1"/>
  <c r="D39" i="11"/>
  <c r="S38" i="11"/>
  <c r="M38" i="11" a="1"/>
  <c r="M38" i="11" s="1"/>
  <c r="AE38" i="11" s="1"/>
  <c r="D38" i="11"/>
  <c r="S37" i="11"/>
  <c r="M37" i="11" a="1"/>
  <c r="M37" i="11" s="1"/>
  <c r="AE37" i="11" s="1"/>
  <c r="D37" i="11"/>
  <c r="S36" i="11"/>
  <c r="M36" i="11" a="1"/>
  <c r="M36" i="11" s="1"/>
  <c r="AE36" i="11" s="1"/>
  <c r="D36" i="11"/>
  <c r="S35" i="11"/>
  <c r="M35" i="11" a="1"/>
  <c r="M35" i="11" s="1"/>
  <c r="AE35" i="11" s="1"/>
  <c r="D35" i="11"/>
  <c r="S34" i="11"/>
  <c r="M34" i="11" a="1"/>
  <c r="M34" i="11" s="1"/>
  <c r="AE34" i="11" s="1"/>
  <c r="D34" i="11"/>
  <c r="S33" i="11"/>
  <c r="M33" i="11" a="1"/>
  <c r="M33" i="11" s="1"/>
  <c r="AE33" i="11" s="1"/>
  <c r="D33" i="11"/>
  <c r="S32" i="11"/>
  <c r="M32" i="11" a="1"/>
  <c r="M32" i="11" s="1"/>
  <c r="AE32" i="11" s="1"/>
  <c r="D32" i="11"/>
  <c r="S31" i="11"/>
  <c r="M31" i="11" a="1"/>
  <c r="M31" i="11" s="1"/>
  <c r="AE31" i="11" s="1"/>
  <c r="D31" i="11"/>
  <c r="S30" i="11"/>
  <c r="M30" i="11" a="1"/>
  <c r="M30" i="11" s="1"/>
  <c r="AE30" i="11" s="1"/>
  <c r="D30" i="11"/>
  <c r="S29" i="11"/>
  <c r="M29" i="11" a="1"/>
  <c r="M29" i="11" s="1"/>
  <c r="AE29" i="11" s="1"/>
  <c r="D29" i="11"/>
  <c r="S28" i="11"/>
  <c r="M28" i="11" a="1"/>
  <c r="M28" i="11" s="1"/>
  <c r="AE28" i="11" s="1"/>
  <c r="D28" i="11"/>
  <c r="S27" i="11"/>
  <c r="M27" i="11" a="1"/>
  <c r="M27" i="11" s="1"/>
  <c r="AE27" i="11" s="1"/>
  <c r="D27" i="11"/>
  <c r="S26" i="11"/>
  <c r="M26" i="11" a="1"/>
  <c r="M26" i="11" s="1"/>
  <c r="AE26" i="11" s="1"/>
  <c r="D26" i="11"/>
  <c r="S25" i="11"/>
  <c r="M25" i="11" a="1"/>
  <c r="M25" i="11" s="1"/>
  <c r="AE25" i="11" s="1"/>
  <c r="D25" i="11"/>
  <c r="S24" i="11"/>
  <c r="M24" i="11" a="1"/>
  <c r="M24" i="11" s="1"/>
  <c r="AE24" i="11" s="1"/>
  <c r="D24" i="11"/>
  <c r="S23" i="11"/>
  <c r="M23" i="11" a="1"/>
  <c r="M23" i="11" s="1"/>
  <c r="AE23" i="11" s="1"/>
  <c r="D23" i="11"/>
  <c r="S22" i="11"/>
  <c r="M22" i="11" a="1"/>
  <c r="M22" i="11" s="1"/>
  <c r="AE22" i="11" s="1"/>
  <c r="D22" i="11"/>
  <c r="S21" i="11"/>
  <c r="M21" i="11" a="1"/>
  <c r="M21" i="11" s="1"/>
  <c r="AE21" i="11" s="1"/>
  <c r="D21" i="11"/>
  <c r="S20" i="11"/>
  <c r="M20" i="11" a="1"/>
  <c r="M20" i="11" s="1"/>
  <c r="AE20" i="11" s="1"/>
  <c r="D20" i="11"/>
  <c r="S19" i="11"/>
  <c r="M19" i="11" a="1"/>
  <c r="M19" i="11" s="1"/>
  <c r="AE19" i="11" s="1"/>
  <c r="D19" i="11"/>
  <c r="S18" i="11"/>
  <c r="M18" i="11" a="1"/>
  <c r="M18" i="11" s="1"/>
  <c r="AE18" i="11" s="1"/>
  <c r="D18" i="11"/>
  <c r="S17" i="11"/>
  <c r="M17" i="11" a="1"/>
  <c r="M17" i="11" s="1"/>
  <c r="AE17" i="11" s="1"/>
  <c r="D17" i="11"/>
  <c r="S16" i="11"/>
  <c r="M16" i="11" a="1"/>
  <c r="M16" i="11" s="1"/>
  <c r="AE16" i="11" s="1"/>
  <c r="D16" i="11"/>
  <c r="S15" i="11"/>
  <c r="M15" i="11" a="1"/>
  <c r="M15" i="11" s="1"/>
  <c r="AE15" i="11" s="1"/>
  <c r="D15" i="11"/>
  <c r="S14" i="11"/>
  <c r="M14" i="11" a="1"/>
  <c r="M14" i="11" s="1"/>
  <c r="AE14" i="11" s="1"/>
  <c r="D14" i="11"/>
  <c r="S13" i="11"/>
  <c r="M13" i="11" a="1"/>
  <c r="M13" i="11" s="1"/>
  <c r="AE13" i="11" s="1"/>
  <c r="D13" i="11"/>
  <c r="S12" i="11"/>
  <c r="M12" i="11" a="1"/>
  <c r="M12" i="11" s="1"/>
  <c r="AE12" i="11" s="1"/>
  <c r="D12" i="11"/>
  <c r="S11" i="11"/>
  <c r="M11" i="11" a="1"/>
  <c r="M11" i="11" s="1"/>
  <c r="AE11" i="11" s="1"/>
  <c r="D11" i="11"/>
  <c r="S10" i="11"/>
  <c r="M10" i="11" a="1"/>
  <c r="M10" i="11" s="1"/>
  <c r="AE10" i="11" s="1"/>
  <c r="D10" i="11"/>
  <c r="S9" i="11"/>
  <c r="M9" i="11" a="1"/>
  <c r="M9" i="11" s="1"/>
  <c r="AE9" i="11" s="1"/>
  <c r="D9" i="11"/>
  <c r="S8" i="11"/>
  <c r="M8" i="11" a="1"/>
  <c r="M8" i="11" s="1"/>
  <c r="AE8" i="11" s="1"/>
  <c r="D8" i="11"/>
  <c r="S7" i="11"/>
  <c r="M7" i="11" a="1"/>
  <c r="M7" i="11" s="1"/>
  <c r="D7" i="11"/>
  <c r="S6" i="11"/>
  <c r="M6" i="11" a="1"/>
  <c r="M6" i="11" s="1"/>
  <c r="AE6" i="11" s="1"/>
  <c r="D6" i="11"/>
  <c r="S5" i="11"/>
  <c r="M5" i="11" a="1"/>
  <c r="M5" i="11" s="1"/>
  <c r="AE5" i="11" s="1"/>
  <c r="D5" i="11"/>
  <c r="S4" i="11"/>
  <c r="M4" i="11" a="1"/>
  <c r="M4" i="11" s="1"/>
  <c r="AE4" i="11" s="1"/>
  <c r="D4" i="11"/>
  <c r="S75" i="10"/>
  <c r="M75" i="10" a="1"/>
  <c r="M75" i="10" s="1"/>
  <c r="AE75" i="10" s="1"/>
  <c r="D75" i="10"/>
  <c r="S74" i="10"/>
  <c r="M74" i="10" a="1"/>
  <c r="M74" i="10" s="1"/>
  <c r="AE74" i="10" s="1"/>
  <c r="D74" i="10"/>
  <c r="S73" i="10"/>
  <c r="M73" i="10" a="1"/>
  <c r="M73" i="10" s="1"/>
  <c r="AE73" i="10" s="1"/>
  <c r="D73" i="10"/>
  <c r="S72" i="10"/>
  <c r="M72" i="10" a="1"/>
  <c r="M72" i="10" s="1"/>
  <c r="AE72" i="10" s="1"/>
  <c r="D72" i="10"/>
  <c r="S71" i="10"/>
  <c r="M71" i="10" a="1"/>
  <c r="M71" i="10" s="1"/>
  <c r="AE71" i="10" s="1"/>
  <c r="D71" i="10"/>
  <c r="S70" i="10"/>
  <c r="M70" i="10" a="1"/>
  <c r="M70" i="10" s="1"/>
  <c r="AE70" i="10" s="1"/>
  <c r="D70" i="10"/>
  <c r="S69" i="10"/>
  <c r="M69" i="10" a="1"/>
  <c r="M69" i="10" s="1"/>
  <c r="AE69" i="10" s="1"/>
  <c r="D69" i="10"/>
  <c r="S68" i="10"/>
  <c r="M68" i="10" a="1"/>
  <c r="M68" i="10" s="1"/>
  <c r="AE68" i="10" s="1"/>
  <c r="D68" i="10"/>
  <c r="S67" i="10"/>
  <c r="M67" i="10" a="1"/>
  <c r="M67" i="10" s="1"/>
  <c r="AE67" i="10" s="1"/>
  <c r="D67" i="10"/>
  <c r="S66" i="10"/>
  <c r="M66" i="10" a="1"/>
  <c r="M66" i="10" s="1"/>
  <c r="AE66" i="10" s="1"/>
  <c r="D66" i="10"/>
  <c r="S65" i="10"/>
  <c r="M65" i="10" a="1"/>
  <c r="M65" i="10" s="1"/>
  <c r="AE65" i="10" s="1"/>
  <c r="D65" i="10"/>
  <c r="S64" i="10"/>
  <c r="M64" i="10" a="1"/>
  <c r="M64" i="10" s="1"/>
  <c r="AE64" i="10" s="1"/>
  <c r="D64" i="10"/>
  <c r="S63" i="10"/>
  <c r="M63" i="10" a="1"/>
  <c r="M63" i="10" s="1"/>
  <c r="AE63" i="10" s="1"/>
  <c r="D63" i="10"/>
  <c r="S62" i="10"/>
  <c r="M62" i="10" a="1"/>
  <c r="M62" i="10" s="1"/>
  <c r="AE62" i="10" s="1"/>
  <c r="D62" i="10"/>
  <c r="S61" i="10"/>
  <c r="M61" i="10" a="1"/>
  <c r="M61" i="10" s="1"/>
  <c r="AE61" i="10" s="1"/>
  <c r="D61" i="10"/>
  <c r="S60" i="10"/>
  <c r="M60" i="10" a="1"/>
  <c r="M60" i="10" s="1"/>
  <c r="AE60" i="10" s="1"/>
  <c r="D60" i="10"/>
  <c r="S59" i="10"/>
  <c r="M59" i="10" a="1"/>
  <c r="M59" i="10" s="1"/>
  <c r="AE59" i="10" s="1"/>
  <c r="D59" i="10"/>
  <c r="S58" i="10"/>
  <c r="M58" i="10" a="1"/>
  <c r="M58" i="10" s="1"/>
  <c r="AE58" i="10" s="1"/>
  <c r="D58" i="10"/>
  <c r="S57" i="10"/>
  <c r="M57" i="10" a="1"/>
  <c r="M57" i="10" s="1"/>
  <c r="AE57" i="10" s="1"/>
  <c r="D57" i="10"/>
  <c r="S56" i="10"/>
  <c r="M56" i="10" a="1"/>
  <c r="M56" i="10" s="1"/>
  <c r="AE56" i="10" s="1"/>
  <c r="D56" i="10"/>
  <c r="S55" i="10"/>
  <c r="M55" i="10" a="1"/>
  <c r="M55" i="10" s="1"/>
  <c r="AE55" i="10" s="1"/>
  <c r="D55" i="10"/>
  <c r="S54" i="10"/>
  <c r="M54" i="10" a="1"/>
  <c r="M54" i="10" s="1"/>
  <c r="AE54" i="10" s="1"/>
  <c r="D54" i="10"/>
  <c r="S53" i="10"/>
  <c r="M53" i="10" a="1"/>
  <c r="M53" i="10" s="1"/>
  <c r="AE53" i="10" s="1"/>
  <c r="D53" i="10"/>
  <c r="S52" i="10"/>
  <c r="M52" i="10" a="1"/>
  <c r="M52" i="10" s="1"/>
  <c r="AE52" i="10" s="1"/>
  <c r="D52" i="10"/>
  <c r="S51" i="10"/>
  <c r="M51" i="10" a="1"/>
  <c r="M51" i="10" s="1"/>
  <c r="AE51" i="10" s="1"/>
  <c r="D51" i="10"/>
  <c r="S50" i="10"/>
  <c r="M50" i="10" a="1"/>
  <c r="M50" i="10" s="1"/>
  <c r="AE50" i="10" s="1"/>
  <c r="D50" i="10"/>
  <c r="S49" i="10"/>
  <c r="M49" i="10" a="1"/>
  <c r="M49" i="10" s="1"/>
  <c r="AE49" i="10" s="1"/>
  <c r="D49" i="10"/>
  <c r="S48" i="10"/>
  <c r="M48" i="10" a="1"/>
  <c r="M48" i="10" s="1"/>
  <c r="AE48" i="10" s="1"/>
  <c r="D48" i="10"/>
  <c r="S47" i="10"/>
  <c r="M47" i="10" a="1"/>
  <c r="M47" i="10" s="1"/>
  <c r="AE47" i="10" s="1"/>
  <c r="D47" i="10"/>
  <c r="S46" i="10"/>
  <c r="M46" i="10" a="1"/>
  <c r="M46" i="10" s="1"/>
  <c r="AE46" i="10" s="1"/>
  <c r="D46" i="10"/>
  <c r="S45" i="10"/>
  <c r="M45" i="10" a="1"/>
  <c r="M45" i="10" s="1"/>
  <c r="AE45" i="10" s="1"/>
  <c r="D45" i="10"/>
  <c r="S44" i="10"/>
  <c r="M44" i="10" a="1"/>
  <c r="M44" i="10" s="1"/>
  <c r="AE44" i="10" s="1"/>
  <c r="D44" i="10"/>
  <c r="S43" i="10"/>
  <c r="M43" i="10" a="1"/>
  <c r="M43" i="10" s="1"/>
  <c r="AE43" i="10" s="1"/>
  <c r="D43" i="10"/>
  <c r="S42" i="10"/>
  <c r="M42" i="10" a="1"/>
  <c r="M42" i="10" s="1"/>
  <c r="AE42" i="10" s="1"/>
  <c r="D42" i="10"/>
  <c r="S41" i="10"/>
  <c r="M41" i="10" a="1"/>
  <c r="M41" i="10" s="1"/>
  <c r="AE41" i="10" s="1"/>
  <c r="D41" i="10"/>
  <c r="S40" i="10"/>
  <c r="M40" i="10" a="1"/>
  <c r="M40" i="10" s="1"/>
  <c r="AE40" i="10" s="1"/>
  <c r="D40" i="10"/>
  <c r="S39" i="10"/>
  <c r="M39" i="10" a="1"/>
  <c r="M39" i="10" s="1"/>
  <c r="AE39" i="10" s="1"/>
  <c r="D39" i="10"/>
  <c r="S38" i="10"/>
  <c r="M38" i="10" a="1"/>
  <c r="M38" i="10" s="1"/>
  <c r="AE38" i="10" s="1"/>
  <c r="D38" i="10"/>
  <c r="S37" i="10"/>
  <c r="M37" i="10" a="1"/>
  <c r="M37" i="10" s="1"/>
  <c r="AE37" i="10" s="1"/>
  <c r="D37" i="10"/>
  <c r="S36" i="10"/>
  <c r="M36" i="10" a="1"/>
  <c r="M36" i="10" s="1"/>
  <c r="AE36" i="10" s="1"/>
  <c r="D36" i="10"/>
  <c r="S35" i="10"/>
  <c r="M35" i="10" a="1"/>
  <c r="M35" i="10" s="1"/>
  <c r="AE35" i="10" s="1"/>
  <c r="D35" i="10"/>
  <c r="S34" i="10"/>
  <c r="M34" i="10" a="1"/>
  <c r="M34" i="10" s="1"/>
  <c r="AE34" i="10" s="1"/>
  <c r="D34" i="10"/>
  <c r="S33" i="10"/>
  <c r="M33" i="10" a="1"/>
  <c r="M33" i="10" s="1"/>
  <c r="AE33" i="10" s="1"/>
  <c r="D33" i="10"/>
  <c r="S32" i="10"/>
  <c r="M32" i="10" a="1"/>
  <c r="M32" i="10" s="1"/>
  <c r="AE32" i="10" s="1"/>
  <c r="D32" i="10"/>
  <c r="S31" i="10"/>
  <c r="M31" i="10" a="1"/>
  <c r="M31" i="10" s="1"/>
  <c r="AE31" i="10" s="1"/>
  <c r="D31" i="10"/>
  <c r="S30" i="10"/>
  <c r="M30" i="10" a="1"/>
  <c r="M30" i="10" s="1"/>
  <c r="AE30" i="10" s="1"/>
  <c r="D30" i="10"/>
  <c r="S29" i="10"/>
  <c r="M29" i="10" a="1"/>
  <c r="M29" i="10" s="1"/>
  <c r="AE29" i="10" s="1"/>
  <c r="D29" i="10"/>
  <c r="S28" i="10"/>
  <c r="M28" i="10" a="1"/>
  <c r="M28" i="10" s="1"/>
  <c r="AE28" i="10" s="1"/>
  <c r="D28" i="10"/>
  <c r="S27" i="10"/>
  <c r="M27" i="10" a="1"/>
  <c r="M27" i="10" s="1"/>
  <c r="AE27" i="10" s="1"/>
  <c r="D27" i="10"/>
  <c r="S26" i="10"/>
  <c r="M26" i="10" a="1"/>
  <c r="M26" i="10" s="1"/>
  <c r="AE26" i="10" s="1"/>
  <c r="D26" i="10"/>
  <c r="S25" i="10"/>
  <c r="M25" i="10" a="1"/>
  <c r="M25" i="10" s="1"/>
  <c r="AE25" i="10" s="1"/>
  <c r="D25" i="10"/>
  <c r="S24" i="10"/>
  <c r="M24" i="10" a="1"/>
  <c r="M24" i="10" s="1"/>
  <c r="AE24" i="10" s="1"/>
  <c r="D24" i="10"/>
  <c r="S23" i="10"/>
  <c r="M23" i="10" a="1"/>
  <c r="M23" i="10" s="1"/>
  <c r="AE23" i="10" s="1"/>
  <c r="D23" i="10"/>
  <c r="S22" i="10"/>
  <c r="M22" i="10" a="1"/>
  <c r="M22" i="10" s="1"/>
  <c r="AE22" i="10" s="1"/>
  <c r="D22" i="10"/>
  <c r="S21" i="10"/>
  <c r="M21" i="10" a="1"/>
  <c r="M21" i="10" s="1"/>
  <c r="AE21" i="10" s="1"/>
  <c r="D21" i="10"/>
  <c r="S20" i="10"/>
  <c r="M20" i="10" a="1"/>
  <c r="M20" i="10" s="1"/>
  <c r="AE20" i="10" s="1"/>
  <c r="D20" i="10"/>
  <c r="S19" i="10"/>
  <c r="M19" i="10" a="1"/>
  <c r="M19" i="10" s="1"/>
  <c r="AE19" i="10" s="1"/>
  <c r="D19" i="10"/>
  <c r="S18" i="10"/>
  <c r="M18" i="10" a="1"/>
  <c r="M18" i="10" s="1"/>
  <c r="AE18" i="10" s="1"/>
  <c r="D18" i="10"/>
  <c r="S17" i="10"/>
  <c r="M17" i="10" a="1"/>
  <c r="M17" i="10" s="1"/>
  <c r="AE17" i="10" s="1"/>
  <c r="D17" i="10"/>
  <c r="S16" i="10"/>
  <c r="M16" i="10" a="1"/>
  <c r="M16" i="10" s="1"/>
  <c r="AE16" i="10" s="1"/>
  <c r="D16" i="10"/>
  <c r="S15" i="10"/>
  <c r="M15" i="10" a="1"/>
  <c r="M15" i="10" s="1"/>
  <c r="AE15" i="10" s="1"/>
  <c r="D15" i="10"/>
  <c r="S14" i="10"/>
  <c r="M14" i="10" a="1"/>
  <c r="M14" i="10" s="1"/>
  <c r="AE14" i="10" s="1"/>
  <c r="D14" i="10"/>
  <c r="S13" i="10"/>
  <c r="M13" i="10" a="1"/>
  <c r="M13" i="10" s="1"/>
  <c r="AE13" i="10" s="1"/>
  <c r="D13" i="10"/>
  <c r="S12" i="10"/>
  <c r="M12" i="10" a="1"/>
  <c r="M12" i="10" s="1"/>
  <c r="AE12" i="10" s="1"/>
  <c r="D12" i="10"/>
  <c r="S11" i="10"/>
  <c r="M11" i="10" a="1"/>
  <c r="M11" i="10" s="1"/>
  <c r="AE11" i="10" s="1"/>
  <c r="D11" i="10"/>
  <c r="S10" i="10"/>
  <c r="M10" i="10" a="1"/>
  <c r="M10" i="10" s="1"/>
  <c r="AE10" i="10" s="1"/>
  <c r="D10" i="10"/>
  <c r="S9" i="10"/>
  <c r="M9" i="10" a="1"/>
  <c r="M9" i="10" s="1"/>
  <c r="AE9" i="10" s="1"/>
  <c r="D9" i="10"/>
  <c r="S8" i="10"/>
  <c r="M8" i="10" a="1"/>
  <c r="M8" i="10" s="1"/>
  <c r="AE8" i="10" s="1"/>
  <c r="D8" i="10"/>
  <c r="S7" i="10"/>
  <c r="M7" i="10" a="1"/>
  <c r="M7" i="10" s="1"/>
  <c r="AE7" i="10" s="1"/>
  <c r="D7" i="10"/>
  <c r="S6" i="10"/>
  <c r="M6" i="10" a="1"/>
  <c r="M6" i="10" s="1"/>
  <c r="AE6" i="10" s="1"/>
  <c r="D6" i="10"/>
  <c r="S5" i="10"/>
  <c r="M5" i="10" a="1"/>
  <c r="M5" i="10" s="1"/>
  <c r="AE5" i="10" s="1"/>
  <c r="D5" i="10"/>
  <c r="S4" i="10"/>
  <c r="M4" i="10" a="1"/>
  <c r="M4" i="10" s="1"/>
  <c r="AE4" i="10" s="1"/>
  <c r="D4" i="10"/>
  <c r="D33" i="8"/>
  <c r="D32" i="8"/>
  <c r="D31" i="8"/>
  <c r="D30" i="8"/>
  <c r="D29" i="8"/>
  <c r="C33" i="8"/>
  <c r="C32" i="8"/>
  <c r="C31" i="8"/>
  <c r="C30" i="8"/>
  <c r="C29" i="8"/>
  <c r="B33" i="8"/>
  <c r="B32" i="8"/>
  <c r="B31" i="8"/>
  <c r="B30" i="8"/>
  <c r="B29" i="8"/>
  <c r="B17" i="8"/>
  <c r="C17" i="8"/>
  <c r="D17" i="8"/>
  <c r="B18" i="8"/>
  <c r="C18" i="8"/>
  <c r="D18" i="8"/>
  <c r="B19" i="8"/>
  <c r="C19" i="8"/>
  <c r="D19" i="8"/>
  <c r="B20" i="8"/>
  <c r="C20" i="8"/>
  <c r="D20" i="8"/>
  <c r="B21" i="8"/>
  <c r="C21" i="8"/>
  <c r="D21" i="8"/>
  <c r="A15" i="8"/>
  <c r="A21" i="8" s="1"/>
  <c r="A27" i="8" s="1"/>
  <c r="A33" i="8" s="1"/>
  <c r="A14" i="8"/>
  <c r="A20" i="8" s="1"/>
  <c r="A13" i="8"/>
  <c r="A19" i="8" s="1"/>
  <c r="A12" i="8"/>
  <c r="A18" i="8" s="1"/>
  <c r="A11" i="8"/>
  <c r="A17" i="8" s="1"/>
  <c r="A41" i="8" s="1"/>
  <c r="D27" i="8"/>
  <c r="D26" i="8"/>
  <c r="D25" i="8"/>
  <c r="D24" i="8"/>
  <c r="D23" i="8"/>
  <c r="C27" i="8"/>
  <c r="C26" i="8"/>
  <c r="C25" i="8"/>
  <c r="C24" i="8"/>
  <c r="C23" i="8"/>
  <c r="B27" i="8"/>
  <c r="B26" i="8"/>
  <c r="B25" i="8"/>
  <c r="B23" i="8"/>
  <c r="B24" i="8"/>
  <c r="B35" i="8"/>
  <c r="C35" i="8"/>
  <c r="D35" i="8"/>
  <c r="B36" i="8"/>
  <c r="C36" i="8"/>
  <c r="D36" i="8"/>
  <c r="B37" i="8"/>
  <c r="C37" i="8"/>
  <c r="D37" i="8"/>
  <c r="B38" i="8"/>
  <c r="C38" i="8"/>
  <c r="D38" i="8"/>
  <c r="B39" i="8"/>
  <c r="C39" i="8"/>
  <c r="D39" i="8"/>
  <c r="D45" i="8"/>
  <c r="D44" i="8"/>
  <c r="D43" i="8"/>
  <c r="D42" i="8"/>
  <c r="D41" i="8"/>
  <c r="C45" i="8"/>
  <c r="C44" i="8"/>
  <c r="C43" i="8"/>
  <c r="C42" i="8"/>
  <c r="C41" i="8"/>
  <c r="B45" i="8"/>
  <c r="B44" i="8"/>
  <c r="B43" i="8"/>
  <c r="B42" i="8"/>
  <c r="B41" i="8"/>
  <c r="D15" i="8"/>
  <c r="D14" i="8"/>
  <c r="D13" i="8"/>
  <c r="D12" i="8"/>
  <c r="D11" i="8"/>
  <c r="C38" i="9" s="1"/>
  <c r="C13" i="8"/>
  <c r="C15" i="8"/>
  <c r="C14" i="8"/>
  <c r="C12" i="8"/>
  <c r="C11" i="8"/>
  <c r="B38" i="9" s="1"/>
  <c r="B15" i="8"/>
  <c r="B14" i="8"/>
  <c r="B13" i="8"/>
  <c r="B12" i="8"/>
  <c r="B11" i="8"/>
  <c r="D38" i="9" s="1"/>
  <c r="D4" i="2"/>
  <c r="D5" i="2"/>
  <c r="D6" i="2"/>
  <c r="D7" i="2"/>
  <c r="D8" i="2"/>
  <c r="D9" i="2"/>
  <c r="D10" i="2"/>
  <c r="S5" i="2"/>
  <c r="S6" i="2"/>
  <c r="S7" i="2"/>
  <c r="S8" i="2"/>
  <c r="S9"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T14" i="8" l="1"/>
  <c r="Q14" i="8"/>
  <c r="S14" i="8"/>
  <c r="G7" i="8"/>
  <c r="AE7" i="11"/>
  <c r="R14" i="8" s="1"/>
  <c r="G9" i="8"/>
  <c r="G8" i="8"/>
  <c r="G6" i="8"/>
  <c r="D28" i="8"/>
  <c r="C28" i="8"/>
  <c r="B28" i="8"/>
  <c r="A42" i="8"/>
  <c r="A24" i="8"/>
  <c r="A30" i="8" s="1"/>
  <c r="A36" i="8"/>
  <c r="A44" i="8"/>
  <c r="A26" i="8"/>
  <c r="A32" i="8" s="1"/>
  <c r="A38" i="8"/>
  <c r="A43" i="8"/>
  <c r="A25" i="8"/>
  <c r="A31" i="8" s="1"/>
  <c r="A37" i="8"/>
  <c r="A39" i="8"/>
  <c r="A45" i="8"/>
  <c r="A35" i="8"/>
  <c r="A23" i="8"/>
  <c r="A29" i="8" s="1"/>
  <c r="D22" i="8"/>
  <c r="C22" i="8"/>
  <c r="B22" i="8"/>
  <c r="D34" i="8"/>
  <c r="C34" i="8"/>
  <c r="B34" i="8"/>
  <c r="S4" i="2" l="1"/>
  <c r="M5" i="2" l="1" a="1"/>
  <c r="M5" i="2" s="1"/>
  <c r="AE5" i="2" s="1"/>
  <c r="M6" i="2" a="1"/>
  <c r="M6" i="2" s="1"/>
  <c r="AE6" i="2" s="1"/>
  <c r="M7" i="2" a="1"/>
  <c r="M7" i="2" s="1"/>
  <c r="AE7" i="2" s="1"/>
  <c r="M8" i="2" a="1"/>
  <c r="M8" i="2" s="1"/>
  <c r="AE8" i="2" s="1"/>
  <c r="M9" i="2" a="1"/>
  <c r="M9" i="2" s="1"/>
  <c r="AE9" i="2" s="1"/>
  <c r="M10" i="2" a="1"/>
  <c r="M10" i="2" s="1"/>
  <c r="AE10" i="2" s="1"/>
  <c r="M11" i="2" a="1"/>
  <c r="M11" i="2" s="1"/>
  <c r="AE11" i="2" s="1"/>
  <c r="M12" i="2" a="1"/>
  <c r="M12" i="2" s="1"/>
  <c r="AE12" i="2" s="1"/>
  <c r="M13" i="2" a="1"/>
  <c r="M13" i="2" s="1"/>
  <c r="AE13" i="2" s="1"/>
  <c r="M14" i="2" a="1"/>
  <c r="M14" i="2" s="1"/>
  <c r="AE14" i="2" s="1"/>
  <c r="M15" i="2" a="1"/>
  <c r="M15" i="2" s="1"/>
  <c r="AE15" i="2" s="1"/>
  <c r="M16" i="2" a="1"/>
  <c r="M16" i="2" s="1"/>
  <c r="AE16" i="2" s="1"/>
  <c r="M17" i="2" a="1"/>
  <c r="M17" i="2" s="1"/>
  <c r="AE17" i="2" s="1"/>
  <c r="M18" i="2" a="1"/>
  <c r="M18" i="2" s="1"/>
  <c r="AE18" i="2" s="1"/>
  <c r="M19" i="2" a="1"/>
  <c r="M19" i="2" s="1"/>
  <c r="AE19" i="2" s="1"/>
  <c r="M20" i="2" a="1"/>
  <c r="M20" i="2" s="1"/>
  <c r="AE20" i="2" s="1"/>
  <c r="M21" i="2" a="1"/>
  <c r="M21" i="2" s="1"/>
  <c r="AE21" i="2" s="1"/>
  <c r="M22" i="2" a="1"/>
  <c r="M22" i="2" s="1"/>
  <c r="AE22" i="2" s="1"/>
  <c r="M23" i="2" a="1"/>
  <c r="M23" i="2" s="1"/>
  <c r="AE23" i="2" s="1"/>
  <c r="M24" i="2" a="1"/>
  <c r="M24" i="2" s="1"/>
  <c r="AE24" i="2" s="1"/>
  <c r="M25" i="2" a="1"/>
  <c r="M25" i="2" s="1"/>
  <c r="AE25" i="2" s="1"/>
  <c r="M26" i="2" a="1"/>
  <c r="M26" i="2" s="1"/>
  <c r="AE26" i="2" s="1"/>
  <c r="M27" i="2" a="1"/>
  <c r="M27" i="2" s="1"/>
  <c r="AE27" i="2" s="1"/>
  <c r="M28" i="2" a="1"/>
  <c r="M28" i="2" s="1"/>
  <c r="AE28" i="2" s="1"/>
  <c r="M29" i="2" a="1"/>
  <c r="M29" i="2" s="1"/>
  <c r="AE29" i="2" s="1"/>
  <c r="M30" i="2" a="1"/>
  <c r="M30" i="2" s="1"/>
  <c r="AE30" i="2" s="1"/>
  <c r="M31" i="2" a="1"/>
  <c r="M31" i="2" s="1"/>
  <c r="AE31" i="2" s="1"/>
  <c r="M32" i="2" a="1"/>
  <c r="M32" i="2" s="1"/>
  <c r="AE32" i="2" s="1"/>
  <c r="M33" i="2" a="1"/>
  <c r="M33" i="2" s="1"/>
  <c r="AE33" i="2" s="1"/>
  <c r="M34" i="2" a="1"/>
  <c r="M34" i="2" s="1"/>
  <c r="AE34" i="2" s="1"/>
  <c r="M35" i="2" a="1"/>
  <c r="M35" i="2" s="1"/>
  <c r="AE35" i="2" s="1"/>
  <c r="M36" i="2" a="1"/>
  <c r="M36" i="2" s="1"/>
  <c r="AE36" i="2" s="1"/>
  <c r="M37" i="2" a="1"/>
  <c r="M37" i="2" s="1"/>
  <c r="AE37" i="2" s="1"/>
  <c r="M38" i="2" a="1"/>
  <c r="M38" i="2" s="1"/>
  <c r="AE38" i="2" s="1"/>
  <c r="M39" i="2" a="1"/>
  <c r="M39" i="2" s="1"/>
  <c r="AE39" i="2" s="1"/>
  <c r="M40" i="2" a="1"/>
  <c r="M40" i="2" s="1"/>
  <c r="AE40" i="2" s="1"/>
  <c r="M41" i="2" a="1"/>
  <c r="M41" i="2" s="1"/>
  <c r="AE41" i="2" s="1"/>
  <c r="M42" i="2" a="1"/>
  <c r="M42" i="2" s="1"/>
  <c r="AE42" i="2" s="1"/>
  <c r="M43" i="2" a="1"/>
  <c r="M43" i="2" s="1"/>
  <c r="AE43" i="2" s="1"/>
  <c r="M44" i="2" a="1"/>
  <c r="M44" i="2" s="1"/>
  <c r="AE44" i="2" s="1"/>
  <c r="M45" i="2" a="1"/>
  <c r="M45" i="2" s="1"/>
  <c r="AE45" i="2" s="1"/>
  <c r="M46" i="2" a="1"/>
  <c r="M46" i="2" s="1"/>
  <c r="AE46" i="2" s="1"/>
  <c r="M47" i="2" a="1"/>
  <c r="M47" i="2" s="1"/>
  <c r="AE47" i="2" s="1"/>
  <c r="M48" i="2" a="1"/>
  <c r="M48" i="2" s="1"/>
  <c r="AE48" i="2" s="1"/>
  <c r="M49" i="2" a="1"/>
  <c r="M49" i="2" s="1"/>
  <c r="AE49" i="2" s="1"/>
  <c r="M50" i="2" a="1"/>
  <c r="M50" i="2" s="1"/>
  <c r="AE50" i="2" s="1"/>
  <c r="M51" i="2" a="1"/>
  <c r="M51" i="2" s="1"/>
  <c r="AE51" i="2" s="1"/>
  <c r="M52" i="2" a="1"/>
  <c r="M52" i="2" s="1"/>
  <c r="AE52" i="2" s="1"/>
  <c r="M53" i="2" a="1"/>
  <c r="M53" i="2" s="1"/>
  <c r="AE53" i="2" s="1"/>
  <c r="M54" i="2" a="1"/>
  <c r="M54" i="2" s="1"/>
  <c r="AE54" i="2" s="1"/>
  <c r="M55" i="2" a="1"/>
  <c r="M55" i="2" s="1"/>
  <c r="AE55" i="2" s="1"/>
  <c r="M56" i="2" a="1"/>
  <c r="M56" i="2" s="1"/>
  <c r="AE56" i="2" s="1"/>
  <c r="M57" i="2" a="1"/>
  <c r="M57" i="2" s="1"/>
  <c r="AE57" i="2" s="1"/>
  <c r="M58" i="2" a="1"/>
  <c r="M58" i="2" s="1"/>
  <c r="AE58" i="2" s="1"/>
  <c r="M59" i="2" a="1"/>
  <c r="M59" i="2" s="1"/>
  <c r="AE59" i="2" s="1"/>
  <c r="M60" i="2" a="1"/>
  <c r="M60" i="2" s="1"/>
  <c r="AE60" i="2" s="1"/>
  <c r="M61" i="2" a="1"/>
  <c r="M61" i="2" s="1"/>
  <c r="AE61" i="2" s="1"/>
  <c r="M62" i="2" a="1"/>
  <c r="M62" i="2" s="1"/>
  <c r="AE62" i="2" s="1"/>
  <c r="M63" i="2" a="1"/>
  <c r="M63" i="2" s="1"/>
  <c r="AE63" i="2" s="1"/>
  <c r="M64" i="2" a="1"/>
  <c r="M64" i="2" s="1"/>
  <c r="AE64" i="2" s="1"/>
  <c r="M65" i="2" a="1"/>
  <c r="M65" i="2" s="1"/>
  <c r="AE65" i="2" s="1"/>
  <c r="M66" i="2" a="1"/>
  <c r="M66" i="2" s="1"/>
  <c r="AE66" i="2" s="1"/>
  <c r="M67" i="2" a="1"/>
  <c r="M67" i="2" s="1"/>
  <c r="AE67" i="2" s="1"/>
  <c r="M68" i="2" a="1"/>
  <c r="M68" i="2" s="1"/>
  <c r="AE68" i="2" s="1"/>
  <c r="M69" i="2" a="1"/>
  <c r="M69" i="2" s="1"/>
  <c r="AE69" i="2" s="1"/>
  <c r="M70" i="2" a="1"/>
  <c r="M70" i="2" s="1"/>
  <c r="AE70" i="2" s="1"/>
  <c r="M71" i="2" a="1"/>
  <c r="M71" i="2" s="1"/>
  <c r="AE71" i="2" s="1"/>
  <c r="M72" i="2" a="1"/>
  <c r="M72" i="2" s="1"/>
  <c r="AE72" i="2" s="1"/>
  <c r="M73" i="2" a="1"/>
  <c r="M73" i="2" s="1"/>
  <c r="AE73" i="2" s="1"/>
  <c r="M74" i="2" a="1"/>
  <c r="M74" i="2" s="1"/>
  <c r="AE74" i="2" s="1"/>
  <c r="M75" i="2" a="1"/>
  <c r="M75" i="2" s="1"/>
  <c r="AE75" i="2" s="1"/>
  <c r="H9" i="8" l="1"/>
  <c r="H8" i="8"/>
  <c r="H7" i="8"/>
  <c r="H6" i="8"/>
  <c r="A9" i="8"/>
  <c r="F9" i="8" s="1"/>
  <c r="A8" i="8"/>
  <c r="F8" i="8" s="1"/>
  <c r="A7" i="8"/>
  <c r="F7" i="8" s="1"/>
  <c r="A6" i="8"/>
  <c r="F6" i="8" s="1"/>
  <c r="D11" i="2" l="1"/>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35" i="9"/>
  <c r="D34" i="9"/>
  <c r="C42" i="9"/>
  <c r="D10" i="8"/>
  <c r="C5" i="8"/>
  <c r="C4" i="8" s="1"/>
  <c r="B5" i="8"/>
  <c r="D40" i="8" l="1"/>
  <c r="C43" i="9" s="1"/>
  <c r="D16" i="8"/>
  <c r="B10" i="8"/>
  <c r="B16" i="8"/>
  <c r="C10" i="8"/>
  <c r="C16" i="8"/>
  <c r="B42" i="9"/>
  <c r="C40" i="8"/>
  <c r="B43" i="9" s="1"/>
  <c r="D42" i="9"/>
  <c r="B40" i="8"/>
  <c r="D43" i="9" s="1"/>
  <c r="B4" i="8"/>
  <c r="D4" i="8"/>
  <c r="M4" i="2" a="1"/>
  <c r="M4" i="2" s="1"/>
  <c r="AE4" i="2" s="1"/>
  <c r="P14" i="8" s="1"/>
  <c r="C40" i="9" s="1"/>
  <c r="D40" i="9" s="1"/>
  <c r="G3" i="8" l="1"/>
  <c r="G5" i="8" a="1"/>
  <c r="G5" i="8" s="1"/>
  <c r="H5" i="8"/>
</calcChain>
</file>

<file path=xl/sharedStrings.xml><?xml version="1.0" encoding="utf-8"?>
<sst xmlns="http://schemas.openxmlformats.org/spreadsheetml/2006/main" count="373" uniqueCount="206">
  <si>
    <t>Line List Instructions</t>
  </si>
  <si>
    <t xml:space="preserve">Below are brief instructions for how to enter data for each variable in the cohort line lists.  </t>
  </si>
  <si>
    <t>General:</t>
  </si>
  <si>
    <t>Enter name of Cohort</t>
  </si>
  <si>
    <t>Date OB Started</t>
  </si>
  <si>
    <t>First Name</t>
  </si>
  <si>
    <t>Enter individual's first name</t>
  </si>
  <si>
    <t>Last Name</t>
  </si>
  <si>
    <t>Enter individual's last name</t>
  </si>
  <si>
    <t>Date of Birth</t>
  </si>
  <si>
    <t>Enter individual's date of birth</t>
  </si>
  <si>
    <t>Age</t>
  </si>
  <si>
    <t>Will autocalculate based on date of birth</t>
  </si>
  <si>
    <t>Student/Staff</t>
  </si>
  <si>
    <t>Enter if it's a student or staff</t>
  </si>
  <si>
    <t>Grade/Job Title</t>
  </si>
  <si>
    <t>Enter student's grade or staff member's job title</t>
  </si>
  <si>
    <t>Room</t>
  </si>
  <si>
    <t>Enter class number/name or sports team</t>
  </si>
  <si>
    <t>Last day at school</t>
  </si>
  <si>
    <t>Enter the last day the student/staffmember was in the building prior to illness/diagnosis</t>
  </si>
  <si>
    <t>Ever had symptoms</t>
  </si>
  <si>
    <t>If individual ever had symptoms, select "Yes" -- REGARDLESS OF TEST RESULT (positive, negative, not tested); if "No" is selected, fields related to symptoms will automatically be grayed-out</t>
  </si>
  <si>
    <t>Symptom onset date</t>
  </si>
  <si>
    <t>For symptomatic individuals, enter date that first sign/symptom appeared</t>
  </si>
  <si>
    <t>Outcome:</t>
  </si>
  <si>
    <t>Ever hospitalized</t>
  </si>
  <si>
    <t>If the individual was hospitalized during the course of the outbreak, select "Yes" -- REGARDLESS OF TEST RESULT; if "No" is selected, hospital fields will automatically be grayed-out</t>
  </si>
  <si>
    <t>Died</t>
  </si>
  <si>
    <t>If individual died during the course of the outbreak, select "Yes" -- REGARDLESS OF TEST RESULT</t>
  </si>
  <si>
    <t>Date of death</t>
  </si>
  <si>
    <t>Laboratory results:</t>
  </si>
  <si>
    <t>Were ANY COVID-19 test results positive</t>
  </si>
  <si>
    <t xml:space="preserve">This field will autopopulate to "Yes" if earlier "Confirmed COVID-19 case?" was answered Yes; if question was answered No (negative), Pending, or Not tested, this field will autopopulate "No" </t>
  </si>
  <si>
    <t>Date of collection of first positive specimen</t>
  </si>
  <si>
    <t>If indiviudal tested positive, enter the date of collection of the positive specimen; if they tested positive multiple times, enter the date of collection of the first specimen that tested positive</t>
  </si>
  <si>
    <t>Most recent test result</t>
  </si>
  <si>
    <t>If individual has been tested multiple times, enter the most recent test result</t>
  </si>
  <si>
    <t>Most recent collection date</t>
  </si>
  <si>
    <t>If individual has been tested multiple times, enter the most recent collection date</t>
  </si>
  <si>
    <t>Current status (confirmed cases)</t>
  </si>
  <si>
    <t>For confirmed cases, enter their status as it pertains to school exclusion</t>
  </si>
  <si>
    <t>Tests for other pathogens</t>
  </si>
  <si>
    <t>Notes</t>
  </si>
  <si>
    <t>Summary</t>
  </si>
  <si>
    <t>Data should populate based on information provided</t>
  </si>
  <si>
    <t>Final Report</t>
  </si>
  <si>
    <t>00/00/0000</t>
  </si>
  <si>
    <t>Outcome</t>
  </si>
  <si>
    <t>Ever had symptoms?</t>
  </si>
  <si>
    <t>Ever hospitalized?</t>
  </si>
  <si>
    <t>Died?</t>
  </si>
  <si>
    <r>
      <rPr>
        <b/>
        <sz val="12"/>
        <color theme="1"/>
        <rFont val="Calibri"/>
        <family val="2"/>
      </rPr>
      <t xml:space="preserve">Were </t>
    </r>
    <r>
      <rPr>
        <b/>
        <u/>
        <sz val="12"/>
        <color rgb="FF000000"/>
        <rFont val="Calibri"/>
        <family val="2"/>
      </rPr>
      <t>ANY</t>
    </r>
    <r>
      <rPr>
        <b/>
        <sz val="12"/>
        <color rgb="FF000000"/>
        <rFont val="Calibri"/>
        <family val="2"/>
      </rPr>
      <t xml:space="preserve"> COVID-19 test results </t>
    </r>
    <r>
      <rPr>
        <b/>
        <u/>
        <sz val="12"/>
        <color rgb="FF000000"/>
        <rFont val="Calibri"/>
        <family val="2"/>
      </rPr>
      <t>positive</t>
    </r>
    <r>
      <rPr>
        <b/>
        <sz val="12"/>
        <color rgb="FF000000"/>
        <rFont val="Calibri"/>
        <family val="2"/>
      </rPr>
      <t>?</t>
    </r>
  </si>
  <si>
    <t>Tables will auto-populate as line lists are completed</t>
  </si>
  <si>
    <t>Info for REDCap:</t>
  </si>
  <si>
    <t>Total</t>
  </si>
  <si>
    <t>Students</t>
  </si>
  <si>
    <t>Staff</t>
  </si>
  <si>
    <r>
      <rPr>
        <b/>
        <sz val="11"/>
        <color rgb="FF000000"/>
        <rFont val="Calibri"/>
        <family val="2"/>
      </rPr>
      <t xml:space="preserve">Total # Ill  </t>
    </r>
    <r>
      <rPr>
        <sz val="11"/>
        <color rgb="FF000000"/>
        <rFont val="Calibri"/>
        <family val="2"/>
      </rPr>
      <t xml:space="preserve">                                                                                          </t>
    </r>
    <r>
      <rPr>
        <i/>
        <sz val="9"/>
        <color rgb="FF000000"/>
        <rFont val="Calibri"/>
        <family val="2"/>
      </rPr>
      <t>(# who ever had symptoms regardless of testing)</t>
    </r>
  </si>
  <si>
    <t>Outbreak Name</t>
  </si>
  <si>
    <t>OB Start Date</t>
  </si>
  <si>
    <t>OB Latest Onset Date</t>
  </si>
  <si>
    <t>OB Closure Date</t>
  </si>
  <si>
    <t>Report Date</t>
  </si>
  <si>
    <t>Maryland Department of Health (MDH) -- Infectious Disease Epidemiology and Outbreak Response Bureau</t>
  </si>
  <si>
    <t>Division of Outbreak Investigation</t>
  </si>
  <si>
    <t>Local Health Department (LHD) Outbreak Summary Report: COVID-19 caused by SARS-CoV-2</t>
  </si>
  <si>
    <t>Enter data for each variable highlighted in blue</t>
  </si>
  <si>
    <t>For fields marked with a number, see corresponding footnote for further explanation</t>
  </si>
  <si>
    <t>GENERAL INFORMATION</t>
  </si>
  <si>
    <t>MDH Outbreak #</t>
  </si>
  <si>
    <t>Date outbreak closed</t>
  </si>
  <si>
    <t>Facility Name</t>
  </si>
  <si>
    <t>County</t>
  </si>
  <si>
    <t>Facility Type</t>
  </si>
  <si>
    <t>If Other type, please specify:</t>
  </si>
  <si>
    <r>
      <rPr>
        <b/>
        <sz val="14"/>
        <color theme="1"/>
        <rFont val="Calibri"/>
        <family val="2"/>
      </rPr>
      <t>Is this an ammended report?</t>
    </r>
    <r>
      <rPr>
        <b/>
        <vertAlign val="superscript"/>
        <sz val="14"/>
        <color rgb="FF000000"/>
        <rFont val="Calibri"/>
        <family val="2"/>
      </rPr>
      <t>1</t>
    </r>
  </si>
  <si>
    <t>If yes, Version #</t>
  </si>
  <si>
    <t>I. INTRODUCTION</t>
  </si>
  <si>
    <t>DATE OUTBREAK REPORTED</t>
  </si>
  <si>
    <t>REPORTER</t>
  </si>
  <si>
    <t>REPORTER’S PHONE NUMBER</t>
  </si>
  <si>
    <t>MAIN CONTACT</t>
  </si>
  <si>
    <t>MAIN CONTACT’S PHONE NUMBER</t>
  </si>
  <si>
    <t>Facilty Reporter</t>
  </si>
  <si>
    <t>Phone #</t>
  </si>
  <si>
    <t>Facility Contact</t>
  </si>
  <si>
    <r>
      <rPr>
        <b/>
        <sz val="14"/>
        <color theme="1"/>
        <rFont val="Calibri"/>
        <family val="2"/>
      </rPr>
      <t>LHD to MDH</t>
    </r>
    <r>
      <rPr>
        <b/>
        <vertAlign val="superscript"/>
        <sz val="14"/>
        <color rgb="FF000000"/>
        <rFont val="Calibri"/>
        <family val="2"/>
      </rPr>
      <t>3</t>
    </r>
  </si>
  <si>
    <t>LHD Reporter</t>
  </si>
  <si>
    <t>LHD Contact</t>
  </si>
  <si>
    <t>MDH Epidemiologist Receiving Report</t>
  </si>
  <si>
    <t>Main MDH Contact</t>
  </si>
  <si>
    <r>
      <rPr>
        <b/>
        <sz val="14"/>
        <color theme="1"/>
        <rFont val="Calibri"/>
        <family val="2"/>
      </rPr>
      <t>If a Nursing Home, Name of Infection Preventionist (IP):</t>
    </r>
    <r>
      <rPr>
        <b/>
        <vertAlign val="superscript"/>
        <sz val="14"/>
        <color rgb="FF000000"/>
        <rFont val="Calibri"/>
        <family val="2"/>
      </rPr>
      <t>4</t>
    </r>
  </si>
  <si>
    <r>
      <rPr>
        <b/>
        <sz val="14"/>
        <color theme="1"/>
        <rFont val="Calibri"/>
        <family val="2"/>
      </rPr>
      <t>Has IP taken a training course?</t>
    </r>
    <r>
      <rPr>
        <b/>
        <vertAlign val="superscript"/>
        <sz val="14"/>
        <color rgb="FF000000"/>
        <rFont val="Calibri"/>
        <family val="2"/>
      </rPr>
      <t>5</t>
    </r>
  </si>
  <si>
    <r>
      <rPr>
        <b/>
        <sz val="14"/>
        <color theme="1"/>
        <rFont val="Calibri"/>
        <family val="2"/>
      </rPr>
      <t>Phone #</t>
    </r>
    <r>
      <rPr>
        <b/>
        <vertAlign val="superscript"/>
        <sz val="14"/>
        <color rgb="FF000000"/>
        <rFont val="Calibri"/>
        <family val="2"/>
      </rPr>
      <t>6</t>
    </r>
  </si>
  <si>
    <t>II. BACKGROUND</t>
  </si>
  <si>
    <t>STUDENTS</t>
  </si>
  <si>
    <t>EMPLOYEES</t>
  </si>
  <si>
    <t>TOTAL</t>
  </si>
  <si>
    <t>Total number at the facility at the beginning of the outbreak</t>
  </si>
  <si>
    <t>If the outbreak was only on one unit, number on that unit at the beginning of the outbreak</t>
  </si>
  <si>
    <t>III. CLINICAL RESULTS</t>
  </si>
  <si>
    <r>
      <rPr>
        <b/>
        <sz val="14"/>
        <color rgb="FFFF0000"/>
        <rFont val="Calibri"/>
        <family val="2"/>
      </rPr>
      <t xml:space="preserve">For this section, do not count individuals admitted to the facility already positive for COVID. Counts are numbers of </t>
    </r>
    <r>
      <rPr>
        <b/>
        <i/>
        <u/>
        <sz val="14"/>
        <color rgb="FFFF0000"/>
        <rFont val="Calibri"/>
        <family val="2"/>
      </rPr>
      <t>people</t>
    </r>
    <r>
      <rPr>
        <b/>
        <i/>
        <sz val="14"/>
        <color rgb="FFFF0000"/>
        <rFont val="Calibri"/>
        <family val="2"/>
      </rPr>
      <t xml:space="preserve"> </t>
    </r>
    <r>
      <rPr>
        <b/>
        <sz val="14"/>
        <color rgb="FFFF0000"/>
        <rFont val="Calibri"/>
        <family val="2"/>
      </rPr>
      <t xml:space="preserve">not numbers of </t>
    </r>
    <r>
      <rPr>
        <b/>
        <i/>
        <u/>
        <sz val="14"/>
        <color rgb="FFFF0000"/>
        <rFont val="Calibri"/>
        <family val="2"/>
      </rPr>
      <t>tests</t>
    </r>
    <r>
      <rPr>
        <b/>
        <sz val="14"/>
        <color rgb="FFFF0000"/>
        <rFont val="Calibri"/>
        <family val="2"/>
      </rPr>
      <t>.</t>
    </r>
  </si>
  <si>
    <r>
      <rPr>
        <b/>
        <u/>
        <sz val="14"/>
        <color theme="1"/>
        <rFont val="Calibri"/>
        <family val="2"/>
      </rPr>
      <t># of COVID positive cases</t>
    </r>
    <r>
      <rPr>
        <b/>
        <sz val="14"/>
        <color theme="1"/>
        <rFont val="Calibri"/>
        <family val="2"/>
      </rPr>
      <t xml:space="preserve">  </t>
    </r>
    <r>
      <rPr>
        <sz val="14"/>
        <color theme="1"/>
        <rFont val="Calibri"/>
        <family val="2"/>
      </rPr>
      <t>All individuals who ever tested positive for COVID. Exclude anyone who has tested positive prior to the outbreak opening.</t>
    </r>
  </si>
  <si>
    <r>
      <rPr>
        <b/>
        <u/>
        <sz val="14"/>
        <color theme="1"/>
        <rFont val="Calibri"/>
        <family val="2"/>
      </rPr>
      <t># of COVID positive cases ever admitted to the hospital</t>
    </r>
    <r>
      <rPr>
        <b/>
        <sz val="14"/>
        <color theme="1"/>
        <rFont val="Calibri"/>
        <family val="2"/>
      </rPr>
      <t xml:space="preserve">  </t>
    </r>
    <r>
      <rPr>
        <sz val="14"/>
        <color theme="1"/>
        <rFont val="Calibri"/>
        <family val="2"/>
      </rPr>
      <t>Only those individuals with positive COVID tests who were admitted to the hospital, excluding emergency room only visits</t>
    </r>
  </si>
  <si>
    <r>
      <rPr>
        <b/>
        <u/>
        <sz val="14"/>
        <color theme="1"/>
        <rFont val="Calibri"/>
        <family val="2"/>
      </rPr>
      <t># of deaths in COVID positive cases</t>
    </r>
    <r>
      <rPr>
        <b/>
        <sz val="14"/>
        <color theme="1"/>
        <rFont val="Calibri"/>
        <family val="2"/>
      </rPr>
      <t xml:space="preserve"> </t>
    </r>
    <r>
      <rPr>
        <sz val="14"/>
        <color theme="1"/>
        <rFont val="Calibri"/>
        <family val="2"/>
      </rPr>
      <t>Include any individual who is COVID positive, regardless of cause of death</t>
    </r>
  </si>
  <si>
    <t>IV. ADDITIONAL LABORATORY RESULTS</t>
  </si>
  <si>
    <t>TEST</t>
  </si>
  <si>
    <t>RESIDENT # COLLECTED</t>
  </si>
  <si>
    <t>RESIDENT # POSITIVE</t>
  </si>
  <si>
    <t>STAFF # COLLECTED</t>
  </si>
  <si>
    <t>STAFF # POSITIVE</t>
  </si>
  <si>
    <t>AGENT(S) IDENTIFIED</t>
  </si>
  <si>
    <t>BioFire or other respiratory viral panel PCR test</t>
  </si>
  <si>
    <t>PCR test for influenza</t>
  </si>
  <si>
    <t>Rapid influenza test</t>
  </si>
  <si>
    <t>Other_________________</t>
  </si>
  <si>
    <t>V. OTHER INFORMATION</t>
  </si>
  <si>
    <t>Was a site visit done?</t>
  </si>
  <si>
    <t>LDH in-person or virtual visit</t>
  </si>
  <si>
    <t>Comments:</t>
  </si>
  <si>
    <t>FURTHER INSTRUCTIONS:</t>
  </si>
  <si>
    <r>
      <rPr>
        <b/>
        <sz val="14"/>
        <color rgb="FF000000"/>
        <rFont val="Calibri"/>
        <family val="2"/>
      </rPr>
      <t xml:space="preserve">1. </t>
    </r>
    <r>
      <rPr>
        <sz val="14"/>
        <color rgb="FF000000"/>
        <rFont val="Calibri"/>
        <family val="2"/>
      </rPr>
      <t xml:space="preserve"> If a report has been submitted for this outbreak before, check Yes. Indicate how many times the report has been submitted (for example, if you have submitted it once before, because the outbreak closed and has been reopened, you would indicate that this is #2).</t>
    </r>
  </si>
  <si>
    <r>
      <rPr>
        <b/>
        <sz val="14"/>
        <color rgb="FF000000"/>
        <rFont val="Calibri"/>
        <family val="2"/>
      </rPr>
      <t>2.</t>
    </r>
    <r>
      <rPr>
        <sz val="14"/>
        <color rgb="FF000000"/>
        <rFont val="Calibri"/>
        <family val="2"/>
      </rPr>
      <t xml:space="preserve">  This is the date the facility first reported the outbreak to the local health department.</t>
    </r>
  </si>
  <si>
    <r>
      <rPr>
        <b/>
        <sz val="14"/>
        <color rgb="FF000000"/>
        <rFont val="Calibri"/>
        <family val="2"/>
      </rPr>
      <t>3.</t>
    </r>
    <r>
      <rPr>
        <sz val="14"/>
        <color rgb="FF000000"/>
        <rFont val="Calibri"/>
        <family val="2"/>
      </rPr>
      <t xml:space="preserve">  This is the date the local health department first reported the outbreak to the Maryland Department of Health. If the outbreak reopens, use the original reporting date.</t>
    </r>
  </si>
  <si>
    <r>
      <rPr>
        <b/>
        <sz val="14"/>
        <color rgb="FF000000"/>
        <rFont val="Calibri"/>
        <family val="2"/>
      </rPr>
      <t>4.</t>
    </r>
    <r>
      <rPr>
        <sz val="14"/>
        <color rgb="FF000000"/>
        <rFont val="Calibri"/>
        <family val="2"/>
      </rPr>
      <t xml:space="preserve">  Required for nursing home outbreaks only, though if another type of facility has an IP, this field can be completed.</t>
    </r>
  </si>
  <si>
    <r>
      <rPr>
        <b/>
        <sz val="14"/>
        <color rgb="FF000000"/>
        <rFont val="Calibri"/>
        <family val="2"/>
      </rPr>
      <t>5.</t>
    </r>
    <r>
      <rPr>
        <sz val="14"/>
        <color rgb="FF000000"/>
        <rFont val="Calibri"/>
        <family val="2"/>
      </rPr>
      <t xml:space="preserve">  Required for nursing home outbreaks only. This includes MDH/Beacon training or APIC training.</t>
    </r>
  </si>
  <si>
    <r>
      <rPr>
        <b/>
        <sz val="14"/>
        <color rgb="FF000000"/>
        <rFont val="Calibri"/>
        <family val="2"/>
      </rPr>
      <t xml:space="preserve">6. </t>
    </r>
    <r>
      <rPr>
        <sz val="14"/>
        <color rgb="FF000000"/>
        <rFont val="Calibri"/>
        <family val="2"/>
      </rPr>
      <t xml:space="preserve"> Required for nursing home outbreaks only, though if another type of facility has an IP, this field can be completed.</t>
    </r>
  </si>
  <si>
    <t>COHORT 1</t>
  </si>
  <si>
    <t>Tests for other pathogens (e.g, influenza)</t>
  </si>
  <si>
    <t>Current status (confirmed cases): Excluded, Completed Isolation, Unknown</t>
  </si>
  <si>
    <t>Onset/Test Info</t>
  </si>
  <si>
    <t>Date of birth</t>
  </si>
  <si>
    <t>Student/ staff</t>
  </si>
  <si>
    <t>Grade/ job title</t>
  </si>
  <si>
    <t>Last date in school</t>
  </si>
  <si>
    <t>Date of symptom onset</t>
  </si>
  <si>
    <t>Date to use for exclusion period</t>
  </si>
  <si>
    <t>Exclusion</t>
  </si>
  <si>
    <t>Additional lab info</t>
  </si>
  <si>
    <t>COHORT 2</t>
  </si>
  <si>
    <t>COHORT 3</t>
  </si>
  <si>
    <t>COHORT 4</t>
  </si>
  <si>
    <t>COHORT 5</t>
  </si>
  <si>
    <t>Cohort Name (A1)</t>
  </si>
  <si>
    <t>00/00/0000 (B1)</t>
  </si>
  <si>
    <t>Fields highlighted in green will auto-populate and do not require data entry</t>
  </si>
  <si>
    <t>Fields that appear gray should be completed if/when the information is known</t>
  </si>
  <si>
    <t>Fields highlighted in red are critical and should be completed for all cases</t>
  </si>
  <si>
    <t>Date that the individual died, if applicable</t>
  </si>
  <si>
    <r>
      <rPr>
        <sz val="12"/>
        <color theme="1"/>
        <rFont val="Calibri"/>
        <family val="2"/>
      </rPr>
      <t xml:space="preserve">Select "Yes" if individual </t>
    </r>
    <r>
      <rPr>
        <u/>
        <sz val="12"/>
        <color rgb="FF000000"/>
        <rFont val="Calibri"/>
        <family val="2"/>
      </rPr>
      <t>ever</t>
    </r>
    <r>
      <rPr>
        <sz val="12"/>
        <color theme="1"/>
        <rFont val="Calibri"/>
        <family val="2"/>
      </rPr>
      <t xml:space="preserve"> tested positive for COVID-19; otherwise, select "No (negative)", "Not tested", or "Pending", as appropriate</t>
    </r>
  </si>
  <si>
    <t>Exclusion/Isolation Info:</t>
  </si>
  <si>
    <t>This field will auto-populate with the appropriate onset/collection date to use for determining the exclusion period</t>
  </si>
  <si>
    <t>Enter tests for other pathogens (e.g., influenza) and results, if applicable</t>
  </si>
  <si>
    <t>Enter additional relevant information not captured in fields</t>
  </si>
  <si>
    <r>
      <t>Every ill individual (</t>
    </r>
    <r>
      <rPr>
        <b/>
        <u/>
        <sz val="12"/>
        <color rgb="FF000000"/>
        <rFont val="Calibri"/>
        <family val="2"/>
      </rPr>
      <t>regardless of their test result or if they were never tested</t>
    </r>
    <r>
      <rPr>
        <b/>
        <sz val="12"/>
        <color rgb="FF000000"/>
        <rFont val="Calibri"/>
        <family val="2"/>
      </rPr>
      <t>) and every person who tested positive for COVID-19 (</t>
    </r>
    <r>
      <rPr>
        <b/>
        <u/>
        <sz val="12"/>
        <color rgb="FF000000"/>
        <rFont val="Calibri"/>
        <family val="2"/>
      </rPr>
      <t>even if they were not ill</t>
    </r>
    <r>
      <rPr>
        <b/>
        <sz val="12"/>
        <color rgb="FF000000"/>
        <rFont val="Calibri"/>
        <family val="2"/>
      </rPr>
      <t xml:space="preserve">) should be entered into the line list.  Line lists should be cumulative for the outbreak -- meaning you should only add names to the line list and you should </t>
    </r>
    <r>
      <rPr>
        <b/>
        <u/>
        <sz val="12"/>
        <color rgb="FF000000"/>
        <rFont val="Calibri"/>
        <family val="2"/>
      </rPr>
      <t>never delete records</t>
    </r>
    <r>
      <rPr>
        <b/>
        <sz val="12"/>
        <color rgb="FF000000"/>
        <rFont val="Calibri"/>
        <family val="2"/>
      </rPr>
      <t xml:space="preserve"> from the line list (even if the individual has recovered from their illness and/or tested negative).</t>
    </r>
  </si>
  <si>
    <t>Additional tabs:</t>
  </si>
  <si>
    <t>Please complete any fields that don't auto-populate and send back within 60 days of the outbreak closing</t>
  </si>
  <si>
    <t>Most Recent Onset/Test Date</t>
  </si>
  <si>
    <r>
      <t>Facility to LHD</t>
    </r>
    <r>
      <rPr>
        <b/>
        <vertAlign val="superscript"/>
        <sz val="14"/>
        <color theme="1"/>
        <rFont val="Calibri"/>
        <family val="2"/>
      </rPr>
      <t>2</t>
    </r>
  </si>
  <si>
    <t>Positive COVID-19 viral test?</t>
  </si>
  <si>
    <t>Did the individual have a positive viral for COVID-19?</t>
  </si>
  <si>
    <r>
      <rPr>
        <b/>
        <sz val="11"/>
        <color rgb="FF000000"/>
        <rFont val="Calibri"/>
        <family val="2"/>
      </rPr>
      <t xml:space="preserve">Total # Negatives   </t>
    </r>
    <r>
      <rPr>
        <sz val="11"/>
        <color rgb="FF000000"/>
        <rFont val="Calibri"/>
        <family val="2"/>
      </rPr>
      <t xml:space="preserve">                                                                          </t>
    </r>
    <r>
      <rPr>
        <i/>
        <sz val="9"/>
        <color rgb="FF000000"/>
        <rFont val="Calibri"/>
        <family val="2"/>
      </rPr>
      <t xml:space="preserve">(# who have tested negative for COVID-19 and </t>
    </r>
    <r>
      <rPr>
        <i/>
        <u/>
        <sz val="9"/>
        <color rgb="FF000000"/>
        <rFont val="Calibri"/>
        <family val="2"/>
      </rPr>
      <t>never</t>
    </r>
    <r>
      <rPr>
        <i/>
        <sz val="9"/>
        <color rgb="FF000000"/>
        <rFont val="Calibri"/>
        <family val="2"/>
      </rPr>
      <t xml:space="preserve"> positive)</t>
    </r>
  </si>
  <si>
    <r>
      <rPr>
        <b/>
        <sz val="11"/>
        <color rgb="FF000000"/>
        <rFont val="Calibri"/>
        <family val="2"/>
      </rPr>
      <t>Total # Pending</t>
    </r>
    <r>
      <rPr>
        <sz val="11"/>
        <color rgb="FF000000"/>
        <rFont val="Calibri"/>
        <family val="2"/>
      </rPr>
      <t xml:space="preserve">                                                                                </t>
    </r>
    <r>
      <rPr>
        <i/>
        <sz val="9"/>
        <color rgb="FF000000"/>
        <rFont val="Calibri"/>
        <family val="2"/>
      </rPr>
      <t>(# with COVID-19 tests pending)</t>
    </r>
  </si>
  <si>
    <r>
      <t xml:space="preserve">Were </t>
    </r>
    <r>
      <rPr>
        <b/>
        <u/>
        <sz val="12"/>
        <color rgb="FF000000"/>
        <rFont val="Calibri"/>
        <family val="2"/>
      </rPr>
      <t>ANY</t>
    </r>
    <r>
      <rPr>
        <b/>
        <sz val="12"/>
        <color rgb="FF000000"/>
        <rFont val="Calibri"/>
        <family val="2"/>
      </rPr>
      <t xml:space="preserve"> COVID-19 test results </t>
    </r>
    <r>
      <rPr>
        <b/>
        <u/>
        <sz val="12"/>
        <color rgb="FF000000"/>
        <rFont val="Calibri"/>
        <family val="2"/>
      </rPr>
      <t>positive</t>
    </r>
    <r>
      <rPr>
        <b/>
        <sz val="12"/>
        <color rgb="FF000000"/>
        <rFont val="Calibri"/>
        <family val="2"/>
      </rPr>
      <t>?</t>
    </r>
  </si>
  <si>
    <r>
      <t xml:space="preserve">Total # Positives                                                                              </t>
    </r>
    <r>
      <rPr>
        <i/>
        <sz val="9"/>
        <color rgb="FF000000"/>
        <rFont val="Calibri"/>
        <family val="2"/>
      </rPr>
      <t>(# who tested positive for COVID-19 during outbreak)</t>
    </r>
  </si>
  <si>
    <r>
      <t xml:space="preserve">Total # Positives Fully Vaccinated                                              </t>
    </r>
    <r>
      <rPr>
        <sz val="11"/>
        <color rgb="FF000000"/>
        <rFont val="Calibri"/>
        <family val="2"/>
      </rPr>
      <t xml:space="preserve">  </t>
    </r>
    <r>
      <rPr>
        <i/>
        <sz val="9"/>
        <color rgb="FF000000"/>
        <rFont val="Calibri"/>
        <family val="2"/>
      </rPr>
      <t xml:space="preserve">(# who tested positive for COVID-19 </t>
    </r>
    <r>
      <rPr>
        <i/>
        <u/>
        <sz val="9"/>
        <color rgb="FF000000"/>
        <rFont val="Calibri"/>
        <family val="2"/>
      </rPr>
      <t>and</t>
    </r>
    <r>
      <rPr>
        <i/>
        <sz val="9"/>
        <color rgb="FF000000"/>
        <rFont val="Calibri"/>
        <family val="2"/>
      </rPr>
      <t xml:space="preserve"> are fully vaccinated)</t>
    </r>
  </si>
  <si>
    <r>
      <t xml:space="preserve">Total # COVID-19 Cases Ever Hospitalized                                 </t>
    </r>
    <r>
      <rPr>
        <i/>
        <sz val="9"/>
        <color rgb="FF000000"/>
        <rFont val="Calibri"/>
        <family val="2"/>
      </rPr>
      <t>(# who ever tested positive and were ever hospitalized)</t>
    </r>
  </si>
  <si>
    <r>
      <t xml:space="preserve">Total # COVID-19 Deaths                                                             </t>
    </r>
    <r>
      <rPr>
        <sz val="11"/>
        <color rgb="FF000000"/>
        <rFont val="Calibri"/>
        <family val="2"/>
      </rPr>
      <t xml:space="preserve">  </t>
    </r>
    <r>
      <rPr>
        <i/>
        <sz val="9"/>
        <color rgb="FF000000"/>
        <rFont val="Calibri"/>
        <family val="2"/>
      </rPr>
      <t>(# deceased who ever tested positive)</t>
    </r>
    <r>
      <rPr>
        <sz val="11"/>
        <color rgb="FF000000"/>
        <rFont val="Calibri"/>
        <family val="2"/>
      </rPr>
      <t xml:space="preserve"> </t>
    </r>
  </si>
  <si>
    <t>Daycare</t>
  </si>
  <si>
    <r>
      <rPr>
        <b/>
        <u/>
        <sz val="14"/>
        <color indexed="8"/>
        <rFont val="Calibri"/>
        <family val="2"/>
      </rPr>
      <t># of symptomatic COVID positive cases</t>
    </r>
    <r>
      <rPr>
        <sz val="14"/>
        <color indexed="8"/>
        <rFont val="Calibri"/>
        <family val="2"/>
      </rPr>
      <t xml:space="preserve"> (counted as ill on daily report) Individuals tested because they exhibited symptoms of COVID such as cough, fever, sore throat, etc.</t>
    </r>
  </si>
  <si>
    <r>
      <rPr>
        <b/>
        <u/>
        <sz val="14"/>
        <color indexed="8"/>
        <rFont val="Calibri"/>
        <family val="2"/>
      </rPr>
      <t># of asymptomatic COVID positive cases</t>
    </r>
    <r>
      <rPr>
        <b/>
        <sz val="14"/>
        <color indexed="8"/>
        <rFont val="Calibri"/>
        <family val="2"/>
      </rPr>
      <t xml:space="preserve">  </t>
    </r>
    <r>
      <rPr>
        <sz val="14"/>
        <color indexed="8"/>
        <rFont val="Calibri"/>
        <family val="2"/>
      </rPr>
      <t xml:space="preserve">Individuals tested without exhibiting any symptoms of COVID, including during point prevalence or “universal” testing. </t>
    </r>
  </si>
  <si>
    <r>
      <rPr>
        <b/>
        <u/>
        <sz val="14"/>
        <color indexed="8"/>
        <rFont val="Calibri"/>
        <family val="2"/>
      </rPr>
      <t>Earliest symptom onset date of a confirmed COVID case</t>
    </r>
    <r>
      <rPr>
        <sz val="14"/>
        <color indexed="8"/>
        <rFont val="Calibri"/>
        <family val="2"/>
      </rPr>
      <t xml:space="preserve">  If the first case was asymptomatic, enter the first positive test date.
</t>
    </r>
  </si>
  <si>
    <r>
      <rPr>
        <b/>
        <u/>
        <sz val="14"/>
        <color indexed="8"/>
        <rFont val="Calibri"/>
        <family val="2"/>
      </rPr>
      <t>Latest symptom onset date of a confirmed COVID case</t>
    </r>
    <r>
      <rPr>
        <sz val="14"/>
        <color indexed="8"/>
        <rFont val="Calibri"/>
        <family val="2"/>
      </rPr>
      <t xml:space="preserve">  If the last case was asymptomatic, enter the first positive test date of that person. </t>
    </r>
  </si>
  <si>
    <t>Site Visits/Assessments                                                                     (select all that apply)</t>
  </si>
  <si>
    <t>Technical Assessment Team (TAT) Assessment</t>
  </si>
  <si>
    <t>MDH IP Consultation</t>
  </si>
  <si>
    <t>Other (specify):</t>
  </si>
  <si>
    <t>If yes, summarize findings/recommendations below:</t>
  </si>
  <si>
    <t>Is this individual up-to-date on COVID-19 vaccine?</t>
  </si>
  <si>
    <t>COVID Vaccination Information</t>
  </si>
  <si>
    <t>COVID Vaccination Information:</t>
  </si>
  <si>
    <t>Is this individual up to date on COVID-19 vaccine?</t>
  </si>
  <si>
    <t>For current definitions/recommendations, visit: https://www.cdc.gov/coronavirus/2019-ncov/vaccines/stay-up-to-date.html</t>
  </si>
  <si>
    <t>Date for symptomatic RES case</t>
  </si>
  <si>
    <t>Date for asymptomatic RES case</t>
  </si>
  <si>
    <t>Date for symptomatic STAFF case</t>
  </si>
  <si>
    <t>Date for asymptomatic STAFF case</t>
  </si>
  <si>
    <t>RES date for summary tab</t>
  </si>
  <si>
    <t>STAFF date for summary tab</t>
  </si>
  <si>
    <t>Earliest onset (staff)</t>
  </si>
  <si>
    <t>Earliest onset (student)</t>
  </si>
  <si>
    <t>Latest onset (student)</t>
  </si>
  <si>
    <t>Latest onset (staff)</t>
  </si>
  <si>
    <t>Cohort 1</t>
  </si>
  <si>
    <t>Cohort 3</t>
  </si>
  <si>
    <t>Cohort 4</t>
  </si>
  <si>
    <t>Cohort 5</t>
  </si>
  <si>
    <t>Cohort 2</t>
  </si>
  <si>
    <t>Sx student cases</t>
  </si>
  <si>
    <t>Sx staff cases</t>
  </si>
  <si>
    <t>Asx student cases</t>
  </si>
  <si>
    <t>Asx staff cases</t>
  </si>
  <si>
    <t>Most fields will auto-fill as cohort line lists are completed.</t>
  </si>
  <si>
    <r>
      <t># of symptomatic COVID negative individuals</t>
    </r>
    <r>
      <rPr>
        <sz val="14"/>
        <color rgb="FF000000"/>
        <rFont val="Calibri"/>
        <family val="2"/>
      </rPr>
      <t xml:space="preserve"> (counted as ill on daily report) Individuals tested because they exhibited symptoms of COVID such as cough, fever, sore throat, etc.</t>
    </r>
  </si>
  <si>
    <t>Childcare Line List (Version 10/6/22)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</si>
</sst>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lt;=9999999]###\-####;\(###\)\ ###\-####"/>
  </numFmts>
  <fonts count="44" x14ac:knownFonts="1">
    <font>
      <sz val="12"/>
      <color theme="1"/>
      <name val="Calibri"/>
    </font>
    <font>
      <b/>
      <sz val="12"/>
      <color theme="1"/>
      <name val="Calibri"/>
      <family val="2"/>
    </font>
    <font>
      <b/>
      <u/>
      <sz val="16"/>
      <color theme="1"/>
      <name val="Calibri"/>
      <family val="2"/>
    </font>
    <font>
      <b/>
      <sz val="12"/>
      <color theme="1"/>
      <name val="Calibri"/>
      <family val="2"/>
    </font>
    <font>
      <sz val="12"/>
      <color theme="1"/>
      <name val="Calibri"/>
      <family val="2"/>
    </font>
    <font>
      <b/>
      <u/>
      <sz val="12"/>
      <color theme="1"/>
      <name val="Calibri"/>
      <family val="2"/>
    </font>
    <font>
      <b/>
      <u/>
      <sz val="12"/>
      <color theme="1"/>
      <name val="Calibri"/>
      <family val="2"/>
    </font>
    <font>
      <b/>
      <u/>
      <sz val="12"/>
      <color theme="1"/>
      <name val="Calibri"/>
      <family val="2"/>
    </font>
    <font>
      <sz val="12"/>
      <color rgb="FF000000"/>
      <name val="Calibri"/>
      <family val="2"/>
    </font>
    <font>
      <sz val="12"/>
      <color rgb="FFF2F2F2"/>
      <name val="Calibri"/>
      <family val="2"/>
    </font>
    <font>
      <b/>
      <sz val="12"/>
      <color rgb="FFFF0000"/>
      <name val="Calibri"/>
      <family val="2"/>
    </font>
    <font>
      <sz val="11"/>
      <color theme="1"/>
      <name val="Calibri"/>
      <family val="2"/>
    </font>
    <font>
      <sz val="11"/>
      <color rgb="FF000000"/>
      <name val="Calibri"/>
      <family val="2"/>
    </font>
    <font>
      <b/>
      <sz val="11"/>
      <color rgb="FF000000"/>
      <name val="Calibri"/>
      <family val="2"/>
    </font>
    <font>
      <b/>
      <sz val="11"/>
      <color theme="1"/>
      <name val="Calibri"/>
      <family val="2"/>
    </font>
    <font>
      <sz val="14"/>
      <color theme="1"/>
      <name val="Calibri"/>
      <family val="2"/>
    </font>
    <font>
      <b/>
      <sz val="14"/>
      <color theme="1"/>
      <name val="Calibri"/>
      <family val="2"/>
    </font>
    <font>
      <b/>
      <sz val="16"/>
      <color theme="1"/>
      <name val="Calibri"/>
      <family val="2"/>
    </font>
    <font>
      <sz val="16"/>
      <color theme="1"/>
      <name val="Calibri"/>
      <family val="2"/>
    </font>
    <font>
      <b/>
      <sz val="14"/>
      <color theme="0"/>
      <name val="Calibri"/>
      <family val="2"/>
    </font>
    <font>
      <sz val="14"/>
      <color theme="0"/>
      <name val="Calibri"/>
      <family val="2"/>
    </font>
    <font>
      <b/>
      <sz val="14"/>
      <color rgb="FFFF0000"/>
      <name val="Calibri"/>
      <family val="2"/>
    </font>
    <font>
      <b/>
      <u/>
      <sz val="12"/>
      <color rgb="FF000000"/>
      <name val="Calibri"/>
      <family val="2"/>
    </font>
    <font>
      <b/>
      <sz val="12"/>
      <color rgb="FF000000"/>
      <name val="Calibri"/>
      <family val="2"/>
    </font>
    <font>
      <u/>
      <sz val="12"/>
      <color rgb="FF000000"/>
      <name val="Calibri"/>
      <family val="2"/>
    </font>
    <font>
      <i/>
      <sz val="9"/>
      <color rgb="FF000000"/>
      <name val="Calibri"/>
      <family val="2"/>
    </font>
    <font>
      <i/>
      <u/>
      <sz val="9"/>
      <color rgb="FF000000"/>
      <name val="Calibri"/>
      <family val="2"/>
    </font>
    <font>
      <b/>
      <vertAlign val="superscript"/>
      <sz val="14"/>
      <color rgb="FF000000"/>
      <name val="Calibri"/>
      <family val="2"/>
    </font>
    <font>
      <b/>
      <i/>
      <u/>
      <sz val="14"/>
      <color rgb="FFFF0000"/>
      <name val="Calibri"/>
      <family val="2"/>
    </font>
    <font>
      <b/>
      <i/>
      <sz val="14"/>
      <color rgb="FFFF0000"/>
      <name val="Calibri"/>
      <family val="2"/>
    </font>
    <font>
      <b/>
      <u/>
      <sz val="14"/>
      <color theme="1"/>
      <name val="Calibri"/>
      <family val="2"/>
    </font>
    <font>
      <b/>
      <sz val="14"/>
      <color rgb="FF000000"/>
      <name val="Calibri"/>
      <family val="2"/>
    </font>
    <font>
      <sz val="14"/>
      <color rgb="FF000000"/>
      <name val="Calibri"/>
      <family val="2"/>
    </font>
    <font>
      <b/>
      <sz val="12"/>
      <color theme="1"/>
      <name val="Calibri"/>
      <family val="2"/>
    </font>
    <font>
      <b/>
      <u/>
      <sz val="12"/>
      <color theme="1"/>
      <name val="Calibri"/>
      <family val="2"/>
    </font>
    <font>
      <sz val="12"/>
      <color rgb="FF000000"/>
      <name val="Calibri"/>
      <family val="2"/>
    </font>
    <font>
      <sz val="12"/>
      <name val="Calibri"/>
      <family val="2"/>
    </font>
    <font>
      <b/>
      <vertAlign val="superscript"/>
      <sz val="14"/>
      <color theme="1"/>
      <name val="Calibri"/>
      <family val="2"/>
    </font>
    <font>
      <b/>
      <sz val="14"/>
      <color theme="1"/>
      <name val="Calibri"/>
      <family val="2"/>
      <scheme val="minor"/>
    </font>
    <font>
      <b/>
      <u/>
      <sz val="14"/>
      <color indexed="8"/>
      <name val="Calibri"/>
      <family val="2"/>
    </font>
    <font>
      <sz val="14"/>
      <color indexed="8"/>
      <name val="Calibri"/>
      <family val="2"/>
    </font>
    <font>
      <b/>
      <sz val="14"/>
      <color indexed="8"/>
      <name val="Calibri"/>
      <family val="2"/>
    </font>
    <font>
      <u/>
      <sz val="12"/>
      <color theme="10"/>
      <name val="Calibri"/>
      <family val="2"/>
    </font>
    <font>
      <b/>
      <sz val="14"/>
      <color rgb="FFFF0000"/>
      <name val="Calibri"/>
      <family val="2"/>
      <scheme val="minor"/>
    </font>
  </fonts>
  <fills count="28">
    <fill>
      <patternFill patternType="none"/>
    </fill>
    <fill>
      <patternFill patternType="gray125"/>
    </fill>
    <fill>
      <patternFill patternType="solid">
        <fgColor rgb="FFFFCC00"/>
        <bgColor rgb="FFFFCC00"/>
      </patternFill>
    </fill>
    <fill>
      <patternFill patternType="solid">
        <fgColor rgb="FFD99594"/>
        <bgColor rgb="FFD99594"/>
      </patternFill>
    </fill>
    <fill>
      <patternFill patternType="solid">
        <fgColor rgb="FFFFFFFF"/>
        <bgColor rgb="FFFFFFFF"/>
      </patternFill>
    </fill>
    <fill>
      <patternFill patternType="solid">
        <fgColor rgb="FFDAEEF3"/>
        <bgColor rgb="FFDAEEF3"/>
      </patternFill>
    </fill>
    <fill>
      <patternFill patternType="solid">
        <fgColor theme="1"/>
        <bgColor theme="1"/>
      </patternFill>
    </fill>
    <fill>
      <patternFill patternType="solid">
        <fgColor theme="0"/>
        <bgColor theme="0"/>
      </patternFill>
    </fill>
    <fill>
      <patternFill patternType="solid">
        <fgColor rgb="FFBFBFBF"/>
        <bgColor rgb="FFBFBFBF"/>
      </patternFill>
    </fill>
    <fill>
      <patternFill patternType="solid">
        <fgColor theme="0" tint="-4.9989318521683403E-2"/>
        <bgColor rgb="FFF2F2F2"/>
      </patternFill>
    </fill>
    <fill>
      <patternFill patternType="solid">
        <fgColor theme="0" tint="-4.9989318521683403E-2"/>
        <bgColor indexed="64"/>
      </patternFill>
    </fill>
    <fill>
      <patternFill patternType="solid">
        <fgColor theme="0" tint="-0.249977111117893"/>
        <bgColor rgb="FFF2F2F2"/>
      </patternFill>
    </fill>
    <fill>
      <patternFill patternType="solid">
        <fgColor theme="0" tint="-4.9989318521683403E-2"/>
        <bgColor rgb="FFFFFF00"/>
      </patternFill>
    </fill>
    <fill>
      <patternFill patternType="solid">
        <fgColor theme="6" tint="0.59999389629810485"/>
        <bgColor rgb="FFFFF2CC"/>
      </patternFill>
    </fill>
    <fill>
      <patternFill patternType="solid">
        <fgColor theme="5" tint="0.79998168889431442"/>
        <bgColor rgb="FFD99594"/>
      </patternFill>
    </fill>
    <fill>
      <patternFill patternType="solid">
        <fgColor theme="5" tint="0.79998168889431442"/>
        <bgColor rgb="FFF4C7C3"/>
      </patternFill>
    </fill>
    <fill>
      <patternFill patternType="solid">
        <fgColor theme="5" tint="0.79998168889431442"/>
        <bgColor rgb="FFF2F2F2"/>
      </patternFill>
    </fill>
    <fill>
      <patternFill patternType="solid">
        <fgColor theme="6" tint="0.59996337778862885"/>
        <bgColor theme="6" tint="0.79998168889431442"/>
      </patternFill>
    </fill>
    <fill>
      <patternFill patternType="solid">
        <fgColor theme="6" tint="0.59999389629810485"/>
        <bgColor rgb="FFFFFFFF"/>
      </patternFill>
    </fill>
    <fill>
      <patternFill patternType="solid">
        <fgColor theme="6" tint="0.59999389629810485"/>
        <bgColor rgb="FFFFFF00"/>
      </patternFill>
    </fill>
    <fill>
      <patternFill patternType="solid">
        <fgColor theme="6" tint="0.59999389629810485"/>
        <bgColor theme="6" tint="0.79998168889431442"/>
      </patternFill>
    </fill>
    <fill>
      <patternFill patternType="solid">
        <fgColor rgb="FFF2DCDB"/>
        <bgColor rgb="FFF2F2F2"/>
      </patternFill>
    </fill>
    <fill>
      <patternFill patternType="solid">
        <fgColor rgb="FFF2DCDB"/>
        <bgColor indexed="64"/>
      </patternFill>
    </fill>
    <fill>
      <patternFill patternType="solid">
        <fgColor theme="6" tint="0.59999389629810485"/>
        <bgColor indexed="64"/>
      </patternFill>
    </fill>
    <fill>
      <patternFill patternType="solid">
        <fgColor theme="2" tint="-4.9989318521683403E-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0" tint="-0.249977111117893"/>
        <bgColor rgb="FFDAEEF3"/>
      </patternFill>
    </fill>
  </fills>
  <borders count="178">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ck">
        <color rgb="FF000000"/>
      </right>
      <top/>
      <bottom/>
      <diagonal/>
    </border>
    <border>
      <left style="thick">
        <color rgb="FF000000"/>
      </left>
      <right/>
      <top style="medium">
        <color rgb="FF000000"/>
      </top>
      <bottom style="thick">
        <color rgb="FF000000"/>
      </bottom>
      <diagonal/>
    </border>
    <border>
      <left style="medium">
        <color rgb="FF000000"/>
      </left>
      <right style="thick">
        <color rgb="FF000000"/>
      </right>
      <top style="medium">
        <color rgb="FF000000"/>
      </top>
      <bottom style="thick">
        <color rgb="FF000000"/>
      </bottom>
      <diagonal/>
    </border>
    <border>
      <left style="thick">
        <color rgb="FF000000"/>
      </left>
      <right/>
      <top/>
      <bottom/>
      <diagonal/>
    </border>
    <border>
      <left/>
      <right/>
      <top style="medium">
        <color rgb="FF000000"/>
      </top>
      <bottom/>
      <diagonal/>
    </border>
    <border>
      <left style="medium">
        <color rgb="FF000000"/>
      </left>
      <right/>
      <top style="thick">
        <color rgb="FF000000"/>
      </top>
      <bottom style="medium">
        <color rgb="FF000000"/>
      </bottom>
      <diagonal/>
    </border>
    <border>
      <left/>
      <right/>
      <top style="thick">
        <color rgb="FF000000"/>
      </top>
      <bottom style="medium">
        <color rgb="FF000000"/>
      </bottom>
      <diagonal/>
    </border>
    <border>
      <left/>
      <right style="thick">
        <color rgb="FF000000"/>
      </right>
      <top style="thick">
        <color rgb="FF000000"/>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style="medium">
        <color rgb="FF000000"/>
      </left>
      <right style="thin">
        <color theme="0"/>
      </right>
      <top/>
      <bottom style="thin">
        <color theme="0"/>
      </bottom>
      <diagonal/>
    </border>
    <border>
      <left/>
      <right style="thick">
        <color rgb="FF000000"/>
      </right>
      <top/>
      <bottom style="thin">
        <color theme="0"/>
      </bottom>
      <diagonal/>
    </border>
    <border>
      <left style="medium">
        <color rgb="FF000000"/>
      </left>
      <right style="medium">
        <color rgb="FF000000"/>
      </right>
      <top style="thin">
        <color rgb="FF000000"/>
      </top>
      <bottom/>
      <diagonal/>
    </border>
    <border>
      <left style="medium">
        <color rgb="FF000000"/>
      </left>
      <right style="medium">
        <color rgb="FF000000"/>
      </right>
      <top style="thin">
        <color rgb="FF000000"/>
      </top>
      <bottom/>
      <diagonal/>
    </border>
    <border>
      <left style="medium">
        <color rgb="FF000000"/>
      </left>
      <right style="medium">
        <color rgb="FF000000"/>
      </right>
      <top style="thin">
        <color rgb="FF000000"/>
      </top>
      <bottom style="medium">
        <color rgb="FF000000"/>
      </bottom>
      <diagonal/>
    </border>
    <border>
      <left style="medium">
        <color rgb="FF000000"/>
      </left>
      <right style="thin">
        <color theme="0"/>
      </right>
      <top style="thin">
        <color theme="0"/>
      </top>
      <bottom style="thin">
        <color theme="0"/>
      </bottom>
      <diagonal/>
    </border>
    <border>
      <left style="thin">
        <color theme="0"/>
      </left>
      <right style="thick">
        <color rgb="FF000000"/>
      </right>
      <top style="thin">
        <color theme="0"/>
      </top>
      <bottom style="thin">
        <color theme="0"/>
      </bottom>
      <diagonal/>
    </border>
    <border>
      <left style="medium">
        <color rgb="FF000000"/>
      </left>
      <right style="thin">
        <color theme="0"/>
      </right>
      <top style="medium">
        <color rgb="FF000000"/>
      </top>
      <bottom/>
      <diagonal/>
    </border>
    <border>
      <left style="thin">
        <color theme="0"/>
      </left>
      <right style="thin">
        <color theme="0"/>
      </right>
      <top style="medium">
        <color rgb="FF000000"/>
      </top>
      <bottom/>
      <diagonal/>
    </border>
    <border>
      <left style="thin">
        <color theme="0"/>
      </left>
      <right/>
      <top/>
      <bottom/>
      <diagonal/>
    </border>
    <border>
      <left style="thin">
        <color theme="0"/>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theme="0"/>
      </left>
      <right style="thin">
        <color theme="0"/>
      </right>
      <top/>
      <bottom/>
      <diagonal/>
    </border>
    <border>
      <left style="thin">
        <color theme="0"/>
      </left>
      <right style="thin">
        <color theme="0"/>
      </right>
      <top style="medium">
        <color rgb="FF000000"/>
      </top>
      <bottom style="medium">
        <color rgb="FF000000"/>
      </bottom>
      <diagonal/>
    </border>
    <border>
      <left style="thin">
        <color theme="0"/>
      </left>
      <right style="medium">
        <color rgb="FF000000"/>
      </right>
      <top style="medium">
        <color rgb="FF000000"/>
      </top>
      <bottom/>
      <diagonal/>
    </border>
    <border>
      <left style="medium">
        <color rgb="FF000000"/>
      </left>
      <right style="thin">
        <color theme="0"/>
      </right>
      <top style="thin">
        <color theme="0"/>
      </top>
      <bottom/>
      <diagonal/>
    </border>
    <border>
      <left style="medium">
        <color rgb="FF000000"/>
      </left>
      <right style="medium">
        <color rgb="FF000000"/>
      </right>
      <top style="medium">
        <color rgb="FF000000"/>
      </top>
      <bottom style="thick">
        <color rgb="FF000000"/>
      </bottom>
      <diagonal/>
    </border>
    <border>
      <left style="medium">
        <color rgb="FF000000"/>
      </left>
      <right style="thin">
        <color theme="0"/>
      </right>
      <top style="thin">
        <color theme="0"/>
      </top>
      <bottom style="thick">
        <color rgb="FF000000"/>
      </bottom>
      <diagonal/>
    </border>
    <border>
      <left style="thin">
        <color theme="0"/>
      </left>
      <right style="thick">
        <color rgb="FF000000"/>
      </right>
      <top style="thin">
        <color theme="0"/>
      </top>
      <bottom style="thick">
        <color rgb="FF000000"/>
      </bottom>
      <diagonal/>
    </border>
    <border>
      <left/>
      <right/>
      <top/>
      <bottom/>
      <diagonal/>
    </border>
    <border>
      <left/>
      <right style="thick">
        <color rgb="FF000000"/>
      </right>
      <top/>
      <bottom style="medium">
        <color rgb="FF000000"/>
      </bottom>
      <diagonal/>
    </border>
    <border>
      <left/>
      <right style="medium">
        <color rgb="FF000000"/>
      </right>
      <top style="medium">
        <color rgb="FF000000"/>
      </top>
      <bottom style="thick">
        <color rgb="FF000000"/>
      </bottom>
      <diagonal/>
    </border>
    <border>
      <left/>
      <right style="thick">
        <color rgb="FF000000"/>
      </right>
      <top style="medium">
        <color rgb="FF000000"/>
      </top>
      <bottom style="thin">
        <color theme="0"/>
      </bottom>
      <diagonal/>
    </border>
    <border>
      <left/>
      <right/>
      <top/>
      <bottom style="thin">
        <color rgb="FF000000"/>
      </bottom>
      <diagonal/>
    </border>
    <border>
      <left style="thick">
        <color rgb="FF000000"/>
      </left>
      <right style="thick">
        <color rgb="FF000000"/>
      </right>
      <top style="thin">
        <color theme="0"/>
      </top>
      <bottom style="thin">
        <color theme="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ck">
        <color rgb="FF000000"/>
      </bottom>
      <diagonal/>
    </border>
    <border>
      <left style="thick">
        <color rgb="FF000000"/>
      </left>
      <right style="thick">
        <color rgb="FF000000"/>
      </right>
      <top style="thin">
        <color theme="0"/>
      </top>
      <bottom style="thick">
        <color rgb="FF000000"/>
      </bottom>
      <diagonal/>
    </border>
    <border>
      <left style="medium">
        <color theme="0"/>
      </left>
      <right/>
      <top/>
      <bottom/>
      <diagonal/>
    </border>
    <border>
      <left style="medium">
        <color theme="0"/>
      </left>
      <right style="medium">
        <color theme="0"/>
      </right>
      <top style="thick">
        <color rgb="FF000000"/>
      </top>
      <bottom style="thick">
        <color rgb="FF000000"/>
      </bottom>
      <diagonal/>
    </border>
    <border>
      <left style="medium">
        <color rgb="FF000000"/>
      </left>
      <right style="medium">
        <color rgb="FF000000"/>
      </right>
      <top style="thick">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ck">
        <color rgb="FF000000"/>
      </left>
      <right style="thin">
        <color theme="0"/>
      </right>
      <top style="thick">
        <color rgb="FF000000"/>
      </top>
      <bottom style="thin">
        <color theme="0"/>
      </bottom>
      <diagonal/>
    </border>
    <border>
      <left style="thin">
        <color theme="0"/>
      </left>
      <right style="thick">
        <color rgb="FF000000"/>
      </right>
      <top style="thick">
        <color rgb="FF000000"/>
      </top>
      <bottom style="thin">
        <color theme="0"/>
      </bottom>
      <diagonal/>
    </border>
    <border>
      <left style="thick">
        <color rgb="FF000000"/>
      </left>
      <right style="thin">
        <color theme="0"/>
      </right>
      <top style="thin">
        <color theme="0"/>
      </top>
      <bottom style="thick">
        <color rgb="FF000000"/>
      </bottom>
      <diagonal/>
    </border>
    <border>
      <left style="medium">
        <color rgb="FF000000"/>
      </left>
      <right style="medium">
        <color theme="0"/>
      </right>
      <top style="thick">
        <color rgb="FF000000"/>
      </top>
      <bottom/>
      <diagonal/>
    </border>
    <border>
      <left/>
      <right style="thick">
        <color rgb="FF000000"/>
      </right>
      <top style="thick">
        <color rgb="FF000000"/>
      </top>
      <bottom/>
      <diagonal/>
    </border>
    <border>
      <left style="medium">
        <color rgb="FF000000"/>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rgb="FF000000"/>
      </left>
      <right/>
      <top/>
      <bottom/>
      <diagonal/>
    </border>
    <border>
      <left style="medium">
        <color rgb="FF000000"/>
      </left>
      <right/>
      <top style="medium">
        <color rgb="FF000000"/>
      </top>
      <bottom/>
      <diagonal/>
    </border>
    <border>
      <left style="thick">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right/>
      <top style="medium">
        <color rgb="FF000000"/>
      </top>
      <bottom/>
      <diagonal/>
    </border>
    <border>
      <left style="thick">
        <color rgb="FF000000"/>
      </left>
      <right style="thin">
        <color theme="0"/>
      </right>
      <top style="medium">
        <color rgb="FF000000"/>
      </top>
      <bottom style="thin">
        <color theme="0"/>
      </bottom>
      <diagonal/>
    </border>
    <border>
      <left style="thin">
        <color theme="0"/>
      </left>
      <right style="thick">
        <color rgb="FF000000"/>
      </right>
      <top style="medium">
        <color rgb="FF000000"/>
      </top>
      <bottom style="thin">
        <color theme="0"/>
      </bottom>
      <diagonal/>
    </border>
    <border>
      <left style="medium">
        <color rgb="FF000000"/>
      </left>
      <right style="thick">
        <color rgb="FF000000"/>
      </right>
      <top style="thick">
        <color rgb="FF000000"/>
      </top>
      <bottom style="thin">
        <color rgb="FF000000"/>
      </bottom>
      <diagonal/>
    </border>
    <border>
      <left style="thick">
        <color rgb="FF000000"/>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ck">
        <color rgb="FF000000"/>
      </left>
      <right style="thin">
        <color theme="0"/>
      </right>
      <top style="thin">
        <color theme="0"/>
      </top>
      <bottom style="thin">
        <color theme="0"/>
      </bottom>
      <diagonal/>
    </border>
    <border>
      <left style="thin">
        <color theme="0"/>
      </left>
      <right style="thick">
        <color rgb="FF000000"/>
      </right>
      <top/>
      <bottom style="thin">
        <color theme="0"/>
      </bottom>
      <diagonal/>
    </border>
    <border>
      <left style="medium">
        <color rgb="FF000000"/>
      </left>
      <right style="thick">
        <color rgb="FF000000"/>
      </right>
      <top style="thin">
        <color rgb="FF000000"/>
      </top>
      <bottom style="thick">
        <color rgb="FF000000"/>
      </bottom>
      <diagonal/>
    </border>
    <border>
      <left/>
      <right style="thin">
        <color rgb="FF000000"/>
      </right>
      <top style="thin">
        <color rgb="FF000000"/>
      </top>
      <bottom style="thick">
        <color rgb="FF000000"/>
      </bottom>
      <diagonal/>
    </border>
    <border>
      <left/>
      <right style="thick">
        <color rgb="FF000000"/>
      </right>
      <top/>
      <bottom style="thick">
        <color rgb="FF000000"/>
      </bottom>
      <diagonal/>
    </border>
    <border>
      <left/>
      <right style="thin">
        <color rgb="FF000000"/>
      </right>
      <top style="medium">
        <color rgb="FF000000"/>
      </top>
      <bottom style="thick">
        <color rgb="FF000000"/>
      </bottom>
      <diagonal/>
    </border>
    <border>
      <left style="thin">
        <color rgb="FF000000"/>
      </left>
      <right style="thin">
        <color rgb="FF000000"/>
      </right>
      <top style="medium">
        <color rgb="FF000000"/>
      </top>
      <bottom style="thick">
        <color rgb="FF000000"/>
      </bottom>
      <diagonal/>
    </border>
    <border>
      <left/>
      <right/>
      <top style="medium">
        <color rgb="FF000000"/>
      </top>
      <bottom style="thick">
        <color rgb="FF000000"/>
      </bottom>
      <diagonal/>
    </border>
    <border>
      <left style="thick">
        <color rgb="FF000000"/>
      </left>
      <right style="thin">
        <color theme="0"/>
      </right>
      <top style="medium">
        <color rgb="FF000000"/>
      </top>
      <bottom style="thick">
        <color rgb="FF000000"/>
      </bottom>
      <diagonal/>
    </border>
    <border>
      <left style="medium">
        <color rgb="FF000000"/>
      </left>
      <right style="thick">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ck">
        <color rgb="FF000000"/>
      </right>
      <top style="thin">
        <color theme="0"/>
      </top>
      <bottom style="thin">
        <color theme="0"/>
      </bottom>
      <diagonal/>
    </border>
    <border>
      <left style="medium">
        <color rgb="FF000000"/>
      </left>
      <right style="thick">
        <color rgb="FF000000"/>
      </right>
      <top/>
      <bottom style="thin">
        <color rgb="FF000000"/>
      </bottom>
      <diagonal/>
    </border>
    <border>
      <left/>
      <right style="thick">
        <color rgb="FF000000"/>
      </right>
      <top/>
      <bottom/>
      <diagonal/>
    </border>
    <border>
      <left style="medium">
        <color rgb="FF000000"/>
      </left>
      <right style="thick">
        <color rgb="FF000000"/>
      </right>
      <top style="medium">
        <color rgb="FF000000"/>
      </top>
      <bottom/>
      <diagonal/>
    </border>
    <border>
      <left style="thick">
        <color rgb="FF000000"/>
      </left>
      <right style="thin">
        <color rgb="FF000000"/>
      </right>
      <top style="medium">
        <color rgb="FF000000"/>
      </top>
      <bottom style="thick">
        <color rgb="FF000000"/>
      </bottom>
      <diagonal/>
    </border>
    <border>
      <left style="thin">
        <color rgb="FF000000"/>
      </left>
      <right style="thick">
        <color rgb="FF000000"/>
      </right>
      <top style="medium">
        <color rgb="FF000000"/>
      </top>
      <bottom style="thick">
        <color rgb="FF000000"/>
      </bottom>
      <diagonal/>
    </border>
    <border>
      <left/>
      <right style="thin">
        <color rgb="FF000000"/>
      </right>
      <top/>
      <bottom style="thin">
        <color rgb="FF000000"/>
      </bottom>
      <diagonal/>
    </border>
    <border>
      <left/>
      <right style="thick">
        <color rgb="FF000000"/>
      </right>
      <top/>
      <bottom style="thin">
        <color rgb="FF000000"/>
      </bottom>
      <diagonal/>
    </border>
    <border>
      <left style="thin">
        <color rgb="FF000000"/>
      </left>
      <right style="thin">
        <color rgb="FF000000"/>
      </right>
      <top/>
      <bottom style="thin">
        <color rgb="FF000000"/>
      </bottom>
      <diagonal/>
    </border>
    <border>
      <left style="medium">
        <color rgb="FF000000"/>
      </left>
      <right/>
      <top/>
      <bottom style="thin">
        <color rgb="FF000000"/>
      </bottom>
      <diagonal/>
    </border>
    <border>
      <left style="thick">
        <color rgb="FF000000"/>
      </left>
      <right style="thin">
        <color rgb="FF000000"/>
      </right>
      <top style="thin">
        <color rgb="FF000000"/>
      </top>
      <bottom style="thin">
        <color rgb="FF000000"/>
      </bottom>
      <diagonal/>
    </border>
    <border>
      <left style="medium">
        <color rgb="FF000000"/>
      </left>
      <right/>
      <top style="thin">
        <color rgb="FF000000"/>
      </top>
      <bottom style="thick">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right style="thick">
        <color rgb="FF000000"/>
      </right>
      <top style="thin">
        <color rgb="FF000000"/>
      </top>
      <bottom style="thick">
        <color rgb="FF000000"/>
      </bottom>
      <diagonal/>
    </border>
    <border>
      <left style="medium">
        <color rgb="FF000000"/>
      </left>
      <right style="thin">
        <color theme="0"/>
      </right>
      <top style="medium">
        <color rgb="FF000000"/>
      </top>
      <bottom style="medium">
        <color rgb="FF000000"/>
      </bottom>
      <diagonal/>
    </border>
    <border>
      <left style="medium">
        <color rgb="FF000000"/>
      </left>
      <right style="medium">
        <color rgb="FF000000"/>
      </right>
      <top/>
      <bottom/>
      <diagonal/>
    </border>
    <border>
      <left/>
      <right style="thin">
        <color theme="0"/>
      </right>
      <top/>
      <bottom style="thin">
        <color theme="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thin">
        <color theme="0" tint="-0.14999847407452621"/>
      </bottom>
      <diagonal/>
    </border>
    <border>
      <left/>
      <right style="medium">
        <color rgb="FF000000"/>
      </right>
      <top/>
      <bottom style="thin">
        <color theme="0" tint="-0.14999847407452621"/>
      </bottom>
      <diagonal/>
    </border>
    <border>
      <left/>
      <right style="thin">
        <color theme="0" tint="-0.14999847407452621"/>
      </right>
      <top style="medium">
        <color rgb="FF000000"/>
      </top>
      <bottom/>
      <diagonal/>
    </border>
    <border>
      <left/>
      <right style="thin">
        <color theme="0" tint="-0.14999847407452621"/>
      </right>
      <top/>
      <bottom/>
      <diagonal/>
    </border>
    <border>
      <left/>
      <right/>
      <top/>
      <bottom style="thin">
        <color theme="0" tint="-0.14999847407452621"/>
      </bottom>
      <diagonal/>
    </border>
    <border>
      <left/>
      <right style="medium">
        <color indexed="64"/>
      </right>
      <top style="medium">
        <color rgb="FF000000"/>
      </top>
      <bottom/>
      <diagonal/>
    </border>
    <border>
      <left/>
      <right style="medium">
        <color indexed="64"/>
      </right>
      <top/>
      <bottom/>
      <diagonal/>
    </border>
    <border>
      <left/>
      <right style="medium">
        <color theme="0" tint="-0.34998626667073579"/>
      </right>
      <top style="medium">
        <color rgb="FF000000"/>
      </top>
      <bottom/>
      <diagonal/>
    </border>
    <border>
      <left/>
      <right style="medium">
        <color theme="0" tint="-0.34998626667073579"/>
      </right>
      <top/>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right/>
      <top/>
      <bottom style="medium">
        <color indexed="64"/>
      </bottom>
      <diagonal/>
    </border>
    <border>
      <left style="medium">
        <color theme="0" tint="-0.34998626667073579"/>
      </left>
      <right style="medium">
        <color theme="0" tint="-0.34998626667073579"/>
      </right>
      <top/>
      <bottom style="medium">
        <color theme="0" tint="-0.34998626667073579"/>
      </bottom>
      <diagonal/>
    </border>
    <border>
      <left/>
      <right style="medium">
        <color theme="0" tint="-0.34998626667073579"/>
      </right>
      <top/>
      <bottom style="medium">
        <color theme="0" tint="-0.34998626667073579"/>
      </bottom>
      <diagonal/>
    </border>
    <border>
      <left style="medium">
        <color rgb="FF000000"/>
      </left>
      <right/>
      <top/>
      <bottom style="medium">
        <color indexed="64"/>
      </bottom>
      <diagonal/>
    </border>
    <border>
      <left/>
      <right style="medium">
        <color indexed="64"/>
      </right>
      <top/>
      <bottom style="medium">
        <color rgb="FF000000"/>
      </bottom>
      <diagonal/>
    </border>
    <border>
      <left style="medium">
        <color indexed="64"/>
      </left>
      <right/>
      <top/>
      <bottom/>
      <diagonal/>
    </border>
    <border>
      <left/>
      <right style="medium">
        <color indexed="64"/>
      </right>
      <top/>
      <bottom style="thin">
        <color theme="0" tint="-0.14999847407452621"/>
      </bottom>
      <diagonal/>
    </border>
    <border>
      <left/>
      <right style="medium">
        <color indexed="64"/>
      </right>
      <top style="medium">
        <color rgb="FF000000"/>
      </top>
      <bottom style="thin">
        <color theme="0" tint="-0.14999847407452621"/>
      </bottom>
      <diagonal/>
    </border>
    <border>
      <left/>
      <right style="medium">
        <color indexed="64"/>
      </right>
      <top style="thin">
        <color theme="0" tint="-0.14999847407452621"/>
      </top>
      <bottom style="thin">
        <color theme="0" tint="-0.14999847407452621"/>
      </bottom>
      <diagonal/>
    </border>
    <border>
      <left style="medium">
        <color rgb="FF000000"/>
      </left>
      <right style="medium">
        <color rgb="FF000000"/>
      </right>
      <top/>
      <bottom style="medium">
        <color indexed="64"/>
      </bottom>
      <diagonal/>
    </border>
    <border>
      <left/>
      <right style="medium">
        <color rgb="FF000000"/>
      </right>
      <top/>
      <bottom style="medium">
        <color indexed="64"/>
      </bottom>
      <diagonal/>
    </border>
    <border>
      <left style="medium">
        <color indexed="64"/>
      </left>
      <right style="thick">
        <color indexed="64"/>
      </right>
      <top style="thin">
        <color indexed="64"/>
      </top>
      <bottom style="thin">
        <color indexed="64"/>
      </bottom>
      <diagonal/>
    </border>
    <border>
      <left/>
      <right/>
      <top style="thin">
        <color rgb="FF000000"/>
      </top>
      <bottom style="thin">
        <color rgb="FF000000"/>
      </bottom>
      <diagonal/>
    </border>
    <border>
      <left style="thick">
        <color indexed="64"/>
      </left>
      <right style="thick">
        <color rgb="FF000000"/>
      </right>
      <top style="thin">
        <color theme="0"/>
      </top>
      <bottom style="thin">
        <color theme="0"/>
      </bottom>
      <diagonal/>
    </border>
    <border>
      <left/>
      <right style="thick">
        <color rgb="FF000000"/>
      </right>
      <top style="thin">
        <color theme="0"/>
      </top>
      <bottom/>
      <diagonal/>
    </border>
    <border>
      <left/>
      <right style="thin">
        <color rgb="FF000000"/>
      </right>
      <top style="thin">
        <color rgb="FF000000"/>
      </top>
      <bottom/>
      <diagonal/>
    </border>
    <border>
      <left style="thick">
        <color rgb="FF000000"/>
      </left>
      <right style="thin">
        <color rgb="FF000000"/>
      </right>
      <top style="thin">
        <color rgb="FF000000"/>
      </top>
      <bottom style="thick">
        <color indexed="64"/>
      </bottom>
      <diagonal/>
    </border>
    <border>
      <left style="medium">
        <color indexed="64"/>
      </left>
      <right style="thick">
        <color indexed="64"/>
      </right>
      <top style="thin">
        <color indexed="64"/>
      </top>
      <bottom style="thick">
        <color indexed="64"/>
      </bottom>
      <diagonal/>
    </border>
    <border>
      <left style="thick">
        <color indexed="64"/>
      </left>
      <right/>
      <top style="thick">
        <color theme="0"/>
      </top>
      <bottom/>
      <diagonal/>
    </border>
    <border>
      <left style="thin">
        <color theme="0"/>
      </left>
      <right style="thick">
        <color rgb="FF000000"/>
      </right>
      <top style="thin">
        <color theme="0"/>
      </top>
      <bottom/>
      <diagonal/>
    </border>
    <border>
      <left style="thick">
        <color indexed="64"/>
      </left>
      <right/>
      <top style="thick">
        <color indexed="64"/>
      </top>
      <bottom/>
      <diagonal/>
    </border>
    <border>
      <left style="thin">
        <color rgb="FF000000"/>
      </left>
      <right style="medium">
        <color indexed="64"/>
      </right>
      <top style="thin">
        <color rgb="FF000000"/>
      </top>
      <bottom style="thick">
        <color indexed="64"/>
      </bottom>
      <diagonal/>
    </border>
    <border>
      <left style="thin">
        <color rgb="FF000000"/>
      </left>
      <right style="medium">
        <color indexed="64"/>
      </right>
      <top style="thin">
        <color rgb="FF000000"/>
      </top>
      <bottom style="thin">
        <color rgb="FF000000"/>
      </bottom>
      <diagonal/>
    </border>
    <border>
      <left/>
      <right style="thick">
        <color rgb="FF000000"/>
      </right>
      <top style="thin">
        <color rgb="FFBFBFBF"/>
      </top>
      <bottom style="thin">
        <color rgb="FFBFBFBF"/>
      </bottom>
      <diagonal/>
    </border>
    <border>
      <left style="thin">
        <color rgb="FF000000"/>
      </left>
      <right/>
      <top style="thin">
        <color rgb="FF000000"/>
      </top>
      <bottom style="thin">
        <color rgb="FF000000"/>
      </bottom>
      <diagonal/>
    </border>
    <border>
      <left style="medium">
        <color indexed="64"/>
      </left>
      <right style="thick">
        <color indexed="64"/>
      </right>
      <top/>
      <bottom style="thin">
        <color rgb="FFBFBFBF"/>
      </bottom>
      <diagonal/>
    </border>
    <border>
      <left style="medium">
        <color indexed="64"/>
      </left>
      <right style="thick">
        <color indexed="64"/>
      </right>
      <top/>
      <bottom/>
      <diagonal/>
    </border>
    <border>
      <left style="medium">
        <color indexed="64"/>
      </left>
      <right style="thick">
        <color indexed="64"/>
      </right>
      <top style="thick">
        <color rgb="FF000000"/>
      </top>
      <bottom/>
      <diagonal/>
    </border>
    <border>
      <left style="medium">
        <color rgb="FF000000"/>
      </left>
      <right style="medium">
        <color rgb="FF000000"/>
      </right>
      <top style="thin">
        <color indexed="64"/>
      </top>
      <bottom/>
      <diagonal/>
    </border>
    <border>
      <left style="medium">
        <color rgb="FF000000"/>
      </left>
      <right style="medium">
        <color rgb="FF000000"/>
      </right>
      <top style="thin">
        <color indexed="64"/>
      </top>
      <bottom style="thin">
        <color rgb="FF000000"/>
      </bottom>
      <diagonal/>
    </border>
    <border>
      <left style="medium">
        <color rgb="FF000000"/>
      </left>
      <right/>
      <top style="thin">
        <color indexed="64"/>
      </top>
      <bottom style="thin">
        <color indexed="64"/>
      </bottom>
      <diagonal/>
    </border>
    <border>
      <left style="medium">
        <color rgb="FF000000"/>
      </left>
      <right/>
      <top style="medium">
        <color rgb="FF000000"/>
      </top>
      <bottom style="thin">
        <color indexed="64"/>
      </bottom>
      <diagonal/>
    </border>
    <border>
      <left/>
      <right style="medium">
        <color indexed="64"/>
      </right>
      <top style="medium">
        <color rgb="FF000000"/>
      </top>
      <bottom style="medium">
        <color rgb="FF000000"/>
      </bottom>
      <diagonal/>
    </border>
    <border>
      <left style="medium">
        <color indexed="64"/>
      </left>
      <right/>
      <top style="medium">
        <color rgb="FF000000"/>
      </top>
      <bottom/>
      <diagonal/>
    </border>
    <border>
      <left/>
      <right style="thick">
        <color rgb="FF000000"/>
      </right>
      <top style="medium">
        <color rgb="FF000000"/>
      </top>
      <bottom/>
      <diagonal/>
    </border>
    <border>
      <left style="medium">
        <color rgb="FF000000"/>
      </left>
      <right/>
      <top/>
      <bottom style="thick">
        <color rgb="FF000000"/>
      </bottom>
      <diagonal/>
    </border>
    <border>
      <left/>
      <right/>
      <top/>
      <bottom style="thick">
        <color rgb="FF000000"/>
      </bottom>
      <diagonal/>
    </border>
    <border>
      <left style="medium">
        <color rgb="FF000000"/>
      </left>
      <right/>
      <top style="thin">
        <color indexed="64"/>
      </top>
      <bottom style="thin">
        <color rgb="FF000000"/>
      </bottom>
      <diagonal/>
    </border>
    <border>
      <left style="thin">
        <color theme="0"/>
      </left>
      <right style="thin">
        <color theme="0"/>
      </right>
      <top style="thin">
        <color theme="0"/>
      </top>
      <bottom/>
      <diagonal/>
    </border>
    <border>
      <left/>
      <right style="thin">
        <color theme="0"/>
      </right>
      <top/>
      <bottom/>
      <diagonal/>
    </border>
    <border>
      <left/>
      <right/>
      <top style="medium">
        <color indexed="64"/>
      </top>
      <bottom/>
      <diagonal/>
    </border>
    <border>
      <left/>
      <right style="thick">
        <color rgb="FF000000"/>
      </right>
      <top style="medium">
        <color indexed="64"/>
      </top>
      <bottom/>
      <diagonal/>
    </border>
    <border>
      <left style="medium">
        <color indexed="64"/>
      </left>
      <right/>
      <top/>
      <bottom style="medium">
        <color indexed="64"/>
      </bottom>
      <diagonal/>
    </border>
    <border>
      <left/>
      <right style="thick">
        <color rgb="FF000000"/>
      </right>
      <top/>
      <bottom style="medium">
        <color indexed="64"/>
      </bottom>
      <diagonal/>
    </border>
    <border>
      <left style="medium">
        <color rgb="FF000000"/>
      </left>
      <right style="medium">
        <color indexed="64"/>
      </right>
      <top style="thin">
        <color rgb="FF000000"/>
      </top>
      <bottom style="medium">
        <color indexed="64"/>
      </bottom>
      <diagonal/>
    </border>
    <border>
      <left style="thin">
        <color theme="0"/>
      </left>
      <right style="thin">
        <color theme="0"/>
      </right>
      <top style="medium">
        <color indexed="64"/>
      </top>
      <bottom style="thin">
        <color theme="0"/>
      </bottom>
      <diagonal/>
    </border>
    <border>
      <left/>
      <right style="medium">
        <color rgb="FF000000"/>
      </right>
      <top style="thin">
        <color rgb="FF000000"/>
      </top>
      <bottom/>
      <diagonal/>
    </border>
    <border>
      <left style="medium">
        <color indexed="64"/>
      </left>
      <right/>
      <top style="dashed">
        <color indexed="64"/>
      </top>
      <bottom/>
      <diagonal/>
    </border>
    <border>
      <left/>
      <right/>
      <top style="dashed">
        <color indexed="64"/>
      </top>
      <bottom/>
      <diagonal/>
    </border>
    <border>
      <left/>
      <right style="thick">
        <color rgb="FF000000"/>
      </right>
      <top style="dashed">
        <color indexed="64"/>
      </top>
      <bottom/>
      <diagonal/>
    </border>
    <border>
      <left style="medium">
        <color rgb="FF000000"/>
      </left>
      <right style="medium">
        <color rgb="FF000000"/>
      </right>
      <top style="medium">
        <color rgb="FF000000"/>
      </top>
      <bottom style="dashed">
        <color indexed="64"/>
      </bottom>
      <diagonal/>
    </border>
    <border>
      <left style="thin">
        <color rgb="FF000000"/>
      </left>
      <right style="thick">
        <color rgb="FF000000"/>
      </right>
      <top style="thick">
        <color rgb="FF000000"/>
      </top>
      <bottom/>
      <diagonal/>
    </border>
    <border>
      <left style="thin">
        <color rgb="FF000000"/>
      </left>
      <right style="thick">
        <color rgb="FF000000"/>
      </right>
      <top style="thin">
        <color indexed="64"/>
      </top>
      <bottom style="medium">
        <color indexed="64"/>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style="medium">
        <color indexed="64"/>
      </left>
      <right/>
      <top style="thin">
        <color theme="0" tint="-0.249977111117893"/>
      </top>
      <bottom/>
      <diagonal/>
    </border>
    <border>
      <left style="thin">
        <color rgb="FF000000"/>
      </left>
      <right style="thin">
        <color indexed="64"/>
      </right>
      <top style="thick">
        <color indexed="64"/>
      </top>
      <bottom style="thin">
        <color rgb="FF000000"/>
      </bottom>
      <diagonal/>
    </border>
    <border>
      <left style="thin">
        <color indexed="64"/>
      </left>
      <right/>
      <top style="thick">
        <color indexed="64"/>
      </top>
      <bottom/>
      <diagonal/>
    </border>
    <border>
      <left style="thin">
        <color indexed="64"/>
      </left>
      <right/>
      <top style="thin">
        <color indexed="64"/>
      </top>
      <bottom/>
      <diagonal/>
    </border>
  </borders>
  <cellStyleXfs count="2">
    <xf numFmtId="0" fontId="0" fillId="0" borderId="0"/>
    <xf numFmtId="0" fontId="42" fillId="0" borderId="0" applyNumberFormat="0" applyFill="0" applyBorder="0" applyAlignment="0" applyProtection="0"/>
  </cellStyleXfs>
  <cellXfs count="362">
    <xf numFmtId="0" fontId="0" fillId="0" borderId="0" xfId="0"/>
    <xf numFmtId="0" fontId="1" fillId="2" borderId="1" xfId="0" applyFont="1" applyFill="1" applyBorder="1" applyAlignment="1">
      <alignment horizontal="center"/>
    </xf>
    <xf numFmtId="0" fontId="1" fillId="0" borderId="0" xfId="0" applyFont="1" applyAlignment="1">
      <alignment horizontal="center"/>
    </xf>
    <xf numFmtId="0" fontId="2" fillId="0" borderId="0" xfId="0" applyFont="1"/>
    <xf numFmtId="0" fontId="1" fillId="0" borderId="0" xfId="0" applyFont="1" applyAlignment="1">
      <alignment horizontal="left" wrapText="1"/>
    </xf>
    <xf numFmtId="0" fontId="1" fillId="0" borderId="0" xfId="0" applyFont="1"/>
    <xf numFmtId="0" fontId="3" fillId="0" borderId="0" xfId="0" applyFont="1"/>
    <xf numFmtId="0" fontId="4" fillId="0" borderId="0" xfId="0" applyFont="1"/>
    <xf numFmtId="0" fontId="4" fillId="0" borderId="11" xfId="0" applyFont="1" applyBorder="1"/>
    <xf numFmtId="0" fontId="4" fillId="0" borderId="12" xfId="0" applyFont="1" applyBorder="1"/>
    <xf numFmtId="0" fontId="1" fillId="0" borderId="8" xfId="0" applyFont="1" applyBorder="1" applyAlignment="1">
      <alignment horizontal="center"/>
    </xf>
    <xf numFmtId="0" fontId="1" fillId="0" borderId="6" xfId="0" applyFont="1" applyBorder="1" applyAlignment="1">
      <alignment horizontal="center"/>
    </xf>
    <xf numFmtId="14" fontId="11" fillId="0" borderId="0" xfId="0" applyNumberFormat="1" applyFont="1"/>
    <xf numFmtId="0" fontId="11" fillId="0" borderId="0" xfId="0" applyFont="1"/>
    <xf numFmtId="0" fontId="12" fillId="3" borderId="15" xfId="0" applyFont="1" applyFill="1" applyBorder="1" applyAlignment="1">
      <alignment horizontal="left" vertical="center" wrapText="1"/>
    </xf>
    <xf numFmtId="0" fontId="12" fillId="3" borderId="8" xfId="0" applyFont="1" applyFill="1" applyBorder="1" applyAlignment="1">
      <alignment horizontal="center" wrapText="1"/>
    </xf>
    <xf numFmtId="0" fontId="11" fillId="3" borderId="8" xfId="0" applyFont="1" applyFill="1" applyBorder="1" applyAlignment="1">
      <alignment horizontal="center" wrapText="1"/>
    </xf>
    <xf numFmtId="3" fontId="11" fillId="3" borderId="6" xfId="0" applyNumberFormat="1" applyFont="1" applyFill="1" applyBorder="1" applyAlignment="1">
      <alignment horizontal="center" wrapText="1"/>
    </xf>
    <xf numFmtId="0" fontId="12" fillId="0" borderId="14" xfId="0" applyFont="1" applyBorder="1" applyAlignment="1">
      <alignment horizontal="right" vertical="center" wrapText="1"/>
    </xf>
    <xf numFmtId="0" fontId="12" fillId="0" borderId="0" xfId="0" applyFont="1" applyAlignment="1">
      <alignment horizontal="center" vertical="center" wrapText="1"/>
    </xf>
    <xf numFmtId="0" fontId="12" fillId="0" borderId="7" xfId="0" applyFont="1" applyBorder="1" applyAlignment="1">
      <alignment horizontal="center" vertical="center" wrapText="1"/>
    </xf>
    <xf numFmtId="0" fontId="13" fillId="3" borderId="15" xfId="0" applyFont="1" applyFill="1" applyBorder="1" applyAlignment="1">
      <alignment horizontal="left" vertical="center" wrapText="1"/>
    </xf>
    <xf numFmtId="0" fontId="13" fillId="3" borderId="8" xfId="0" applyFont="1" applyFill="1" applyBorder="1" applyAlignment="1">
      <alignment horizontal="center" wrapText="1"/>
    </xf>
    <xf numFmtId="0" fontId="11" fillId="0" borderId="14" xfId="0" applyFont="1" applyBorder="1" applyAlignment="1">
      <alignment horizontal="right" vertical="center" wrapText="1"/>
    </xf>
    <xf numFmtId="0" fontId="13" fillId="3" borderId="6" xfId="0" applyFont="1" applyFill="1" applyBorder="1" applyAlignment="1">
      <alignment horizontal="center" wrapText="1"/>
    </xf>
    <xf numFmtId="0" fontId="11" fillId="4" borderId="7" xfId="0" applyFont="1" applyFill="1" applyBorder="1" applyAlignment="1">
      <alignment horizontal="right"/>
    </xf>
    <xf numFmtId="0" fontId="11" fillId="0" borderId="0" xfId="0" applyFont="1" applyAlignment="1">
      <alignment horizontal="center" wrapText="1"/>
    </xf>
    <xf numFmtId="0" fontId="11" fillId="0" borderId="7" xfId="0" applyFont="1" applyBorder="1" applyAlignment="1">
      <alignment horizontal="center" wrapText="1"/>
    </xf>
    <xf numFmtId="0" fontId="14" fillId="3" borderId="8" xfId="0" applyFont="1" applyFill="1" applyBorder="1" applyAlignment="1">
      <alignment horizontal="center" wrapText="1"/>
    </xf>
    <xf numFmtId="0" fontId="14" fillId="3" borderId="6" xfId="0" applyFont="1" applyFill="1" applyBorder="1" applyAlignment="1">
      <alignment horizontal="center" wrapText="1"/>
    </xf>
    <xf numFmtId="0" fontId="15" fillId="0" borderId="0" xfId="0" applyFont="1"/>
    <xf numFmtId="0" fontId="15" fillId="0" borderId="19" xfId="0" applyFont="1" applyBorder="1"/>
    <xf numFmtId="0" fontId="16" fillId="5" borderId="20" xfId="0" applyFont="1" applyFill="1" applyBorder="1"/>
    <xf numFmtId="14" fontId="15" fillId="0" borderId="21" xfId="0" applyNumberFormat="1" applyFont="1" applyBorder="1"/>
    <xf numFmtId="0" fontId="15" fillId="0" borderId="22" xfId="0" applyFont="1" applyBorder="1"/>
    <xf numFmtId="0" fontId="16" fillId="0" borderId="0" xfId="0" applyFont="1"/>
    <xf numFmtId="14" fontId="15" fillId="0" borderId="0" xfId="0" applyNumberFormat="1" applyFont="1"/>
    <xf numFmtId="0" fontId="18" fillId="0" borderId="0" xfId="0" applyFont="1"/>
    <xf numFmtId="0" fontId="16" fillId="0" borderId="0" xfId="0" applyFont="1" applyAlignment="1">
      <alignment horizontal="center" vertical="center"/>
    </xf>
    <xf numFmtId="0" fontId="16" fillId="0" borderId="0" xfId="0" applyFont="1" applyAlignment="1">
      <alignment horizontal="left" vertical="center"/>
    </xf>
    <xf numFmtId="0" fontId="16" fillId="5" borderId="1" xfId="0" applyFont="1" applyFill="1" applyBorder="1" applyAlignment="1">
      <alignment horizontal="left" vertical="center"/>
    </xf>
    <xf numFmtId="0" fontId="15" fillId="0" borderId="23" xfId="0" applyFont="1" applyBorder="1" applyAlignment="1">
      <alignment horizontal="left" vertical="center"/>
    </xf>
    <xf numFmtId="0" fontId="19" fillId="6" borderId="24" xfId="0" applyFont="1" applyFill="1" applyBorder="1" applyAlignment="1">
      <alignment horizontal="left" vertical="center"/>
    </xf>
    <xf numFmtId="0" fontId="20" fillId="6" borderId="25" xfId="0" applyFont="1" applyFill="1" applyBorder="1"/>
    <xf numFmtId="0" fontId="20" fillId="6" borderId="26" xfId="0" applyFont="1" applyFill="1" applyBorder="1"/>
    <xf numFmtId="0" fontId="16" fillId="5" borderId="27" xfId="0" applyFont="1" applyFill="1" applyBorder="1"/>
    <xf numFmtId="0" fontId="1" fillId="0" borderId="28" xfId="0" applyFont="1" applyBorder="1" applyAlignment="1">
      <alignment horizontal="center"/>
    </xf>
    <xf numFmtId="0" fontId="16" fillId="5" borderId="27" xfId="0" applyFont="1" applyFill="1" applyBorder="1" applyAlignment="1">
      <alignment wrapText="1"/>
    </xf>
    <xf numFmtId="14" fontId="1" fillId="0" borderId="28" xfId="0" applyNumberFormat="1" applyFont="1" applyBorder="1" applyAlignment="1">
      <alignment horizontal="center"/>
    </xf>
    <xf numFmtId="0" fontId="15" fillId="0" borderId="29" xfId="0" applyFont="1" applyBorder="1"/>
    <xf numFmtId="0" fontId="15" fillId="0" borderId="30" xfId="0" applyFont="1" applyBorder="1"/>
    <xf numFmtId="0" fontId="16" fillId="5" borderId="31" xfId="0" applyFont="1" applyFill="1" applyBorder="1"/>
    <xf numFmtId="0" fontId="1" fillId="0" borderId="32" xfId="0" applyFont="1" applyBorder="1" applyAlignment="1">
      <alignment horizontal="center" wrapText="1"/>
    </xf>
    <xf numFmtId="0" fontId="16" fillId="5" borderId="33" xfId="0" applyFont="1" applyFill="1" applyBorder="1"/>
    <xf numFmtId="0" fontId="1" fillId="0" borderId="33" xfId="0" applyFont="1" applyBorder="1" applyAlignment="1">
      <alignment horizontal="center"/>
    </xf>
    <xf numFmtId="0" fontId="15" fillId="0" borderId="34" xfId="0" applyFont="1" applyBorder="1"/>
    <xf numFmtId="0" fontId="15" fillId="0" borderId="35" xfId="0" applyFont="1" applyBorder="1"/>
    <xf numFmtId="0" fontId="16" fillId="7" borderId="36" xfId="0" applyFont="1" applyFill="1" applyBorder="1"/>
    <xf numFmtId="0" fontId="15" fillId="7" borderId="37" xfId="0" applyFont="1" applyFill="1" applyBorder="1" applyAlignment="1">
      <alignment horizontal="center" wrapText="1"/>
    </xf>
    <xf numFmtId="0" fontId="15" fillId="7" borderId="38" xfId="0" applyFont="1" applyFill="1" applyBorder="1"/>
    <xf numFmtId="0" fontId="15" fillId="7" borderId="39" xfId="0" applyFont="1" applyFill="1" applyBorder="1" applyAlignment="1">
      <alignment horizontal="center"/>
    </xf>
    <xf numFmtId="0" fontId="16" fillId="5" borderId="40" xfId="0" applyFont="1" applyFill="1" applyBorder="1"/>
    <xf numFmtId="0" fontId="1" fillId="0" borderId="1" xfId="0" applyFont="1" applyBorder="1" applyAlignment="1">
      <alignment horizontal="center"/>
    </xf>
    <xf numFmtId="0" fontId="16" fillId="5" borderId="40" xfId="0" applyFont="1" applyFill="1" applyBorder="1" applyAlignment="1">
      <alignment wrapText="1"/>
    </xf>
    <xf numFmtId="0" fontId="1" fillId="0" borderId="41" xfId="0" applyFont="1" applyBorder="1" applyAlignment="1">
      <alignment horizontal="center"/>
    </xf>
    <xf numFmtId="0" fontId="15" fillId="7" borderId="42" xfId="0" applyFont="1" applyFill="1" applyBorder="1" applyAlignment="1">
      <alignment horizontal="center"/>
    </xf>
    <xf numFmtId="0" fontId="15" fillId="7" borderId="43" xfId="0" applyFont="1" applyFill="1" applyBorder="1" applyAlignment="1">
      <alignment wrapText="1"/>
    </xf>
    <xf numFmtId="0" fontId="15" fillId="7" borderId="44" xfId="0" applyFont="1" applyFill="1" applyBorder="1" applyAlignment="1">
      <alignment horizontal="center"/>
    </xf>
    <xf numFmtId="0" fontId="15" fillId="0" borderId="45" xfId="0" applyFont="1" applyBorder="1"/>
    <xf numFmtId="0" fontId="16" fillId="5" borderId="46" xfId="0" applyFont="1" applyFill="1" applyBorder="1"/>
    <xf numFmtId="0" fontId="1" fillId="0" borderId="46" xfId="0" applyFont="1" applyBorder="1" applyAlignment="1">
      <alignment horizontal="center"/>
    </xf>
    <xf numFmtId="0" fontId="15" fillId="0" borderId="47" xfId="0" applyFont="1" applyBorder="1"/>
    <xf numFmtId="0" fontId="15" fillId="0" borderId="48" xfId="0" applyFont="1" applyBorder="1"/>
    <xf numFmtId="0" fontId="19" fillId="6" borderId="10" xfId="0" applyFont="1" applyFill="1" applyBorder="1"/>
    <xf numFmtId="0" fontId="20" fillId="6" borderId="49" xfId="0" applyFont="1" applyFill="1" applyBorder="1"/>
    <xf numFmtId="0" fontId="20" fillId="6" borderId="50" xfId="0" applyFont="1" applyFill="1" applyBorder="1"/>
    <xf numFmtId="0" fontId="16" fillId="8" borderId="46" xfId="0" applyFont="1" applyFill="1" applyBorder="1" applyAlignment="1">
      <alignment horizontal="center" vertical="center" wrapText="1"/>
    </xf>
    <xf numFmtId="0" fontId="16" fillId="8" borderId="51" xfId="0" applyFont="1" applyFill="1" applyBorder="1" applyAlignment="1">
      <alignment horizontal="center" vertical="center" wrapText="1"/>
    </xf>
    <xf numFmtId="0" fontId="16" fillId="8" borderId="21" xfId="0" applyFont="1" applyFill="1" applyBorder="1" applyAlignment="1">
      <alignment horizontal="center" vertical="center" wrapText="1"/>
    </xf>
    <xf numFmtId="0" fontId="15" fillId="0" borderId="52" xfId="0" applyFont="1" applyBorder="1"/>
    <xf numFmtId="0" fontId="16" fillId="5" borderId="27" xfId="0" applyFont="1" applyFill="1" applyBorder="1" applyAlignment="1">
      <alignment horizontal="left" vertical="center"/>
    </xf>
    <xf numFmtId="0" fontId="16" fillId="5" borderId="27" xfId="0" applyFont="1" applyFill="1" applyBorder="1" applyAlignment="1">
      <alignment horizontal="left"/>
    </xf>
    <xf numFmtId="0" fontId="16" fillId="5" borderId="27" xfId="0" applyFont="1" applyFill="1" applyBorder="1" applyAlignment="1">
      <alignment horizontal="left" wrapText="1"/>
    </xf>
    <xf numFmtId="0" fontId="16" fillId="5" borderId="53" xfId="0" applyFont="1" applyFill="1" applyBorder="1" applyAlignment="1">
      <alignment horizontal="left"/>
    </xf>
    <xf numFmtId="0" fontId="15" fillId="0" borderId="54" xfId="0" applyFont="1" applyBorder="1"/>
    <xf numFmtId="0" fontId="1" fillId="0" borderId="33" xfId="0" applyFont="1" applyBorder="1" applyAlignment="1">
      <alignment horizontal="left"/>
    </xf>
    <xf numFmtId="164" fontId="1" fillId="0" borderId="33" xfId="0" applyNumberFormat="1" applyFont="1" applyBorder="1" applyAlignment="1">
      <alignment horizontal="left"/>
    </xf>
    <xf numFmtId="0" fontId="16" fillId="5" borderId="55" xfId="0" applyFont="1" applyFill="1" applyBorder="1" applyAlignment="1">
      <alignment horizontal="left"/>
    </xf>
    <xf numFmtId="0" fontId="16" fillId="5" borderId="55" xfId="0" applyFont="1" applyFill="1" applyBorder="1"/>
    <xf numFmtId="0" fontId="16" fillId="5" borderId="53" xfId="0" applyFont="1" applyFill="1" applyBorder="1"/>
    <xf numFmtId="14" fontId="1" fillId="0" borderId="56" xfId="0" applyNumberFormat="1" applyFont="1" applyBorder="1" applyAlignment="1">
      <alignment horizontal="left"/>
    </xf>
    <xf numFmtId="0" fontId="1" fillId="0" borderId="56" xfId="0" applyFont="1" applyBorder="1" applyAlignment="1">
      <alignment horizontal="left"/>
    </xf>
    <xf numFmtId="164" fontId="1" fillId="0" borderId="56" xfId="0" applyNumberFormat="1" applyFont="1" applyBorder="1" applyAlignment="1">
      <alignment horizontal="left"/>
    </xf>
    <xf numFmtId="0" fontId="15" fillId="0" borderId="57" xfId="0" applyFont="1" applyBorder="1"/>
    <xf numFmtId="14" fontId="16" fillId="0" borderId="2" xfId="0" applyNumberFormat="1" applyFont="1" applyBorder="1" applyAlignment="1">
      <alignment horizontal="left"/>
    </xf>
    <xf numFmtId="0" fontId="15" fillId="0" borderId="58" xfId="0" applyFont="1" applyBorder="1" applyAlignment="1">
      <alignment horizontal="left"/>
    </xf>
    <xf numFmtId="164" fontId="15" fillId="0" borderId="59" xfId="0" applyNumberFormat="1" applyFont="1" applyBorder="1" applyAlignment="1">
      <alignment horizontal="left"/>
    </xf>
    <xf numFmtId="164" fontId="15" fillId="0" borderId="58" xfId="0" applyNumberFormat="1" applyFont="1" applyBorder="1" applyAlignment="1">
      <alignment horizontal="left"/>
    </xf>
    <xf numFmtId="0" fontId="16" fillId="5" borderId="60" xfId="0" applyFont="1" applyFill="1" applyBorder="1"/>
    <xf numFmtId="0" fontId="1" fillId="0" borderId="60" xfId="0" applyFont="1" applyBorder="1" applyAlignment="1">
      <alignment horizontal="left"/>
    </xf>
    <xf numFmtId="164" fontId="1" fillId="0" borderId="61" xfId="0" applyNumberFormat="1" applyFont="1" applyBorder="1"/>
    <xf numFmtId="0" fontId="15" fillId="0" borderId="62" xfId="0" applyFont="1" applyBorder="1"/>
    <xf numFmtId="0" fontId="15" fillId="0" borderId="63" xfId="0" applyFont="1" applyBorder="1"/>
    <xf numFmtId="0" fontId="1" fillId="0" borderId="32" xfId="0" applyFont="1" applyBorder="1" applyAlignment="1">
      <alignment horizontal="left"/>
    </xf>
    <xf numFmtId="0" fontId="16" fillId="5" borderId="56" xfId="0" applyFont="1" applyFill="1" applyBorder="1"/>
    <xf numFmtId="0" fontId="15" fillId="0" borderId="64" xfId="0" applyFont="1" applyBorder="1"/>
    <xf numFmtId="0" fontId="16" fillId="7" borderId="65" xfId="0" applyFont="1" applyFill="1" applyBorder="1"/>
    <xf numFmtId="0" fontId="15" fillId="7" borderId="59" xfId="0" applyFont="1" applyFill="1" applyBorder="1" applyAlignment="1">
      <alignment horizontal="left"/>
    </xf>
    <xf numFmtId="0" fontId="15" fillId="7" borderId="49" xfId="0" applyFont="1" applyFill="1" applyBorder="1"/>
    <xf numFmtId="0" fontId="15" fillId="0" borderId="58" xfId="0" applyFont="1" applyBorder="1"/>
    <xf numFmtId="0" fontId="15" fillId="0" borderId="66" xfId="0" applyFont="1" applyBorder="1"/>
    <xf numFmtId="0" fontId="16" fillId="5" borderId="67" xfId="0" applyFont="1" applyFill="1" applyBorder="1" applyAlignment="1">
      <alignment wrapText="1"/>
    </xf>
    <xf numFmtId="0" fontId="1" fillId="0" borderId="67" xfId="0" applyFont="1" applyBorder="1" applyAlignment="1">
      <alignment horizontal="left"/>
    </xf>
    <xf numFmtId="0" fontId="1" fillId="0" borderId="67" xfId="0" applyFont="1" applyBorder="1"/>
    <xf numFmtId="0" fontId="16" fillId="5" borderId="67" xfId="0" applyFont="1" applyFill="1" applyBorder="1"/>
    <xf numFmtId="164" fontId="1" fillId="0" borderId="68" xfId="0" applyNumberFormat="1" applyFont="1" applyBorder="1" applyAlignment="1">
      <alignment horizontal="left"/>
    </xf>
    <xf numFmtId="0" fontId="19" fillId="6" borderId="69" xfId="0" applyFont="1" applyFill="1" applyBorder="1"/>
    <xf numFmtId="0" fontId="20" fillId="6" borderId="3" xfId="0" applyFont="1" applyFill="1" applyBorder="1"/>
    <xf numFmtId="0" fontId="15" fillId="8" borderId="70" xfId="0" applyFont="1" applyFill="1" applyBorder="1" applyAlignment="1">
      <alignment vertical="center" wrapText="1"/>
    </xf>
    <xf numFmtId="0" fontId="16" fillId="8" borderId="71" xfId="0" applyFont="1" applyFill="1" applyBorder="1" applyAlignment="1">
      <alignment horizontal="center" vertical="center" wrapText="1"/>
    </xf>
    <xf numFmtId="0" fontId="16" fillId="8" borderId="72" xfId="0" applyFont="1" applyFill="1" applyBorder="1" applyAlignment="1">
      <alignment horizontal="center" vertical="center" wrapText="1"/>
    </xf>
    <xf numFmtId="0" fontId="16" fillId="8" borderId="73" xfId="0" applyFont="1" applyFill="1" applyBorder="1" applyAlignment="1">
      <alignment horizontal="center" vertical="center" wrapText="1"/>
    </xf>
    <xf numFmtId="0" fontId="15" fillId="0" borderId="74" xfId="0" applyFont="1" applyBorder="1"/>
    <xf numFmtId="0" fontId="15" fillId="0" borderId="75" xfId="0" applyFont="1" applyBorder="1"/>
    <xf numFmtId="0" fontId="16" fillId="5" borderId="76" xfId="0" applyFont="1" applyFill="1" applyBorder="1" applyAlignment="1">
      <alignment vertical="center" wrapText="1"/>
    </xf>
    <xf numFmtId="0" fontId="16" fillId="0" borderId="77" xfId="0" applyFont="1" applyBorder="1" applyAlignment="1">
      <alignment horizontal="center" vertical="center" wrapText="1"/>
    </xf>
    <xf numFmtId="0" fontId="16" fillId="0" borderId="78" xfId="0" applyFont="1" applyBorder="1" applyAlignment="1">
      <alignment horizontal="center" vertical="center" wrapText="1"/>
    </xf>
    <xf numFmtId="0" fontId="15" fillId="0" borderId="79" xfId="0" applyFont="1" applyBorder="1"/>
    <xf numFmtId="0" fontId="15" fillId="0" borderId="80" xfId="0" applyFont="1" applyBorder="1"/>
    <xf numFmtId="0" fontId="16" fillId="5" borderId="81" xfId="0" applyFont="1" applyFill="1" applyBorder="1" applyAlignment="1">
      <alignment vertical="center" wrapText="1"/>
    </xf>
    <xf numFmtId="0" fontId="16" fillId="0" borderId="82" xfId="0" applyFont="1" applyBorder="1" applyAlignment="1">
      <alignment horizontal="center" vertical="center" wrapText="1"/>
    </xf>
    <xf numFmtId="0" fontId="15" fillId="0" borderId="83" xfId="0" applyFont="1" applyBorder="1"/>
    <xf numFmtId="0" fontId="21" fillId="8" borderId="21" xfId="0" applyFont="1" applyFill="1" applyBorder="1" applyAlignment="1">
      <alignment vertical="center" wrapText="1"/>
    </xf>
    <xf numFmtId="0" fontId="16" fillId="8" borderId="84" xfId="0" applyFont="1" applyFill="1" applyBorder="1" applyAlignment="1">
      <alignment horizontal="center" vertical="center" wrapText="1"/>
    </xf>
    <xf numFmtId="0" fontId="16" fillId="8" borderId="85" xfId="0" applyFont="1" applyFill="1" applyBorder="1" applyAlignment="1">
      <alignment horizontal="center" vertical="center" wrapText="1"/>
    </xf>
    <xf numFmtId="0" fontId="16" fillId="8" borderId="86" xfId="0" applyFont="1" applyFill="1" applyBorder="1" applyAlignment="1">
      <alignment horizontal="center" vertical="center" wrapText="1"/>
    </xf>
    <xf numFmtId="0" fontId="15" fillId="0" borderId="87" xfId="0" applyFont="1" applyBorder="1"/>
    <xf numFmtId="0" fontId="16" fillId="0" borderId="89" xfId="0" applyFont="1" applyBorder="1" applyAlignment="1">
      <alignment horizontal="center"/>
    </xf>
    <xf numFmtId="0" fontId="15" fillId="0" borderId="90" xfId="0" applyFont="1" applyBorder="1"/>
    <xf numFmtId="0" fontId="16" fillId="5" borderId="91" xfId="0" applyFont="1" applyFill="1" applyBorder="1" applyAlignment="1">
      <alignment wrapText="1"/>
    </xf>
    <xf numFmtId="0" fontId="20" fillId="6" borderId="92" xfId="0" applyFont="1" applyFill="1" applyBorder="1"/>
    <xf numFmtId="0" fontId="16" fillId="8" borderId="93" xfId="0" applyFont="1" applyFill="1" applyBorder="1" applyAlignment="1">
      <alignment horizontal="center" vertical="center" wrapText="1"/>
    </xf>
    <xf numFmtId="0" fontId="16" fillId="8" borderId="94" xfId="0" applyFont="1" applyFill="1" applyBorder="1" applyAlignment="1">
      <alignment horizontal="center" vertical="center" wrapText="1"/>
    </xf>
    <xf numFmtId="0" fontId="16" fillId="8" borderId="95" xfId="0" applyFont="1" applyFill="1" applyBorder="1" applyAlignment="1">
      <alignment horizontal="center" vertical="center" wrapText="1"/>
    </xf>
    <xf numFmtId="0" fontId="16" fillId="0" borderId="96" xfId="0" applyFont="1" applyBorder="1" applyAlignment="1">
      <alignment horizontal="center" vertical="center" wrapText="1"/>
    </xf>
    <xf numFmtId="0" fontId="16" fillId="0" borderId="97" xfId="0" applyFont="1" applyBorder="1" applyAlignment="1">
      <alignment horizontal="center" vertical="center" wrapText="1"/>
    </xf>
    <xf numFmtId="0" fontId="16" fillId="5" borderId="88" xfId="0" applyFont="1" applyFill="1" applyBorder="1" applyAlignment="1">
      <alignment vertical="center" wrapText="1"/>
    </xf>
    <xf numFmtId="0" fontId="16" fillId="0" borderId="98" xfId="0" applyFont="1" applyBorder="1" applyAlignment="1">
      <alignment horizontal="center" vertical="center" wrapText="1"/>
    </xf>
    <xf numFmtId="0" fontId="16" fillId="5" borderId="99" xfId="0" applyFont="1" applyFill="1" applyBorder="1" applyAlignment="1">
      <alignment vertical="center" wrapText="1"/>
    </xf>
    <xf numFmtId="0" fontId="16" fillId="0" borderId="100" xfId="0" applyFont="1" applyBorder="1" applyAlignment="1">
      <alignment horizontal="center" vertical="center" wrapText="1"/>
    </xf>
    <xf numFmtId="0" fontId="16" fillId="5" borderId="101" xfId="0" applyFont="1" applyFill="1" applyBorder="1" applyAlignment="1">
      <alignment horizontal="left" vertical="center" wrapText="1"/>
    </xf>
    <xf numFmtId="0" fontId="16" fillId="0" borderId="102" xfId="0" applyFont="1" applyBorder="1" applyAlignment="1">
      <alignment horizontal="center" vertical="center" wrapText="1"/>
    </xf>
    <xf numFmtId="0" fontId="16" fillId="0" borderId="103" xfId="0" applyFont="1" applyBorder="1" applyAlignment="1">
      <alignment horizontal="center" vertical="center" wrapText="1"/>
    </xf>
    <xf numFmtId="0" fontId="16" fillId="0" borderId="104" xfId="0" applyFont="1" applyBorder="1" applyAlignment="1">
      <alignment horizontal="center" vertical="center" wrapText="1"/>
    </xf>
    <xf numFmtId="0" fontId="16" fillId="5" borderId="1" xfId="0" applyFont="1" applyFill="1" applyBorder="1" applyAlignment="1">
      <alignment horizontal="right"/>
    </xf>
    <xf numFmtId="0" fontId="15" fillId="0" borderId="105" xfId="0" applyFont="1" applyBorder="1"/>
    <xf numFmtId="0" fontId="15" fillId="8" borderId="106" xfId="0" applyFont="1" applyFill="1" applyBorder="1"/>
    <xf numFmtId="0" fontId="15" fillId="0" borderId="107" xfId="0" applyFont="1" applyBorder="1"/>
    <xf numFmtId="0" fontId="0" fillId="10" borderId="0" xfId="0" applyFill="1"/>
    <xf numFmtId="0" fontId="0" fillId="22" borderId="0" xfId="0" applyFill="1"/>
    <xf numFmtId="0" fontId="0" fillId="23" borderId="0" xfId="0" applyFill="1"/>
    <xf numFmtId="0" fontId="4" fillId="22" borderId="0" xfId="0" applyFont="1" applyFill="1"/>
    <xf numFmtId="0" fontId="4" fillId="23" borderId="0" xfId="0" applyFont="1" applyFill="1"/>
    <xf numFmtId="0" fontId="4" fillId="10" borderId="0" xfId="0" applyFont="1" applyFill="1"/>
    <xf numFmtId="0" fontId="11" fillId="0" borderId="119" xfId="0" applyFont="1" applyBorder="1" applyAlignment="1">
      <alignment horizontal="center" wrapText="1"/>
    </xf>
    <xf numFmtId="0" fontId="11" fillId="0" borderId="129" xfId="0" applyFont="1" applyBorder="1" applyAlignment="1">
      <alignment horizontal="center" wrapText="1"/>
    </xf>
    <xf numFmtId="0" fontId="16" fillId="5" borderId="88" xfId="0" applyFont="1" applyFill="1" applyBorder="1" applyAlignment="1">
      <alignment vertical="top" wrapText="1"/>
    </xf>
    <xf numFmtId="14" fontId="33" fillId="11" borderId="49" xfId="0" applyNumberFormat="1" applyFont="1" applyFill="1" applyBorder="1" applyAlignment="1" applyProtection="1">
      <alignment horizontal="left"/>
      <protection locked="0"/>
    </xf>
    <xf numFmtId="0" fontId="0" fillId="10" borderId="49" xfId="0" applyFill="1" applyBorder="1" applyAlignment="1" applyProtection="1">
      <alignment horizontal="left"/>
      <protection locked="0"/>
    </xf>
    <xf numFmtId="0" fontId="0" fillId="10" borderId="0" xfId="0" applyFill="1" applyAlignment="1" applyProtection="1">
      <alignment horizontal="left"/>
      <protection locked="0"/>
    </xf>
    <xf numFmtId="0" fontId="0" fillId="0" borderId="0" xfId="0" applyAlignment="1">
      <alignment horizontal="left"/>
    </xf>
    <xf numFmtId="0" fontId="0" fillId="10" borderId="0" xfId="0" applyFill="1" applyAlignment="1">
      <alignment horizontal="left"/>
    </xf>
    <xf numFmtId="0" fontId="34" fillId="10" borderId="0" xfId="0" applyFont="1" applyFill="1" applyAlignment="1" applyProtection="1">
      <alignment horizontal="left"/>
      <protection locked="0"/>
    </xf>
    <xf numFmtId="0" fontId="1" fillId="9" borderId="49" xfId="0" applyFont="1" applyFill="1" applyBorder="1" applyAlignment="1" applyProtection="1">
      <alignment horizontal="left"/>
      <protection locked="0"/>
    </xf>
    <xf numFmtId="14" fontId="1" fillId="9" borderId="7" xfId="0" applyNumberFormat="1" applyFont="1" applyFill="1" applyBorder="1" applyAlignment="1" applyProtection="1">
      <alignment horizontal="left"/>
      <protection locked="0"/>
    </xf>
    <xf numFmtId="0" fontId="34" fillId="9" borderId="2" xfId="0" applyFont="1" applyFill="1" applyBorder="1" applyAlignment="1" applyProtection="1">
      <alignment horizontal="left"/>
      <protection locked="0"/>
    </xf>
    <xf numFmtId="14" fontId="1" fillId="9" borderId="49" xfId="0" applyNumberFormat="1" applyFont="1" applyFill="1" applyBorder="1" applyAlignment="1" applyProtection="1">
      <alignment horizontal="left"/>
      <protection locked="0"/>
    </xf>
    <xf numFmtId="0" fontId="7" fillId="9" borderId="115" xfId="0" applyFont="1" applyFill="1" applyBorder="1" applyAlignment="1" applyProtection="1">
      <alignment horizontal="left"/>
      <protection locked="0"/>
    </xf>
    <xf numFmtId="0" fontId="5" fillId="10" borderId="49" xfId="0" applyFont="1" applyFill="1" applyBorder="1" applyAlignment="1" applyProtection="1">
      <alignment horizontal="left"/>
      <protection locked="0"/>
    </xf>
    <xf numFmtId="0" fontId="6" fillId="9" borderId="69" xfId="0" applyFont="1" applyFill="1" applyBorder="1" applyAlignment="1" applyProtection="1">
      <alignment horizontal="left"/>
      <protection locked="0"/>
    </xf>
    <xf numFmtId="0" fontId="1" fillId="9" borderId="7" xfId="0" applyFont="1" applyFill="1" applyBorder="1" applyAlignment="1" applyProtection="1">
      <alignment horizontal="left"/>
      <protection locked="0"/>
    </xf>
    <xf numFmtId="0" fontId="5" fillId="12" borderId="69" xfId="0" applyFont="1" applyFill="1" applyBorder="1" applyAlignment="1" applyProtection="1">
      <alignment horizontal="left"/>
      <protection locked="0"/>
    </xf>
    <xf numFmtId="0" fontId="1" fillId="9" borderId="115" xfId="0" applyFont="1" applyFill="1" applyBorder="1" applyAlignment="1" applyProtection="1">
      <alignment horizontal="left"/>
      <protection locked="0"/>
    </xf>
    <xf numFmtId="0" fontId="1" fillId="9" borderId="124" xfId="0" applyFont="1" applyFill="1" applyBorder="1" applyAlignment="1" applyProtection="1">
      <alignment horizontal="left"/>
      <protection locked="0"/>
    </xf>
    <xf numFmtId="0" fontId="1" fillId="14" borderId="3" xfId="0" applyFont="1" applyFill="1" applyBorder="1" applyAlignment="1" applyProtection="1">
      <alignment horizontal="left"/>
      <protection locked="0"/>
    </xf>
    <xf numFmtId="0" fontId="33" fillId="15" borderId="8" xfId="0" applyFont="1" applyFill="1" applyBorder="1" applyAlignment="1" applyProtection="1">
      <alignment horizontal="left" wrapText="1"/>
      <protection locked="0"/>
    </xf>
    <xf numFmtId="0" fontId="1" fillId="13" borderId="119" xfId="0" applyFont="1" applyFill="1" applyBorder="1" applyAlignment="1" applyProtection="1">
      <alignment horizontal="left" wrapText="1"/>
      <protection locked="0"/>
    </xf>
    <xf numFmtId="0" fontId="33" fillId="14" borderId="3" xfId="0" applyFont="1" applyFill="1" applyBorder="1" applyAlignment="1" applyProtection="1">
      <alignment horizontal="left" wrapText="1"/>
      <protection locked="0"/>
    </xf>
    <xf numFmtId="0" fontId="33" fillId="15" borderId="3" xfId="0" applyFont="1" applyFill="1" applyBorder="1" applyAlignment="1" applyProtection="1">
      <alignment horizontal="left" wrapText="1"/>
      <protection locked="0"/>
    </xf>
    <xf numFmtId="0" fontId="1" fillId="15" borderId="4" xfId="0" applyFont="1" applyFill="1" applyBorder="1" applyAlignment="1" applyProtection="1">
      <alignment horizontal="left" wrapText="1"/>
      <protection locked="0"/>
    </xf>
    <xf numFmtId="14" fontId="33" fillId="21" borderId="123" xfId="0" applyNumberFormat="1" applyFont="1" applyFill="1" applyBorder="1" applyAlignment="1" applyProtection="1">
      <alignment horizontal="left" wrapText="1"/>
      <protection locked="0"/>
    </xf>
    <xf numFmtId="14" fontId="33" fillId="16" borderId="8" xfId="0" applyNumberFormat="1" applyFont="1" applyFill="1" applyBorder="1" applyAlignment="1" applyProtection="1">
      <alignment horizontal="left" wrapText="1"/>
      <protection locked="0"/>
    </xf>
    <xf numFmtId="0" fontId="1" fillId="14" borderId="123" xfId="0" applyFont="1" applyFill="1" applyBorder="1" applyAlignment="1" applyProtection="1">
      <alignment horizontal="left" wrapText="1"/>
      <protection locked="0"/>
    </xf>
    <xf numFmtId="0" fontId="33" fillId="9" borderId="123" xfId="0" applyFont="1" applyFill="1" applyBorder="1" applyAlignment="1" applyProtection="1">
      <alignment horizontal="left" wrapText="1"/>
      <protection locked="0"/>
    </xf>
    <xf numFmtId="0" fontId="1" fillId="9" borderId="5" xfId="0" applyFont="1" applyFill="1" applyBorder="1" applyAlignment="1" applyProtection="1">
      <alignment horizontal="left" wrapText="1"/>
      <protection locked="0"/>
    </xf>
    <xf numFmtId="0" fontId="1" fillId="9" borderId="3" xfId="0" applyFont="1" applyFill="1" applyBorder="1" applyAlignment="1" applyProtection="1">
      <alignment horizontal="left" wrapText="1"/>
      <protection locked="0"/>
    </xf>
    <xf numFmtId="0" fontId="1" fillId="9" borderId="9" xfId="0" applyFont="1" applyFill="1" applyBorder="1" applyAlignment="1" applyProtection="1">
      <alignment horizontal="left" wrapText="1"/>
      <protection locked="0"/>
    </xf>
    <xf numFmtId="0" fontId="1" fillId="13" borderId="122" xfId="0" applyFont="1" applyFill="1" applyBorder="1" applyAlignment="1" applyProtection="1">
      <alignment horizontal="left" wrapText="1"/>
      <protection locked="0"/>
    </xf>
    <xf numFmtId="0" fontId="35" fillId="0" borderId="0" xfId="0" applyFont="1" applyAlignment="1" applyProtection="1">
      <alignment horizontal="left"/>
      <protection locked="0"/>
    </xf>
    <xf numFmtId="14" fontId="8" fillId="0" borderId="116" xfId="0" applyNumberFormat="1" applyFont="1" applyBorder="1" applyAlignment="1" applyProtection="1">
      <alignment horizontal="left"/>
      <protection locked="0"/>
    </xf>
    <xf numFmtId="0" fontId="0" fillId="20" borderId="120" xfId="0" applyFill="1" applyBorder="1" applyAlignment="1">
      <alignment horizontal="left"/>
    </xf>
    <xf numFmtId="0" fontId="8" fillId="0" borderId="0" xfId="0" applyFont="1" applyAlignment="1" applyProtection="1">
      <alignment horizontal="left"/>
      <protection locked="0"/>
    </xf>
    <xf numFmtId="14" fontId="8" fillId="0" borderId="114" xfId="0" applyNumberFormat="1" applyFont="1" applyBorder="1" applyAlignment="1" applyProtection="1">
      <alignment horizontal="left"/>
      <protection locked="0"/>
    </xf>
    <xf numFmtId="14" fontId="8" fillId="0" borderId="73" xfId="0" applyNumberFormat="1" applyFont="1" applyBorder="1" applyAlignment="1" applyProtection="1">
      <alignment horizontal="left"/>
      <protection locked="0"/>
    </xf>
    <xf numFmtId="14" fontId="36" fillId="0" borderId="126" xfId="0" applyNumberFormat="1" applyFont="1" applyBorder="1" applyAlignment="1" applyProtection="1">
      <alignment horizontal="left"/>
      <protection locked="0"/>
    </xf>
    <xf numFmtId="14" fontId="0" fillId="18" borderId="121" xfId="0" applyNumberFormat="1" applyFill="1" applyBorder="1" applyAlignment="1">
      <alignment horizontal="left"/>
    </xf>
    <xf numFmtId="0" fontId="8" fillId="0" borderId="115" xfId="0" applyFont="1" applyBorder="1" applyAlignment="1" applyProtection="1">
      <alignment horizontal="left"/>
      <protection locked="0"/>
    </xf>
    <xf numFmtId="0" fontId="8" fillId="0" borderId="111" xfId="0" applyFont="1" applyBorder="1" applyAlignment="1" applyProtection="1">
      <alignment horizontal="left"/>
      <protection locked="0"/>
    </xf>
    <xf numFmtId="14" fontId="9" fillId="4" borderId="109" xfId="0" applyNumberFormat="1" applyFont="1" applyFill="1" applyBorder="1" applyAlignment="1" applyProtection="1">
      <alignment horizontal="left"/>
      <protection locked="0"/>
    </xf>
    <xf numFmtId="14" fontId="8" fillId="0" borderId="0" xfId="0" applyNumberFormat="1" applyFont="1" applyAlignment="1" applyProtection="1">
      <alignment horizontal="left"/>
      <protection locked="0"/>
    </xf>
    <xf numFmtId="0" fontId="36" fillId="19" borderId="121" xfId="0" applyFont="1" applyFill="1" applyBorder="1" applyAlignment="1">
      <alignment horizontal="left"/>
    </xf>
    <xf numFmtId="0" fontId="8" fillId="0" borderId="114" xfId="0" applyFont="1" applyBorder="1" applyAlignment="1" applyProtection="1">
      <alignment horizontal="left"/>
      <protection locked="0"/>
    </xf>
    <xf numFmtId="14" fontId="8" fillId="0" borderId="117" xfId="0" applyNumberFormat="1" applyFont="1" applyBorder="1" applyAlignment="1" applyProtection="1">
      <alignment horizontal="left"/>
      <protection locked="0"/>
    </xf>
    <xf numFmtId="0" fontId="0" fillId="20" borderId="118" xfId="0" applyFill="1" applyBorder="1" applyAlignment="1">
      <alignment horizontal="left"/>
    </xf>
    <xf numFmtId="14" fontId="8" fillId="0" borderId="115" xfId="0" applyNumberFormat="1" applyFont="1" applyBorder="1" applyAlignment="1" applyProtection="1">
      <alignment horizontal="left"/>
      <protection locked="0"/>
    </xf>
    <xf numFmtId="14" fontId="8" fillId="0" borderId="49" xfId="0" applyNumberFormat="1" applyFont="1" applyBorder="1" applyAlignment="1" applyProtection="1">
      <alignment horizontal="left"/>
      <protection locked="0"/>
    </xf>
    <xf numFmtId="14" fontId="36" fillId="0" borderId="127" xfId="0" applyNumberFormat="1" applyFont="1" applyBorder="1" applyAlignment="1" applyProtection="1">
      <alignment horizontal="left"/>
      <protection locked="0"/>
    </xf>
    <xf numFmtId="0" fontId="8" fillId="0" borderId="112" xfId="0" applyFont="1" applyBorder="1" applyAlignment="1" applyProtection="1">
      <alignment horizontal="left"/>
      <protection locked="0"/>
    </xf>
    <xf numFmtId="14" fontId="9" fillId="4" borderId="110" xfId="0" applyNumberFormat="1" applyFont="1" applyFill="1" applyBorder="1" applyAlignment="1" applyProtection="1">
      <alignment horizontal="left"/>
      <protection locked="0"/>
    </xf>
    <xf numFmtId="0" fontId="0" fillId="17" borderId="118" xfId="0" applyFill="1" applyBorder="1" applyAlignment="1">
      <alignment horizontal="left"/>
    </xf>
    <xf numFmtId="14" fontId="36" fillId="0" borderId="125" xfId="0" applyNumberFormat="1" applyFont="1" applyBorder="1" applyAlignment="1" applyProtection="1">
      <alignment horizontal="left"/>
      <protection locked="0"/>
    </xf>
    <xf numFmtId="0" fontId="0" fillId="0" borderId="0" xfId="0" applyAlignment="1" applyProtection="1">
      <alignment horizontal="left"/>
      <protection locked="0"/>
    </xf>
    <xf numFmtId="14" fontId="0" fillId="0" borderId="117" xfId="0" applyNumberFormat="1" applyBorder="1" applyAlignment="1" applyProtection="1">
      <alignment horizontal="left"/>
      <protection locked="0"/>
    </xf>
    <xf numFmtId="14" fontId="0" fillId="0" borderId="115" xfId="0" applyNumberFormat="1" applyBorder="1" applyAlignment="1" applyProtection="1">
      <alignment horizontal="left"/>
      <protection locked="0"/>
    </xf>
    <xf numFmtId="14" fontId="0" fillId="0" borderId="49" xfId="0" applyNumberFormat="1" applyBorder="1" applyAlignment="1" applyProtection="1">
      <alignment horizontal="left"/>
      <protection locked="0"/>
    </xf>
    <xf numFmtId="0" fontId="0" fillId="0" borderId="115" xfId="0" applyBorder="1" applyAlignment="1" applyProtection="1">
      <alignment horizontal="left"/>
      <protection locked="0"/>
    </xf>
    <xf numFmtId="14" fontId="0" fillId="0" borderId="7" xfId="0" applyNumberFormat="1" applyBorder="1" applyAlignment="1" applyProtection="1">
      <alignment horizontal="left"/>
      <protection locked="0"/>
    </xf>
    <xf numFmtId="14" fontId="0" fillId="0" borderId="0" xfId="0" applyNumberFormat="1" applyAlignment="1" applyProtection="1">
      <alignment horizontal="left"/>
      <protection locked="0"/>
    </xf>
    <xf numFmtId="0" fontId="8" fillId="0" borderId="113" xfId="0" applyFont="1" applyBorder="1" applyAlignment="1" applyProtection="1">
      <alignment horizontal="left"/>
      <protection locked="0"/>
    </xf>
    <xf numFmtId="0" fontId="0" fillId="0" borderId="49" xfId="0" applyBorder="1" applyAlignment="1">
      <alignment horizontal="left"/>
    </xf>
    <xf numFmtId="14" fontId="33" fillId="21" borderId="8" xfId="0" applyNumberFormat="1" applyFont="1" applyFill="1" applyBorder="1" applyAlignment="1" applyProtection="1">
      <alignment horizontal="left" wrapText="1"/>
      <protection locked="0"/>
    </xf>
    <xf numFmtId="0" fontId="4" fillId="0" borderId="0" xfId="0" applyFont="1" applyAlignment="1" applyProtection="1">
      <alignment horizontal="left"/>
      <protection locked="0"/>
    </xf>
    <xf numFmtId="0" fontId="11" fillId="0" borderId="106" xfId="0" applyFont="1" applyBorder="1" applyAlignment="1">
      <alignment horizontal="right" vertical="center" wrapText="1"/>
    </xf>
    <xf numFmtId="0" fontId="11" fillId="3" borderId="9" xfId="0" applyFont="1" applyFill="1" applyBorder="1" applyAlignment="1">
      <alignment horizontal="center" wrapText="1"/>
    </xf>
    <xf numFmtId="0" fontId="1" fillId="11" borderId="49" xfId="0" applyFont="1" applyFill="1" applyBorder="1" applyAlignment="1" applyProtection="1">
      <alignment horizontal="left"/>
      <protection locked="0"/>
    </xf>
    <xf numFmtId="0" fontId="0" fillId="24" borderId="0" xfId="0" applyFill="1" applyAlignment="1">
      <alignment horizontal="left"/>
    </xf>
    <xf numFmtId="14" fontId="1" fillId="11" borderId="49" xfId="0" applyNumberFormat="1" applyFont="1" applyFill="1" applyBorder="1" applyAlignment="1" applyProtection="1">
      <alignment horizontal="left"/>
      <protection locked="0"/>
    </xf>
    <xf numFmtId="0" fontId="4" fillId="10" borderId="49" xfId="0" applyFont="1" applyFill="1" applyBorder="1" applyAlignment="1" applyProtection="1">
      <alignment horizontal="left"/>
      <protection locked="0"/>
    </xf>
    <xf numFmtId="0" fontId="4" fillId="10" borderId="0" xfId="0" applyFont="1" applyFill="1" applyAlignment="1" applyProtection="1">
      <alignment horizontal="left"/>
      <protection locked="0"/>
    </xf>
    <xf numFmtId="0" fontId="4" fillId="0" borderId="0" xfId="0" applyFont="1" applyAlignment="1">
      <alignment horizontal="left"/>
    </xf>
    <xf numFmtId="0" fontId="4" fillId="10" borderId="0" xfId="0" applyFont="1" applyFill="1" applyAlignment="1">
      <alignment horizontal="left"/>
    </xf>
    <xf numFmtId="0" fontId="5" fillId="10" borderId="0" xfId="0" applyFont="1" applyFill="1" applyAlignment="1" applyProtection="1">
      <alignment horizontal="left"/>
      <protection locked="0"/>
    </xf>
    <xf numFmtId="0" fontId="5" fillId="9" borderId="2" xfId="0" applyFont="1" applyFill="1" applyBorder="1" applyAlignment="1" applyProtection="1">
      <alignment horizontal="left"/>
      <protection locked="0"/>
    </xf>
    <xf numFmtId="0" fontId="4" fillId="24" borderId="0" xfId="0" applyFont="1" applyFill="1" applyAlignment="1">
      <alignment horizontal="left"/>
    </xf>
    <xf numFmtId="0" fontId="5" fillId="9" borderId="115" xfId="0" applyFont="1" applyFill="1" applyBorder="1" applyAlignment="1" applyProtection="1">
      <alignment horizontal="left"/>
      <protection locked="0"/>
    </xf>
    <xf numFmtId="0" fontId="5" fillId="9" borderId="69" xfId="0" applyFont="1" applyFill="1" applyBorder="1" applyAlignment="1" applyProtection="1">
      <alignment horizontal="left"/>
      <protection locked="0"/>
    </xf>
    <xf numFmtId="0" fontId="1" fillId="15" borderId="8" xfId="0" applyFont="1" applyFill="1" applyBorder="1" applyAlignment="1" applyProtection="1">
      <alignment horizontal="left" wrapText="1"/>
      <protection locked="0"/>
    </xf>
    <xf numFmtId="0" fontId="1" fillId="14" borderId="3" xfId="0" applyFont="1" applyFill="1" applyBorder="1" applyAlignment="1" applyProtection="1">
      <alignment horizontal="left" wrapText="1"/>
      <protection locked="0"/>
    </xf>
    <xf numFmtId="0" fontId="1" fillId="15" borderId="3" xfId="0" applyFont="1" applyFill="1" applyBorder="1" applyAlignment="1" applyProtection="1">
      <alignment horizontal="left" wrapText="1"/>
      <protection locked="0"/>
    </xf>
    <xf numFmtId="14" fontId="1" fillId="21" borderId="123" xfId="0" applyNumberFormat="1" applyFont="1" applyFill="1" applyBorder="1" applyAlignment="1" applyProtection="1">
      <alignment horizontal="left" wrapText="1"/>
      <protection locked="0"/>
    </xf>
    <xf numFmtId="14" fontId="1" fillId="21" borderId="8" xfId="0" applyNumberFormat="1" applyFont="1" applyFill="1" applyBorder="1" applyAlignment="1" applyProtection="1">
      <alignment horizontal="left" wrapText="1"/>
      <protection locked="0"/>
    </xf>
    <xf numFmtId="14" fontId="1" fillId="16" borderId="8" xfId="0" applyNumberFormat="1" applyFont="1" applyFill="1" applyBorder="1" applyAlignment="1" applyProtection="1">
      <alignment horizontal="left" wrapText="1"/>
      <protection locked="0"/>
    </xf>
    <xf numFmtId="0" fontId="1" fillId="9" borderId="123" xfId="0" applyFont="1" applyFill="1" applyBorder="1" applyAlignment="1" applyProtection="1">
      <alignment horizontal="left" wrapText="1"/>
      <protection locked="0"/>
    </xf>
    <xf numFmtId="0" fontId="4" fillId="20" borderId="120" xfId="0" applyFont="1" applyFill="1" applyBorder="1" applyAlignment="1">
      <alignment horizontal="left"/>
    </xf>
    <xf numFmtId="14" fontId="4" fillId="18" borderId="121" xfId="0" applyNumberFormat="1" applyFont="1" applyFill="1" applyBorder="1" applyAlignment="1">
      <alignment horizontal="left"/>
    </xf>
    <xf numFmtId="0" fontId="4" fillId="20" borderId="118" xfId="0" applyFont="1" applyFill="1" applyBorder="1" applyAlignment="1">
      <alignment horizontal="left"/>
    </xf>
    <xf numFmtId="0" fontId="4" fillId="17" borderId="118" xfId="0" applyFont="1" applyFill="1" applyBorder="1" applyAlignment="1">
      <alignment horizontal="left"/>
    </xf>
    <xf numFmtId="14" fontId="4" fillId="0" borderId="117" xfId="0" applyNumberFormat="1" applyFont="1" applyBorder="1" applyAlignment="1" applyProtection="1">
      <alignment horizontal="left"/>
      <protection locked="0"/>
    </xf>
    <xf numFmtId="14" fontId="4" fillId="0" borderId="115" xfId="0" applyNumberFormat="1" applyFont="1" applyBorder="1" applyAlignment="1" applyProtection="1">
      <alignment horizontal="left"/>
      <protection locked="0"/>
    </xf>
    <xf numFmtId="14" fontId="4" fillId="0" borderId="49" xfId="0" applyNumberFormat="1" applyFont="1" applyBorder="1" applyAlignment="1" applyProtection="1">
      <alignment horizontal="left"/>
      <protection locked="0"/>
    </xf>
    <xf numFmtId="0" fontId="4" fillId="0" borderId="115" xfId="0" applyFont="1" applyBorder="1" applyAlignment="1" applyProtection="1">
      <alignment horizontal="left"/>
      <protection locked="0"/>
    </xf>
    <xf numFmtId="14" fontId="4" fillId="0" borderId="7" xfId="0" applyNumberFormat="1" applyFont="1" applyBorder="1" applyAlignment="1" applyProtection="1">
      <alignment horizontal="left"/>
      <protection locked="0"/>
    </xf>
    <xf numFmtId="14" fontId="4" fillId="0" borderId="0" xfId="0" applyNumberFormat="1" applyFont="1" applyAlignment="1" applyProtection="1">
      <alignment horizontal="left"/>
      <protection locked="0"/>
    </xf>
    <xf numFmtId="0" fontId="4" fillId="0" borderId="49" xfId="0" applyFont="1" applyBorder="1" applyAlignment="1">
      <alignment horizontal="left"/>
    </xf>
    <xf numFmtId="0" fontId="11" fillId="4" borderId="129" xfId="0" applyFont="1" applyFill="1" applyBorder="1" applyAlignment="1">
      <alignment horizontal="right"/>
    </xf>
    <xf numFmtId="0" fontId="12" fillId="0" borderId="119" xfId="0" applyFont="1" applyBorder="1" applyAlignment="1">
      <alignment horizontal="center" vertical="center" wrapText="1"/>
    </xf>
    <xf numFmtId="0" fontId="10" fillId="0" borderId="128" xfId="0" applyFont="1" applyBorder="1"/>
    <xf numFmtId="0" fontId="4" fillId="0" borderId="13" xfId="0" applyFont="1" applyBorder="1"/>
    <xf numFmtId="0" fontId="4" fillId="0" borderId="14" xfId="0" applyFont="1" applyBorder="1"/>
    <xf numFmtId="14" fontId="4" fillId="0" borderId="0" xfId="0" applyNumberFormat="1" applyFont="1"/>
    <xf numFmtId="14" fontId="4" fillId="0" borderId="7" xfId="0" applyNumberFormat="1" applyFont="1" applyBorder="1"/>
    <xf numFmtId="0" fontId="4" fillId="0" borderId="16" xfId="0" applyFont="1" applyBorder="1" applyAlignment="1">
      <alignment wrapText="1"/>
    </xf>
    <xf numFmtId="0" fontId="4" fillId="0" borderId="17" xfId="0" applyFont="1" applyBorder="1" applyAlignment="1">
      <alignment wrapText="1"/>
    </xf>
    <xf numFmtId="0" fontId="4" fillId="0" borderId="18" xfId="0" applyFont="1" applyBorder="1" applyAlignment="1">
      <alignment wrapText="1"/>
    </xf>
    <xf numFmtId="14" fontId="4" fillId="0" borderId="0" xfId="0" applyNumberFormat="1" applyFont="1" applyAlignment="1">
      <alignment horizontal="center"/>
    </xf>
    <xf numFmtId="14" fontId="4" fillId="0" borderId="0" xfId="0" applyNumberFormat="1" applyFont="1" applyAlignment="1">
      <alignment horizontal="right"/>
    </xf>
    <xf numFmtId="14" fontId="4" fillId="0" borderId="7" xfId="0" applyNumberFormat="1" applyFont="1" applyBorder="1" applyAlignment="1">
      <alignment horizontal="right"/>
    </xf>
    <xf numFmtId="14" fontId="4" fillId="0" borderId="122" xfId="0" applyNumberFormat="1" applyFont="1" applyBorder="1" applyAlignment="1">
      <alignment horizontal="center"/>
    </xf>
    <xf numFmtId="14" fontId="4" fillId="0" borderId="119" xfId="0" applyNumberFormat="1" applyFont="1" applyBorder="1" applyAlignment="1">
      <alignment horizontal="right"/>
    </xf>
    <xf numFmtId="14" fontId="4" fillId="0" borderId="129" xfId="0" applyNumberFormat="1" applyFont="1" applyBorder="1" applyAlignment="1">
      <alignment horizontal="right"/>
    </xf>
    <xf numFmtId="0" fontId="4" fillId="0" borderId="7" xfId="0" applyFont="1" applyBorder="1"/>
    <xf numFmtId="0" fontId="4" fillId="0" borderId="128" xfId="0" applyFont="1" applyBorder="1"/>
    <xf numFmtId="0" fontId="38" fillId="26" borderId="130" xfId="0" applyFont="1" applyFill="1" applyBorder="1" applyAlignment="1">
      <alignment horizontal="left" wrapText="1"/>
    </xf>
    <xf numFmtId="0" fontId="38" fillId="26" borderId="130" xfId="0" applyFont="1" applyFill="1" applyBorder="1" applyAlignment="1">
      <alignment horizontal="left" vertical="top" wrapText="1"/>
    </xf>
    <xf numFmtId="0" fontId="16" fillId="0" borderId="131" xfId="0" applyFont="1" applyBorder="1" applyAlignment="1">
      <alignment horizontal="center"/>
    </xf>
    <xf numFmtId="0" fontId="15" fillId="0" borderId="132" xfId="0" applyFont="1" applyBorder="1"/>
    <xf numFmtId="0" fontId="15" fillId="0" borderId="133" xfId="0" applyFont="1" applyBorder="1"/>
    <xf numFmtId="0" fontId="16" fillId="5" borderId="88" xfId="0" applyFont="1" applyFill="1" applyBorder="1" applyAlignment="1">
      <alignment horizontal="left" vertical="top" wrapText="1"/>
    </xf>
    <xf numFmtId="0" fontId="15" fillId="8" borderId="92" xfId="0" applyFont="1" applyFill="1" applyBorder="1"/>
    <xf numFmtId="0" fontId="16" fillId="0" borderId="134" xfId="0" applyFont="1" applyBorder="1" applyAlignment="1">
      <alignment horizontal="center"/>
    </xf>
    <xf numFmtId="0" fontId="16" fillId="0" borderId="135" xfId="0" applyFont="1" applyBorder="1" applyAlignment="1">
      <alignment horizontal="center"/>
    </xf>
    <xf numFmtId="0" fontId="38" fillId="26" borderId="136" xfId="0" applyFont="1" applyFill="1" applyBorder="1" applyAlignment="1">
      <alignment horizontal="left" vertical="top" wrapText="1"/>
    </xf>
    <xf numFmtId="0" fontId="15" fillId="0" borderId="137" xfId="0" applyFont="1" applyBorder="1"/>
    <xf numFmtId="0" fontId="15" fillId="0" borderId="138" xfId="0" applyFont="1" applyBorder="1"/>
    <xf numFmtId="0" fontId="15" fillId="0" borderId="139" xfId="0" applyFont="1" applyBorder="1"/>
    <xf numFmtId="0" fontId="16" fillId="0" borderId="140" xfId="0" applyFont="1" applyBorder="1" applyAlignment="1">
      <alignment horizontal="center"/>
    </xf>
    <xf numFmtId="0" fontId="15" fillId="8" borderId="142" xfId="0" applyFont="1" applyFill="1" applyBorder="1"/>
    <xf numFmtId="0" fontId="16" fillId="0" borderId="141" xfId="0" applyFont="1" applyBorder="1" applyAlignment="1">
      <alignment horizontal="center"/>
    </xf>
    <xf numFmtId="0" fontId="16" fillId="0" borderId="143" xfId="0" applyFont="1" applyBorder="1" applyAlignment="1">
      <alignment horizontal="center"/>
    </xf>
    <xf numFmtId="0" fontId="15" fillId="25" borderId="144" xfId="0" applyFont="1" applyFill="1" applyBorder="1"/>
    <xf numFmtId="0" fontId="15" fillId="25" borderId="145" xfId="0" applyFont="1" applyFill="1" applyBorder="1"/>
    <xf numFmtId="0" fontId="15" fillId="25" borderId="146" xfId="0" applyFont="1" applyFill="1" applyBorder="1"/>
    <xf numFmtId="0" fontId="16" fillId="27" borderId="106" xfId="0" applyFont="1" applyFill="1" applyBorder="1" applyAlignment="1">
      <alignment horizontal="right" vertical="top" wrapText="1"/>
    </xf>
    <xf numFmtId="0" fontId="16" fillId="27" borderId="106" xfId="0" applyFont="1" applyFill="1" applyBorder="1" applyAlignment="1">
      <alignment horizontal="right"/>
    </xf>
    <xf numFmtId="0" fontId="16" fillId="26" borderId="7" xfId="0" applyFont="1" applyFill="1" applyBorder="1" applyAlignment="1">
      <alignment wrapText="1"/>
    </xf>
    <xf numFmtId="0" fontId="16" fillId="26" borderId="147" xfId="0" applyFont="1" applyFill="1" applyBorder="1" applyAlignment="1">
      <alignment wrapText="1"/>
    </xf>
    <xf numFmtId="0" fontId="16" fillId="26" borderId="148" xfId="0" applyFont="1" applyFill="1" applyBorder="1" applyAlignment="1">
      <alignment wrapText="1"/>
    </xf>
    <xf numFmtId="0" fontId="15" fillId="0" borderId="149" xfId="0" applyFont="1" applyBorder="1"/>
    <xf numFmtId="0" fontId="15" fillId="0" borderId="150" xfId="0" applyFont="1" applyBorder="1"/>
    <xf numFmtId="0" fontId="15" fillId="0" borderId="156" xfId="0" applyFont="1" applyBorder="1"/>
    <xf numFmtId="0" fontId="15" fillId="0" borderId="157" xfId="0" applyFont="1" applyBorder="1"/>
    <xf numFmtId="0" fontId="15" fillId="0" borderId="158" xfId="0" applyFont="1" applyBorder="1"/>
    <xf numFmtId="0" fontId="15" fillId="0" borderId="92" xfId="0" applyFont="1" applyBorder="1"/>
    <xf numFmtId="0" fontId="15" fillId="0" borderId="163" xfId="0" applyFont="1" applyBorder="1"/>
    <xf numFmtId="0" fontId="16" fillId="5" borderId="165" xfId="0" applyFont="1" applyFill="1" applyBorder="1" applyAlignment="1">
      <alignment wrapText="1"/>
    </xf>
    <xf numFmtId="0" fontId="15" fillId="0" borderId="164" xfId="0" applyFont="1" applyBorder="1"/>
    <xf numFmtId="0" fontId="16" fillId="5" borderId="169" xfId="0" applyFont="1" applyFill="1" applyBorder="1"/>
    <xf numFmtId="0" fontId="16" fillId="0" borderId="170" xfId="0" applyFont="1" applyBorder="1" applyAlignment="1">
      <alignment horizontal="center" vertical="center" wrapText="1"/>
    </xf>
    <xf numFmtId="0" fontId="16" fillId="0" borderId="171" xfId="0" applyFont="1" applyBorder="1" applyAlignment="1">
      <alignment horizontal="center" vertical="center" wrapText="1"/>
    </xf>
    <xf numFmtId="0" fontId="8" fillId="0" borderId="172" xfId="0" applyFont="1" applyBorder="1" applyAlignment="1" applyProtection="1">
      <alignment horizontal="left"/>
      <protection locked="0"/>
    </xf>
    <xf numFmtId="0" fontId="8" fillId="0" borderId="173" xfId="0" applyFont="1" applyBorder="1" applyAlignment="1" applyProtection="1">
      <alignment horizontal="left"/>
      <protection locked="0"/>
    </xf>
    <xf numFmtId="0" fontId="4" fillId="0" borderId="173" xfId="0" applyFont="1" applyBorder="1" applyAlignment="1" applyProtection="1">
      <alignment horizontal="left"/>
      <protection locked="0"/>
    </xf>
    <xf numFmtId="0" fontId="42" fillId="9" borderId="8" xfId="1" applyFill="1" applyBorder="1" applyAlignment="1" applyProtection="1">
      <alignment horizontal="left" wrapText="1"/>
      <protection locked="0"/>
    </xf>
    <xf numFmtId="0" fontId="0" fillId="0" borderId="173" xfId="0" applyBorder="1" applyAlignment="1" applyProtection="1">
      <alignment horizontal="left"/>
      <protection locked="0"/>
    </xf>
    <xf numFmtId="0" fontId="42" fillId="0" borderId="0" xfId="1" applyAlignment="1"/>
    <xf numFmtId="0" fontId="43" fillId="25" borderId="174" xfId="0" applyFont="1" applyFill="1" applyBorder="1" applyAlignment="1">
      <alignment wrapText="1"/>
    </xf>
    <xf numFmtId="14" fontId="0" fillId="0" borderId="0" xfId="0" applyNumberFormat="1"/>
    <xf numFmtId="0" fontId="36" fillId="0" borderId="0" xfId="0" applyFont="1"/>
    <xf numFmtId="14" fontId="38" fillId="0" borderId="176" xfId="0" applyNumberFormat="1" applyFont="1" applyBorder="1" applyAlignment="1">
      <alignment horizontal="center"/>
    </xf>
    <xf numFmtId="14" fontId="38" fillId="0" borderId="177" xfId="0" applyNumberFormat="1" applyFont="1" applyBorder="1" applyAlignment="1">
      <alignment horizontal="center"/>
    </xf>
    <xf numFmtId="0" fontId="4" fillId="0" borderId="0" xfId="0" quotePrefix="1" applyFont="1"/>
    <xf numFmtId="14" fontId="36" fillId="0" borderId="73" xfId="0" applyNumberFormat="1" applyFont="1" applyBorder="1" applyAlignment="1" applyProtection="1">
      <alignment horizontal="left"/>
      <protection locked="0"/>
    </xf>
    <xf numFmtId="14" fontId="36" fillId="0" borderId="49" xfId="0" applyNumberFormat="1" applyFont="1" applyBorder="1" applyAlignment="1" applyProtection="1">
      <alignment horizontal="left"/>
      <protection locked="0"/>
    </xf>
    <xf numFmtId="14" fontId="16" fillId="0" borderId="96" xfId="0" applyNumberFormat="1" applyFont="1" applyBorder="1" applyAlignment="1">
      <alignment horizontal="center"/>
    </xf>
    <xf numFmtId="14" fontId="16" fillId="0" borderId="175" xfId="0" applyNumberFormat="1" applyFont="1" applyBorder="1" applyAlignment="1">
      <alignment horizontal="center"/>
    </xf>
    <xf numFmtId="0" fontId="39" fillId="26" borderId="130" xfId="0" applyFont="1" applyFill="1" applyBorder="1" applyAlignment="1">
      <alignment horizontal="left" wrapText="1"/>
    </xf>
    <xf numFmtId="0" fontId="1" fillId="0" borderId="0" xfId="0" applyFont="1" applyAlignment="1">
      <alignment horizontal="left" wrapText="1"/>
    </xf>
    <xf numFmtId="0" fontId="0" fillId="0" borderId="0" xfId="0"/>
    <xf numFmtId="0" fontId="15" fillId="0" borderId="0" xfId="0" applyFont="1"/>
    <xf numFmtId="0" fontId="17" fillId="0" borderId="0" xfId="0" applyFont="1" applyAlignment="1">
      <alignment horizontal="center"/>
    </xf>
    <xf numFmtId="0" fontId="17" fillId="0" borderId="0" xfId="0" applyFont="1" applyAlignment="1">
      <alignment horizontal="center" vertical="center"/>
    </xf>
    <xf numFmtId="0" fontId="15" fillId="0" borderId="0" xfId="0" applyFont="1" applyAlignment="1">
      <alignment wrapText="1"/>
    </xf>
    <xf numFmtId="0" fontId="15" fillId="0" borderId="108" xfId="0" applyFont="1" applyBorder="1"/>
    <xf numFmtId="0" fontId="15" fillId="0" borderId="151" xfId="0" applyFont="1" applyBorder="1"/>
    <xf numFmtId="0" fontId="16" fillId="26" borderId="152" xfId="0" applyFont="1" applyFill="1" applyBorder="1"/>
    <xf numFmtId="0" fontId="16" fillId="26" borderId="73" xfId="0" applyFont="1" applyFill="1" applyBorder="1"/>
    <xf numFmtId="0" fontId="16" fillId="26" borderId="153" xfId="0" applyFont="1" applyFill="1" applyBorder="1"/>
    <xf numFmtId="0" fontId="15" fillId="0" borderId="166" xfId="0" applyFont="1" applyBorder="1"/>
    <xf numFmtId="0" fontId="15" fillId="0" borderId="167" xfId="0" applyFont="1" applyBorder="1"/>
    <xf numFmtId="0" fontId="15" fillId="0" borderId="168" xfId="0" applyFont="1" applyBorder="1"/>
    <xf numFmtId="0" fontId="15" fillId="0" borderId="124" xfId="0" applyFont="1" applyBorder="1"/>
    <xf numFmtId="0" fontId="15" fillId="0" borderId="49" xfId="0" applyFont="1" applyBorder="1"/>
    <xf numFmtId="0" fontId="15" fillId="0" borderId="92" xfId="0" applyFont="1" applyBorder="1"/>
    <xf numFmtId="0" fontId="15" fillId="0" borderId="161" xfId="0" applyFont="1" applyBorder="1"/>
    <xf numFmtId="0" fontId="15" fillId="0" borderId="119" xfId="0" applyFont="1" applyBorder="1"/>
    <xf numFmtId="0" fontId="15" fillId="0" borderId="162" xfId="0" applyFont="1" applyBorder="1"/>
    <xf numFmtId="0" fontId="16" fillId="0" borderId="69" xfId="0" applyFont="1" applyBorder="1" applyAlignment="1">
      <alignment horizontal="left"/>
    </xf>
    <xf numFmtId="0" fontId="16" fillId="0" borderId="159" xfId="0" applyFont="1" applyBorder="1" applyAlignment="1">
      <alignment horizontal="left"/>
    </xf>
    <xf numFmtId="0" fontId="16" fillId="0" borderId="160" xfId="0" applyFont="1" applyBorder="1" applyAlignment="1">
      <alignment horizontal="left"/>
    </xf>
    <xf numFmtId="0" fontId="16" fillId="0" borderId="154" xfId="0" applyFont="1" applyBorder="1" applyAlignment="1">
      <alignment horizontal="left"/>
    </xf>
    <xf numFmtId="0" fontId="16" fillId="0" borderId="155" xfId="0" applyFont="1" applyBorder="1" applyAlignment="1">
      <alignment horizontal="left"/>
    </xf>
    <xf numFmtId="0" fontId="16" fillId="0" borderId="83" xfId="0" applyFont="1" applyBorder="1" applyAlignment="1">
      <alignment horizontal="left"/>
    </xf>
  </cellXfs>
  <cellStyles count="2">
    <cellStyle name="Hyperlink" xfId="1" builtinId="8"/>
    <cellStyle name="Normal" xfId="0" builtinId="0"/>
  </cellStyles>
  <dxfs count="73">
    <dxf>
      <fill>
        <patternFill patternType="solid">
          <fgColor theme="5"/>
          <bgColor theme="5"/>
        </patternFill>
      </fill>
    </dxf>
    <dxf>
      <font>
        <color theme="0"/>
      </font>
      <fill>
        <patternFill patternType="none"/>
      </fill>
    </dxf>
    <dxf>
      <fill>
        <patternFill patternType="solid">
          <fgColor theme="5"/>
          <bgColor theme="5"/>
        </patternFill>
      </fill>
    </dxf>
    <dxf>
      <fill>
        <patternFill>
          <bgColor theme="5" tint="0.59996337778862885"/>
        </patternFill>
      </fill>
    </dxf>
    <dxf>
      <font>
        <color rgb="FFF2F2F2"/>
      </font>
      <fill>
        <patternFill patternType="solid">
          <fgColor rgb="FFFFFFFF"/>
          <bgColor rgb="FFFFFFFF"/>
        </patternFill>
      </fill>
    </dxf>
    <dxf>
      <font>
        <color rgb="FF000000"/>
      </font>
      <fill>
        <patternFill patternType="none"/>
      </fill>
    </dxf>
    <dxf>
      <font>
        <color theme="1"/>
      </font>
      <fill>
        <patternFill patternType="solid">
          <fgColor theme="5"/>
          <bgColor theme="5" tint="0.79998168889431442"/>
        </patternFill>
      </fill>
    </dxf>
    <dxf>
      <font>
        <color theme="6" tint="0.59996337778862885"/>
      </font>
      <fill>
        <patternFill patternType="solid">
          <bgColor theme="6" tint="0.59996337778862885"/>
        </patternFill>
      </fill>
    </dxf>
    <dxf>
      <font>
        <color rgb="FF205867"/>
      </font>
      <fill>
        <patternFill patternType="solid">
          <fgColor rgb="FFDAEEF3"/>
          <bgColor rgb="FFDAEEF3"/>
        </patternFill>
      </fill>
    </dxf>
    <dxf>
      <font>
        <color theme="6" tint="0.59996337778862885"/>
      </font>
      <fill>
        <patternFill patternType="solid">
          <fgColor rgb="FFFFFFFF"/>
          <bgColor theme="6" tint="0.59996337778862885"/>
        </patternFill>
      </fill>
    </dxf>
    <dxf>
      <fill>
        <patternFill>
          <bgColor theme="8" tint="0.79998168889431442"/>
        </patternFill>
      </fill>
    </dxf>
    <dxf>
      <font>
        <color rgb="FF205867"/>
      </font>
      <fill>
        <patternFill patternType="solid">
          <fgColor rgb="FFDAEEF3"/>
          <bgColor rgb="FFDAEEF3"/>
        </patternFill>
      </fill>
    </dxf>
    <dxf>
      <font>
        <color rgb="FF205867"/>
      </font>
      <fill>
        <patternFill patternType="solid">
          <fgColor rgb="FFDAEEF3"/>
          <bgColor rgb="FFDAEEF3"/>
        </patternFill>
      </fill>
    </dxf>
    <dxf>
      <font>
        <color rgb="FFF2F2F2"/>
      </font>
      <fill>
        <patternFill patternType="solid">
          <fgColor theme="0"/>
          <bgColor theme="0"/>
        </patternFill>
      </fill>
    </dxf>
    <dxf>
      <font>
        <color theme="2" tint="-4.9989318521683403E-2"/>
      </font>
    </dxf>
    <dxf>
      <font>
        <color theme="2" tint="-4.9989318521683403E-2"/>
      </font>
    </dxf>
    <dxf>
      <fill>
        <patternFill patternType="solid">
          <fgColor theme="9" tint="0.79992065187536243"/>
          <bgColor theme="5" tint="0.79998168889431442"/>
        </patternFill>
      </fill>
    </dxf>
    <dxf>
      <fill>
        <patternFill>
          <bgColor theme="5" tint="0.59996337778862885"/>
        </patternFill>
      </fill>
    </dxf>
    <dxf>
      <font>
        <color rgb="FFF2F2F2"/>
      </font>
      <fill>
        <patternFill patternType="solid">
          <fgColor rgb="FFFFFFFF"/>
          <bgColor rgb="FFFFFFFF"/>
        </patternFill>
      </fill>
    </dxf>
    <dxf>
      <font>
        <color rgb="FF000000"/>
      </font>
      <fill>
        <patternFill patternType="none"/>
      </fill>
    </dxf>
    <dxf>
      <font>
        <color theme="1"/>
      </font>
      <fill>
        <patternFill patternType="solid">
          <fgColor theme="5"/>
          <bgColor theme="5" tint="0.79998168889431442"/>
        </patternFill>
      </fill>
    </dxf>
    <dxf>
      <font>
        <color theme="6" tint="0.59996337778862885"/>
      </font>
      <fill>
        <patternFill patternType="solid">
          <bgColor theme="6" tint="0.59996337778862885"/>
        </patternFill>
      </fill>
    </dxf>
    <dxf>
      <font>
        <color rgb="FF205867"/>
      </font>
      <fill>
        <patternFill patternType="solid">
          <fgColor rgb="FFDAEEF3"/>
          <bgColor rgb="FFDAEEF3"/>
        </patternFill>
      </fill>
    </dxf>
    <dxf>
      <font>
        <color theme="6" tint="0.59996337778862885"/>
      </font>
      <fill>
        <patternFill patternType="solid">
          <fgColor rgb="FFFFFFFF"/>
          <bgColor theme="6" tint="0.59996337778862885"/>
        </patternFill>
      </fill>
    </dxf>
    <dxf>
      <fill>
        <patternFill>
          <bgColor theme="8" tint="0.79998168889431442"/>
        </patternFill>
      </fill>
    </dxf>
    <dxf>
      <font>
        <color rgb="FF205867"/>
      </font>
      <fill>
        <patternFill patternType="solid">
          <fgColor rgb="FFDAEEF3"/>
          <bgColor rgb="FFDAEEF3"/>
        </patternFill>
      </fill>
    </dxf>
    <dxf>
      <font>
        <color rgb="FF205867"/>
      </font>
      <fill>
        <patternFill patternType="solid">
          <fgColor rgb="FFDAEEF3"/>
          <bgColor rgb="FFDAEEF3"/>
        </patternFill>
      </fill>
    </dxf>
    <dxf>
      <font>
        <color rgb="FFF2F2F2"/>
      </font>
      <fill>
        <patternFill patternType="solid">
          <fgColor theme="0"/>
          <bgColor theme="0"/>
        </patternFill>
      </fill>
    </dxf>
    <dxf>
      <font>
        <color theme="2" tint="-4.9989318521683403E-2"/>
      </font>
    </dxf>
    <dxf>
      <font>
        <color theme="2" tint="-4.9989318521683403E-2"/>
      </font>
    </dxf>
    <dxf>
      <fill>
        <patternFill patternType="solid">
          <fgColor theme="9" tint="0.79992065187536243"/>
          <bgColor theme="5" tint="0.79998168889431442"/>
        </patternFill>
      </fill>
    </dxf>
    <dxf>
      <fill>
        <patternFill>
          <bgColor theme="5" tint="0.59996337778862885"/>
        </patternFill>
      </fill>
    </dxf>
    <dxf>
      <font>
        <color rgb="FFF2F2F2"/>
      </font>
      <fill>
        <patternFill patternType="solid">
          <fgColor rgb="FFFFFFFF"/>
          <bgColor rgb="FFFFFFFF"/>
        </patternFill>
      </fill>
    </dxf>
    <dxf>
      <font>
        <color rgb="FF000000"/>
      </font>
      <fill>
        <patternFill patternType="none"/>
      </fill>
    </dxf>
    <dxf>
      <font>
        <color theme="1"/>
      </font>
      <fill>
        <patternFill patternType="solid">
          <fgColor theme="5"/>
          <bgColor theme="5" tint="0.79998168889431442"/>
        </patternFill>
      </fill>
    </dxf>
    <dxf>
      <font>
        <color theme="6" tint="0.59996337778862885"/>
      </font>
      <fill>
        <patternFill patternType="solid">
          <bgColor theme="6" tint="0.59996337778862885"/>
        </patternFill>
      </fill>
    </dxf>
    <dxf>
      <font>
        <color rgb="FF205867"/>
      </font>
      <fill>
        <patternFill patternType="solid">
          <fgColor rgb="FFDAEEF3"/>
          <bgColor rgb="FFDAEEF3"/>
        </patternFill>
      </fill>
    </dxf>
    <dxf>
      <font>
        <color theme="6" tint="0.59996337778862885"/>
      </font>
      <fill>
        <patternFill patternType="solid">
          <fgColor rgb="FFFFFFFF"/>
          <bgColor theme="6" tint="0.59996337778862885"/>
        </patternFill>
      </fill>
    </dxf>
    <dxf>
      <fill>
        <patternFill>
          <bgColor theme="8" tint="0.79998168889431442"/>
        </patternFill>
      </fill>
    </dxf>
    <dxf>
      <font>
        <color rgb="FF205867"/>
      </font>
      <fill>
        <patternFill patternType="solid">
          <fgColor rgb="FFDAEEF3"/>
          <bgColor rgb="FFDAEEF3"/>
        </patternFill>
      </fill>
    </dxf>
    <dxf>
      <font>
        <color rgb="FF205867"/>
      </font>
      <fill>
        <patternFill patternType="solid">
          <fgColor rgb="FFDAEEF3"/>
          <bgColor rgb="FFDAEEF3"/>
        </patternFill>
      </fill>
    </dxf>
    <dxf>
      <font>
        <color rgb="FFF2F2F2"/>
      </font>
      <fill>
        <patternFill patternType="solid">
          <fgColor theme="0"/>
          <bgColor theme="0"/>
        </patternFill>
      </fill>
    </dxf>
    <dxf>
      <font>
        <color theme="2" tint="-4.9989318521683403E-2"/>
      </font>
    </dxf>
    <dxf>
      <font>
        <color theme="2" tint="-4.9989318521683403E-2"/>
      </font>
    </dxf>
    <dxf>
      <fill>
        <patternFill patternType="solid">
          <fgColor theme="9" tint="0.79992065187536243"/>
          <bgColor theme="5" tint="0.79998168889431442"/>
        </patternFill>
      </fill>
    </dxf>
    <dxf>
      <fill>
        <patternFill>
          <bgColor theme="5" tint="0.59996337778862885"/>
        </patternFill>
      </fill>
    </dxf>
    <dxf>
      <font>
        <color rgb="FFF2F2F2"/>
      </font>
      <fill>
        <patternFill patternType="solid">
          <fgColor rgb="FFFFFFFF"/>
          <bgColor rgb="FFFFFFFF"/>
        </patternFill>
      </fill>
    </dxf>
    <dxf>
      <font>
        <color rgb="FF000000"/>
      </font>
      <fill>
        <patternFill patternType="none"/>
      </fill>
    </dxf>
    <dxf>
      <font>
        <color theme="1"/>
      </font>
      <fill>
        <patternFill patternType="solid">
          <fgColor theme="5"/>
          <bgColor theme="5" tint="0.79998168889431442"/>
        </patternFill>
      </fill>
    </dxf>
    <dxf>
      <font>
        <color theme="6" tint="0.59996337778862885"/>
      </font>
      <fill>
        <patternFill patternType="solid">
          <bgColor theme="6" tint="0.59996337778862885"/>
        </patternFill>
      </fill>
    </dxf>
    <dxf>
      <font>
        <color rgb="FF205867"/>
      </font>
      <fill>
        <patternFill patternType="solid">
          <fgColor rgb="FFDAEEF3"/>
          <bgColor rgb="FFDAEEF3"/>
        </patternFill>
      </fill>
    </dxf>
    <dxf>
      <font>
        <color theme="6" tint="0.59996337778862885"/>
      </font>
      <fill>
        <patternFill patternType="solid">
          <fgColor rgb="FFFFFFFF"/>
          <bgColor theme="6" tint="0.59996337778862885"/>
        </patternFill>
      </fill>
    </dxf>
    <dxf>
      <fill>
        <patternFill>
          <bgColor theme="8" tint="0.79998168889431442"/>
        </patternFill>
      </fill>
    </dxf>
    <dxf>
      <font>
        <color rgb="FF205867"/>
      </font>
      <fill>
        <patternFill patternType="solid">
          <fgColor rgb="FFDAEEF3"/>
          <bgColor rgb="FFDAEEF3"/>
        </patternFill>
      </fill>
    </dxf>
    <dxf>
      <font>
        <color rgb="FF205867"/>
      </font>
      <fill>
        <patternFill patternType="solid">
          <fgColor rgb="FFDAEEF3"/>
          <bgColor rgb="FFDAEEF3"/>
        </patternFill>
      </fill>
    </dxf>
    <dxf>
      <font>
        <color rgb="FFF2F2F2"/>
      </font>
      <fill>
        <patternFill patternType="solid">
          <fgColor theme="0"/>
          <bgColor theme="0"/>
        </patternFill>
      </fill>
    </dxf>
    <dxf>
      <font>
        <color theme="2" tint="-4.9989318521683403E-2"/>
      </font>
    </dxf>
    <dxf>
      <font>
        <color theme="2" tint="-4.9989318521683403E-2"/>
      </font>
    </dxf>
    <dxf>
      <fill>
        <patternFill patternType="solid">
          <fgColor theme="9" tint="0.79992065187536243"/>
          <bgColor theme="5" tint="0.79998168889431442"/>
        </patternFill>
      </fill>
    </dxf>
    <dxf>
      <fill>
        <patternFill>
          <bgColor theme="5" tint="0.59996337778862885"/>
        </patternFill>
      </fill>
    </dxf>
    <dxf>
      <font>
        <color rgb="FFF2F2F2"/>
      </font>
      <fill>
        <patternFill patternType="solid">
          <fgColor rgb="FFFFFFFF"/>
          <bgColor rgb="FFFFFFFF"/>
        </patternFill>
      </fill>
    </dxf>
    <dxf>
      <font>
        <color rgb="FF000000"/>
      </font>
      <fill>
        <patternFill patternType="none"/>
      </fill>
    </dxf>
    <dxf>
      <font>
        <color theme="1"/>
      </font>
      <fill>
        <patternFill patternType="solid">
          <fgColor theme="5"/>
          <bgColor theme="5" tint="0.79998168889431442"/>
        </patternFill>
      </fill>
    </dxf>
    <dxf>
      <font>
        <color theme="6" tint="0.59996337778862885"/>
      </font>
      <fill>
        <patternFill patternType="solid">
          <bgColor theme="6" tint="0.59996337778862885"/>
        </patternFill>
      </fill>
    </dxf>
    <dxf>
      <font>
        <color rgb="FF205867"/>
      </font>
      <fill>
        <patternFill patternType="solid">
          <fgColor rgb="FFDAEEF3"/>
          <bgColor rgb="FFDAEEF3"/>
        </patternFill>
      </fill>
    </dxf>
    <dxf>
      <font>
        <color theme="6" tint="0.59996337778862885"/>
      </font>
      <fill>
        <patternFill patternType="solid">
          <fgColor rgb="FFFFFFFF"/>
          <bgColor theme="6" tint="0.59996337778862885"/>
        </patternFill>
      </fill>
    </dxf>
    <dxf>
      <fill>
        <patternFill>
          <bgColor theme="8" tint="0.79998168889431442"/>
        </patternFill>
      </fill>
    </dxf>
    <dxf>
      <font>
        <color rgb="FF205867"/>
      </font>
      <fill>
        <patternFill patternType="solid">
          <fgColor rgb="FFDAEEF3"/>
          <bgColor rgb="FFDAEEF3"/>
        </patternFill>
      </fill>
    </dxf>
    <dxf>
      <font>
        <color rgb="FF205867"/>
      </font>
      <fill>
        <patternFill patternType="solid">
          <fgColor rgb="FFDAEEF3"/>
          <bgColor rgb="FFDAEEF3"/>
        </patternFill>
      </fill>
    </dxf>
    <dxf>
      <font>
        <color rgb="FFF2F2F2"/>
      </font>
      <fill>
        <patternFill patternType="solid">
          <fgColor theme="0"/>
          <bgColor theme="0"/>
        </patternFill>
      </fill>
    </dxf>
    <dxf>
      <font>
        <color theme="2" tint="-4.9989318521683403E-2"/>
      </font>
    </dxf>
    <dxf>
      <font>
        <color theme="2" tint="-4.9989318521683403E-2"/>
      </font>
    </dxf>
    <dxf>
      <fill>
        <patternFill patternType="solid">
          <fgColor theme="9" tint="0.79992065187536243"/>
          <bgColor theme="5" tint="0.79998168889431442"/>
        </patternFill>
      </fill>
    </dxf>
  </dxfs>
  <tableStyles count="0" defaultTableStyle="TableStyleMedium2" defaultPivotStyle="PivotStyleLight16"/>
  <colors>
    <mruColors>
      <color rgb="FFF2DCDB"/>
      <color rgb="FFFEFFC9"/>
      <color rgb="FFFEFFC5"/>
      <color rgb="FFFDFFAB"/>
      <color rgb="FFFFFFFF"/>
      <color rgb="FFFFFF99"/>
      <color rgb="FFFFFF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cdc.gov/coronavirus/2019-ncov/vaccines/stay-up-to-date.html"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dc.gov/coronavirus/2019-ncov/vaccines/stay-up-to-date.html"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cdc.gov/coronavirus/2019-ncov/vaccines/stay-up-to-date.html"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dc.gov/coronavirus/2019-ncov/vaccines/stay-up-to-date.html"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cdc.gov/coronavirus/2019-ncov/vaccines/stay-up-to-date.htm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cdc.gov/coronavirus/2019-ncov/vaccines/stay-up-to-date.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982"/>
  <sheetViews>
    <sheetView workbookViewId="0"/>
  </sheetViews>
  <sheetFormatPr defaultColWidth="11.19921875" defaultRowHeight="15" customHeight="1" x14ac:dyDescent="0.3"/>
  <cols>
    <col min="1" max="1" width="50.09765625" customWidth="1"/>
    <col min="2" max="2" width="24" customWidth="1"/>
    <col min="3" max="3" width="27.19921875" customWidth="1"/>
    <col min="4" max="26" width="8" customWidth="1"/>
  </cols>
  <sheetData>
    <row r="1" spans="1:13" ht="16.5" customHeight="1" x14ac:dyDescent="0.3">
      <c r="A1" s="1" t="s">
        <v>205</v>
      </c>
    </row>
    <row r="2" spans="1:13" ht="15.75" customHeight="1" x14ac:dyDescent="0.3">
      <c r="A2" s="2"/>
    </row>
    <row r="3" spans="1:13" ht="21" customHeight="1" x14ac:dyDescent="0.4">
      <c r="A3" s="3" t="s">
        <v>0</v>
      </c>
    </row>
    <row r="4" spans="1:13" ht="15.75" customHeight="1" x14ac:dyDescent="0.3"/>
    <row r="5" spans="1:13" ht="30.75" customHeight="1" x14ac:dyDescent="0.3">
      <c r="A5" s="336" t="s">
        <v>155</v>
      </c>
      <c r="B5" s="337"/>
      <c r="C5" s="337"/>
      <c r="D5" s="337"/>
      <c r="E5" s="337"/>
      <c r="F5" s="337"/>
      <c r="G5" s="337"/>
      <c r="H5" s="337"/>
      <c r="I5" s="337"/>
      <c r="J5" s="337"/>
      <c r="K5" s="337"/>
      <c r="L5" s="337"/>
      <c r="M5" s="337"/>
    </row>
    <row r="6" spans="1:13" ht="15.75" customHeight="1" x14ac:dyDescent="0.3">
      <c r="A6" s="4"/>
      <c r="B6" s="4"/>
      <c r="C6" s="4"/>
      <c r="D6" s="4"/>
      <c r="E6" s="4"/>
      <c r="F6" s="4"/>
      <c r="G6" s="4"/>
      <c r="H6" s="4"/>
      <c r="I6" s="4"/>
      <c r="J6" s="4"/>
    </row>
    <row r="7" spans="1:13" ht="15.75" customHeight="1" x14ac:dyDescent="0.3">
      <c r="A7" s="5" t="s">
        <v>1</v>
      </c>
    </row>
    <row r="8" spans="1:13" ht="15.75" customHeight="1" x14ac:dyDescent="0.3">
      <c r="A8" s="5"/>
    </row>
    <row r="9" spans="1:13" ht="15.75" customHeight="1" x14ac:dyDescent="0.3">
      <c r="A9" s="161" t="s">
        <v>148</v>
      </c>
      <c r="B9" s="159"/>
    </row>
    <row r="10" spans="1:13" ht="15.75" customHeight="1" x14ac:dyDescent="0.3">
      <c r="A10" s="162" t="s">
        <v>146</v>
      </c>
      <c r="B10" s="160"/>
    </row>
    <row r="11" spans="1:13" ht="15.75" customHeight="1" x14ac:dyDescent="0.3">
      <c r="A11" s="163" t="s">
        <v>147</v>
      </c>
      <c r="B11" s="158"/>
    </row>
    <row r="12" spans="1:13" ht="15.75" customHeight="1" x14ac:dyDescent="0.3"/>
    <row r="13" spans="1:13" ht="15.75" customHeight="1" x14ac:dyDescent="0.3">
      <c r="A13" s="5" t="s">
        <v>2</v>
      </c>
    </row>
    <row r="14" spans="1:13" ht="15.75" customHeight="1" x14ac:dyDescent="0.3">
      <c r="A14" s="163" t="s">
        <v>144</v>
      </c>
      <c r="B14" t="s">
        <v>3</v>
      </c>
    </row>
    <row r="15" spans="1:13" ht="15.75" customHeight="1" x14ac:dyDescent="0.3">
      <c r="A15" s="163" t="s">
        <v>145</v>
      </c>
      <c r="B15" t="s">
        <v>4</v>
      </c>
    </row>
    <row r="16" spans="1:13" ht="15.75" customHeight="1" x14ac:dyDescent="0.3">
      <c r="A16" s="159" t="s">
        <v>5</v>
      </c>
      <c r="B16" t="s">
        <v>6</v>
      </c>
    </row>
    <row r="17" spans="1:2" ht="15.75" customHeight="1" x14ac:dyDescent="0.3">
      <c r="A17" s="159" t="s">
        <v>7</v>
      </c>
      <c r="B17" t="s">
        <v>8</v>
      </c>
    </row>
    <row r="18" spans="1:2" ht="15.75" customHeight="1" x14ac:dyDescent="0.3">
      <c r="A18" s="159" t="s">
        <v>9</v>
      </c>
      <c r="B18" t="s">
        <v>10</v>
      </c>
    </row>
    <row r="19" spans="1:2" ht="15.75" customHeight="1" x14ac:dyDescent="0.3">
      <c r="A19" s="160" t="s">
        <v>11</v>
      </c>
      <c r="B19" t="s">
        <v>12</v>
      </c>
    </row>
    <row r="20" spans="1:2" ht="15.75" customHeight="1" x14ac:dyDescent="0.3">
      <c r="A20" s="159" t="s">
        <v>13</v>
      </c>
      <c r="B20" t="s">
        <v>14</v>
      </c>
    </row>
    <row r="21" spans="1:2" ht="15.75" customHeight="1" x14ac:dyDescent="0.3">
      <c r="A21" s="159" t="s">
        <v>15</v>
      </c>
      <c r="B21" t="s">
        <v>16</v>
      </c>
    </row>
    <row r="22" spans="1:2" ht="15.75" customHeight="1" x14ac:dyDescent="0.3">
      <c r="A22" s="159" t="s">
        <v>17</v>
      </c>
      <c r="B22" t="s">
        <v>18</v>
      </c>
    </row>
    <row r="23" spans="1:2" ht="15.75" customHeight="1" x14ac:dyDescent="0.3">
      <c r="A23" s="159" t="s">
        <v>19</v>
      </c>
      <c r="B23" t="s">
        <v>20</v>
      </c>
    </row>
    <row r="24" spans="1:2" ht="15.75" customHeight="1" x14ac:dyDescent="0.3">
      <c r="A24" s="159" t="s">
        <v>21</v>
      </c>
      <c r="B24" t="s">
        <v>22</v>
      </c>
    </row>
    <row r="25" spans="1:2" ht="15.75" customHeight="1" x14ac:dyDescent="0.3">
      <c r="A25" s="159" t="s">
        <v>23</v>
      </c>
      <c r="B25" t="s">
        <v>24</v>
      </c>
    </row>
    <row r="26" spans="1:2" ht="15.75" customHeight="1" x14ac:dyDescent="0.3">
      <c r="A26" s="161" t="s">
        <v>161</v>
      </c>
      <c r="B26" s="7" t="s">
        <v>150</v>
      </c>
    </row>
    <row r="27" spans="1:2" ht="15.75" customHeight="1" x14ac:dyDescent="0.3">
      <c r="A27" s="159" t="s">
        <v>34</v>
      </c>
      <c r="B27" t="s">
        <v>35</v>
      </c>
    </row>
    <row r="28" spans="1:2" ht="15.75" customHeight="1" x14ac:dyDescent="0.3"/>
    <row r="29" spans="1:2" ht="15.75" customHeight="1" x14ac:dyDescent="0.3">
      <c r="A29" s="5" t="s">
        <v>151</v>
      </c>
    </row>
    <row r="30" spans="1:2" ht="15.75" customHeight="1" x14ac:dyDescent="0.3">
      <c r="A30" s="162" t="s">
        <v>137</v>
      </c>
      <c r="B30" t="s">
        <v>152</v>
      </c>
    </row>
    <row r="31" spans="1:2" ht="15.75" customHeight="1" x14ac:dyDescent="0.3">
      <c r="A31" s="158" t="s">
        <v>40</v>
      </c>
      <c r="B31" t="s">
        <v>41</v>
      </c>
    </row>
    <row r="33" spans="1:2" ht="15.75" customHeight="1" x14ac:dyDescent="0.3">
      <c r="A33" s="5" t="s">
        <v>25</v>
      </c>
    </row>
    <row r="34" spans="1:2" ht="15.75" customHeight="1" x14ac:dyDescent="0.3">
      <c r="A34" s="158" t="s">
        <v>26</v>
      </c>
      <c r="B34" t="s">
        <v>27</v>
      </c>
    </row>
    <row r="35" spans="1:2" ht="15.75" customHeight="1" x14ac:dyDescent="0.3">
      <c r="A35" s="158" t="s">
        <v>28</v>
      </c>
      <c r="B35" t="s">
        <v>29</v>
      </c>
    </row>
    <row r="36" spans="1:2" ht="15.75" customHeight="1" x14ac:dyDescent="0.3">
      <c r="A36" s="158" t="s">
        <v>30</v>
      </c>
      <c r="B36" s="7" t="s">
        <v>149</v>
      </c>
    </row>
    <row r="37" spans="1:2" ht="15.75" customHeight="1" x14ac:dyDescent="0.3"/>
    <row r="38" spans="1:2" ht="15.75" customHeight="1" x14ac:dyDescent="0.3">
      <c r="A38" s="5" t="s">
        <v>181</v>
      </c>
    </row>
    <row r="39" spans="1:2" ht="15.75" customHeight="1" x14ac:dyDescent="0.3">
      <c r="A39" s="158" t="s">
        <v>182</v>
      </c>
      <c r="B39" s="324" t="s">
        <v>183</v>
      </c>
    </row>
    <row r="40" spans="1:2" ht="15.75" customHeight="1" x14ac:dyDescent="0.3"/>
    <row r="41" spans="1:2" ht="15.75" customHeight="1" x14ac:dyDescent="0.3">
      <c r="A41" s="5" t="s">
        <v>31</v>
      </c>
    </row>
    <row r="42" spans="1:2" ht="15.75" customHeight="1" x14ac:dyDescent="0.3">
      <c r="A42" s="160" t="s">
        <v>32</v>
      </c>
      <c r="B42" t="s">
        <v>33</v>
      </c>
    </row>
    <row r="43" spans="1:2" ht="15.75" customHeight="1" x14ac:dyDescent="0.3">
      <c r="A43" s="158" t="s">
        <v>36</v>
      </c>
      <c r="B43" t="s">
        <v>37</v>
      </c>
    </row>
    <row r="44" spans="1:2" ht="15.75" customHeight="1" x14ac:dyDescent="0.3">
      <c r="A44" s="158" t="s">
        <v>38</v>
      </c>
      <c r="B44" t="s">
        <v>39</v>
      </c>
    </row>
    <row r="45" spans="1:2" ht="15.75" customHeight="1" x14ac:dyDescent="0.3">
      <c r="A45" s="158" t="s">
        <v>42</v>
      </c>
      <c r="B45" s="7" t="s">
        <v>153</v>
      </c>
    </row>
    <row r="46" spans="1:2" ht="15.75" customHeight="1" x14ac:dyDescent="0.3">
      <c r="B46" s="7"/>
    </row>
    <row r="47" spans="1:2" ht="15.75" customHeight="1" x14ac:dyDescent="0.3">
      <c r="A47" s="5" t="s">
        <v>43</v>
      </c>
      <c r="B47" s="7" t="s">
        <v>154</v>
      </c>
    </row>
    <row r="48" spans="1:2" ht="15.75" customHeight="1" x14ac:dyDescent="0.3">
      <c r="A48" s="5"/>
      <c r="B48" s="7"/>
    </row>
    <row r="49" spans="1:2" ht="15.75" customHeight="1" x14ac:dyDescent="0.3">
      <c r="A49" s="5"/>
      <c r="B49" s="7"/>
    </row>
    <row r="50" spans="1:2" ht="15.75" customHeight="1" x14ac:dyDescent="0.3">
      <c r="A50" s="5" t="s">
        <v>156</v>
      </c>
    </row>
    <row r="51" spans="1:2" ht="15.75" customHeight="1" x14ac:dyDescent="0.3">
      <c r="A51" s="5"/>
    </row>
    <row r="52" spans="1:2" ht="15.75" customHeight="1" x14ac:dyDescent="0.3">
      <c r="A52" s="5" t="s">
        <v>44</v>
      </c>
    </row>
    <row r="53" spans="1:2" ht="15.75" customHeight="1" x14ac:dyDescent="0.3">
      <c r="A53" t="s">
        <v>45</v>
      </c>
    </row>
    <row r="54" spans="1:2" ht="15.75" customHeight="1" x14ac:dyDescent="0.3"/>
    <row r="55" spans="1:2" ht="15.75" customHeight="1" x14ac:dyDescent="0.3">
      <c r="A55" s="6" t="s">
        <v>46</v>
      </c>
    </row>
    <row r="56" spans="1:2" ht="15.75" customHeight="1" x14ac:dyDescent="0.3">
      <c r="A56" s="7" t="s">
        <v>157</v>
      </c>
    </row>
    <row r="57" spans="1:2" ht="15.75" customHeight="1" x14ac:dyDescent="0.3"/>
    <row r="58" spans="1:2" ht="15.75" customHeight="1" x14ac:dyDescent="0.3"/>
    <row r="59" spans="1:2" ht="15.75" customHeight="1" x14ac:dyDescent="0.3"/>
    <row r="60" spans="1:2" ht="15.75" customHeight="1" x14ac:dyDescent="0.3"/>
    <row r="61" spans="1:2" ht="15.75" customHeight="1" x14ac:dyDescent="0.3"/>
    <row r="62" spans="1:2" ht="15.75" customHeight="1" x14ac:dyDescent="0.3"/>
    <row r="63" spans="1:2" ht="15.75" customHeight="1" x14ac:dyDescent="0.3"/>
    <row r="64" spans="1:2"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sheetData>
  <mergeCells count="1">
    <mergeCell ref="A5:M5"/>
  </mergeCells>
  <hyperlinks>
    <hyperlink ref="B39" r:id="rId1" location=":~:text=When%20Are%20You%20Up%20to%20Date%3F" xr:uid="{16FE44B6-6925-4C47-8825-C36E34E3A9D6}"/>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S76"/>
  <sheetViews>
    <sheetView showZeros="0" workbookViewId="0">
      <pane xSplit="3" topLeftCell="D1" activePane="topRight" state="frozen"/>
      <selection pane="topRight"/>
    </sheetView>
  </sheetViews>
  <sheetFormatPr defaultColWidth="11.19921875" defaultRowHeight="15" customHeight="1" x14ac:dyDescent="0.3"/>
  <cols>
    <col min="1" max="1" width="12.5" style="239" customWidth="1"/>
    <col min="2" max="2" width="15.59765625" style="239" customWidth="1"/>
    <col min="3" max="3" width="9.59765625" style="239" customWidth="1"/>
    <col min="4" max="4" width="8" style="239" customWidth="1"/>
    <col min="5" max="5" width="9.09765625" style="239" customWidth="1"/>
    <col min="6" max="6" width="9.69921875" style="239" customWidth="1"/>
    <col min="7" max="7" width="9.5" style="239" customWidth="1"/>
    <col min="8" max="8" width="10.8984375" style="239" customWidth="1"/>
    <col min="9" max="9" width="12.69921875" style="239" customWidth="1"/>
    <col min="10" max="10" width="12.5" style="239" customWidth="1"/>
    <col min="11" max="11" width="10.8984375" style="239" customWidth="1"/>
    <col min="12" max="12" width="15.69921875" style="239" customWidth="1"/>
    <col min="13" max="13" width="16.59765625" style="239" customWidth="1"/>
    <col min="14" max="14" width="29.09765625" style="239" customWidth="1"/>
    <col min="15" max="15" width="12.8984375" style="239" customWidth="1"/>
    <col min="16" max="16" width="8" style="239" customWidth="1"/>
    <col min="17" max="17" width="9.3984375" style="239" customWidth="1"/>
    <col min="18" max="18" width="27.8984375" style="239" bestFit="1" customWidth="1"/>
    <col min="19" max="19" width="14.3984375" style="239" customWidth="1"/>
    <col min="20" max="20" width="11.3984375" style="239" customWidth="1"/>
    <col min="21" max="21" width="13.59765625" style="239" customWidth="1"/>
    <col min="22" max="22" width="29.59765625" style="239" customWidth="1"/>
    <col min="23" max="23" width="55.19921875" style="239" customWidth="1"/>
    <col min="24" max="26" width="11.19921875" style="239"/>
    <col min="27" max="27" width="26.59765625" style="239" hidden="1" customWidth="1"/>
    <col min="28" max="28" width="27.59765625" style="239" hidden="1" customWidth="1"/>
    <col min="29" max="29" width="22.09765625" style="239" hidden="1" customWidth="1"/>
    <col min="30" max="30" width="28.3984375" style="239" hidden="1" customWidth="1"/>
    <col min="31" max="31" width="29.5" style="239" hidden="1" customWidth="1"/>
    <col min="32" max="32" width="23.8984375" style="239" hidden="1" customWidth="1"/>
    <col min="33" max="16384" width="11.19921875" style="239"/>
  </cols>
  <sheetData>
    <row r="1" spans="1:45" s="240" customFormat="1" ht="15" customHeight="1" x14ac:dyDescent="0.3">
      <c r="A1" s="234" t="s">
        <v>128</v>
      </c>
      <c r="B1" s="236" t="s">
        <v>47</v>
      </c>
      <c r="C1" s="237"/>
      <c r="D1" s="238"/>
      <c r="E1" s="238"/>
      <c r="F1" s="238"/>
      <c r="G1" s="238"/>
      <c r="H1" s="238"/>
      <c r="I1" s="238"/>
      <c r="J1" s="238"/>
      <c r="K1" s="238"/>
      <c r="L1" s="238"/>
      <c r="M1" s="238"/>
      <c r="N1" s="238"/>
      <c r="O1" s="238"/>
      <c r="P1" s="238"/>
      <c r="Q1" s="238"/>
      <c r="R1" s="238"/>
      <c r="S1" s="238"/>
      <c r="T1" s="238"/>
      <c r="U1" s="238"/>
      <c r="V1" s="238"/>
      <c r="W1" s="238"/>
      <c r="X1" s="239"/>
      <c r="Y1" s="239"/>
      <c r="Z1" s="239"/>
      <c r="AA1" s="239"/>
      <c r="AB1" s="239"/>
      <c r="AC1" s="239"/>
      <c r="AD1" s="239"/>
      <c r="AE1" s="239"/>
      <c r="AF1" s="239"/>
      <c r="AG1" s="239"/>
      <c r="AH1" s="239"/>
      <c r="AI1" s="239"/>
      <c r="AJ1" s="239"/>
      <c r="AK1" s="239"/>
      <c r="AL1" s="239"/>
      <c r="AM1" s="239"/>
      <c r="AN1" s="239"/>
      <c r="AO1" s="239"/>
      <c r="AP1" s="239"/>
      <c r="AQ1" s="239"/>
      <c r="AR1" s="239"/>
      <c r="AS1" s="239"/>
    </row>
    <row r="2" spans="1:45" ht="13.5" customHeight="1" x14ac:dyDescent="0.3">
      <c r="A2" s="241" t="s">
        <v>44</v>
      </c>
      <c r="B2" s="238"/>
      <c r="C2" s="173"/>
      <c r="D2" s="173"/>
      <c r="E2" s="173"/>
      <c r="F2" s="173"/>
      <c r="G2" s="173"/>
      <c r="H2" s="174"/>
      <c r="I2" s="242" t="s">
        <v>131</v>
      </c>
      <c r="J2" s="243"/>
      <c r="K2" s="176"/>
      <c r="L2" s="244"/>
      <c r="M2" s="178" t="s">
        <v>138</v>
      </c>
      <c r="N2" s="173"/>
      <c r="O2" s="245" t="s">
        <v>48</v>
      </c>
      <c r="P2" s="173"/>
      <c r="Q2" s="180"/>
      <c r="R2" s="245" t="s">
        <v>180</v>
      </c>
      <c r="S2" s="181" t="s">
        <v>139</v>
      </c>
      <c r="T2" s="173"/>
      <c r="U2" s="173"/>
      <c r="V2" s="182"/>
      <c r="W2" s="183"/>
    </row>
    <row r="3" spans="1:45" s="240" customFormat="1" ht="62.4" customHeight="1" thickBot="1" x14ac:dyDescent="0.35">
      <c r="A3" s="184" t="s">
        <v>5</v>
      </c>
      <c r="B3" s="184" t="s">
        <v>7</v>
      </c>
      <c r="C3" s="246" t="s">
        <v>132</v>
      </c>
      <c r="D3" s="186" t="s">
        <v>11</v>
      </c>
      <c r="E3" s="247" t="s">
        <v>133</v>
      </c>
      <c r="F3" s="248" t="s">
        <v>134</v>
      </c>
      <c r="G3" s="189" t="s">
        <v>17</v>
      </c>
      <c r="H3" s="249" t="s">
        <v>135</v>
      </c>
      <c r="I3" s="250" t="s">
        <v>160</v>
      </c>
      <c r="J3" s="247" t="s">
        <v>49</v>
      </c>
      <c r="K3" s="251" t="s">
        <v>136</v>
      </c>
      <c r="L3" s="192" t="s">
        <v>34</v>
      </c>
      <c r="M3" s="186" t="s">
        <v>137</v>
      </c>
      <c r="N3" s="252" t="s">
        <v>130</v>
      </c>
      <c r="O3" s="194" t="s">
        <v>50</v>
      </c>
      <c r="P3" s="195" t="s">
        <v>51</v>
      </c>
      <c r="Q3" s="196" t="s">
        <v>30</v>
      </c>
      <c r="R3" s="322" t="s">
        <v>179</v>
      </c>
      <c r="S3" s="197" t="s">
        <v>164</v>
      </c>
      <c r="T3" s="195" t="s">
        <v>36</v>
      </c>
      <c r="U3" s="195" t="s">
        <v>38</v>
      </c>
      <c r="V3" s="252" t="s">
        <v>129</v>
      </c>
      <c r="W3" s="195" t="s">
        <v>43</v>
      </c>
      <c r="X3" s="239"/>
      <c r="Y3" s="239"/>
      <c r="Z3" s="239"/>
      <c r="AA3" t="s">
        <v>184</v>
      </c>
      <c r="AB3" t="s">
        <v>185</v>
      </c>
      <c r="AC3" t="s">
        <v>188</v>
      </c>
      <c r="AD3" t="s">
        <v>186</v>
      </c>
      <c r="AE3" t="s">
        <v>187</v>
      </c>
      <c r="AF3" t="s">
        <v>189</v>
      </c>
      <c r="AG3" s="239"/>
      <c r="AH3" s="239"/>
      <c r="AI3" s="239"/>
      <c r="AJ3" s="239"/>
      <c r="AK3" s="239"/>
    </row>
    <row r="4" spans="1:45" ht="15.75" customHeight="1" thickBot="1" x14ac:dyDescent="0.35">
      <c r="A4" s="201"/>
      <c r="B4" s="201"/>
      <c r="C4" s="199"/>
      <c r="D4" s="253">
        <f t="shared" ref="D4:D49" ca="1" si="0">ROUNDDOWN(YEARFRAC(C4, TODAY(), 1), 0)</f>
        <v>122</v>
      </c>
      <c r="E4" s="201"/>
      <c r="F4" s="201"/>
      <c r="G4" s="201"/>
      <c r="H4" s="202"/>
      <c r="I4" s="215"/>
      <c r="J4" s="201"/>
      <c r="K4" s="331"/>
      <c r="L4" s="204"/>
      <c r="M4" s="254" t="str">
        <f t="array" ref="M4">IF(I4="Yes",IF(NOT(K4),L4,K4),IF(I4&lt;&gt;"Yes",""))</f>
        <v/>
      </c>
      <c r="N4" s="206"/>
      <c r="O4" s="201"/>
      <c r="P4" s="207"/>
      <c r="Q4" s="208"/>
      <c r="R4" s="319"/>
      <c r="S4" s="210" t="str">
        <f>IF(I4="","",IF(I4="Yes","Yes","No"))</f>
        <v/>
      </c>
      <c r="T4" s="201"/>
      <c r="U4" s="209"/>
      <c r="V4" s="211"/>
      <c r="W4" s="201"/>
      <c r="AA4" s="326" t="b">
        <f>IF(I4="Yes",IF(E4="Student",IF(J4="Yes",K4,0)))</f>
        <v>0</v>
      </c>
      <c r="AB4" s="326" t="b">
        <f>IF(J4="Yes",IF(F4="Student",IF(J4="No",L4,0)))</f>
        <v>0</v>
      </c>
      <c r="AC4" s="326" t="b">
        <f>IF(AA4=0, AB4, AA4)</f>
        <v>0</v>
      </c>
      <c r="AD4" s="326" t="b">
        <f>IF(L4="Yes",IF(H4="Staff",IF(J4="Yes",K4,0)))</f>
        <v>0</v>
      </c>
      <c r="AE4" s="326" t="b">
        <f>IF(M4="Yes",IF(I4="Staff",IF(J4="No",L4,0)))</f>
        <v>0</v>
      </c>
      <c r="AF4" s="326" t="b">
        <f>IF(AD4=0, AE4, AD4)</f>
        <v>0</v>
      </c>
    </row>
    <row r="5" spans="1:45" ht="15.75" customHeight="1" thickBot="1" x14ac:dyDescent="0.35">
      <c r="A5" s="201"/>
      <c r="B5" s="201"/>
      <c r="C5" s="212"/>
      <c r="D5" s="255">
        <f t="shared" ca="1" si="0"/>
        <v>122</v>
      </c>
      <c r="E5" s="201"/>
      <c r="F5" s="201"/>
      <c r="G5" s="201"/>
      <c r="H5" s="214"/>
      <c r="I5" s="215"/>
      <c r="J5" s="201"/>
      <c r="K5" s="332"/>
      <c r="L5" s="216"/>
      <c r="M5" s="254" t="str">
        <f t="array" ref="M5">IF(I5="Yes",IF(NOT(K5),L5,K5),IF(I5&lt;&gt;"Yes",""))</f>
        <v/>
      </c>
      <c r="N5" s="206"/>
      <c r="O5" s="201"/>
      <c r="P5" s="217"/>
      <c r="Q5" s="218"/>
      <c r="R5" s="320"/>
      <c r="S5" s="210" t="str">
        <f t="shared" ref="S5:S68" si="1">IF(I5="","",IF(I5="Yes","Yes","No"))</f>
        <v/>
      </c>
      <c r="T5" s="201"/>
      <c r="U5" s="209"/>
      <c r="V5" s="206"/>
      <c r="W5" s="201"/>
      <c r="AA5" s="326" t="b">
        <f t="shared" ref="AA5:AA68" si="2">IF(I5="Yes",IF(E5="Student",IF(J5="Yes",K5,0)))</f>
        <v>0</v>
      </c>
      <c r="AB5" s="326" t="b">
        <f t="shared" ref="AB5:AB68" si="3">IF(J5="Yes",IF(F5="Student",IF(J5="No",L5,0)))</f>
        <v>0</v>
      </c>
      <c r="AC5" s="326" t="b">
        <f t="shared" ref="AC5:AC68" si="4">IF(AA5=0, AB5, AA5)</f>
        <v>0</v>
      </c>
      <c r="AD5" s="326" t="b">
        <f t="shared" ref="AD5:AD68" si="5">IF(L5="Yes",IF(H5="Staff",IF(J5="Yes",K5,0)))</f>
        <v>0</v>
      </c>
      <c r="AE5" s="326" t="b">
        <f t="shared" ref="AE5:AE68" si="6">IF(M5="Yes",IF(I5="Staff",IF(J5="No",L5,0)))</f>
        <v>0</v>
      </c>
      <c r="AF5" s="326" t="b">
        <f t="shared" ref="AF5:AF68" si="7">IF(AD5=0, AE5, AD5)</f>
        <v>0</v>
      </c>
    </row>
    <row r="6" spans="1:45" ht="15.75" customHeight="1" thickBot="1" x14ac:dyDescent="0.35">
      <c r="A6" s="201"/>
      <c r="B6" s="201"/>
      <c r="C6" s="212"/>
      <c r="D6" s="256">
        <f t="shared" ca="1" si="0"/>
        <v>122</v>
      </c>
      <c r="E6" s="201"/>
      <c r="F6" s="201"/>
      <c r="G6" s="201"/>
      <c r="H6" s="214"/>
      <c r="I6" s="215"/>
      <c r="J6" s="201"/>
      <c r="K6" s="332"/>
      <c r="L6" s="220"/>
      <c r="M6" s="254" t="str">
        <f t="array" ref="M6">IF(I6="Yes",IF(NOT(K6),L6,K6),IF(I6&lt;&gt;"Yes",""))</f>
        <v/>
      </c>
      <c r="N6" s="206"/>
      <c r="O6" s="201"/>
      <c r="P6" s="217"/>
      <c r="Q6" s="218"/>
      <c r="R6" s="320"/>
      <c r="S6" s="210" t="str">
        <f t="shared" si="1"/>
        <v/>
      </c>
      <c r="T6" s="201"/>
      <c r="U6" s="209"/>
      <c r="V6" s="206"/>
      <c r="W6" s="201"/>
      <c r="AA6" s="326" t="b">
        <f t="shared" si="2"/>
        <v>0</v>
      </c>
      <c r="AB6" s="326" t="b">
        <f t="shared" si="3"/>
        <v>0</v>
      </c>
      <c r="AC6" s="326" t="b">
        <f t="shared" si="4"/>
        <v>0</v>
      </c>
      <c r="AD6" s="326" t="b">
        <f t="shared" si="5"/>
        <v>0</v>
      </c>
      <c r="AE6" s="326" t="b">
        <f t="shared" si="6"/>
        <v>0</v>
      </c>
      <c r="AF6" s="326" t="b">
        <f t="shared" si="7"/>
        <v>0</v>
      </c>
    </row>
    <row r="7" spans="1:45" ht="15.75" customHeight="1" thickBot="1" x14ac:dyDescent="0.35">
      <c r="A7" s="231"/>
      <c r="B7" s="231"/>
      <c r="C7" s="257"/>
      <c r="D7" s="256">
        <f t="shared" ca="1" si="0"/>
        <v>122</v>
      </c>
      <c r="E7" s="231"/>
      <c r="F7" s="231"/>
      <c r="G7" s="231"/>
      <c r="H7" s="258"/>
      <c r="I7" s="259"/>
      <c r="J7" s="231"/>
      <c r="K7" s="332"/>
      <c r="L7" s="216"/>
      <c r="M7" s="254" t="str">
        <f t="array" ref="M7">IF(I7="Yes",IF(NOT(K7),L7,K7),IF(I7&lt;&gt;"Yes",""))</f>
        <v/>
      </c>
      <c r="N7" s="260"/>
      <c r="O7" s="231"/>
      <c r="P7" s="231"/>
      <c r="Q7" s="261"/>
      <c r="R7" s="321"/>
      <c r="S7" s="210" t="str">
        <f t="shared" si="1"/>
        <v/>
      </c>
      <c r="T7" s="201"/>
      <c r="U7" s="262"/>
      <c r="V7" s="260"/>
      <c r="W7" s="231"/>
      <c r="AA7" s="326" t="b">
        <f t="shared" si="2"/>
        <v>0</v>
      </c>
      <c r="AB7" s="326" t="b">
        <f t="shared" si="3"/>
        <v>0</v>
      </c>
      <c r="AC7" s="326" t="b">
        <f t="shared" si="4"/>
        <v>0</v>
      </c>
      <c r="AD7" s="326" t="b">
        <f t="shared" si="5"/>
        <v>0</v>
      </c>
      <c r="AE7" s="326" t="b">
        <f t="shared" si="6"/>
        <v>0</v>
      </c>
      <c r="AF7" s="326" t="b">
        <f t="shared" si="7"/>
        <v>0</v>
      </c>
    </row>
    <row r="8" spans="1:45" ht="15.75" customHeight="1" thickBot="1" x14ac:dyDescent="0.35">
      <c r="A8" s="231"/>
      <c r="B8" s="231"/>
      <c r="C8" s="257"/>
      <c r="D8" s="256">
        <f t="shared" ca="1" si="0"/>
        <v>122</v>
      </c>
      <c r="E8" s="231"/>
      <c r="F8" s="231"/>
      <c r="G8" s="231"/>
      <c r="H8" s="258"/>
      <c r="I8" s="259"/>
      <c r="J8" s="231"/>
      <c r="K8" s="332"/>
      <c r="L8" s="216"/>
      <c r="M8" s="254" t="str">
        <f t="array" ref="M8">IF(I8="Yes",IF(NOT(K8),L8,K8),IF(I8&lt;&gt;"Yes",""))</f>
        <v/>
      </c>
      <c r="N8" s="258"/>
      <c r="O8" s="231"/>
      <c r="P8" s="231"/>
      <c r="Q8" s="261"/>
      <c r="R8" s="321"/>
      <c r="S8" s="210" t="str">
        <f t="shared" si="1"/>
        <v/>
      </c>
      <c r="T8" s="201"/>
      <c r="U8" s="262"/>
      <c r="V8" s="260"/>
      <c r="W8" s="231"/>
      <c r="AA8" s="326" t="b">
        <f t="shared" si="2"/>
        <v>0</v>
      </c>
      <c r="AB8" s="326" t="b">
        <f t="shared" si="3"/>
        <v>0</v>
      </c>
      <c r="AC8" s="326" t="b">
        <f t="shared" si="4"/>
        <v>0</v>
      </c>
      <c r="AD8" s="326" t="b">
        <f t="shared" si="5"/>
        <v>0</v>
      </c>
      <c r="AE8" s="326" t="b">
        <f t="shared" si="6"/>
        <v>0</v>
      </c>
      <c r="AF8" s="326" t="b">
        <f t="shared" si="7"/>
        <v>0</v>
      </c>
    </row>
    <row r="9" spans="1:45" ht="15.75" customHeight="1" thickBot="1" x14ac:dyDescent="0.35">
      <c r="A9" s="231"/>
      <c r="B9" s="231"/>
      <c r="C9" s="257"/>
      <c r="D9" s="256">
        <f t="shared" ca="1" si="0"/>
        <v>122</v>
      </c>
      <c r="E9" s="231"/>
      <c r="F9" s="231"/>
      <c r="G9" s="231"/>
      <c r="H9" s="258"/>
      <c r="I9" s="259"/>
      <c r="J9" s="231"/>
      <c r="K9" s="332"/>
      <c r="L9" s="216"/>
      <c r="M9" s="254" t="str">
        <f t="array" ref="M9">IF(I9="Yes",IF(NOT(K9),L9,K9),IF(I9&lt;&gt;"Yes",""))</f>
        <v/>
      </c>
      <c r="N9" s="258"/>
      <c r="O9" s="231"/>
      <c r="P9" s="231"/>
      <c r="Q9" s="261"/>
      <c r="R9" s="321"/>
      <c r="S9" s="210" t="str">
        <f t="shared" si="1"/>
        <v/>
      </c>
      <c r="T9" s="201"/>
      <c r="U9" s="262"/>
      <c r="V9" s="260"/>
      <c r="W9" s="231"/>
      <c r="AA9" s="326" t="b">
        <f t="shared" si="2"/>
        <v>0</v>
      </c>
      <c r="AB9" s="326" t="b">
        <f t="shared" si="3"/>
        <v>0</v>
      </c>
      <c r="AC9" s="326" t="b">
        <f t="shared" si="4"/>
        <v>0</v>
      </c>
      <c r="AD9" s="326" t="b">
        <f t="shared" si="5"/>
        <v>0</v>
      </c>
      <c r="AE9" s="326" t="b">
        <f t="shared" si="6"/>
        <v>0</v>
      </c>
      <c r="AF9" s="326" t="b">
        <f t="shared" si="7"/>
        <v>0</v>
      </c>
    </row>
    <row r="10" spans="1:45" ht="15.75" customHeight="1" thickBot="1" x14ac:dyDescent="0.35">
      <c r="A10" s="231"/>
      <c r="B10" s="231"/>
      <c r="C10" s="257"/>
      <c r="D10" s="256">
        <f t="shared" ca="1" si="0"/>
        <v>122</v>
      </c>
      <c r="E10" s="231"/>
      <c r="F10" s="231"/>
      <c r="G10" s="231"/>
      <c r="H10" s="258"/>
      <c r="I10" s="259"/>
      <c r="J10" s="231"/>
      <c r="K10" s="332"/>
      <c r="L10" s="216"/>
      <c r="M10" s="254" t="str">
        <f t="array" ref="M10">IF(I10="Yes",IF(NOT(K10),L10,K10),IF(I10&lt;&gt;"Yes",""))</f>
        <v/>
      </c>
      <c r="N10" s="258"/>
      <c r="O10" s="231"/>
      <c r="P10" s="231"/>
      <c r="Q10" s="261"/>
      <c r="R10" s="321"/>
      <c r="S10" s="210" t="str">
        <f t="shared" si="1"/>
        <v/>
      </c>
      <c r="T10" s="201"/>
      <c r="U10" s="262"/>
      <c r="V10" s="260"/>
      <c r="W10" s="231"/>
      <c r="AA10" s="326" t="b">
        <f t="shared" si="2"/>
        <v>0</v>
      </c>
      <c r="AB10" s="326" t="b">
        <f t="shared" si="3"/>
        <v>0</v>
      </c>
      <c r="AC10" s="326" t="b">
        <f t="shared" si="4"/>
        <v>0</v>
      </c>
      <c r="AD10" s="326" t="b">
        <f t="shared" si="5"/>
        <v>0</v>
      </c>
      <c r="AE10" s="326" t="b">
        <f t="shared" si="6"/>
        <v>0</v>
      </c>
      <c r="AF10" s="326" t="b">
        <f t="shared" si="7"/>
        <v>0</v>
      </c>
    </row>
    <row r="11" spans="1:45" ht="15.75" customHeight="1" thickBot="1" x14ac:dyDescent="0.35">
      <c r="A11" s="231"/>
      <c r="B11" s="231"/>
      <c r="C11" s="257"/>
      <c r="D11" s="256">
        <f t="shared" ca="1" si="0"/>
        <v>122</v>
      </c>
      <c r="E11" s="231"/>
      <c r="F11" s="231"/>
      <c r="G11" s="231"/>
      <c r="H11" s="258"/>
      <c r="I11" s="259"/>
      <c r="J11" s="231"/>
      <c r="K11" s="332"/>
      <c r="L11" s="220"/>
      <c r="M11" s="254" t="str">
        <f t="array" ref="M11">IF(I11="Yes",IF(NOT(K11),L11,K11),IF(I11&lt;&gt;"Yes",""))</f>
        <v/>
      </c>
      <c r="N11" s="258"/>
      <c r="O11" s="231"/>
      <c r="P11" s="231"/>
      <c r="Q11" s="261"/>
      <c r="R11" s="321"/>
      <c r="S11" s="210" t="str">
        <f t="shared" si="1"/>
        <v/>
      </c>
      <c r="T11" s="201"/>
      <c r="U11" s="262"/>
      <c r="V11" s="260"/>
      <c r="W11" s="231"/>
      <c r="AA11" s="326" t="b">
        <f t="shared" si="2"/>
        <v>0</v>
      </c>
      <c r="AB11" s="326" t="b">
        <f t="shared" si="3"/>
        <v>0</v>
      </c>
      <c r="AC11" s="326" t="b">
        <f t="shared" si="4"/>
        <v>0</v>
      </c>
      <c r="AD11" s="326" t="b">
        <f t="shared" si="5"/>
        <v>0</v>
      </c>
      <c r="AE11" s="326" t="b">
        <f t="shared" si="6"/>
        <v>0</v>
      </c>
      <c r="AF11" s="326" t="b">
        <f t="shared" si="7"/>
        <v>0</v>
      </c>
    </row>
    <row r="12" spans="1:45" ht="15.75" customHeight="1" thickBot="1" x14ac:dyDescent="0.35">
      <c r="A12" s="231"/>
      <c r="B12" s="231"/>
      <c r="C12" s="257"/>
      <c r="D12" s="256">
        <f t="shared" ca="1" si="0"/>
        <v>122</v>
      </c>
      <c r="E12" s="231"/>
      <c r="F12" s="231"/>
      <c r="G12" s="231"/>
      <c r="H12" s="258"/>
      <c r="I12" s="259"/>
      <c r="J12" s="231"/>
      <c r="K12" s="332"/>
      <c r="L12" s="216"/>
      <c r="M12" s="254" t="str">
        <f t="array" ref="M12">IF(I12="Yes",IF(NOT(K12),L12,K12),IF(I12&lt;&gt;"Yes",""))</f>
        <v/>
      </c>
      <c r="N12" s="258"/>
      <c r="O12" s="231"/>
      <c r="P12" s="231"/>
      <c r="Q12" s="261"/>
      <c r="R12" s="321"/>
      <c r="S12" s="210" t="str">
        <f t="shared" si="1"/>
        <v/>
      </c>
      <c r="T12" s="201"/>
      <c r="U12" s="262"/>
      <c r="V12" s="260"/>
      <c r="W12" s="231"/>
      <c r="AA12" s="326" t="b">
        <f t="shared" si="2"/>
        <v>0</v>
      </c>
      <c r="AB12" s="326" t="b">
        <f t="shared" si="3"/>
        <v>0</v>
      </c>
      <c r="AC12" s="326" t="b">
        <f t="shared" si="4"/>
        <v>0</v>
      </c>
      <c r="AD12" s="326" t="b">
        <f t="shared" si="5"/>
        <v>0</v>
      </c>
      <c r="AE12" s="326" t="b">
        <f t="shared" si="6"/>
        <v>0</v>
      </c>
      <c r="AF12" s="326" t="b">
        <f t="shared" si="7"/>
        <v>0</v>
      </c>
    </row>
    <row r="13" spans="1:45" ht="15.75" customHeight="1" thickBot="1" x14ac:dyDescent="0.35">
      <c r="A13" s="231"/>
      <c r="B13" s="231"/>
      <c r="C13" s="257"/>
      <c r="D13" s="256">
        <f t="shared" ca="1" si="0"/>
        <v>122</v>
      </c>
      <c r="E13" s="231"/>
      <c r="F13" s="231"/>
      <c r="G13" s="231"/>
      <c r="H13" s="258"/>
      <c r="I13" s="259"/>
      <c r="J13" s="231"/>
      <c r="K13" s="332"/>
      <c r="L13" s="216"/>
      <c r="M13" s="254" t="str">
        <f t="array" ref="M13">IF(I13="Yes",IF(NOT(K13),L13,K13),IF(I13&lt;&gt;"Yes",""))</f>
        <v/>
      </c>
      <c r="N13" s="258"/>
      <c r="O13" s="231"/>
      <c r="P13" s="231"/>
      <c r="Q13" s="261"/>
      <c r="R13" s="321"/>
      <c r="S13" s="210" t="str">
        <f t="shared" si="1"/>
        <v/>
      </c>
      <c r="T13" s="201"/>
      <c r="U13" s="262"/>
      <c r="V13" s="260"/>
      <c r="W13" s="231"/>
      <c r="AA13" s="326" t="b">
        <f t="shared" si="2"/>
        <v>0</v>
      </c>
      <c r="AB13" s="326" t="b">
        <f t="shared" si="3"/>
        <v>0</v>
      </c>
      <c r="AC13" s="326" t="b">
        <f t="shared" si="4"/>
        <v>0</v>
      </c>
      <c r="AD13" s="326" t="b">
        <f t="shared" si="5"/>
        <v>0</v>
      </c>
      <c r="AE13" s="326" t="b">
        <f t="shared" si="6"/>
        <v>0</v>
      </c>
      <c r="AF13" s="326" t="b">
        <f t="shared" si="7"/>
        <v>0</v>
      </c>
    </row>
    <row r="14" spans="1:45" ht="15.75" customHeight="1" thickBot="1" x14ac:dyDescent="0.35">
      <c r="A14" s="231"/>
      <c r="B14" s="231"/>
      <c r="C14" s="257"/>
      <c r="D14" s="256">
        <f t="shared" ca="1" si="0"/>
        <v>122</v>
      </c>
      <c r="E14" s="231"/>
      <c r="F14" s="231"/>
      <c r="G14" s="231"/>
      <c r="H14" s="258"/>
      <c r="I14" s="259"/>
      <c r="J14" s="231"/>
      <c r="K14" s="332"/>
      <c r="L14" s="216"/>
      <c r="M14" s="254" t="str">
        <f t="array" ref="M14">IF(I14="Yes",IF(NOT(K14),L14,K14),IF(I14&lt;&gt;"Yes",""))</f>
        <v/>
      </c>
      <c r="N14" s="258"/>
      <c r="O14" s="231"/>
      <c r="P14" s="231"/>
      <c r="Q14" s="261"/>
      <c r="R14" s="321"/>
      <c r="S14" s="210" t="str">
        <f t="shared" si="1"/>
        <v/>
      </c>
      <c r="T14" s="201"/>
      <c r="U14" s="262"/>
      <c r="V14" s="260"/>
      <c r="W14" s="231"/>
      <c r="AA14" s="326" t="b">
        <f t="shared" si="2"/>
        <v>0</v>
      </c>
      <c r="AB14" s="326" t="b">
        <f t="shared" si="3"/>
        <v>0</v>
      </c>
      <c r="AC14" s="326" t="b">
        <f t="shared" si="4"/>
        <v>0</v>
      </c>
      <c r="AD14" s="326" t="b">
        <f t="shared" si="5"/>
        <v>0</v>
      </c>
      <c r="AE14" s="326" t="b">
        <f t="shared" si="6"/>
        <v>0</v>
      </c>
      <c r="AF14" s="326" t="b">
        <f t="shared" si="7"/>
        <v>0</v>
      </c>
    </row>
    <row r="15" spans="1:45" ht="15.75" customHeight="1" thickBot="1" x14ac:dyDescent="0.35">
      <c r="A15" s="231"/>
      <c r="B15" s="231"/>
      <c r="C15" s="257"/>
      <c r="D15" s="256">
        <f t="shared" ca="1" si="0"/>
        <v>122</v>
      </c>
      <c r="E15" s="231"/>
      <c r="F15" s="231"/>
      <c r="G15" s="231"/>
      <c r="H15" s="258"/>
      <c r="I15" s="259"/>
      <c r="J15" s="231"/>
      <c r="K15" s="332"/>
      <c r="L15" s="220"/>
      <c r="M15" s="254" t="str">
        <f t="array" ref="M15">IF(I15="Yes",IF(NOT(K15),L15,K15),IF(I15&lt;&gt;"Yes",""))</f>
        <v/>
      </c>
      <c r="N15" s="258"/>
      <c r="O15" s="231"/>
      <c r="P15" s="231"/>
      <c r="Q15" s="261"/>
      <c r="R15" s="321"/>
      <c r="S15" s="210" t="str">
        <f t="shared" si="1"/>
        <v/>
      </c>
      <c r="T15" s="201"/>
      <c r="U15" s="262"/>
      <c r="V15" s="260"/>
      <c r="W15" s="231"/>
      <c r="AA15" s="326" t="b">
        <f t="shared" si="2"/>
        <v>0</v>
      </c>
      <c r="AB15" s="326" t="b">
        <f t="shared" si="3"/>
        <v>0</v>
      </c>
      <c r="AC15" s="326" t="b">
        <f t="shared" si="4"/>
        <v>0</v>
      </c>
      <c r="AD15" s="326" t="b">
        <f t="shared" si="5"/>
        <v>0</v>
      </c>
      <c r="AE15" s="326" t="b">
        <f t="shared" si="6"/>
        <v>0</v>
      </c>
      <c r="AF15" s="326" t="b">
        <f t="shared" si="7"/>
        <v>0</v>
      </c>
    </row>
    <row r="16" spans="1:45" ht="15.75" customHeight="1" thickBot="1" x14ac:dyDescent="0.35">
      <c r="A16" s="231"/>
      <c r="B16" s="231"/>
      <c r="C16" s="257"/>
      <c r="D16" s="256">
        <f t="shared" ca="1" si="0"/>
        <v>122</v>
      </c>
      <c r="E16" s="231"/>
      <c r="F16" s="231"/>
      <c r="G16" s="231"/>
      <c r="H16" s="258"/>
      <c r="I16" s="259"/>
      <c r="J16" s="231"/>
      <c r="K16" s="332"/>
      <c r="L16" s="216"/>
      <c r="M16" s="254" t="str">
        <f t="array" ref="M16">IF(I16="Yes",IF(NOT(K16),L16,K16),IF(I16&lt;&gt;"Yes",""))</f>
        <v/>
      </c>
      <c r="N16" s="258"/>
      <c r="O16" s="231"/>
      <c r="P16" s="231"/>
      <c r="Q16" s="261"/>
      <c r="R16" s="321"/>
      <c r="S16" s="210" t="str">
        <f t="shared" si="1"/>
        <v/>
      </c>
      <c r="T16" s="201"/>
      <c r="U16" s="262"/>
      <c r="V16" s="260"/>
      <c r="W16" s="231"/>
      <c r="AA16" s="326" t="b">
        <f t="shared" si="2"/>
        <v>0</v>
      </c>
      <c r="AB16" s="326" t="b">
        <f t="shared" si="3"/>
        <v>0</v>
      </c>
      <c r="AC16" s="326" t="b">
        <f t="shared" si="4"/>
        <v>0</v>
      </c>
      <c r="AD16" s="326" t="b">
        <f t="shared" si="5"/>
        <v>0</v>
      </c>
      <c r="AE16" s="326" t="b">
        <f t="shared" si="6"/>
        <v>0</v>
      </c>
      <c r="AF16" s="326" t="b">
        <f t="shared" si="7"/>
        <v>0</v>
      </c>
    </row>
    <row r="17" spans="1:32" ht="15.75" customHeight="1" thickBot="1" x14ac:dyDescent="0.35">
      <c r="A17" s="231"/>
      <c r="B17" s="231"/>
      <c r="C17" s="257"/>
      <c r="D17" s="256">
        <f t="shared" ca="1" si="0"/>
        <v>122</v>
      </c>
      <c r="E17" s="231"/>
      <c r="F17" s="231"/>
      <c r="G17" s="231"/>
      <c r="H17" s="258"/>
      <c r="I17" s="259"/>
      <c r="J17" s="231"/>
      <c r="K17" s="332"/>
      <c r="L17" s="216"/>
      <c r="M17" s="254" t="str">
        <f t="array" ref="M17">IF(I17="Yes",IF(NOT(K17),L17,K17),IF(I17&lt;&gt;"Yes",""))</f>
        <v/>
      </c>
      <c r="N17" s="258"/>
      <c r="O17" s="231"/>
      <c r="P17" s="231"/>
      <c r="Q17" s="261"/>
      <c r="R17" s="321"/>
      <c r="S17" s="210" t="str">
        <f t="shared" si="1"/>
        <v/>
      </c>
      <c r="T17" s="201"/>
      <c r="U17" s="262"/>
      <c r="V17" s="260"/>
      <c r="W17" s="231"/>
      <c r="AA17" s="326" t="b">
        <f t="shared" si="2"/>
        <v>0</v>
      </c>
      <c r="AB17" s="326" t="b">
        <f t="shared" si="3"/>
        <v>0</v>
      </c>
      <c r="AC17" s="326" t="b">
        <f t="shared" si="4"/>
        <v>0</v>
      </c>
      <c r="AD17" s="326" t="b">
        <f t="shared" si="5"/>
        <v>0</v>
      </c>
      <c r="AE17" s="326" t="b">
        <f t="shared" si="6"/>
        <v>0</v>
      </c>
      <c r="AF17" s="326" t="b">
        <f t="shared" si="7"/>
        <v>0</v>
      </c>
    </row>
    <row r="18" spans="1:32" ht="15.75" customHeight="1" thickBot="1" x14ac:dyDescent="0.35">
      <c r="A18" s="231"/>
      <c r="B18" s="231"/>
      <c r="C18" s="257"/>
      <c r="D18" s="256">
        <f t="shared" ca="1" si="0"/>
        <v>122</v>
      </c>
      <c r="E18" s="231"/>
      <c r="F18" s="231"/>
      <c r="G18" s="231"/>
      <c r="H18" s="258"/>
      <c r="I18" s="259"/>
      <c r="J18" s="231"/>
      <c r="K18" s="332"/>
      <c r="L18" s="216"/>
      <c r="M18" s="254" t="str">
        <f t="array" ref="M18">IF(I18="Yes",IF(NOT(K18),L18,K18),IF(I18&lt;&gt;"Yes",""))</f>
        <v/>
      </c>
      <c r="N18" s="258"/>
      <c r="O18" s="231"/>
      <c r="P18" s="231"/>
      <c r="Q18" s="261"/>
      <c r="R18" s="321"/>
      <c r="S18" s="210" t="str">
        <f t="shared" si="1"/>
        <v/>
      </c>
      <c r="T18" s="201"/>
      <c r="U18" s="262"/>
      <c r="V18" s="260"/>
      <c r="W18" s="231"/>
      <c r="AA18" s="326" t="b">
        <f t="shared" si="2"/>
        <v>0</v>
      </c>
      <c r="AB18" s="326" t="b">
        <f t="shared" si="3"/>
        <v>0</v>
      </c>
      <c r="AC18" s="326" t="b">
        <f t="shared" si="4"/>
        <v>0</v>
      </c>
      <c r="AD18" s="326" t="b">
        <f t="shared" si="5"/>
        <v>0</v>
      </c>
      <c r="AE18" s="326" t="b">
        <f t="shared" si="6"/>
        <v>0</v>
      </c>
      <c r="AF18" s="326" t="b">
        <f t="shared" si="7"/>
        <v>0</v>
      </c>
    </row>
    <row r="19" spans="1:32" ht="15.75" customHeight="1" thickBot="1" x14ac:dyDescent="0.35">
      <c r="A19" s="231"/>
      <c r="B19" s="231"/>
      <c r="C19" s="257"/>
      <c r="D19" s="256">
        <f t="shared" ca="1" si="0"/>
        <v>122</v>
      </c>
      <c r="E19" s="231"/>
      <c r="F19" s="231"/>
      <c r="G19" s="231"/>
      <c r="H19" s="258"/>
      <c r="I19" s="259"/>
      <c r="J19" s="231"/>
      <c r="K19" s="332"/>
      <c r="L19" s="216"/>
      <c r="M19" s="254" t="str">
        <f t="array" ref="M19">IF(I19="Yes",IF(NOT(K19),L19,K19),IF(I19&lt;&gt;"Yes",""))</f>
        <v/>
      </c>
      <c r="N19" s="258"/>
      <c r="O19" s="231"/>
      <c r="P19" s="231"/>
      <c r="Q19" s="261"/>
      <c r="R19" s="321"/>
      <c r="S19" s="210" t="str">
        <f t="shared" si="1"/>
        <v/>
      </c>
      <c r="T19" s="201"/>
      <c r="U19" s="262"/>
      <c r="V19" s="260"/>
      <c r="W19" s="231"/>
      <c r="AA19" s="326" t="b">
        <f t="shared" si="2"/>
        <v>0</v>
      </c>
      <c r="AB19" s="326" t="b">
        <f t="shared" si="3"/>
        <v>0</v>
      </c>
      <c r="AC19" s="326" t="b">
        <f t="shared" si="4"/>
        <v>0</v>
      </c>
      <c r="AD19" s="326" t="b">
        <f t="shared" si="5"/>
        <v>0</v>
      </c>
      <c r="AE19" s="326" t="b">
        <f t="shared" si="6"/>
        <v>0</v>
      </c>
      <c r="AF19" s="326" t="b">
        <f t="shared" si="7"/>
        <v>0</v>
      </c>
    </row>
    <row r="20" spans="1:32" ht="15.75" customHeight="1" thickBot="1" x14ac:dyDescent="0.35">
      <c r="A20" s="231"/>
      <c r="B20" s="231"/>
      <c r="C20" s="257"/>
      <c r="D20" s="256">
        <f t="shared" ca="1" si="0"/>
        <v>122</v>
      </c>
      <c r="E20" s="231"/>
      <c r="F20" s="231"/>
      <c r="G20" s="231"/>
      <c r="H20" s="258"/>
      <c r="I20" s="259"/>
      <c r="J20" s="231"/>
      <c r="K20" s="332"/>
      <c r="L20" s="220"/>
      <c r="M20" s="254" t="str">
        <f t="array" ref="M20">IF(I20="Yes",IF(NOT(K20),L20,K20),IF(I20&lt;&gt;"Yes",""))</f>
        <v/>
      </c>
      <c r="N20" s="258"/>
      <c r="O20" s="231"/>
      <c r="P20" s="231"/>
      <c r="Q20" s="261"/>
      <c r="R20" s="321"/>
      <c r="S20" s="210" t="str">
        <f t="shared" si="1"/>
        <v/>
      </c>
      <c r="T20" s="201"/>
      <c r="U20" s="262"/>
      <c r="V20" s="260"/>
      <c r="W20" s="231"/>
      <c r="AA20" s="326" t="b">
        <f t="shared" si="2"/>
        <v>0</v>
      </c>
      <c r="AB20" s="326" t="b">
        <f t="shared" si="3"/>
        <v>0</v>
      </c>
      <c r="AC20" s="326" t="b">
        <f t="shared" si="4"/>
        <v>0</v>
      </c>
      <c r="AD20" s="326" t="b">
        <f t="shared" si="5"/>
        <v>0</v>
      </c>
      <c r="AE20" s="326" t="b">
        <f t="shared" si="6"/>
        <v>0</v>
      </c>
      <c r="AF20" s="326" t="b">
        <f t="shared" si="7"/>
        <v>0</v>
      </c>
    </row>
    <row r="21" spans="1:32" ht="15.75" customHeight="1" thickBot="1" x14ac:dyDescent="0.35">
      <c r="A21" s="231"/>
      <c r="B21" s="231"/>
      <c r="C21" s="257"/>
      <c r="D21" s="256">
        <f t="shared" ca="1" si="0"/>
        <v>122</v>
      </c>
      <c r="E21" s="231"/>
      <c r="F21" s="231"/>
      <c r="G21" s="231"/>
      <c r="H21" s="258"/>
      <c r="I21" s="259"/>
      <c r="J21" s="231"/>
      <c r="K21" s="332"/>
      <c r="L21" s="216"/>
      <c r="M21" s="254" t="str">
        <f t="array" ref="M21">IF(I21="Yes",IF(NOT(K21),L21,K21),IF(I21&lt;&gt;"Yes",""))</f>
        <v/>
      </c>
      <c r="N21" s="258"/>
      <c r="O21" s="231"/>
      <c r="P21" s="231"/>
      <c r="Q21" s="261"/>
      <c r="R21" s="321"/>
      <c r="S21" s="210" t="str">
        <f t="shared" si="1"/>
        <v/>
      </c>
      <c r="T21" s="201"/>
      <c r="U21" s="262"/>
      <c r="V21" s="260"/>
      <c r="W21" s="231"/>
      <c r="AA21" s="326" t="b">
        <f t="shared" si="2"/>
        <v>0</v>
      </c>
      <c r="AB21" s="326" t="b">
        <f t="shared" si="3"/>
        <v>0</v>
      </c>
      <c r="AC21" s="326" t="b">
        <f t="shared" si="4"/>
        <v>0</v>
      </c>
      <c r="AD21" s="326" t="b">
        <f t="shared" si="5"/>
        <v>0</v>
      </c>
      <c r="AE21" s="326" t="b">
        <f t="shared" si="6"/>
        <v>0</v>
      </c>
      <c r="AF21" s="326" t="b">
        <f t="shared" si="7"/>
        <v>0</v>
      </c>
    </row>
    <row r="22" spans="1:32" ht="15.75" customHeight="1" thickBot="1" x14ac:dyDescent="0.35">
      <c r="A22" s="231"/>
      <c r="B22" s="231"/>
      <c r="C22" s="257"/>
      <c r="D22" s="256">
        <f t="shared" ca="1" si="0"/>
        <v>122</v>
      </c>
      <c r="E22" s="231"/>
      <c r="F22" s="231"/>
      <c r="G22" s="231"/>
      <c r="H22" s="258"/>
      <c r="I22" s="259"/>
      <c r="J22" s="231"/>
      <c r="K22" s="332"/>
      <c r="L22" s="220"/>
      <c r="M22" s="254" t="str">
        <f t="array" ref="M22">IF(I22="Yes",IF(NOT(K22),L22,K22),IF(I22&lt;&gt;"Yes",""))</f>
        <v/>
      </c>
      <c r="N22" s="258"/>
      <c r="O22" s="231"/>
      <c r="P22" s="231"/>
      <c r="Q22" s="261"/>
      <c r="R22" s="321"/>
      <c r="S22" s="210" t="str">
        <f t="shared" si="1"/>
        <v/>
      </c>
      <c r="T22" s="201"/>
      <c r="U22" s="262"/>
      <c r="V22" s="260"/>
      <c r="W22" s="231"/>
      <c r="AA22" s="326" t="b">
        <f t="shared" si="2"/>
        <v>0</v>
      </c>
      <c r="AB22" s="326" t="b">
        <f t="shared" si="3"/>
        <v>0</v>
      </c>
      <c r="AC22" s="326" t="b">
        <f t="shared" si="4"/>
        <v>0</v>
      </c>
      <c r="AD22" s="326" t="b">
        <f t="shared" si="5"/>
        <v>0</v>
      </c>
      <c r="AE22" s="326" t="b">
        <f t="shared" si="6"/>
        <v>0</v>
      </c>
      <c r="AF22" s="326" t="b">
        <f t="shared" si="7"/>
        <v>0</v>
      </c>
    </row>
    <row r="23" spans="1:32" ht="15.75" customHeight="1" thickBot="1" x14ac:dyDescent="0.35">
      <c r="A23" s="231"/>
      <c r="B23" s="231"/>
      <c r="C23" s="257"/>
      <c r="D23" s="256">
        <f t="shared" ca="1" si="0"/>
        <v>122</v>
      </c>
      <c r="E23" s="231"/>
      <c r="F23" s="231"/>
      <c r="G23" s="231"/>
      <c r="H23" s="258"/>
      <c r="I23" s="259"/>
      <c r="J23" s="231"/>
      <c r="K23" s="332"/>
      <c r="L23" s="216"/>
      <c r="M23" s="254" t="str">
        <f t="array" ref="M23">IF(I23="Yes",IF(NOT(K23),L23,K23),IF(I23&lt;&gt;"Yes",""))</f>
        <v/>
      </c>
      <c r="N23" s="258"/>
      <c r="O23" s="231"/>
      <c r="P23" s="231"/>
      <c r="Q23" s="261"/>
      <c r="R23" s="321"/>
      <c r="S23" s="210" t="str">
        <f t="shared" si="1"/>
        <v/>
      </c>
      <c r="T23" s="201"/>
      <c r="U23" s="262"/>
      <c r="V23" s="260"/>
      <c r="W23" s="231"/>
      <c r="AA23" s="326" t="b">
        <f t="shared" si="2"/>
        <v>0</v>
      </c>
      <c r="AB23" s="326" t="b">
        <f t="shared" si="3"/>
        <v>0</v>
      </c>
      <c r="AC23" s="326" t="b">
        <f t="shared" si="4"/>
        <v>0</v>
      </c>
      <c r="AD23" s="326" t="b">
        <f t="shared" si="5"/>
        <v>0</v>
      </c>
      <c r="AE23" s="326" t="b">
        <f t="shared" si="6"/>
        <v>0</v>
      </c>
      <c r="AF23" s="326" t="b">
        <f t="shared" si="7"/>
        <v>0</v>
      </c>
    </row>
    <row r="24" spans="1:32" ht="15.75" customHeight="1" thickBot="1" x14ac:dyDescent="0.35">
      <c r="A24" s="231"/>
      <c r="B24" s="231"/>
      <c r="C24" s="257"/>
      <c r="D24" s="256">
        <f t="shared" ca="1" si="0"/>
        <v>122</v>
      </c>
      <c r="E24" s="231"/>
      <c r="F24" s="231"/>
      <c r="G24" s="231"/>
      <c r="H24" s="258"/>
      <c r="I24" s="259"/>
      <c r="J24" s="231"/>
      <c r="K24" s="332"/>
      <c r="L24" s="220"/>
      <c r="M24" s="254" t="str">
        <f t="array" ref="M24">IF(I24="Yes",IF(NOT(K24),L24,K24),IF(I24&lt;&gt;"Yes",""))</f>
        <v/>
      </c>
      <c r="N24" s="258"/>
      <c r="O24" s="231"/>
      <c r="P24" s="231"/>
      <c r="Q24" s="261"/>
      <c r="R24" s="321"/>
      <c r="S24" s="210" t="str">
        <f t="shared" si="1"/>
        <v/>
      </c>
      <c r="T24" s="201"/>
      <c r="U24" s="262"/>
      <c r="V24" s="260"/>
      <c r="W24" s="231"/>
      <c r="AA24" s="326" t="b">
        <f t="shared" si="2"/>
        <v>0</v>
      </c>
      <c r="AB24" s="326" t="b">
        <f t="shared" si="3"/>
        <v>0</v>
      </c>
      <c r="AC24" s="326" t="b">
        <f t="shared" si="4"/>
        <v>0</v>
      </c>
      <c r="AD24" s="326" t="b">
        <f t="shared" si="5"/>
        <v>0</v>
      </c>
      <c r="AE24" s="326" t="b">
        <f t="shared" si="6"/>
        <v>0</v>
      </c>
      <c r="AF24" s="326" t="b">
        <f t="shared" si="7"/>
        <v>0</v>
      </c>
    </row>
    <row r="25" spans="1:32" ht="15.75" customHeight="1" thickBot="1" x14ac:dyDescent="0.35">
      <c r="A25" s="231"/>
      <c r="B25" s="231"/>
      <c r="C25" s="257"/>
      <c r="D25" s="256">
        <f t="shared" ca="1" si="0"/>
        <v>122</v>
      </c>
      <c r="E25" s="231"/>
      <c r="F25" s="231"/>
      <c r="G25" s="231"/>
      <c r="H25" s="258"/>
      <c r="I25" s="259"/>
      <c r="J25" s="231"/>
      <c r="K25" s="332"/>
      <c r="L25" s="216"/>
      <c r="M25" s="254" t="str">
        <f t="array" ref="M25">IF(I25="Yes",IF(NOT(K25),L25,K25),IF(I25&lt;&gt;"Yes",""))</f>
        <v/>
      </c>
      <c r="N25" s="258"/>
      <c r="O25" s="231"/>
      <c r="P25" s="231"/>
      <c r="Q25" s="261"/>
      <c r="R25" s="321"/>
      <c r="S25" s="210" t="str">
        <f t="shared" si="1"/>
        <v/>
      </c>
      <c r="T25" s="201"/>
      <c r="U25" s="262"/>
      <c r="V25" s="260"/>
      <c r="W25" s="231"/>
      <c r="AA25" s="326" t="b">
        <f t="shared" si="2"/>
        <v>0</v>
      </c>
      <c r="AB25" s="326" t="b">
        <f t="shared" si="3"/>
        <v>0</v>
      </c>
      <c r="AC25" s="326" t="b">
        <f t="shared" si="4"/>
        <v>0</v>
      </c>
      <c r="AD25" s="326" t="b">
        <f t="shared" si="5"/>
        <v>0</v>
      </c>
      <c r="AE25" s="326" t="b">
        <f t="shared" si="6"/>
        <v>0</v>
      </c>
      <c r="AF25" s="326" t="b">
        <f t="shared" si="7"/>
        <v>0</v>
      </c>
    </row>
    <row r="26" spans="1:32" ht="15.75" customHeight="1" thickBot="1" x14ac:dyDescent="0.35">
      <c r="A26" s="231"/>
      <c r="B26" s="231"/>
      <c r="C26" s="257"/>
      <c r="D26" s="256">
        <f t="shared" ca="1" si="0"/>
        <v>122</v>
      </c>
      <c r="E26" s="231"/>
      <c r="F26" s="231"/>
      <c r="G26" s="231"/>
      <c r="H26" s="258"/>
      <c r="I26" s="259"/>
      <c r="J26" s="231"/>
      <c r="K26" s="332"/>
      <c r="L26" s="216"/>
      <c r="M26" s="254" t="str">
        <f t="array" ref="M26">IF(I26="Yes",IF(NOT(K26),L26,K26),IF(I26&lt;&gt;"Yes",""))</f>
        <v/>
      </c>
      <c r="N26" s="258"/>
      <c r="O26" s="231"/>
      <c r="P26" s="231"/>
      <c r="Q26" s="261"/>
      <c r="R26" s="321"/>
      <c r="S26" s="210" t="str">
        <f t="shared" si="1"/>
        <v/>
      </c>
      <c r="T26" s="201"/>
      <c r="U26" s="262"/>
      <c r="V26" s="260"/>
      <c r="W26" s="231"/>
      <c r="AA26" s="326" t="b">
        <f t="shared" si="2"/>
        <v>0</v>
      </c>
      <c r="AB26" s="326" t="b">
        <f t="shared" si="3"/>
        <v>0</v>
      </c>
      <c r="AC26" s="326" t="b">
        <f t="shared" si="4"/>
        <v>0</v>
      </c>
      <c r="AD26" s="326" t="b">
        <f t="shared" si="5"/>
        <v>0</v>
      </c>
      <c r="AE26" s="326" t="b">
        <f t="shared" si="6"/>
        <v>0</v>
      </c>
      <c r="AF26" s="326" t="b">
        <f t="shared" si="7"/>
        <v>0</v>
      </c>
    </row>
    <row r="27" spans="1:32" ht="15.75" customHeight="1" thickBot="1" x14ac:dyDescent="0.35">
      <c r="A27" s="231"/>
      <c r="B27" s="231"/>
      <c r="C27" s="257"/>
      <c r="D27" s="256">
        <f t="shared" ca="1" si="0"/>
        <v>122</v>
      </c>
      <c r="E27" s="231"/>
      <c r="F27" s="231"/>
      <c r="G27" s="231"/>
      <c r="H27" s="258"/>
      <c r="I27" s="259"/>
      <c r="J27" s="231"/>
      <c r="K27" s="332"/>
      <c r="L27" s="216"/>
      <c r="M27" s="254" t="str">
        <f t="array" ref="M27">IF(I27="Yes",IF(NOT(K27),L27,K27),IF(I27&lt;&gt;"Yes",""))</f>
        <v/>
      </c>
      <c r="N27" s="258"/>
      <c r="O27" s="231"/>
      <c r="P27" s="231"/>
      <c r="Q27" s="261"/>
      <c r="R27" s="321"/>
      <c r="S27" s="210" t="str">
        <f t="shared" si="1"/>
        <v/>
      </c>
      <c r="T27" s="201"/>
      <c r="U27" s="262"/>
      <c r="V27" s="260"/>
      <c r="W27" s="231"/>
      <c r="AA27" s="326" t="b">
        <f t="shared" si="2"/>
        <v>0</v>
      </c>
      <c r="AB27" s="326" t="b">
        <f t="shared" si="3"/>
        <v>0</v>
      </c>
      <c r="AC27" s="326" t="b">
        <f t="shared" si="4"/>
        <v>0</v>
      </c>
      <c r="AD27" s="326" t="b">
        <f t="shared" si="5"/>
        <v>0</v>
      </c>
      <c r="AE27" s="326" t="b">
        <f t="shared" si="6"/>
        <v>0</v>
      </c>
      <c r="AF27" s="326" t="b">
        <f t="shared" si="7"/>
        <v>0</v>
      </c>
    </row>
    <row r="28" spans="1:32" ht="15.75" customHeight="1" thickBot="1" x14ac:dyDescent="0.35">
      <c r="A28" s="231"/>
      <c r="B28" s="231"/>
      <c r="C28" s="257"/>
      <c r="D28" s="256">
        <f t="shared" ca="1" si="0"/>
        <v>122</v>
      </c>
      <c r="E28" s="231"/>
      <c r="F28" s="231"/>
      <c r="G28" s="231"/>
      <c r="H28" s="258"/>
      <c r="I28" s="259"/>
      <c r="J28" s="231"/>
      <c r="K28" s="332"/>
      <c r="L28" s="220"/>
      <c r="M28" s="254" t="str">
        <f t="array" ref="M28">IF(I28="Yes",IF(NOT(K28),L28,K28),IF(I28&lt;&gt;"Yes",""))</f>
        <v/>
      </c>
      <c r="N28" s="258"/>
      <c r="O28" s="231"/>
      <c r="P28" s="231"/>
      <c r="Q28" s="261"/>
      <c r="R28" s="321"/>
      <c r="S28" s="210" t="str">
        <f t="shared" si="1"/>
        <v/>
      </c>
      <c r="T28" s="201"/>
      <c r="U28" s="262"/>
      <c r="V28" s="260"/>
      <c r="W28" s="231"/>
      <c r="AA28" s="326" t="b">
        <f t="shared" si="2"/>
        <v>0</v>
      </c>
      <c r="AB28" s="326" t="b">
        <f t="shared" si="3"/>
        <v>0</v>
      </c>
      <c r="AC28" s="326" t="b">
        <f t="shared" si="4"/>
        <v>0</v>
      </c>
      <c r="AD28" s="326" t="b">
        <f t="shared" si="5"/>
        <v>0</v>
      </c>
      <c r="AE28" s="326" t="b">
        <f t="shared" si="6"/>
        <v>0</v>
      </c>
      <c r="AF28" s="326" t="b">
        <f t="shared" si="7"/>
        <v>0</v>
      </c>
    </row>
    <row r="29" spans="1:32" ht="15.75" customHeight="1" thickBot="1" x14ac:dyDescent="0.35">
      <c r="A29" s="231"/>
      <c r="B29" s="231"/>
      <c r="C29" s="257"/>
      <c r="D29" s="256">
        <f t="shared" ca="1" si="0"/>
        <v>122</v>
      </c>
      <c r="E29" s="231"/>
      <c r="F29" s="231"/>
      <c r="G29" s="231"/>
      <c r="H29" s="258"/>
      <c r="I29" s="259"/>
      <c r="J29" s="231"/>
      <c r="K29" s="332"/>
      <c r="L29" s="216"/>
      <c r="M29" s="254" t="str">
        <f t="array" ref="M29">IF(I29="Yes",IF(NOT(K29),L29,K29),IF(I29&lt;&gt;"Yes",""))</f>
        <v/>
      </c>
      <c r="N29" s="258"/>
      <c r="O29" s="231"/>
      <c r="P29" s="231"/>
      <c r="Q29" s="261"/>
      <c r="R29" s="321"/>
      <c r="S29" s="210" t="str">
        <f t="shared" si="1"/>
        <v/>
      </c>
      <c r="T29" s="201"/>
      <c r="U29" s="262"/>
      <c r="V29" s="260"/>
      <c r="W29" s="231"/>
      <c r="AA29" s="326" t="b">
        <f t="shared" si="2"/>
        <v>0</v>
      </c>
      <c r="AB29" s="326" t="b">
        <f t="shared" si="3"/>
        <v>0</v>
      </c>
      <c r="AC29" s="326" t="b">
        <f t="shared" si="4"/>
        <v>0</v>
      </c>
      <c r="AD29" s="326" t="b">
        <f t="shared" si="5"/>
        <v>0</v>
      </c>
      <c r="AE29" s="326" t="b">
        <f t="shared" si="6"/>
        <v>0</v>
      </c>
      <c r="AF29" s="326" t="b">
        <f t="shared" si="7"/>
        <v>0</v>
      </c>
    </row>
    <row r="30" spans="1:32" ht="15.75" customHeight="1" thickBot="1" x14ac:dyDescent="0.35">
      <c r="A30" s="231"/>
      <c r="B30" s="231"/>
      <c r="C30" s="257"/>
      <c r="D30" s="256">
        <f t="shared" ca="1" si="0"/>
        <v>122</v>
      </c>
      <c r="E30" s="231"/>
      <c r="F30" s="231"/>
      <c r="G30" s="231"/>
      <c r="H30" s="258"/>
      <c r="I30" s="259"/>
      <c r="J30" s="231"/>
      <c r="K30" s="332"/>
      <c r="L30" s="216"/>
      <c r="M30" s="254" t="str">
        <f t="array" ref="M30">IF(I30="Yes",IF(NOT(K30),L30,K30),IF(I30&lt;&gt;"Yes",""))</f>
        <v/>
      </c>
      <c r="N30" s="258"/>
      <c r="O30" s="231"/>
      <c r="P30" s="231"/>
      <c r="Q30" s="261"/>
      <c r="R30" s="321"/>
      <c r="S30" s="210" t="str">
        <f t="shared" si="1"/>
        <v/>
      </c>
      <c r="T30" s="201"/>
      <c r="U30" s="262"/>
      <c r="V30" s="260"/>
      <c r="W30" s="231"/>
      <c r="AA30" s="326" t="b">
        <f t="shared" si="2"/>
        <v>0</v>
      </c>
      <c r="AB30" s="326" t="b">
        <f t="shared" si="3"/>
        <v>0</v>
      </c>
      <c r="AC30" s="326" t="b">
        <f t="shared" si="4"/>
        <v>0</v>
      </c>
      <c r="AD30" s="326" t="b">
        <f t="shared" si="5"/>
        <v>0</v>
      </c>
      <c r="AE30" s="326" t="b">
        <f t="shared" si="6"/>
        <v>0</v>
      </c>
      <c r="AF30" s="326" t="b">
        <f t="shared" si="7"/>
        <v>0</v>
      </c>
    </row>
    <row r="31" spans="1:32" ht="15.75" customHeight="1" thickBot="1" x14ac:dyDescent="0.35">
      <c r="A31" s="231"/>
      <c r="B31" s="231"/>
      <c r="C31" s="257"/>
      <c r="D31" s="256">
        <f t="shared" ca="1" si="0"/>
        <v>122</v>
      </c>
      <c r="E31" s="231"/>
      <c r="F31" s="231"/>
      <c r="G31" s="231"/>
      <c r="H31" s="258"/>
      <c r="I31" s="259"/>
      <c r="J31" s="231"/>
      <c r="K31" s="332"/>
      <c r="L31" s="216"/>
      <c r="M31" s="254" t="str">
        <f t="array" ref="M31">IF(I31="Yes",IF(NOT(K31),L31,K31),IF(I31&lt;&gt;"Yes",""))</f>
        <v/>
      </c>
      <c r="N31" s="258"/>
      <c r="O31" s="231"/>
      <c r="P31" s="231"/>
      <c r="Q31" s="261"/>
      <c r="R31" s="321"/>
      <c r="S31" s="210" t="str">
        <f t="shared" si="1"/>
        <v/>
      </c>
      <c r="T31" s="201"/>
      <c r="U31" s="262"/>
      <c r="V31" s="260"/>
      <c r="W31" s="231"/>
      <c r="AA31" s="326" t="b">
        <f t="shared" si="2"/>
        <v>0</v>
      </c>
      <c r="AB31" s="326" t="b">
        <f t="shared" si="3"/>
        <v>0</v>
      </c>
      <c r="AC31" s="326" t="b">
        <f t="shared" si="4"/>
        <v>0</v>
      </c>
      <c r="AD31" s="326" t="b">
        <f t="shared" si="5"/>
        <v>0</v>
      </c>
      <c r="AE31" s="326" t="b">
        <f t="shared" si="6"/>
        <v>0</v>
      </c>
      <c r="AF31" s="326" t="b">
        <f t="shared" si="7"/>
        <v>0</v>
      </c>
    </row>
    <row r="32" spans="1:32" ht="15.75" customHeight="1" thickBot="1" x14ac:dyDescent="0.35">
      <c r="A32" s="231"/>
      <c r="B32" s="231"/>
      <c r="C32" s="257"/>
      <c r="D32" s="256">
        <f t="shared" ca="1" si="0"/>
        <v>122</v>
      </c>
      <c r="E32" s="231"/>
      <c r="F32" s="231"/>
      <c r="G32" s="231"/>
      <c r="H32" s="258"/>
      <c r="I32" s="259"/>
      <c r="J32" s="231"/>
      <c r="K32" s="332"/>
      <c r="L32" s="216"/>
      <c r="M32" s="254" t="str">
        <f t="array" ref="M32">IF(I32="Yes",IF(NOT(K32),L32,K32),IF(I32&lt;&gt;"Yes",""))</f>
        <v/>
      </c>
      <c r="N32" s="258"/>
      <c r="O32" s="231"/>
      <c r="P32" s="231"/>
      <c r="Q32" s="261"/>
      <c r="R32" s="321"/>
      <c r="S32" s="210" t="str">
        <f t="shared" si="1"/>
        <v/>
      </c>
      <c r="T32" s="201"/>
      <c r="U32" s="262"/>
      <c r="V32" s="260"/>
      <c r="W32" s="231"/>
      <c r="AA32" s="326" t="b">
        <f t="shared" si="2"/>
        <v>0</v>
      </c>
      <c r="AB32" s="326" t="b">
        <f t="shared" si="3"/>
        <v>0</v>
      </c>
      <c r="AC32" s="326" t="b">
        <f t="shared" si="4"/>
        <v>0</v>
      </c>
      <c r="AD32" s="326" t="b">
        <f t="shared" si="5"/>
        <v>0</v>
      </c>
      <c r="AE32" s="326" t="b">
        <f t="shared" si="6"/>
        <v>0</v>
      </c>
      <c r="AF32" s="326" t="b">
        <f t="shared" si="7"/>
        <v>0</v>
      </c>
    </row>
    <row r="33" spans="1:32" ht="15.75" customHeight="1" thickBot="1" x14ac:dyDescent="0.35">
      <c r="A33" s="231"/>
      <c r="B33" s="231"/>
      <c r="C33" s="257"/>
      <c r="D33" s="256">
        <f t="shared" ca="1" si="0"/>
        <v>122</v>
      </c>
      <c r="E33" s="231"/>
      <c r="F33" s="231"/>
      <c r="G33" s="231"/>
      <c r="H33" s="258"/>
      <c r="I33" s="259"/>
      <c r="J33" s="231"/>
      <c r="K33" s="332"/>
      <c r="L33" s="216"/>
      <c r="M33" s="254" t="str">
        <f t="array" ref="M33">IF(I33="Yes",IF(NOT(K33),L33,K33),IF(I33&lt;&gt;"Yes",""))</f>
        <v/>
      </c>
      <c r="N33" s="258"/>
      <c r="O33" s="231"/>
      <c r="P33" s="231"/>
      <c r="Q33" s="261"/>
      <c r="R33" s="321"/>
      <c r="S33" s="210" t="str">
        <f t="shared" si="1"/>
        <v/>
      </c>
      <c r="T33" s="201"/>
      <c r="U33" s="262"/>
      <c r="V33" s="260"/>
      <c r="W33" s="231"/>
      <c r="AA33" s="326" t="b">
        <f t="shared" si="2"/>
        <v>0</v>
      </c>
      <c r="AB33" s="326" t="b">
        <f t="shared" si="3"/>
        <v>0</v>
      </c>
      <c r="AC33" s="326" t="b">
        <f t="shared" si="4"/>
        <v>0</v>
      </c>
      <c r="AD33" s="326" t="b">
        <f t="shared" si="5"/>
        <v>0</v>
      </c>
      <c r="AE33" s="326" t="b">
        <f t="shared" si="6"/>
        <v>0</v>
      </c>
      <c r="AF33" s="326" t="b">
        <f t="shared" si="7"/>
        <v>0</v>
      </c>
    </row>
    <row r="34" spans="1:32" ht="15.75" customHeight="1" thickBot="1" x14ac:dyDescent="0.35">
      <c r="A34" s="231"/>
      <c r="B34" s="231"/>
      <c r="C34" s="257"/>
      <c r="D34" s="256">
        <f t="shared" ca="1" si="0"/>
        <v>122</v>
      </c>
      <c r="E34" s="231"/>
      <c r="F34" s="231"/>
      <c r="G34" s="231"/>
      <c r="H34" s="258"/>
      <c r="I34" s="259"/>
      <c r="J34" s="231"/>
      <c r="K34" s="332"/>
      <c r="L34" s="220"/>
      <c r="M34" s="254" t="str">
        <f t="array" ref="M34">IF(I34="Yes",IF(NOT(K34),L34,K34),IF(I34&lt;&gt;"Yes",""))</f>
        <v/>
      </c>
      <c r="N34" s="258"/>
      <c r="O34" s="231"/>
      <c r="P34" s="231"/>
      <c r="Q34" s="261"/>
      <c r="R34" s="321"/>
      <c r="S34" s="210" t="str">
        <f t="shared" si="1"/>
        <v/>
      </c>
      <c r="T34" s="201"/>
      <c r="U34" s="262"/>
      <c r="V34" s="260"/>
      <c r="W34" s="231"/>
      <c r="AA34" s="326" t="b">
        <f t="shared" si="2"/>
        <v>0</v>
      </c>
      <c r="AB34" s="326" t="b">
        <f t="shared" si="3"/>
        <v>0</v>
      </c>
      <c r="AC34" s="326" t="b">
        <f t="shared" si="4"/>
        <v>0</v>
      </c>
      <c r="AD34" s="326" t="b">
        <f t="shared" si="5"/>
        <v>0</v>
      </c>
      <c r="AE34" s="326" t="b">
        <f t="shared" si="6"/>
        <v>0</v>
      </c>
      <c r="AF34" s="326" t="b">
        <f t="shared" si="7"/>
        <v>0</v>
      </c>
    </row>
    <row r="35" spans="1:32" ht="15.75" customHeight="1" thickBot="1" x14ac:dyDescent="0.35">
      <c r="A35" s="231"/>
      <c r="B35" s="231"/>
      <c r="C35" s="257"/>
      <c r="D35" s="256">
        <f t="shared" ca="1" si="0"/>
        <v>122</v>
      </c>
      <c r="E35" s="231"/>
      <c r="F35" s="231"/>
      <c r="G35" s="231"/>
      <c r="H35" s="258"/>
      <c r="I35" s="259"/>
      <c r="J35" s="231"/>
      <c r="K35" s="332"/>
      <c r="L35" s="216"/>
      <c r="M35" s="254" t="str">
        <f t="array" ref="M35">IF(I35="Yes",IF(NOT(K35),L35,K35),IF(I35&lt;&gt;"Yes",""))</f>
        <v/>
      </c>
      <c r="N35" s="258"/>
      <c r="O35" s="231"/>
      <c r="P35" s="231"/>
      <c r="Q35" s="261"/>
      <c r="R35" s="321"/>
      <c r="S35" s="210" t="str">
        <f t="shared" si="1"/>
        <v/>
      </c>
      <c r="T35" s="201"/>
      <c r="U35" s="262"/>
      <c r="V35" s="260"/>
      <c r="W35" s="231"/>
      <c r="AA35" s="326" t="b">
        <f t="shared" si="2"/>
        <v>0</v>
      </c>
      <c r="AB35" s="326" t="b">
        <f t="shared" si="3"/>
        <v>0</v>
      </c>
      <c r="AC35" s="326" t="b">
        <f t="shared" si="4"/>
        <v>0</v>
      </c>
      <c r="AD35" s="326" t="b">
        <f t="shared" si="5"/>
        <v>0</v>
      </c>
      <c r="AE35" s="326" t="b">
        <f t="shared" si="6"/>
        <v>0</v>
      </c>
      <c r="AF35" s="326" t="b">
        <f t="shared" si="7"/>
        <v>0</v>
      </c>
    </row>
    <row r="36" spans="1:32" ht="15.75" customHeight="1" thickBot="1" x14ac:dyDescent="0.35">
      <c r="A36" s="231"/>
      <c r="B36" s="231"/>
      <c r="C36" s="257"/>
      <c r="D36" s="256">
        <f t="shared" ca="1" si="0"/>
        <v>122</v>
      </c>
      <c r="E36" s="231"/>
      <c r="F36" s="231"/>
      <c r="G36" s="231"/>
      <c r="H36" s="258"/>
      <c r="I36" s="259"/>
      <c r="J36" s="231"/>
      <c r="K36" s="259"/>
      <c r="L36" s="216"/>
      <c r="M36" s="254" t="str">
        <f t="array" ref="M36">IF(I36="Yes",IF(NOT(K36),L36,K36),IF(I36&lt;&gt;"Yes",""))</f>
        <v/>
      </c>
      <c r="N36" s="258"/>
      <c r="O36" s="231"/>
      <c r="P36" s="231"/>
      <c r="Q36" s="261"/>
      <c r="R36" s="321"/>
      <c r="S36" s="210" t="str">
        <f t="shared" si="1"/>
        <v/>
      </c>
      <c r="T36" s="228"/>
      <c r="U36" s="262"/>
      <c r="V36" s="260"/>
      <c r="W36" s="231"/>
      <c r="AA36" s="326" t="b">
        <f t="shared" si="2"/>
        <v>0</v>
      </c>
      <c r="AB36" s="326" t="b">
        <f t="shared" si="3"/>
        <v>0</v>
      </c>
      <c r="AC36" s="326" t="b">
        <f t="shared" si="4"/>
        <v>0</v>
      </c>
      <c r="AD36" s="326" t="b">
        <f t="shared" si="5"/>
        <v>0</v>
      </c>
      <c r="AE36" s="326" t="b">
        <f t="shared" si="6"/>
        <v>0</v>
      </c>
      <c r="AF36" s="326" t="b">
        <f t="shared" si="7"/>
        <v>0</v>
      </c>
    </row>
    <row r="37" spans="1:32" ht="15.75" customHeight="1" thickBot="1" x14ac:dyDescent="0.35">
      <c r="A37" s="231"/>
      <c r="B37" s="231"/>
      <c r="C37" s="257"/>
      <c r="D37" s="256">
        <f t="shared" ca="1" si="0"/>
        <v>122</v>
      </c>
      <c r="E37" s="231"/>
      <c r="F37" s="231"/>
      <c r="G37" s="231"/>
      <c r="H37" s="258"/>
      <c r="I37" s="259"/>
      <c r="J37" s="231"/>
      <c r="K37" s="259"/>
      <c r="L37" s="220"/>
      <c r="M37" s="254" t="str">
        <f t="array" ref="M37">IF(I37="Yes",IF(NOT(K37),L37,K37),IF(I37&lt;&gt;"Yes",""))</f>
        <v/>
      </c>
      <c r="N37" s="258"/>
      <c r="O37" s="231"/>
      <c r="P37" s="231"/>
      <c r="Q37" s="261"/>
      <c r="R37" s="321"/>
      <c r="S37" s="210" t="str">
        <f t="shared" si="1"/>
        <v/>
      </c>
      <c r="T37" s="201"/>
      <c r="U37" s="262"/>
      <c r="V37" s="260"/>
      <c r="W37" s="231"/>
      <c r="AA37" s="326" t="b">
        <f t="shared" si="2"/>
        <v>0</v>
      </c>
      <c r="AB37" s="326" t="b">
        <f t="shared" si="3"/>
        <v>0</v>
      </c>
      <c r="AC37" s="326" t="b">
        <f t="shared" si="4"/>
        <v>0</v>
      </c>
      <c r="AD37" s="326" t="b">
        <f t="shared" si="5"/>
        <v>0</v>
      </c>
      <c r="AE37" s="326" t="b">
        <f t="shared" si="6"/>
        <v>0</v>
      </c>
      <c r="AF37" s="326" t="b">
        <f t="shared" si="7"/>
        <v>0</v>
      </c>
    </row>
    <row r="38" spans="1:32" ht="15.75" customHeight="1" thickBot="1" x14ac:dyDescent="0.35">
      <c r="A38" s="231"/>
      <c r="B38" s="231"/>
      <c r="C38" s="257"/>
      <c r="D38" s="256">
        <f t="shared" ca="1" si="0"/>
        <v>122</v>
      </c>
      <c r="E38" s="231"/>
      <c r="F38" s="231"/>
      <c r="G38" s="231"/>
      <c r="H38" s="258"/>
      <c r="I38" s="259"/>
      <c r="J38" s="231"/>
      <c r="K38" s="259"/>
      <c r="L38" s="216"/>
      <c r="M38" s="254" t="str">
        <f t="array" ref="M38">IF(I38="Yes",IF(NOT(K38),L38,K38),IF(I38&lt;&gt;"Yes",""))</f>
        <v/>
      </c>
      <c r="N38" s="258"/>
      <c r="O38" s="231"/>
      <c r="P38" s="231"/>
      <c r="Q38" s="261"/>
      <c r="R38" s="321"/>
      <c r="S38" s="210" t="str">
        <f t="shared" si="1"/>
        <v/>
      </c>
      <c r="T38" s="201"/>
      <c r="U38" s="262"/>
      <c r="V38" s="260"/>
      <c r="W38" s="231"/>
      <c r="AA38" s="326" t="b">
        <f t="shared" si="2"/>
        <v>0</v>
      </c>
      <c r="AB38" s="326" t="b">
        <f t="shared" si="3"/>
        <v>0</v>
      </c>
      <c r="AC38" s="326" t="b">
        <f t="shared" si="4"/>
        <v>0</v>
      </c>
      <c r="AD38" s="326" t="b">
        <f t="shared" si="5"/>
        <v>0</v>
      </c>
      <c r="AE38" s="326" t="b">
        <f t="shared" si="6"/>
        <v>0</v>
      </c>
      <c r="AF38" s="326" t="b">
        <f t="shared" si="7"/>
        <v>0</v>
      </c>
    </row>
    <row r="39" spans="1:32" ht="15.75" customHeight="1" thickBot="1" x14ac:dyDescent="0.35">
      <c r="A39" s="231"/>
      <c r="B39" s="231"/>
      <c r="C39" s="257"/>
      <c r="D39" s="256">
        <f t="shared" ca="1" si="0"/>
        <v>122</v>
      </c>
      <c r="E39" s="231"/>
      <c r="F39" s="231"/>
      <c r="G39" s="231"/>
      <c r="H39" s="258"/>
      <c r="I39" s="259"/>
      <c r="J39" s="231"/>
      <c r="K39" s="259"/>
      <c r="L39" s="216"/>
      <c r="M39" s="254" t="str">
        <f t="array" ref="M39">IF(I39="Yes",IF(NOT(K39),L39,K39),IF(I39&lt;&gt;"Yes",""))</f>
        <v/>
      </c>
      <c r="N39" s="258"/>
      <c r="O39" s="231"/>
      <c r="P39" s="231"/>
      <c r="Q39" s="261"/>
      <c r="R39" s="321"/>
      <c r="S39" s="210" t="str">
        <f t="shared" si="1"/>
        <v/>
      </c>
      <c r="T39" s="201"/>
      <c r="U39" s="262"/>
      <c r="V39" s="260"/>
      <c r="W39" s="231"/>
      <c r="AA39" s="326" t="b">
        <f t="shared" si="2"/>
        <v>0</v>
      </c>
      <c r="AB39" s="326" t="b">
        <f t="shared" si="3"/>
        <v>0</v>
      </c>
      <c r="AC39" s="326" t="b">
        <f t="shared" si="4"/>
        <v>0</v>
      </c>
      <c r="AD39" s="326" t="b">
        <f t="shared" si="5"/>
        <v>0</v>
      </c>
      <c r="AE39" s="326" t="b">
        <f t="shared" si="6"/>
        <v>0</v>
      </c>
      <c r="AF39" s="326" t="b">
        <f t="shared" si="7"/>
        <v>0</v>
      </c>
    </row>
    <row r="40" spans="1:32" ht="15.75" customHeight="1" thickBot="1" x14ac:dyDescent="0.35">
      <c r="A40" s="231"/>
      <c r="B40" s="231"/>
      <c r="C40" s="257"/>
      <c r="D40" s="256">
        <f t="shared" ca="1" si="0"/>
        <v>122</v>
      </c>
      <c r="E40" s="231"/>
      <c r="F40" s="231"/>
      <c r="G40" s="231"/>
      <c r="H40" s="258"/>
      <c r="I40" s="259"/>
      <c r="J40" s="231"/>
      <c r="K40" s="259"/>
      <c r="L40" s="220"/>
      <c r="M40" s="254" t="str">
        <f t="array" ref="M40">IF(I40="Yes",IF(NOT(K40),L40,K40),IF(I40&lt;&gt;"Yes",""))</f>
        <v/>
      </c>
      <c r="N40" s="258"/>
      <c r="O40" s="231"/>
      <c r="P40" s="231"/>
      <c r="Q40" s="261"/>
      <c r="R40" s="321"/>
      <c r="S40" s="210" t="str">
        <f t="shared" si="1"/>
        <v/>
      </c>
      <c r="T40" s="201"/>
      <c r="U40" s="262"/>
      <c r="V40" s="260"/>
      <c r="W40" s="231"/>
      <c r="AA40" s="326" t="b">
        <f t="shared" si="2"/>
        <v>0</v>
      </c>
      <c r="AB40" s="326" t="b">
        <f t="shared" si="3"/>
        <v>0</v>
      </c>
      <c r="AC40" s="326" t="b">
        <f t="shared" si="4"/>
        <v>0</v>
      </c>
      <c r="AD40" s="326" t="b">
        <f t="shared" si="5"/>
        <v>0</v>
      </c>
      <c r="AE40" s="326" t="b">
        <f t="shared" si="6"/>
        <v>0</v>
      </c>
      <c r="AF40" s="326" t="b">
        <f t="shared" si="7"/>
        <v>0</v>
      </c>
    </row>
    <row r="41" spans="1:32" ht="15.75" customHeight="1" thickBot="1" x14ac:dyDescent="0.35">
      <c r="A41" s="231"/>
      <c r="B41" s="231"/>
      <c r="C41" s="257"/>
      <c r="D41" s="256">
        <f t="shared" ca="1" si="0"/>
        <v>122</v>
      </c>
      <c r="E41" s="231"/>
      <c r="F41" s="231"/>
      <c r="G41" s="231"/>
      <c r="H41" s="258"/>
      <c r="I41" s="259"/>
      <c r="J41" s="231"/>
      <c r="K41" s="259"/>
      <c r="L41" s="216"/>
      <c r="M41" s="254" t="str">
        <f t="array" ref="M41">IF(I41="Yes",IF(NOT(K41),L41,K41),IF(I41&lt;&gt;"Yes",""))</f>
        <v/>
      </c>
      <c r="N41" s="258"/>
      <c r="O41" s="231"/>
      <c r="P41" s="231"/>
      <c r="Q41" s="261"/>
      <c r="R41" s="321"/>
      <c r="S41" s="210" t="str">
        <f t="shared" si="1"/>
        <v/>
      </c>
      <c r="T41" s="201"/>
      <c r="U41" s="262"/>
      <c r="V41" s="260"/>
      <c r="W41" s="231"/>
      <c r="AA41" s="326" t="b">
        <f t="shared" si="2"/>
        <v>0</v>
      </c>
      <c r="AB41" s="326" t="b">
        <f t="shared" si="3"/>
        <v>0</v>
      </c>
      <c r="AC41" s="326" t="b">
        <f t="shared" si="4"/>
        <v>0</v>
      </c>
      <c r="AD41" s="326" t="b">
        <f t="shared" si="5"/>
        <v>0</v>
      </c>
      <c r="AE41" s="326" t="b">
        <f t="shared" si="6"/>
        <v>0</v>
      </c>
      <c r="AF41" s="326" t="b">
        <f t="shared" si="7"/>
        <v>0</v>
      </c>
    </row>
    <row r="42" spans="1:32" ht="15.75" customHeight="1" thickBot="1" x14ac:dyDescent="0.35">
      <c r="A42" s="231"/>
      <c r="B42" s="231"/>
      <c r="C42" s="257"/>
      <c r="D42" s="256">
        <f t="shared" ca="1" si="0"/>
        <v>122</v>
      </c>
      <c r="E42" s="231"/>
      <c r="F42" s="231"/>
      <c r="G42" s="231"/>
      <c r="H42" s="258"/>
      <c r="I42" s="259"/>
      <c r="J42" s="231"/>
      <c r="K42" s="259"/>
      <c r="L42" s="216"/>
      <c r="M42" s="254" t="str">
        <f t="array" ref="M42">IF(I42="Yes",IF(NOT(K42),L42,K42),IF(I42&lt;&gt;"Yes",""))</f>
        <v/>
      </c>
      <c r="N42" s="258"/>
      <c r="O42" s="231"/>
      <c r="P42" s="231"/>
      <c r="Q42" s="261"/>
      <c r="R42" s="321"/>
      <c r="S42" s="210" t="str">
        <f t="shared" si="1"/>
        <v/>
      </c>
      <c r="T42" s="201"/>
      <c r="U42" s="262"/>
      <c r="V42" s="260"/>
      <c r="W42" s="231"/>
      <c r="AA42" s="326" t="b">
        <f t="shared" si="2"/>
        <v>0</v>
      </c>
      <c r="AB42" s="326" t="b">
        <f t="shared" si="3"/>
        <v>0</v>
      </c>
      <c r="AC42" s="326" t="b">
        <f t="shared" si="4"/>
        <v>0</v>
      </c>
      <c r="AD42" s="326" t="b">
        <f t="shared" si="5"/>
        <v>0</v>
      </c>
      <c r="AE42" s="326" t="b">
        <f t="shared" si="6"/>
        <v>0</v>
      </c>
      <c r="AF42" s="326" t="b">
        <f t="shared" si="7"/>
        <v>0</v>
      </c>
    </row>
    <row r="43" spans="1:32" ht="15.75" customHeight="1" thickBot="1" x14ac:dyDescent="0.35">
      <c r="A43" s="231"/>
      <c r="B43" s="231"/>
      <c r="C43" s="257"/>
      <c r="D43" s="256">
        <f t="shared" ca="1" si="0"/>
        <v>122</v>
      </c>
      <c r="E43" s="231"/>
      <c r="F43" s="231"/>
      <c r="G43" s="231"/>
      <c r="H43" s="258"/>
      <c r="I43" s="259"/>
      <c r="J43" s="231"/>
      <c r="K43" s="259"/>
      <c r="L43" s="216"/>
      <c r="M43" s="254" t="str">
        <f t="array" ref="M43">IF(I43="Yes",IF(NOT(K43),L43,K43),IF(I43&lt;&gt;"Yes",""))</f>
        <v/>
      </c>
      <c r="N43" s="258"/>
      <c r="O43" s="231"/>
      <c r="P43" s="231"/>
      <c r="Q43" s="261"/>
      <c r="R43" s="321"/>
      <c r="S43" s="210" t="str">
        <f t="shared" si="1"/>
        <v/>
      </c>
      <c r="T43" s="201"/>
      <c r="U43" s="262"/>
      <c r="V43" s="260"/>
      <c r="W43" s="231"/>
      <c r="AA43" s="326" t="b">
        <f t="shared" si="2"/>
        <v>0</v>
      </c>
      <c r="AB43" s="326" t="b">
        <f t="shared" si="3"/>
        <v>0</v>
      </c>
      <c r="AC43" s="326" t="b">
        <f t="shared" si="4"/>
        <v>0</v>
      </c>
      <c r="AD43" s="326" t="b">
        <f t="shared" si="5"/>
        <v>0</v>
      </c>
      <c r="AE43" s="326" t="b">
        <f t="shared" si="6"/>
        <v>0</v>
      </c>
      <c r="AF43" s="326" t="b">
        <f t="shared" si="7"/>
        <v>0</v>
      </c>
    </row>
    <row r="44" spans="1:32" ht="15.75" customHeight="1" thickBot="1" x14ac:dyDescent="0.35">
      <c r="A44" s="231"/>
      <c r="B44" s="231"/>
      <c r="C44" s="257"/>
      <c r="D44" s="256">
        <f t="shared" ca="1" si="0"/>
        <v>122</v>
      </c>
      <c r="E44" s="231"/>
      <c r="F44" s="231"/>
      <c r="G44" s="231"/>
      <c r="H44" s="258"/>
      <c r="I44" s="259"/>
      <c r="J44" s="231"/>
      <c r="K44" s="259"/>
      <c r="L44" s="216"/>
      <c r="M44" s="254" t="str">
        <f t="array" ref="M44">IF(I44="Yes",IF(NOT(K44),L44,K44),IF(I44&lt;&gt;"Yes",""))</f>
        <v/>
      </c>
      <c r="N44" s="258"/>
      <c r="O44" s="231"/>
      <c r="P44" s="231"/>
      <c r="Q44" s="261"/>
      <c r="R44" s="321"/>
      <c r="S44" s="210" t="str">
        <f t="shared" si="1"/>
        <v/>
      </c>
      <c r="T44" s="201"/>
      <c r="U44" s="262"/>
      <c r="V44" s="260"/>
      <c r="W44" s="231"/>
      <c r="AA44" s="326" t="b">
        <f t="shared" si="2"/>
        <v>0</v>
      </c>
      <c r="AB44" s="326" t="b">
        <f t="shared" si="3"/>
        <v>0</v>
      </c>
      <c r="AC44" s="326" t="b">
        <f t="shared" si="4"/>
        <v>0</v>
      </c>
      <c r="AD44" s="326" t="b">
        <f t="shared" si="5"/>
        <v>0</v>
      </c>
      <c r="AE44" s="326" t="b">
        <f t="shared" si="6"/>
        <v>0</v>
      </c>
      <c r="AF44" s="326" t="b">
        <f t="shared" si="7"/>
        <v>0</v>
      </c>
    </row>
    <row r="45" spans="1:32" ht="15.75" customHeight="1" thickBot="1" x14ac:dyDescent="0.35">
      <c r="A45" s="231"/>
      <c r="B45" s="231"/>
      <c r="C45" s="257"/>
      <c r="D45" s="256">
        <f t="shared" ca="1" si="0"/>
        <v>122</v>
      </c>
      <c r="E45" s="231"/>
      <c r="F45" s="231"/>
      <c r="G45" s="231"/>
      <c r="H45" s="258"/>
      <c r="I45" s="259"/>
      <c r="J45" s="231"/>
      <c r="K45" s="259"/>
      <c r="L45" s="216"/>
      <c r="M45" s="254" t="str">
        <f t="array" ref="M45">IF(I45="Yes",IF(NOT(K45),L45,K45),IF(I45&lt;&gt;"Yes",""))</f>
        <v/>
      </c>
      <c r="N45" s="258"/>
      <c r="O45" s="231"/>
      <c r="P45" s="231"/>
      <c r="Q45" s="261"/>
      <c r="R45" s="321"/>
      <c r="S45" s="210" t="str">
        <f t="shared" si="1"/>
        <v/>
      </c>
      <c r="T45" s="201"/>
      <c r="U45" s="262"/>
      <c r="V45" s="260"/>
      <c r="W45" s="231"/>
      <c r="AA45" s="326" t="b">
        <f t="shared" si="2"/>
        <v>0</v>
      </c>
      <c r="AB45" s="326" t="b">
        <f t="shared" si="3"/>
        <v>0</v>
      </c>
      <c r="AC45" s="326" t="b">
        <f t="shared" si="4"/>
        <v>0</v>
      </c>
      <c r="AD45" s="326" t="b">
        <f t="shared" si="5"/>
        <v>0</v>
      </c>
      <c r="AE45" s="326" t="b">
        <f t="shared" si="6"/>
        <v>0</v>
      </c>
      <c r="AF45" s="326" t="b">
        <f t="shared" si="7"/>
        <v>0</v>
      </c>
    </row>
    <row r="46" spans="1:32" ht="15.75" customHeight="1" thickBot="1" x14ac:dyDescent="0.35">
      <c r="A46" s="231"/>
      <c r="B46" s="231"/>
      <c r="C46" s="257"/>
      <c r="D46" s="256">
        <f t="shared" ca="1" si="0"/>
        <v>122</v>
      </c>
      <c r="E46" s="231"/>
      <c r="F46" s="231"/>
      <c r="G46" s="231"/>
      <c r="H46" s="258"/>
      <c r="I46" s="259"/>
      <c r="J46" s="231"/>
      <c r="K46" s="259"/>
      <c r="L46" s="216"/>
      <c r="M46" s="254" t="str">
        <f t="array" ref="M46">IF(I46="Yes",IF(NOT(K46),L46,K46),IF(I46&lt;&gt;"Yes",""))</f>
        <v/>
      </c>
      <c r="N46" s="258"/>
      <c r="O46" s="231"/>
      <c r="P46" s="231"/>
      <c r="Q46" s="261"/>
      <c r="R46" s="321"/>
      <c r="S46" s="210" t="str">
        <f t="shared" si="1"/>
        <v/>
      </c>
      <c r="T46" s="201"/>
      <c r="U46" s="262"/>
      <c r="V46" s="260"/>
      <c r="W46" s="231"/>
      <c r="AA46" s="326" t="b">
        <f t="shared" si="2"/>
        <v>0</v>
      </c>
      <c r="AB46" s="326" t="b">
        <f t="shared" si="3"/>
        <v>0</v>
      </c>
      <c r="AC46" s="326" t="b">
        <f t="shared" si="4"/>
        <v>0</v>
      </c>
      <c r="AD46" s="326" t="b">
        <f t="shared" si="5"/>
        <v>0</v>
      </c>
      <c r="AE46" s="326" t="b">
        <f t="shared" si="6"/>
        <v>0</v>
      </c>
      <c r="AF46" s="326" t="b">
        <f t="shared" si="7"/>
        <v>0</v>
      </c>
    </row>
    <row r="47" spans="1:32" ht="15.75" customHeight="1" thickBot="1" x14ac:dyDescent="0.35">
      <c r="A47" s="231"/>
      <c r="B47" s="231"/>
      <c r="C47" s="257"/>
      <c r="D47" s="256">
        <f t="shared" ca="1" si="0"/>
        <v>122</v>
      </c>
      <c r="E47" s="231"/>
      <c r="F47" s="231"/>
      <c r="G47" s="231"/>
      <c r="H47" s="258"/>
      <c r="I47" s="259"/>
      <c r="J47" s="231"/>
      <c r="K47" s="259"/>
      <c r="L47" s="216"/>
      <c r="M47" s="254" t="str">
        <f t="array" ref="M47">IF(I47="Yes",IF(NOT(K47),L47,K47),IF(I47&lt;&gt;"Yes",""))</f>
        <v/>
      </c>
      <c r="N47" s="258"/>
      <c r="O47" s="231"/>
      <c r="P47" s="231"/>
      <c r="Q47" s="261"/>
      <c r="R47" s="321"/>
      <c r="S47" s="210" t="str">
        <f t="shared" si="1"/>
        <v/>
      </c>
      <c r="T47" s="201"/>
      <c r="U47" s="262"/>
      <c r="V47" s="260"/>
      <c r="W47" s="231"/>
      <c r="AA47" s="326" t="b">
        <f t="shared" si="2"/>
        <v>0</v>
      </c>
      <c r="AB47" s="326" t="b">
        <f t="shared" si="3"/>
        <v>0</v>
      </c>
      <c r="AC47" s="326" t="b">
        <f t="shared" si="4"/>
        <v>0</v>
      </c>
      <c r="AD47" s="326" t="b">
        <f t="shared" si="5"/>
        <v>0</v>
      </c>
      <c r="AE47" s="326" t="b">
        <f t="shared" si="6"/>
        <v>0</v>
      </c>
      <c r="AF47" s="326" t="b">
        <f t="shared" si="7"/>
        <v>0</v>
      </c>
    </row>
    <row r="48" spans="1:32" ht="15.75" customHeight="1" thickBot="1" x14ac:dyDescent="0.35">
      <c r="A48" s="231"/>
      <c r="B48" s="231"/>
      <c r="C48" s="257"/>
      <c r="D48" s="256">
        <f t="shared" ca="1" si="0"/>
        <v>122</v>
      </c>
      <c r="E48" s="231"/>
      <c r="F48" s="231"/>
      <c r="G48" s="231"/>
      <c r="H48" s="258"/>
      <c r="I48" s="259"/>
      <c r="J48" s="231"/>
      <c r="K48" s="259"/>
      <c r="L48" s="216"/>
      <c r="M48" s="254" t="str">
        <f t="array" ref="M48">IF(I48="Yes",IF(NOT(K48),L48,K48),IF(I48&lt;&gt;"Yes",""))</f>
        <v/>
      </c>
      <c r="N48" s="258"/>
      <c r="O48" s="231"/>
      <c r="P48" s="231"/>
      <c r="Q48" s="261"/>
      <c r="R48" s="321"/>
      <c r="S48" s="210" t="str">
        <f t="shared" si="1"/>
        <v/>
      </c>
      <c r="T48" s="201"/>
      <c r="U48" s="262"/>
      <c r="V48" s="260"/>
      <c r="W48" s="231"/>
      <c r="AA48" s="326" t="b">
        <f t="shared" si="2"/>
        <v>0</v>
      </c>
      <c r="AB48" s="326" t="b">
        <f t="shared" si="3"/>
        <v>0</v>
      </c>
      <c r="AC48" s="326" t="b">
        <f t="shared" si="4"/>
        <v>0</v>
      </c>
      <c r="AD48" s="326" t="b">
        <f t="shared" si="5"/>
        <v>0</v>
      </c>
      <c r="AE48" s="326" t="b">
        <f t="shared" si="6"/>
        <v>0</v>
      </c>
      <c r="AF48" s="326" t="b">
        <f t="shared" si="7"/>
        <v>0</v>
      </c>
    </row>
    <row r="49" spans="1:32" ht="15.75" customHeight="1" thickBot="1" x14ac:dyDescent="0.35">
      <c r="A49" s="231"/>
      <c r="B49" s="231"/>
      <c r="C49" s="257"/>
      <c r="D49" s="256">
        <f t="shared" ca="1" si="0"/>
        <v>122</v>
      </c>
      <c r="E49" s="231"/>
      <c r="F49" s="231"/>
      <c r="G49" s="231"/>
      <c r="H49" s="258"/>
      <c r="I49" s="259"/>
      <c r="J49" s="231"/>
      <c r="K49" s="259"/>
      <c r="L49" s="216"/>
      <c r="M49" s="254" t="str">
        <f t="array" ref="M49">IF(I49="Yes",IF(NOT(K49),L49,K49),IF(I49&lt;&gt;"Yes",""))</f>
        <v/>
      </c>
      <c r="N49" s="258"/>
      <c r="O49" s="231"/>
      <c r="P49" s="231"/>
      <c r="Q49" s="261"/>
      <c r="R49" s="321"/>
      <c r="S49" s="210" t="str">
        <f t="shared" si="1"/>
        <v/>
      </c>
      <c r="T49" s="201"/>
      <c r="U49" s="262"/>
      <c r="V49" s="260"/>
      <c r="W49" s="231"/>
      <c r="AA49" s="326" t="b">
        <f t="shared" si="2"/>
        <v>0</v>
      </c>
      <c r="AB49" s="326" t="b">
        <f t="shared" si="3"/>
        <v>0</v>
      </c>
      <c r="AC49" s="326" t="b">
        <f t="shared" si="4"/>
        <v>0</v>
      </c>
      <c r="AD49" s="326" t="b">
        <f t="shared" si="5"/>
        <v>0</v>
      </c>
      <c r="AE49" s="326" t="b">
        <f t="shared" si="6"/>
        <v>0</v>
      </c>
      <c r="AF49" s="326" t="b">
        <f t="shared" si="7"/>
        <v>0</v>
      </c>
    </row>
    <row r="50" spans="1:32" ht="15.75" customHeight="1" thickBot="1" x14ac:dyDescent="0.35">
      <c r="A50" s="231"/>
      <c r="B50" s="231"/>
      <c r="C50" s="257"/>
      <c r="D50" s="256">
        <f t="shared" ref="D50:D75" ca="1" si="8">ROUNDDOWN(YEARFRAC(C50, TODAY(), 1), 0)</f>
        <v>122</v>
      </c>
      <c r="E50" s="231"/>
      <c r="F50" s="231"/>
      <c r="G50" s="231"/>
      <c r="H50" s="258"/>
      <c r="I50" s="259"/>
      <c r="J50" s="231"/>
      <c r="K50" s="259"/>
      <c r="L50" s="216"/>
      <c r="M50" s="254" t="str">
        <f t="array" ref="M50">IF(I50="Yes",IF(NOT(K50),L50,K50),IF(I50&lt;&gt;"Yes",""))</f>
        <v/>
      </c>
      <c r="N50" s="258"/>
      <c r="O50" s="231"/>
      <c r="P50" s="231"/>
      <c r="Q50" s="261"/>
      <c r="R50" s="321"/>
      <c r="S50" s="210" t="str">
        <f t="shared" si="1"/>
        <v/>
      </c>
      <c r="T50" s="201"/>
      <c r="U50" s="262"/>
      <c r="V50" s="260"/>
      <c r="W50" s="231"/>
      <c r="AA50" s="326" t="b">
        <f t="shared" si="2"/>
        <v>0</v>
      </c>
      <c r="AB50" s="326" t="b">
        <f t="shared" si="3"/>
        <v>0</v>
      </c>
      <c r="AC50" s="326" t="b">
        <f t="shared" si="4"/>
        <v>0</v>
      </c>
      <c r="AD50" s="326" t="b">
        <f t="shared" si="5"/>
        <v>0</v>
      </c>
      <c r="AE50" s="326" t="b">
        <f t="shared" si="6"/>
        <v>0</v>
      </c>
      <c r="AF50" s="326" t="b">
        <f t="shared" si="7"/>
        <v>0</v>
      </c>
    </row>
    <row r="51" spans="1:32" ht="15.75" customHeight="1" thickBot="1" x14ac:dyDescent="0.35">
      <c r="A51" s="231"/>
      <c r="B51" s="231"/>
      <c r="C51" s="257"/>
      <c r="D51" s="256">
        <f t="shared" ca="1" si="8"/>
        <v>122</v>
      </c>
      <c r="E51" s="231"/>
      <c r="F51" s="231"/>
      <c r="G51" s="231"/>
      <c r="H51" s="258"/>
      <c r="I51" s="259"/>
      <c r="J51" s="231"/>
      <c r="K51" s="259"/>
      <c r="L51" s="216"/>
      <c r="M51" s="254" t="str">
        <f t="array" ref="M51">IF(I51="Yes",IF(NOT(K51),L51,K51),IF(I51&lt;&gt;"Yes",""))</f>
        <v/>
      </c>
      <c r="N51" s="258"/>
      <c r="O51" s="231"/>
      <c r="P51" s="231"/>
      <c r="Q51" s="261"/>
      <c r="R51" s="321"/>
      <c r="S51" s="210" t="str">
        <f t="shared" si="1"/>
        <v/>
      </c>
      <c r="T51" s="201"/>
      <c r="U51" s="262"/>
      <c r="V51" s="260"/>
      <c r="W51" s="231"/>
      <c r="AA51" s="326" t="b">
        <f t="shared" si="2"/>
        <v>0</v>
      </c>
      <c r="AB51" s="326" t="b">
        <f t="shared" si="3"/>
        <v>0</v>
      </c>
      <c r="AC51" s="326" t="b">
        <f t="shared" si="4"/>
        <v>0</v>
      </c>
      <c r="AD51" s="326" t="b">
        <f t="shared" si="5"/>
        <v>0</v>
      </c>
      <c r="AE51" s="326" t="b">
        <f t="shared" si="6"/>
        <v>0</v>
      </c>
      <c r="AF51" s="326" t="b">
        <f t="shared" si="7"/>
        <v>0</v>
      </c>
    </row>
    <row r="52" spans="1:32" ht="15.75" customHeight="1" thickBot="1" x14ac:dyDescent="0.35">
      <c r="A52" s="231"/>
      <c r="B52" s="231"/>
      <c r="C52" s="257"/>
      <c r="D52" s="256">
        <f t="shared" ca="1" si="8"/>
        <v>122</v>
      </c>
      <c r="E52" s="231"/>
      <c r="F52" s="231"/>
      <c r="G52" s="231"/>
      <c r="H52" s="258"/>
      <c r="I52" s="259"/>
      <c r="J52" s="231"/>
      <c r="K52" s="259"/>
      <c r="L52" s="216"/>
      <c r="M52" s="254" t="str">
        <f t="array" ref="M52">IF(I52="Yes",IF(NOT(K52),L52,K52),IF(I52&lt;&gt;"Yes",""))</f>
        <v/>
      </c>
      <c r="N52" s="258"/>
      <c r="O52" s="231"/>
      <c r="P52" s="231"/>
      <c r="Q52" s="261"/>
      <c r="R52" s="321"/>
      <c r="S52" s="210" t="str">
        <f t="shared" si="1"/>
        <v/>
      </c>
      <c r="T52" s="201"/>
      <c r="U52" s="262"/>
      <c r="V52" s="260"/>
      <c r="W52" s="231"/>
      <c r="AA52" s="326" t="b">
        <f t="shared" si="2"/>
        <v>0</v>
      </c>
      <c r="AB52" s="326" t="b">
        <f t="shared" si="3"/>
        <v>0</v>
      </c>
      <c r="AC52" s="326" t="b">
        <f t="shared" si="4"/>
        <v>0</v>
      </c>
      <c r="AD52" s="326" t="b">
        <f t="shared" si="5"/>
        <v>0</v>
      </c>
      <c r="AE52" s="326" t="b">
        <f t="shared" si="6"/>
        <v>0</v>
      </c>
      <c r="AF52" s="326" t="b">
        <f t="shared" si="7"/>
        <v>0</v>
      </c>
    </row>
    <row r="53" spans="1:32" ht="15.75" customHeight="1" thickBot="1" x14ac:dyDescent="0.35">
      <c r="A53" s="231"/>
      <c r="B53" s="231"/>
      <c r="C53" s="257"/>
      <c r="D53" s="256">
        <f t="shared" ca="1" si="8"/>
        <v>122</v>
      </c>
      <c r="E53" s="231"/>
      <c r="F53" s="231"/>
      <c r="G53" s="231"/>
      <c r="H53" s="258"/>
      <c r="I53" s="259"/>
      <c r="J53" s="231"/>
      <c r="K53" s="259"/>
      <c r="L53" s="216"/>
      <c r="M53" s="254" t="str">
        <f t="array" ref="M53">IF(I53="Yes",IF(NOT(K53),L53,K53),IF(I53&lt;&gt;"Yes",""))</f>
        <v/>
      </c>
      <c r="N53" s="258"/>
      <c r="O53" s="231"/>
      <c r="P53" s="231"/>
      <c r="Q53" s="261"/>
      <c r="R53" s="321"/>
      <c r="S53" s="210" t="str">
        <f t="shared" si="1"/>
        <v/>
      </c>
      <c r="T53" s="201"/>
      <c r="U53" s="262"/>
      <c r="V53" s="260"/>
      <c r="W53" s="231"/>
      <c r="AA53" s="326" t="b">
        <f t="shared" si="2"/>
        <v>0</v>
      </c>
      <c r="AB53" s="326" t="b">
        <f t="shared" si="3"/>
        <v>0</v>
      </c>
      <c r="AC53" s="326" t="b">
        <f t="shared" si="4"/>
        <v>0</v>
      </c>
      <c r="AD53" s="326" t="b">
        <f t="shared" si="5"/>
        <v>0</v>
      </c>
      <c r="AE53" s="326" t="b">
        <f t="shared" si="6"/>
        <v>0</v>
      </c>
      <c r="AF53" s="326" t="b">
        <f t="shared" si="7"/>
        <v>0</v>
      </c>
    </row>
    <row r="54" spans="1:32" ht="15.75" customHeight="1" thickBot="1" x14ac:dyDescent="0.35">
      <c r="A54" s="231"/>
      <c r="B54" s="231"/>
      <c r="C54" s="257"/>
      <c r="D54" s="256">
        <f t="shared" ca="1" si="8"/>
        <v>122</v>
      </c>
      <c r="E54" s="231"/>
      <c r="F54" s="231"/>
      <c r="G54" s="231"/>
      <c r="H54" s="258"/>
      <c r="I54" s="259"/>
      <c r="J54" s="231"/>
      <c r="K54" s="259"/>
      <c r="L54" s="216"/>
      <c r="M54" s="254" t="str">
        <f t="array" ref="M54">IF(I54="Yes",IF(NOT(K54),L54,K54),IF(I54&lt;&gt;"Yes",""))</f>
        <v/>
      </c>
      <c r="N54" s="258"/>
      <c r="O54" s="231"/>
      <c r="P54" s="231"/>
      <c r="Q54" s="261"/>
      <c r="R54" s="321"/>
      <c r="S54" s="210" t="str">
        <f t="shared" si="1"/>
        <v/>
      </c>
      <c r="T54" s="201"/>
      <c r="U54" s="262"/>
      <c r="V54" s="260"/>
      <c r="W54" s="231"/>
      <c r="AA54" s="326" t="b">
        <f t="shared" si="2"/>
        <v>0</v>
      </c>
      <c r="AB54" s="326" t="b">
        <f t="shared" si="3"/>
        <v>0</v>
      </c>
      <c r="AC54" s="326" t="b">
        <f t="shared" si="4"/>
        <v>0</v>
      </c>
      <c r="AD54" s="326" t="b">
        <f t="shared" si="5"/>
        <v>0</v>
      </c>
      <c r="AE54" s="326" t="b">
        <f t="shared" si="6"/>
        <v>0</v>
      </c>
      <c r="AF54" s="326" t="b">
        <f t="shared" si="7"/>
        <v>0</v>
      </c>
    </row>
    <row r="55" spans="1:32" ht="15.75" customHeight="1" thickBot="1" x14ac:dyDescent="0.35">
      <c r="A55" s="231"/>
      <c r="B55" s="231"/>
      <c r="C55" s="257"/>
      <c r="D55" s="256">
        <f t="shared" ca="1" si="8"/>
        <v>122</v>
      </c>
      <c r="E55" s="231"/>
      <c r="F55" s="231"/>
      <c r="G55" s="231"/>
      <c r="H55" s="258"/>
      <c r="I55" s="259"/>
      <c r="J55" s="231"/>
      <c r="K55" s="259"/>
      <c r="L55" s="216"/>
      <c r="M55" s="254" t="str">
        <f t="array" ref="M55">IF(I55="Yes",IF(NOT(K55),L55,K55),IF(I55&lt;&gt;"Yes",""))</f>
        <v/>
      </c>
      <c r="N55" s="258"/>
      <c r="O55" s="231"/>
      <c r="P55" s="231"/>
      <c r="Q55" s="261"/>
      <c r="R55" s="321"/>
      <c r="S55" s="210" t="str">
        <f t="shared" si="1"/>
        <v/>
      </c>
      <c r="T55" s="201"/>
      <c r="U55" s="262"/>
      <c r="V55" s="260"/>
      <c r="W55" s="231"/>
      <c r="AA55" s="326" t="b">
        <f t="shared" si="2"/>
        <v>0</v>
      </c>
      <c r="AB55" s="326" t="b">
        <f t="shared" si="3"/>
        <v>0</v>
      </c>
      <c r="AC55" s="326" t="b">
        <f t="shared" si="4"/>
        <v>0</v>
      </c>
      <c r="AD55" s="326" t="b">
        <f t="shared" si="5"/>
        <v>0</v>
      </c>
      <c r="AE55" s="326" t="b">
        <f t="shared" si="6"/>
        <v>0</v>
      </c>
      <c r="AF55" s="326" t="b">
        <f t="shared" si="7"/>
        <v>0</v>
      </c>
    </row>
    <row r="56" spans="1:32" ht="15.75" customHeight="1" thickBot="1" x14ac:dyDescent="0.35">
      <c r="A56" s="231"/>
      <c r="B56" s="231"/>
      <c r="C56" s="257"/>
      <c r="D56" s="256">
        <f t="shared" ca="1" si="8"/>
        <v>122</v>
      </c>
      <c r="E56" s="231"/>
      <c r="F56" s="231"/>
      <c r="G56" s="231"/>
      <c r="H56" s="258"/>
      <c r="I56" s="259"/>
      <c r="J56" s="231"/>
      <c r="K56" s="259"/>
      <c r="L56" s="216"/>
      <c r="M56" s="254" t="str">
        <f t="array" ref="M56">IF(I56="Yes",IF(NOT(K56),L56,K56),IF(I56&lt;&gt;"Yes",""))</f>
        <v/>
      </c>
      <c r="N56" s="258"/>
      <c r="O56" s="231"/>
      <c r="P56" s="231"/>
      <c r="Q56" s="261"/>
      <c r="R56" s="321"/>
      <c r="S56" s="210" t="str">
        <f t="shared" si="1"/>
        <v/>
      </c>
      <c r="T56" s="201"/>
      <c r="U56" s="262"/>
      <c r="V56" s="260"/>
      <c r="W56" s="231"/>
      <c r="AA56" s="326" t="b">
        <f t="shared" si="2"/>
        <v>0</v>
      </c>
      <c r="AB56" s="326" t="b">
        <f t="shared" si="3"/>
        <v>0</v>
      </c>
      <c r="AC56" s="326" t="b">
        <f t="shared" si="4"/>
        <v>0</v>
      </c>
      <c r="AD56" s="326" t="b">
        <f t="shared" si="5"/>
        <v>0</v>
      </c>
      <c r="AE56" s="326" t="b">
        <f t="shared" si="6"/>
        <v>0</v>
      </c>
      <c r="AF56" s="326" t="b">
        <f t="shared" si="7"/>
        <v>0</v>
      </c>
    </row>
    <row r="57" spans="1:32" ht="15.75" customHeight="1" thickBot="1" x14ac:dyDescent="0.35">
      <c r="A57" s="231"/>
      <c r="B57" s="231"/>
      <c r="C57" s="257"/>
      <c r="D57" s="256">
        <f t="shared" ca="1" si="8"/>
        <v>122</v>
      </c>
      <c r="E57" s="231"/>
      <c r="F57" s="231"/>
      <c r="G57" s="231"/>
      <c r="H57" s="258"/>
      <c r="I57" s="259"/>
      <c r="J57" s="231"/>
      <c r="K57" s="259"/>
      <c r="L57" s="216"/>
      <c r="M57" s="254" t="str">
        <f t="array" ref="M57">IF(I57="Yes",IF(NOT(K57),L57,K57),IF(I57&lt;&gt;"Yes",""))</f>
        <v/>
      </c>
      <c r="N57" s="258"/>
      <c r="O57" s="231"/>
      <c r="P57" s="231"/>
      <c r="Q57" s="261"/>
      <c r="R57" s="321"/>
      <c r="S57" s="210" t="str">
        <f t="shared" si="1"/>
        <v/>
      </c>
      <c r="T57" s="201"/>
      <c r="U57" s="262"/>
      <c r="V57" s="260"/>
      <c r="W57" s="231"/>
      <c r="AA57" s="326" t="b">
        <f t="shared" si="2"/>
        <v>0</v>
      </c>
      <c r="AB57" s="326" t="b">
        <f t="shared" si="3"/>
        <v>0</v>
      </c>
      <c r="AC57" s="326" t="b">
        <f t="shared" si="4"/>
        <v>0</v>
      </c>
      <c r="AD57" s="326" t="b">
        <f t="shared" si="5"/>
        <v>0</v>
      </c>
      <c r="AE57" s="326" t="b">
        <f t="shared" si="6"/>
        <v>0</v>
      </c>
      <c r="AF57" s="326" t="b">
        <f t="shared" si="7"/>
        <v>0</v>
      </c>
    </row>
    <row r="58" spans="1:32" ht="15.75" customHeight="1" thickBot="1" x14ac:dyDescent="0.35">
      <c r="A58" s="231"/>
      <c r="B58" s="231"/>
      <c r="C58" s="257"/>
      <c r="D58" s="256">
        <f t="shared" ca="1" si="8"/>
        <v>122</v>
      </c>
      <c r="E58" s="231"/>
      <c r="F58" s="231"/>
      <c r="G58" s="231"/>
      <c r="H58" s="258"/>
      <c r="I58" s="259"/>
      <c r="J58" s="231"/>
      <c r="K58" s="259"/>
      <c r="L58" s="216"/>
      <c r="M58" s="254" t="str">
        <f t="array" ref="M58">IF(I58="Yes",IF(NOT(K58),L58,K58),IF(I58&lt;&gt;"Yes",""))</f>
        <v/>
      </c>
      <c r="N58" s="258"/>
      <c r="O58" s="231"/>
      <c r="P58" s="231"/>
      <c r="Q58" s="261"/>
      <c r="R58" s="321"/>
      <c r="S58" s="210" t="str">
        <f t="shared" si="1"/>
        <v/>
      </c>
      <c r="T58" s="201"/>
      <c r="U58" s="262"/>
      <c r="V58" s="260"/>
      <c r="W58" s="231"/>
      <c r="AA58" s="326" t="b">
        <f t="shared" si="2"/>
        <v>0</v>
      </c>
      <c r="AB58" s="326" t="b">
        <f t="shared" si="3"/>
        <v>0</v>
      </c>
      <c r="AC58" s="326" t="b">
        <f t="shared" si="4"/>
        <v>0</v>
      </c>
      <c r="AD58" s="326" t="b">
        <f t="shared" si="5"/>
        <v>0</v>
      </c>
      <c r="AE58" s="326" t="b">
        <f t="shared" si="6"/>
        <v>0</v>
      </c>
      <c r="AF58" s="326" t="b">
        <f t="shared" si="7"/>
        <v>0</v>
      </c>
    </row>
    <row r="59" spans="1:32" ht="15.75" customHeight="1" thickBot="1" x14ac:dyDescent="0.35">
      <c r="A59" s="231"/>
      <c r="B59" s="231"/>
      <c r="C59" s="257"/>
      <c r="D59" s="256">
        <f t="shared" ca="1" si="8"/>
        <v>122</v>
      </c>
      <c r="E59" s="231"/>
      <c r="F59" s="231"/>
      <c r="G59" s="231"/>
      <c r="H59" s="258"/>
      <c r="I59" s="259"/>
      <c r="J59" s="231"/>
      <c r="K59" s="259"/>
      <c r="L59" s="216"/>
      <c r="M59" s="254" t="str">
        <f t="array" ref="M59">IF(I59="Yes",IF(NOT(K59),L59,K59),IF(I59&lt;&gt;"Yes",""))</f>
        <v/>
      </c>
      <c r="N59" s="258"/>
      <c r="O59" s="231"/>
      <c r="P59" s="231"/>
      <c r="Q59" s="261"/>
      <c r="R59" s="321"/>
      <c r="S59" s="210" t="str">
        <f t="shared" si="1"/>
        <v/>
      </c>
      <c r="T59" s="201"/>
      <c r="U59" s="262"/>
      <c r="V59" s="260"/>
      <c r="W59" s="231"/>
      <c r="AA59" s="326" t="b">
        <f t="shared" si="2"/>
        <v>0</v>
      </c>
      <c r="AB59" s="326" t="b">
        <f t="shared" si="3"/>
        <v>0</v>
      </c>
      <c r="AC59" s="326" t="b">
        <f t="shared" si="4"/>
        <v>0</v>
      </c>
      <c r="AD59" s="326" t="b">
        <f t="shared" si="5"/>
        <v>0</v>
      </c>
      <c r="AE59" s="326" t="b">
        <f t="shared" si="6"/>
        <v>0</v>
      </c>
      <c r="AF59" s="326" t="b">
        <f t="shared" si="7"/>
        <v>0</v>
      </c>
    </row>
    <row r="60" spans="1:32" ht="15.75" customHeight="1" thickBot="1" x14ac:dyDescent="0.35">
      <c r="A60" s="231"/>
      <c r="B60" s="231"/>
      <c r="C60" s="257"/>
      <c r="D60" s="256">
        <f t="shared" ca="1" si="8"/>
        <v>122</v>
      </c>
      <c r="E60" s="231"/>
      <c r="F60" s="231"/>
      <c r="G60" s="231"/>
      <c r="H60" s="258"/>
      <c r="I60" s="259"/>
      <c r="J60" s="231"/>
      <c r="K60" s="259"/>
      <c r="L60" s="216"/>
      <c r="M60" s="254" t="str">
        <f t="array" ref="M60">IF(I60="Yes",IF(NOT(K60),L60,K60),IF(I60&lt;&gt;"Yes",""))</f>
        <v/>
      </c>
      <c r="N60" s="258"/>
      <c r="O60" s="231"/>
      <c r="P60" s="231"/>
      <c r="Q60" s="261"/>
      <c r="R60" s="321"/>
      <c r="S60" s="210" t="str">
        <f t="shared" si="1"/>
        <v/>
      </c>
      <c r="T60" s="201"/>
      <c r="U60" s="262"/>
      <c r="V60" s="260"/>
      <c r="W60" s="231"/>
      <c r="AA60" s="326" t="b">
        <f t="shared" si="2"/>
        <v>0</v>
      </c>
      <c r="AB60" s="326" t="b">
        <f t="shared" si="3"/>
        <v>0</v>
      </c>
      <c r="AC60" s="326" t="b">
        <f t="shared" si="4"/>
        <v>0</v>
      </c>
      <c r="AD60" s="326" t="b">
        <f t="shared" si="5"/>
        <v>0</v>
      </c>
      <c r="AE60" s="326" t="b">
        <f t="shared" si="6"/>
        <v>0</v>
      </c>
      <c r="AF60" s="326" t="b">
        <f t="shared" si="7"/>
        <v>0</v>
      </c>
    </row>
    <row r="61" spans="1:32" ht="15.75" customHeight="1" thickBot="1" x14ac:dyDescent="0.35">
      <c r="A61" s="231"/>
      <c r="B61" s="231"/>
      <c r="C61" s="257"/>
      <c r="D61" s="256">
        <f t="shared" ca="1" si="8"/>
        <v>122</v>
      </c>
      <c r="E61" s="231"/>
      <c r="F61" s="231"/>
      <c r="G61" s="231"/>
      <c r="H61" s="258"/>
      <c r="I61" s="259"/>
      <c r="J61" s="231"/>
      <c r="K61" s="259"/>
      <c r="L61" s="216"/>
      <c r="M61" s="254" t="str">
        <f t="array" ref="M61">IF(I61="Yes",IF(NOT(K61),L61,K61),IF(I61&lt;&gt;"Yes",""))</f>
        <v/>
      </c>
      <c r="N61" s="258"/>
      <c r="O61" s="231"/>
      <c r="P61" s="231"/>
      <c r="Q61" s="261"/>
      <c r="R61" s="321"/>
      <c r="S61" s="210" t="str">
        <f t="shared" si="1"/>
        <v/>
      </c>
      <c r="T61" s="201"/>
      <c r="U61" s="262"/>
      <c r="V61" s="260"/>
      <c r="W61" s="231"/>
      <c r="AA61" s="326" t="b">
        <f t="shared" si="2"/>
        <v>0</v>
      </c>
      <c r="AB61" s="326" t="b">
        <f t="shared" si="3"/>
        <v>0</v>
      </c>
      <c r="AC61" s="326" t="b">
        <f t="shared" si="4"/>
        <v>0</v>
      </c>
      <c r="AD61" s="326" t="b">
        <f t="shared" si="5"/>
        <v>0</v>
      </c>
      <c r="AE61" s="326" t="b">
        <f t="shared" si="6"/>
        <v>0</v>
      </c>
      <c r="AF61" s="326" t="b">
        <f t="shared" si="7"/>
        <v>0</v>
      </c>
    </row>
    <row r="62" spans="1:32" ht="15.75" customHeight="1" thickBot="1" x14ac:dyDescent="0.35">
      <c r="A62" s="231"/>
      <c r="B62" s="231"/>
      <c r="C62" s="257"/>
      <c r="D62" s="256">
        <f t="shared" ca="1" si="8"/>
        <v>122</v>
      </c>
      <c r="E62" s="231"/>
      <c r="F62" s="231"/>
      <c r="G62" s="231"/>
      <c r="H62" s="258"/>
      <c r="I62" s="259"/>
      <c r="J62" s="231"/>
      <c r="K62" s="259"/>
      <c r="L62" s="216"/>
      <c r="M62" s="254" t="str">
        <f t="array" ref="M62">IF(I62="Yes",IF(NOT(K62),L62,K62),IF(I62&lt;&gt;"Yes",""))</f>
        <v/>
      </c>
      <c r="N62" s="258"/>
      <c r="O62" s="231"/>
      <c r="P62" s="231"/>
      <c r="Q62" s="261"/>
      <c r="R62" s="321"/>
      <c r="S62" s="210" t="str">
        <f t="shared" si="1"/>
        <v/>
      </c>
      <c r="T62" s="201"/>
      <c r="U62" s="262"/>
      <c r="V62" s="260"/>
      <c r="W62" s="231"/>
      <c r="AA62" s="326" t="b">
        <f t="shared" si="2"/>
        <v>0</v>
      </c>
      <c r="AB62" s="326" t="b">
        <f t="shared" si="3"/>
        <v>0</v>
      </c>
      <c r="AC62" s="326" t="b">
        <f t="shared" si="4"/>
        <v>0</v>
      </c>
      <c r="AD62" s="326" t="b">
        <f t="shared" si="5"/>
        <v>0</v>
      </c>
      <c r="AE62" s="326" t="b">
        <f t="shared" si="6"/>
        <v>0</v>
      </c>
      <c r="AF62" s="326" t="b">
        <f t="shared" si="7"/>
        <v>0</v>
      </c>
    </row>
    <row r="63" spans="1:32" ht="15.75" customHeight="1" thickBot="1" x14ac:dyDescent="0.35">
      <c r="A63" s="231"/>
      <c r="B63" s="231"/>
      <c r="C63" s="257"/>
      <c r="D63" s="256">
        <f t="shared" ca="1" si="8"/>
        <v>122</v>
      </c>
      <c r="E63" s="231"/>
      <c r="F63" s="231"/>
      <c r="G63" s="231"/>
      <c r="H63" s="258"/>
      <c r="I63" s="259"/>
      <c r="J63" s="231"/>
      <c r="K63" s="259"/>
      <c r="L63" s="216"/>
      <c r="M63" s="254" t="str">
        <f t="array" ref="M63">IF(I63="Yes",IF(NOT(K63),L63,K63),IF(I63&lt;&gt;"Yes",""))</f>
        <v/>
      </c>
      <c r="N63" s="258"/>
      <c r="O63" s="231"/>
      <c r="P63" s="231"/>
      <c r="Q63" s="261"/>
      <c r="R63" s="321"/>
      <c r="S63" s="210" t="str">
        <f t="shared" si="1"/>
        <v/>
      </c>
      <c r="T63" s="201"/>
      <c r="U63" s="262"/>
      <c r="V63" s="260"/>
      <c r="W63" s="231"/>
      <c r="AA63" s="326" t="b">
        <f t="shared" si="2"/>
        <v>0</v>
      </c>
      <c r="AB63" s="326" t="b">
        <f t="shared" si="3"/>
        <v>0</v>
      </c>
      <c r="AC63" s="326" t="b">
        <f t="shared" si="4"/>
        <v>0</v>
      </c>
      <c r="AD63" s="326" t="b">
        <f t="shared" si="5"/>
        <v>0</v>
      </c>
      <c r="AE63" s="326" t="b">
        <f t="shared" si="6"/>
        <v>0</v>
      </c>
      <c r="AF63" s="326" t="b">
        <f t="shared" si="7"/>
        <v>0</v>
      </c>
    </row>
    <row r="64" spans="1:32" ht="15.75" customHeight="1" thickBot="1" x14ac:dyDescent="0.35">
      <c r="A64" s="231"/>
      <c r="B64" s="231"/>
      <c r="C64" s="257"/>
      <c r="D64" s="256">
        <f t="shared" ca="1" si="8"/>
        <v>122</v>
      </c>
      <c r="E64" s="231"/>
      <c r="F64" s="231"/>
      <c r="G64" s="231"/>
      <c r="H64" s="258"/>
      <c r="I64" s="259"/>
      <c r="J64" s="231"/>
      <c r="K64" s="259"/>
      <c r="L64" s="216"/>
      <c r="M64" s="254" t="str">
        <f t="array" ref="M64">IF(I64="Yes",IF(NOT(K64),L64,K64),IF(I64&lt;&gt;"Yes",""))</f>
        <v/>
      </c>
      <c r="N64" s="258"/>
      <c r="O64" s="231"/>
      <c r="P64" s="231"/>
      <c r="Q64" s="261"/>
      <c r="R64" s="321"/>
      <c r="S64" s="210" t="str">
        <f t="shared" si="1"/>
        <v/>
      </c>
      <c r="T64" s="201"/>
      <c r="U64" s="262"/>
      <c r="V64" s="260"/>
      <c r="W64" s="231"/>
      <c r="AA64" s="326" t="b">
        <f t="shared" si="2"/>
        <v>0</v>
      </c>
      <c r="AB64" s="326" t="b">
        <f t="shared" si="3"/>
        <v>0</v>
      </c>
      <c r="AC64" s="326" t="b">
        <f t="shared" si="4"/>
        <v>0</v>
      </c>
      <c r="AD64" s="326" t="b">
        <f t="shared" si="5"/>
        <v>0</v>
      </c>
      <c r="AE64" s="326" t="b">
        <f t="shared" si="6"/>
        <v>0</v>
      </c>
      <c r="AF64" s="326" t="b">
        <f t="shared" si="7"/>
        <v>0</v>
      </c>
    </row>
    <row r="65" spans="1:32" ht="15.75" customHeight="1" thickBot="1" x14ac:dyDescent="0.35">
      <c r="A65" s="231"/>
      <c r="B65" s="231"/>
      <c r="C65" s="257"/>
      <c r="D65" s="256">
        <f t="shared" ca="1" si="8"/>
        <v>122</v>
      </c>
      <c r="E65" s="231"/>
      <c r="F65" s="231"/>
      <c r="G65" s="231"/>
      <c r="H65" s="258"/>
      <c r="I65" s="259"/>
      <c r="J65" s="231"/>
      <c r="K65" s="259"/>
      <c r="L65" s="216"/>
      <c r="M65" s="254" t="str">
        <f t="array" ref="M65">IF(I65="Yes",IF(NOT(K65),L65,K65),IF(I65&lt;&gt;"Yes",""))</f>
        <v/>
      </c>
      <c r="N65" s="258"/>
      <c r="O65" s="231"/>
      <c r="P65" s="231"/>
      <c r="Q65" s="261"/>
      <c r="R65" s="321"/>
      <c r="S65" s="210" t="str">
        <f t="shared" si="1"/>
        <v/>
      </c>
      <c r="T65" s="201"/>
      <c r="U65" s="262"/>
      <c r="V65" s="260"/>
      <c r="W65" s="231"/>
      <c r="AA65" s="326" t="b">
        <f t="shared" si="2"/>
        <v>0</v>
      </c>
      <c r="AB65" s="326" t="b">
        <f t="shared" si="3"/>
        <v>0</v>
      </c>
      <c r="AC65" s="326" t="b">
        <f t="shared" si="4"/>
        <v>0</v>
      </c>
      <c r="AD65" s="326" t="b">
        <f t="shared" si="5"/>
        <v>0</v>
      </c>
      <c r="AE65" s="326" t="b">
        <f t="shared" si="6"/>
        <v>0</v>
      </c>
      <c r="AF65" s="326" t="b">
        <f t="shared" si="7"/>
        <v>0</v>
      </c>
    </row>
    <row r="66" spans="1:32" ht="15.75" customHeight="1" thickBot="1" x14ac:dyDescent="0.35">
      <c r="A66" s="231"/>
      <c r="B66" s="231"/>
      <c r="C66" s="257"/>
      <c r="D66" s="256">
        <f t="shared" ca="1" si="8"/>
        <v>122</v>
      </c>
      <c r="E66" s="231"/>
      <c r="F66" s="231"/>
      <c r="G66" s="231"/>
      <c r="H66" s="258"/>
      <c r="I66" s="259"/>
      <c r="J66" s="231"/>
      <c r="K66" s="259"/>
      <c r="L66" s="216"/>
      <c r="M66" s="254" t="str">
        <f t="array" ref="M66">IF(I66="Yes",IF(NOT(K66),L66,K66),IF(I66&lt;&gt;"Yes",""))</f>
        <v/>
      </c>
      <c r="N66" s="258"/>
      <c r="O66" s="231"/>
      <c r="P66" s="231"/>
      <c r="Q66" s="261"/>
      <c r="R66" s="321"/>
      <c r="S66" s="210" t="str">
        <f t="shared" si="1"/>
        <v/>
      </c>
      <c r="T66" s="201"/>
      <c r="U66" s="262"/>
      <c r="V66" s="260"/>
      <c r="W66" s="231"/>
      <c r="AA66" s="326" t="b">
        <f t="shared" si="2"/>
        <v>0</v>
      </c>
      <c r="AB66" s="326" t="b">
        <f t="shared" si="3"/>
        <v>0</v>
      </c>
      <c r="AC66" s="326" t="b">
        <f t="shared" si="4"/>
        <v>0</v>
      </c>
      <c r="AD66" s="326" t="b">
        <f t="shared" si="5"/>
        <v>0</v>
      </c>
      <c r="AE66" s="326" t="b">
        <f t="shared" si="6"/>
        <v>0</v>
      </c>
      <c r="AF66" s="326" t="b">
        <f t="shared" si="7"/>
        <v>0</v>
      </c>
    </row>
    <row r="67" spans="1:32" ht="15.75" customHeight="1" thickBot="1" x14ac:dyDescent="0.35">
      <c r="A67" s="231"/>
      <c r="B67" s="231"/>
      <c r="C67" s="257"/>
      <c r="D67" s="256">
        <f t="shared" ca="1" si="8"/>
        <v>122</v>
      </c>
      <c r="E67" s="231"/>
      <c r="F67" s="231"/>
      <c r="G67" s="231"/>
      <c r="H67" s="258"/>
      <c r="I67" s="259"/>
      <c r="J67" s="231"/>
      <c r="K67" s="259"/>
      <c r="L67" s="216"/>
      <c r="M67" s="254" t="str">
        <f t="array" ref="M67">IF(I67="Yes",IF(NOT(K67),L67,K67),IF(I67&lt;&gt;"Yes",""))</f>
        <v/>
      </c>
      <c r="N67" s="258"/>
      <c r="O67" s="231"/>
      <c r="P67" s="231"/>
      <c r="Q67" s="261"/>
      <c r="R67" s="321"/>
      <c r="S67" s="210" t="str">
        <f t="shared" si="1"/>
        <v/>
      </c>
      <c r="T67" s="201"/>
      <c r="U67" s="262"/>
      <c r="V67" s="260"/>
      <c r="W67" s="231"/>
      <c r="AA67" s="326" t="b">
        <f t="shared" si="2"/>
        <v>0</v>
      </c>
      <c r="AB67" s="326" t="b">
        <f t="shared" si="3"/>
        <v>0</v>
      </c>
      <c r="AC67" s="326" t="b">
        <f t="shared" si="4"/>
        <v>0</v>
      </c>
      <c r="AD67" s="326" t="b">
        <f t="shared" si="5"/>
        <v>0</v>
      </c>
      <c r="AE67" s="326" t="b">
        <f t="shared" si="6"/>
        <v>0</v>
      </c>
      <c r="AF67" s="326" t="b">
        <f t="shared" si="7"/>
        <v>0</v>
      </c>
    </row>
    <row r="68" spans="1:32" ht="15.75" customHeight="1" thickBot="1" x14ac:dyDescent="0.35">
      <c r="A68" s="231"/>
      <c r="B68" s="231"/>
      <c r="C68" s="257"/>
      <c r="D68" s="256">
        <f t="shared" ca="1" si="8"/>
        <v>122</v>
      </c>
      <c r="E68" s="231"/>
      <c r="F68" s="231"/>
      <c r="G68" s="231"/>
      <c r="H68" s="258"/>
      <c r="I68" s="259"/>
      <c r="J68" s="231"/>
      <c r="K68" s="259"/>
      <c r="L68" s="216"/>
      <c r="M68" s="254" t="str">
        <f t="array" ref="M68">IF(I68="Yes",IF(NOT(K68),L68,K68),IF(I68&lt;&gt;"Yes",""))</f>
        <v/>
      </c>
      <c r="N68" s="258"/>
      <c r="O68" s="231"/>
      <c r="P68" s="231"/>
      <c r="Q68" s="261"/>
      <c r="R68" s="321"/>
      <c r="S68" s="210" t="str">
        <f t="shared" si="1"/>
        <v/>
      </c>
      <c r="T68" s="201"/>
      <c r="U68" s="262"/>
      <c r="V68" s="260"/>
      <c r="W68" s="231"/>
      <c r="AA68" s="326" t="b">
        <f t="shared" si="2"/>
        <v>0</v>
      </c>
      <c r="AB68" s="326" t="b">
        <f t="shared" si="3"/>
        <v>0</v>
      </c>
      <c r="AC68" s="326" t="b">
        <f t="shared" si="4"/>
        <v>0</v>
      </c>
      <c r="AD68" s="326" t="b">
        <f t="shared" si="5"/>
        <v>0</v>
      </c>
      <c r="AE68" s="326" t="b">
        <f t="shared" si="6"/>
        <v>0</v>
      </c>
      <c r="AF68" s="326" t="b">
        <f t="shared" si="7"/>
        <v>0</v>
      </c>
    </row>
    <row r="69" spans="1:32" ht="15.75" customHeight="1" thickBot="1" x14ac:dyDescent="0.35">
      <c r="A69" s="231"/>
      <c r="B69" s="231"/>
      <c r="C69" s="257"/>
      <c r="D69" s="256">
        <f t="shared" ca="1" si="8"/>
        <v>122</v>
      </c>
      <c r="E69" s="231"/>
      <c r="F69" s="231"/>
      <c r="G69" s="231"/>
      <c r="H69" s="258"/>
      <c r="I69" s="259"/>
      <c r="J69" s="231"/>
      <c r="K69" s="259"/>
      <c r="L69" s="216"/>
      <c r="M69" s="254" t="str">
        <f t="array" ref="M69">IF(I69="Yes",IF(NOT(K69),L69,K69),IF(I69&lt;&gt;"Yes",""))</f>
        <v/>
      </c>
      <c r="N69" s="258"/>
      <c r="O69" s="231"/>
      <c r="P69" s="231"/>
      <c r="Q69" s="261"/>
      <c r="R69" s="321"/>
      <c r="S69" s="210" t="str">
        <f t="shared" ref="S69:S75" si="9">IF(I69="","",IF(I69="Yes","Yes","No"))</f>
        <v/>
      </c>
      <c r="T69" s="201"/>
      <c r="U69" s="262"/>
      <c r="V69" s="260"/>
      <c r="W69" s="231"/>
      <c r="AA69" s="326" t="b">
        <f t="shared" ref="AA69:AA75" si="10">IF(I69="Yes",IF(E69="Student",IF(J69="Yes",K69,0)))</f>
        <v>0</v>
      </c>
      <c r="AB69" s="326" t="b">
        <f t="shared" ref="AB69:AB75" si="11">IF(J69="Yes",IF(F69="Student",IF(J69="No",L69,0)))</f>
        <v>0</v>
      </c>
      <c r="AC69" s="326" t="b">
        <f t="shared" ref="AC69:AC75" si="12">IF(AA69=0, AB69, AA69)</f>
        <v>0</v>
      </c>
      <c r="AD69" s="326" t="b">
        <f t="shared" ref="AD69:AD75" si="13">IF(L69="Yes",IF(H69="Staff",IF(J69="Yes",K69,0)))</f>
        <v>0</v>
      </c>
      <c r="AE69" s="326" t="b">
        <f t="shared" ref="AE69:AE75" si="14">IF(M69="Yes",IF(I69="Staff",IF(J69="No",L69,0)))</f>
        <v>0</v>
      </c>
      <c r="AF69" s="326" t="b">
        <f t="shared" ref="AF69:AF75" si="15">IF(AD69=0, AE69, AD69)</f>
        <v>0</v>
      </c>
    </row>
    <row r="70" spans="1:32" ht="15.75" customHeight="1" thickBot="1" x14ac:dyDescent="0.35">
      <c r="A70" s="231"/>
      <c r="B70" s="231"/>
      <c r="C70" s="257"/>
      <c r="D70" s="256">
        <f t="shared" ca="1" si="8"/>
        <v>122</v>
      </c>
      <c r="E70" s="231"/>
      <c r="F70" s="231"/>
      <c r="G70" s="231"/>
      <c r="H70" s="258"/>
      <c r="I70" s="259"/>
      <c r="J70" s="231"/>
      <c r="K70" s="259"/>
      <c r="L70" s="216"/>
      <c r="M70" s="254" t="str">
        <f t="array" ref="M70">IF(I70="Yes",IF(NOT(K70),L70,K70),IF(I70&lt;&gt;"Yes",""))</f>
        <v/>
      </c>
      <c r="N70" s="258"/>
      <c r="O70" s="231"/>
      <c r="P70" s="231"/>
      <c r="Q70" s="261"/>
      <c r="R70" s="321"/>
      <c r="S70" s="210" t="str">
        <f t="shared" si="9"/>
        <v/>
      </c>
      <c r="T70" s="201"/>
      <c r="U70" s="262"/>
      <c r="V70" s="260"/>
      <c r="W70" s="231"/>
      <c r="AA70" s="326" t="b">
        <f t="shared" si="10"/>
        <v>0</v>
      </c>
      <c r="AB70" s="326" t="b">
        <f t="shared" si="11"/>
        <v>0</v>
      </c>
      <c r="AC70" s="326" t="b">
        <f t="shared" si="12"/>
        <v>0</v>
      </c>
      <c r="AD70" s="326" t="b">
        <f t="shared" si="13"/>
        <v>0</v>
      </c>
      <c r="AE70" s="326" t="b">
        <f t="shared" si="14"/>
        <v>0</v>
      </c>
      <c r="AF70" s="326" t="b">
        <f t="shared" si="15"/>
        <v>0</v>
      </c>
    </row>
    <row r="71" spans="1:32" ht="15.75" customHeight="1" thickBot="1" x14ac:dyDescent="0.35">
      <c r="A71" s="231"/>
      <c r="B71" s="231"/>
      <c r="C71" s="257"/>
      <c r="D71" s="256">
        <f t="shared" ca="1" si="8"/>
        <v>122</v>
      </c>
      <c r="E71" s="231"/>
      <c r="F71" s="231"/>
      <c r="G71" s="231"/>
      <c r="H71" s="258"/>
      <c r="I71" s="259"/>
      <c r="J71" s="231"/>
      <c r="K71" s="259"/>
      <c r="L71" s="216"/>
      <c r="M71" s="254" t="str">
        <f t="array" ref="M71">IF(I71="Yes",IF(NOT(K71),L71,K71),IF(I71&lt;&gt;"Yes",""))</f>
        <v/>
      </c>
      <c r="N71" s="258"/>
      <c r="O71" s="231"/>
      <c r="P71" s="231"/>
      <c r="Q71" s="261"/>
      <c r="R71" s="321"/>
      <c r="S71" s="210" t="str">
        <f t="shared" si="9"/>
        <v/>
      </c>
      <c r="T71" s="201"/>
      <c r="U71" s="262"/>
      <c r="V71" s="260"/>
      <c r="W71" s="231"/>
      <c r="AA71" s="326" t="b">
        <f t="shared" si="10"/>
        <v>0</v>
      </c>
      <c r="AB71" s="326" t="b">
        <f t="shared" si="11"/>
        <v>0</v>
      </c>
      <c r="AC71" s="326" t="b">
        <f t="shared" si="12"/>
        <v>0</v>
      </c>
      <c r="AD71" s="326" t="b">
        <f t="shared" si="13"/>
        <v>0</v>
      </c>
      <c r="AE71" s="326" t="b">
        <f t="shared" si="14"/>
        <v>0</v>
      </c>
      <c r="AF71" s="326" t="b">
        <f t="shared" si="15"/>
        <v>0</v>
      </c>
    </row>
    <row r="72" spans="1:32" ht="15.75" customHeight="1" thickBot="1" x14ac:dyDescent="0.35">
      <c r="A72" s="231"/>
      <c r="B72" s="231"/>
      <c r="C72" s="257"/>
      <c r="D72" s="256">
        <f t="shared" ca="1" si="8"/>
        <v>122</v>
      </c>
      <c r="E72" s="231"/>
      <c r="F72" s="231"/>
      <c r="G72" s="231"/>
      <c r="H72" s="258"/>
      <c r="I72" s="259"/>
      <c r="J72" s="231"/>
      <c r="K72" s="259"/>
      <c r="L72" s="216"/>
      <c r="M72" s="254" t="str">
        <f t="array" ref="M72">IF(I72="Yes",IF(NOT(K72),L72,K72),IF(I72&lt;&gt;"Yes",""))</f>
        <v/>
      </c>
      <c r="N72" s="258"/>
      <c r="O72" s="231"/>
      <c r="P72" s="231"/>
      <c r="Q72" s="261"/>
      <c r="R72" s="321"/>
      <c r="S72" s="210" t="str">
        <f t="shared" si="9"/>
        <v/>
      </c>
      <c r="T72" s="201"/>
      <c r="U72" s="262"/>
      <c r="V72" s="260"/>
      <c r="W72" s="231"/>
      <c r="AA72" s="326" t="b">
        <f t="shared" si="10"/>
        <v>0</v>
      </c>
      <c r="AB72" s="326" t="b">
        <f t="shared" si="11"/>
        <v>0</v>
      </c>
      <c r="AC72" s="326" t="b">
        <f t="shared" si="12"/>
        <v>0</v>
      </c>
      <c r="AD72" s="326" t="b">
        <f t="shared" si="13"/>
        <v>0</v>
      </c>
      <c r="AE72" s="326" t="b">
        <f t="shared" si="14"/>
        <v>0</v>
      </c>
      <c r="AF72" s="326" t="b">
        <f t="shared" si="15"/>
        <v>0</v>
      </c>
    </row>
    <row r="73" spans="1:32" ht="15.75" customHeight="1" thickBot="1" x14ac:dyDescent="0.35">
      <c r="A73" s="231"/>
      <c r="B73" s="231"/>
      <c r="C73" s="257"/>
      <c r="D73" s="256">
        <f t="shared" ca="1" si="8"/>
        <v>122</v>
      </c>
      <c r="E73" s="231"/>
      <c r="F73" s="231"/>
      <c r="G73" s="231"/>
      <c r="H73" s="258"/>
      <c r="I73" s="259"/>
      <c r="J73" s="231"/>
      <c r="K73" s="259"/>
      <c r="L73" s="216"/>
      <c r="M73" s="254" t="str">
        <f t="array" ref="M73">IF(I73="Yes",IF(NOT(K73),L73,K73),IF(I73&lt;&gt;"Yes",""))</f>
        <v/>
      </c>
      <c r="N73" s="258"/>
      <c r="O73" s="231"/>
      <c r="P73" s="231"/>
      <c r="Q73" s="261"/>
      <c r="R73" s="321"/>
      <c r="S73" s="210" t="str">
        <f t="shared" si="9"/>
        <v/>
      </c>
      <c r="T73" s="201"/>
      <c r="U73" s="262"/>
      <c r="V73" s="260"/>
      <c r="W73" s="231"/>
      <c r="AA73" s="326" t="b">
        <f t="shared" si="10"/>
        <v>0</v>
      </c>
      <c r="AB73" s="326" t="b">
        <f t="shared" si="11"/>
        <v>0</v>
      </c>
      <c r="AC73" s="326" t="b">
        <f t="shared" si="12"/>
        <v>0</v>
      </c>
      <c r="AD73" s="326" t="b">
        <f t="shared" si="13"/>
        <v>0</v>
      </c>
      <c r="AE73" s="326" t="b">
        <f t="shared" si="14"/>
        <v>0</v>
      </c>
      <c r="AF73" s="326" t="b">
        <f t="shared" si="15"/>
        <v>0</v>
      </c>
    </row>
    <row r="74" spans="1:32" ht="15.75" customHeight="1" thickBot="1" x14ac:dyDescent="0.35">
      <c r="A74" s="231"/>
      <c r="B74" s="231"/>
      <c r="C74" s="257"/>
      <c r="D74" s="256">
        <f t="shared" ca="1" si="8"/>
        <v>122</v>
      </c>
      <c r="E74" s="231"/>
      <c r="F74" s="231"/>
      <c r="G74" s="231"/>
      <c r="H74" s="258"/>
      <c r="I74" s="259"/>
      <c r="J74" s="231"/>
      <c r="K74" s="259"/>
      <c r="L74" s="216"/>
      <c r="M74" s="254" t="str">
        <f t="array" ref="M74">IF(I74="Yes",IF(NOT(K74),L74,K74),IF(I74&lt;&gt;"Yes",""))</f>
        <v/>
      </c>
      <c r="N74" s="258"/>
      <c r="O74" s="231"/>
      <c r="P74" s="231"/>
      <c r="Q74" s="261"/>
      <c r="R74" s="321"/>
      <c r="S74" s="210" t="str">
        <f t="shared" si="9"/>
        <v/>
      </c>
      <c r="T74" s="201"/>
      <c r="U74" s="262"/>
      <c r="V74" s="260"/>
      <c r="W74" s="231"/>
      <c r="AA74" s="326" t="b">
        <f t="shared" si="10"/>
        <v>0</v>
      </c>
      <c r="AB74" s="326" t="b">
        <f t="shared" si="11"/>
        <v>0</v>
      </c>
      <c r="AC74" s="326" t="b">
        <f t="shared" si="12"/>
        <v>0</v>
      </c>
      <c r="AD74" s="326" t="b">
        <f t="shared" si="13"/>
        <v>0</v>
      </c>
      <c r="AE74" s="326" t="b">
        <f t="shared" si="14"/>
        <v>0</v>
      </c>
      <c r="AF74" s="326" t="b">
        <f t="shared" si="15"/>
        <v>0</v>
      </c>
    </row>
    <row r="75" spans="1:32" ht="15.75" customHeight="1" thickBot="1" x14ac:dyDescent="0.35">
      <c r="A75" s="231"/>
      <c r="B75" s="231"/>
      <c r="C75" s="257"/>
      <c r="D75" s="256">
        <f t="shared" ca="1" si="8"/>
        <v>122</v>
      </c>
      <c r="E75" s="231"/>
      <c r="F75" s="231"/>
      <c r="G75" s="231"/>
      <c r="H75" s="258"/>
      <c r="I75" s="259"/>
      <c r="J75" s="231"/>
      <c r="K75" s="259"/>
      <c r="L75" s="216"/>
      <c r="M75" s="254" t="str">
        <f t="array" ref="M75">IF(I75="Yes",IF(NOT(K75),L75,K75),IF(I75&lt;&gt;"Yes",""))</f>
        <v/>
      </c>
      <c r="N75" s="258"/>
      <c r="O75" s="231"/>
      <c r="P75" s="231"/>
      <c r="Q75" s="261"/>
      <c r="R75" s="321"/>
      <c r="S75" s="210" t="str">
        <f t="shared" si="9"/>
        <v/>
      </c>
      <c r="T75" s="201"/>
      <c r="U75" s="262"/>
      <c r="V75" s="260"/>
      <c r="W75" s="231"/>
      <c r="AA75" s="326" t="b">
        <f t="shared" si="10"/>
        <v>0</v>
      </c>
      <c r="AB75" s="326" t="b">
        <f t="shared" si="11"/>
        <v>0</v>
      </c>
      <c r="AC75" s="326" t="b">
        <f t="shared" si="12"/>
        <v>0</v>
      </c>
      <c r="AD75" s="326" t="b">
        <f t="shared" si="13"/>
        <v>0</v>
      </c>
      <c r="AE75" s="326" t="b">
        <f t="shared" si="14"/>
        <v>0</v>
      </c>
      <c r="AF75" s="326" t="b">
        <f t="shared" si="15"/>
        <v>0</v>
      </c>
    </row>
    <row r="76" spans="1:32" ht="15" customHeight="1" x14ac:dyDescent="0.3">
      <c r="K76" s="263"/>
    </row>
  </sheetData>
  <sheetProtection selectLockedCells="1"/>
  <autoFilter ref="A3:W75" xr:uid="{00000000-0009-0000-0000-000001000000}"/>
  <conditionalFormatting sqref="L4:L75">
    <cfRule type="cellIs" dxfId="72" priority="8" operator="equal">
      <formula>"Yes"</formula>
    </cfRule>
  </conditionalFormatting>
  <conditionalFormatting sqref="K4:K75">
    <cfRule type="expression" priority="1">
      <formula>J4="Yes"</formula>
    </cfRule>
    <cfRule type="expression" dxfId="71" priority="2">
      <formula>J4=""</formula>
    </cfRule>
    <cfRule type="expression" dxfId="70" priority="3">
      <formula>J4="Unknown"</formula>
    </cfRule>
    <cfRule type="expression" dxfId="69" priority="9">
      <formula>J4="No"</formula>
    </cfRule>
  </conditionalFormatting>
  <conditionalFormatting sqref="I2 L2:L75">
    <cfRule type="cellIs" dxfId="68" priority="10" operator="equal">
      <formula>"Pending"</formula>
    </cfRule>
  </conditionalFormatting>
  <conditionalFormatting sqref="I2 L2:L75">
    <cfRule type="cellIs" dxfId="67" priority="11" operator="equal">
      <formula>"Not tested"</formula>
    </cfRule>
  </conditionalFormatting>
  <conditionalFormatting sqref="S4:S75">
    <cfRule type="cellIs" dxfId="66" priority="6" operator="equal">
      <formula>"No"</formula>
    </cfRule>
    <cfRule type="cellIs" dxfId="65" priority="13" operator="equal">
      <formula>""</formula>
    </cfRule>
  </conditionalFormatting>
  <conditionalFormatting sqref="L4:L75">
    <cfRule type="cellIs" dxfId="64" priority="14" operator="equal">
      <formula>"No (negative)"</formula>
    </cfRule>
  </conditionalFormatting>
  <conditionalFormatting sqref="D4:D75">
    <cfRule type="cellIs" dxfId="63" priority="16" operator="greaterThan">
      <formula>119</formula>
    </cfRule>
  </conditionalFormatting>
  <conditionalFormatting sqref="S4:S75">
    <cfRule type="cellIs" dxfId="62" priority="24" operator="equal">
      <formula>"Yes"</formula>
    </cfRule>
  </conditionalFormatting>
  <conditionalFormatting sqref="L4:L75">
    <cfRule type="expression" dxfId="61" priority="25">
      <formula>S4="Yes"</formula>
    </cfRule>
  </conditionalFormatting>
  <conditionalFormatting sqref="L4:L75">
    <cfRule type="expression" dxfId="60" priority="92">
      <formula>S4="No"</formula>
    </cfRule>
  </conditionalFormatting>
  <conditionalFormatting sqref="I1:I1048576">
    <cfRule type="cellIs" dxfId="59" priority="5" operator="equal">
      <formula>"Yes"</formula>
    </cfRule>
  </conditionalFormatting>
  <dataValidations xWindow="291" yWindow="476" count="21">
    <dataValidation type="date" allowBlank="1" showInputMessage="1" showErrorMessage="1" prompt="Date of onset? - If resident ever had signs/symptoms of illness, enter the date that the first symptom(s) began.  If &quot;Ever had symptoms?&quot; is marked &quot;No&quot;, this field will be grayed-out." sqref="K4:K75" xr:uid="{00000000-0002-0000-0100-000004000000}">
      <formula1>1</formula1>
      <formula2>47848</formula2>
    </dataValidation>
    <dataValidation type="date" allowBlank="1" showInputMessage="1" showErrorMessage="1" prompt="Date of first positive specimen - If resident ever tested positive, indicate date of collection of specimen that tested positive.  If resident tested positive multiple times, enter date of collection of first positive specimen." sqref="L4:L75" xr:uid="{00000000-0002-0000-0100-000005000000}">
      <formula1>42005</formula1>
      <formula2>47848</formula2>
    </dataValidation>
    <dataValidation type="list" allowBlank="1" showInputMessage="1" showErrorMessage="1" prompt="Follow the link at the top of the column to see the CDC definition of &quot;up to date&quot;" sqref="R4:R75" xr:uid="{00000000-0002-0000-0100-000006000000}">
      <formula1>"Yes,No,Unknown"</formula1>
    </dataValidation>
    <dataValidation type="date" allowBlank="1" showInputMessage="1" showErrorMessage="1" prompt="Most recent test date - Date of collection of most recent specimen tested (for residents who have been tested multiple times)." sqref="U4:U75" xr:uid="{00000000-0002-0000-0100-000007000000}">
      <formula1>42005</formula1>
      <formula2>47848</formula2>
    </dataValidation>
    <dataValidation type="list" allowBlank="1" showInputMessage="1" showErrorMessage="1" prompt="Died? - Indicate whether or not resident died." sqref="P4:P75" xr:uid="{00000000-0002-0000-0100-000008000000}">
      <formula1>"Yes,No"</formula1>
    </dataValidation>
    <dataValidation type="list" allowBlank="1" showInputMessage="1" showErrorMessage="1" prompt="Ever had symptoms? - Did the resident ever have any signs or symptoms of illness?" sqref="J4:K75" xr:uid="{00000000-0002-0000-0100-000009000000}">
      <formula1>"Yes,No,Unknown"</formula1>
    </dataValidation>
    <dataValidation type="custom" allowBlank="1" showDropDown="1" sqref="H2:I2" xr:uid="{00000000-0002-0000-0100-00000C000000}">
      <formula1>OR(NOT(ISERROR(DATEVALUE(H2))), AND(ISNUMBER(H2), LEFT(CELL("format", H2))="D"))</formula1>
    </dataValidation>
    <dataValidation type="date" allowBlank="1" showInputMessage="1" showErrorMessage="1" prompt="Date of Birth - Enter the resident's date of birth." sqref="C4:C75" xr:uid="{00000000-0002-0000-0100-000013000000}">
      <formula1>1</formula1>
      <formula2>73415</formula2>
    </dataValidation>
    <dataValidation type="list" allowBlank="1" showErrorMessage="1" error="Please select from the box" sqref="E4:E75" xr:uid="{00000000-0002-0000-0100-000014000000}">
      <formula1>"Student,Staff"</formula1>
    </dataValidation>
    <dataValidation type="date" allowBlank="1" showInputMessage="1" showErrorMessage="1" prompt="Date of death - If resident died, indicate date of death." sqref="Q4:Q75" xr:uid="{00000000-0002-0000-0100-000017000000}">
      <formula1>42005</formula1>
      <formula2>47848</formula2>
    </dataValidation>
    <dataValidation type="list" allowBlank="1" showInputMessage="1" showErrorMessage="1" prompt="Most recent test result - Enter most recent test result: positive, negative, or pending." sqref="T4:T75" xr:uid="{00000000-0002-0000-0100-000018000000}">
      <formula1>"Positive,Negative,Pending,Inconclusive"</formula1>
    </dataValidation>
    <dataValidation type="list" allowBlank="1" showInputMessage="1" showErrorMessage="1" prompt="Ever hospitalized? - If the resident was ever hospitalized, select &quot;Yes&quot;" sqref="O4:O75" xr:uid="{00000000-0002-0000-0100-00001A000000}">
      <formula1>"Yes,No"</formula1>
    </dataValidation>
    <dataValidation type="list" allowBlank="1" showInputMessage="1" showErrorMessage="1" prompt="Current status - Select the current status of confirmed cases with respect to precautions." sqref="N4:N75" xr:uid="{CA1806D4-D547-47C0-BA39-102EDE35C4E7}">
      <formula1>"Excluded,Completed Isolation (Returned to Class),Unknown"</formula1>
    </dataValidation>
    <dataValidation allowBlank="1" showInputMessage="1" showErrorMessage="1" prompt="Field will autopopulate based on answer in column I." sqref="S3:S75" xr:uid="{47D37C90-27CA-493B-9AF2-04C5511E61A6}"/>
    <dataValidation type="custom" allowBlank="1" showDropDown="1" showInputMessage="1" prompt="Field will autopopulate as the rest of the line list is completed." sqref="M4:N75" xr:uid="{B044795F-1CEA-4014-BB57-1731C03F231D}">
      <formula1>OR(NOT(ISERROR(DATEVALUE(M4))), AND(ISNUMBER(M4), LEFT(CELL("format", M4))="D"))</formula1>
    </dataValidation>
    <dataValidation allowBlank="1" showInputMessage="1" showErrorMessage="1" prompt="Age will be calculated automatically based on date of birth." sqref="D3" xr:uid="{EBDBC7B5-BD1C-41BB-AD2D-BB0E212DC9D7}"/>
    <dataValidation type="custom" showInputMessage="1" showErrorMessage="1" sqref="D4:D75" xr:uid="{90266625-0E92-46A0-AC94-A539214E8900}">
      <formula1>1</formula1>
    </dataValidation>
    <dataValidation allowBlank="1" showInputMessage="1" showErrorMessage="1" prompt="Field will autopopulate as the rest of the line list is completed." sqref="M3:N3" xr:uid="{37C13C0E-630F-4B4A-B1F3-D5BADE209F1D}"/>
    <dataValidation type="date" allowBlank="1" showDropDown="1" sqref="H4:H75" xr:uid="{18085981-0EEA-42BE-9AA0-60F3BE0C1424}">
      <formula1>32874</formula1>
      <formula2>73415</formula2>
    </dataValidation>
    <dataValidation type="list" allowBlank="1" sqref="I4:I75" xr:uid="{ED0EDD48-26C8-44C5-9CB7-8661E3C7100F}">
      <formula1>"Yes, No (Negative), No (Inconclusive),Not Tested, Pending"</formula1>
    </dataValidation>
    <dataValidation type="list" allowBlank="1" showInputMessage="1" showErrorMessage="1" prompt="Confirmed COVID-19 Case? - If individual EVER tested positive for COVID-19, select &quot;Yes&quot;" sqref="L4:L75" xr:uid="{00000000-0002-0000-0100-000010000000}">
      <formula1>"Yes,No (negative),No (Inconclusive),Not tested,Pending"</formula1>
    </dataValidation>
  </dataValidations>
  <hyperlinks>
    <hyperlink ref="R3" r:id="rId1" location=":~:text=When%20Are%20You%20Up%20to%20Date%3F" xr:uid="{0E8FE48B-60EA-4007-B428-3A14522A5BD4}"/>
  </hyperlinks>
  <pageMargins left="0.7" right="0.7" top="0.75" bottom="0.75" header="0" footer="0"/>
  <pageSetup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FFEF0-898C-41FE-B159-CEA250F2B887}">
  <dimension ref="A1:AP76"/>
  <sheetViews>
    <sheetView showZeros="0" workbookViewId="0">
      <pane xSplit="3" topLeftCell="D1" activePane="topRight" state="frozen"/>
      <selection pane="topRight"/>
    </sheetView>
  </sheetViews>
  <sheetFormatPr defaultColWidth="11.19921875" defaultRowHeight="15" customHeight="1" x14ac:dyDescent="0.3"/>
  <cols>
    <col min="1" max="1" width="12.5" style="170" customWidth="1"/>
    <col min="2" max="2" width="15.59765625" style="170" customWidth="1"/>
    <col min="3" max="3" width="9.59765625" style="170" customWidth="1"/>
    <col min="4" max="4" width="8" style="170" customWidth="1"/>
    <col min="5" max="5" width="9.09765625" style="170" customWidth="1"/>
    <col min="6" max="6" width="9.69921875" style="170" customWidth="1"/>
    <col min="7" max="7" width="9.5" style="170" customWidth="1"/>
    <col min="8" max="8" width="10.8984375" style="170" customWidth="1"/>
    <col min="9" max="9" width="12.69921875" style="170" customWidth="1"/>
    <col min="10" max="10" width="12.5" style="170" customWidth="1"/>
    <col min="11" max="11" width="10.8984375" style="170" customWidth="1"/>
    <col min="12" max="12" width="15.69921875" style="170" customWidth="1"/>
    <col min="13" max="13" width="16.59765625" style="170" customWidth="1"/>
    <col min="14" max="14" width="29.09765625" style="170" customWidth="1"/>
    <col min="15" max="15" width="12.8984375" style="170" customWidth="1"/>
    <col min="16" max="16" width="8" style="170" customWidth="1"/>
    <col min="17" max="17" width="9.3984375" style="170" customWidth="1"/>
    <col min="18" max="18" width="27.8984375" style="170" bestFit="1" customWidth="1"/>
    <col min="19" max="19" width="14.3984375" style="170" customWidth="1"/>
    <col min="20" max="20" width="11.3984375" style="170" customWidth="1"/>
    <col min="21" max="21" width="13.59765625" style="170" customWidth="1"/>
    <col min="22" max="22" width="29.59765625" style="170" customWidth="1"/>
    <col min="23" max="23" width="55.19921875" style="170" customWidth="1"/>
    <col min="24" max="26" width="11.19921875" style="170"/>
    <col min="27" max="32" width="0" style="170" hidden="1" customWidth="1"/>
    <col min="33" max="16384" width="11.19921875" style="170"/>
  </cols>
  <sheetData>
    <row r="1" spans="1:42" s="171" customFormat="1" ht="15" customHeight="1" x14ac:dyDescent="0.3">
      <c r="A1" s="234" t="s">
        <v>140</v>
      </c>
      <c r="B1" s="167" t="s">
        <v>47</v>
      </c>
      <c r="C1" s="168"/>
      <c r="D1" s="169"/>
      <c r="E1" s="169"/>
      <c r="F1" s="169"/>
      <c r="G1" s="169"/>
      <c r="H1" s="169"/>
      <c r="I1" s="169"/>
      <c r="J1" s="169"/>
      <c r="K1" s="169"/>
      <c r="L1" s="169"/>
      <c r="M1" s="169"/>
      <c r="N1" s="169"/>
      <c r="O1" s="169"/>
      <c r="P1" s="169"/>
      <c r="Q1" s="169"/>
      <c r="R1" s="169"/>
      <c r="S1" s="169"/>
      <c r="T1" s="169"/>
      <c r="U1" s="169"/>
      <c r="V1" s="169"/>
      <c r="W1" s="169"/>
      <c r="X1" s="170"/>
      <c r="Y1" s="170"/>
      <c r="Z1" s="170"/>
      <c r="AA1" s="170"/>
      <c r="AB1" s="170"/>
      <c r="AC1" s="170"/>
      <c r="AD1" s="170"/>
      <c r="AE1" s="170"/>
      <c r="AF1" s="170"/>
      <c r="AG1" s="170"/>
      <c r="AH1" s="170"/>
      <c r="AI1" s="170"/>
      <c r="AJ1" s="170"/>
      <c r="AK1" s="170"/>
      <c r="AL1" s="170"/>
      <c r="AM1" s="170"/>
      <c r="AN1" s="170"/>
      <c r="AO1" s="170"/>
      <c r="AP1" s="170"/>
    </row>
    <row r="2" spans="1:42" ht="13.5" customHeight="1" x14ac:dyDescent="0.3">
      <c r="A2" s="172" t="s">
        <v>44</v>
      </c>
      <c r="B2" s="169"/>
      <c r="C2" s="173"/>
      <c r="D2" s="173"/>
      <c r="E2" s="173"/>
      <c r="F2" s="173"/>
      <c r="G2" s="173"/>
      <c r="H2" s="174"/>
      <c r="I2" s="175" t="s">
        <v>131</v>
      </c>
      <c r="J2" s="235"/>
      <c r="K2" s="176"/>
      <c r="L2" s="177"/>
      <c r="M2" s="178" t="s">
        <v>138</v>
      </c>
      <c r="N2" s="173"/>
      <c r="O2" s="179" t="s">
        <v>48</v>
      </c>
      <c r="P2" s="173"/>
      <c r="Q2" s="180"/>
      <c r="R2" s="245" t="s">
        <v>180</v>
      </c>
      <c r="S2" s="181" t="s">
        <v>139</v>
      </c>
      <c r="T2" s="173"/>
      <c r="U2" s="173"/>
      <c r="V2" s="182"/>
      <c r="W2" s="183"/>
    </row>
    <row r="3" spans="1:42" s="171" customFormat="1" ht="62.4" customHeight="1" thickBot="1" x14ac:dyDescent="0.35">
      <c r="A3" s="184" t="s">
        <v>5</v>
      </c>
      <c r="B3" s="184" t="s">
        <v>7</v>
      </c>
      <c r="C3" s="185" t="s">
        <v>132</v>
      </c>
      <c r="D3" s="186" t="s">
        <v>11</v>
      </c>
      <c r="E3" s="187" t="s">
        <v>133</v>
      </c>
      <c r="F3" s="188" t="s">
        <v>134</v>
      </c>
      <c r="G3" s="189" t="s">
        <v>17</v>
      </c>
      <c r="H3" s="190" t="s">
        <v>135</v>
      </c>
      <c r="I3" s="230" t="s">
        <v>160</v>
      </c>
      <c r="J3" s="187" t="s">
        <v>49</v>
      </c>
      <c r="K3" s="191" t="s">
        <v>136</v>
      </c>
      <c r="L3" s="192" t="s">
        <v>34</v>
      </c>
      <c r="M3" s="186" t="s">
        <v>137</v>
      </c>
      <c r="N3" s="193" t="s">
        <v>130</v>
      </c>
      <c r="O3" s="194" t="s">
        <v>50</v>
      </c>
      <c r="P3" s="195" t="s">
        <v>51</v>
      </c>
      <c r="Q3" s="196" t="s">
        <v>30</v>
      </c>
      <c r="R3" s="322" t="s">
        <v>179</v>
      </c>
      <c r="S3" s="197" t="s">
        <v>52</v>
      </c>
      <c r="T3" s="195" t="s">
        <v>36</v>
      </c>
      <c r="U3" s="195" t="s">
        <v>38</v>
      </c>
      <c r="V3" s="193" t="s">
        <v>129</v>
      </c>
      <c r="W3" s="195" t="s">
        <v>43</v>
      </c>
      <c r="X3" s="170"/>
      <c r="Y3" s="170"/>
      <c r="Z3" s="170"/>
      <c r="AA3" s="170" t="s">
        <v>184</v>
      </c>
      <c r="AB3" s="170" t="s">
        <v>185</v>
      </c>
      <c r="AC3" s="170" t="s">
        <v>188</v>
      </c>
      <c r="AD3" s="170" t="s">
        <v>186</v>
      </c>
      <c r="AE3" s="170" t="s">
        <v>187</v>
      </c>
      <c r="AF3" s="170" t="s">
        <v>189</v>
      </c>
      <c r="AG3" s="170"/>
      <c r="AH3" s="170"/>
    </row>
    <row r="4" spans="1:42" ht="15.75" customHeight="1" thickBot="1" x14ac:dyDescent="0.35">
      <c r="A4" s="198"/>
      <c r="B4" s="198"/>
      <c r="C4" s="199"/>
      <c r="D4" s="200">
        <f t="shared" ref="D4:D67" ca="1" si="0">ROUNDDOWN(YEARFRAC(C4, TODAY(), 1), 0)</f>
        <v>122</v>
      </c>
      <c r="E4" s="201"/>
      <c r="F4" s="201"/>
      <c r="G4" s="201"/>
      <c r="H4" s="202"/>
      <c r="I4" s="215"/>
      <c r="J4" s="201"/>
      <c r="K4" s="203"/>
      <c r="L4" s="204"/>
      <c r="M4" s="205" t="str">
        <f t="array" ref="M4">IF(I4="Yes",IF(NOT(K4),L4,K4),IF(I4&lt;&gt;"Yes",""))</f>
        <v/>
      </c>
      <c r="N4" s="206"/>
      <c r="O4" s="201"/>
      <c r="P4" s="207"/>
      <c r="Q4" s="208"/>
      <c r="R4" s="319"/>
      <c r="S4" s="210" t="str">
        <f>IF(I4="","",IF(I4="Yes","Yes","No"))</f>
        <v/>
      </c>
      <c r="T4" s="201"/>
      <c r="U4" s="209"/>
      <c r="V4" s="211"/>
      <c r="W4" s="201"/>
      <c r="AA4" s="170" t="b">
        <f>IF(I4="Yes",IF(E4="Student",IF(J4="Yes",K4,0)))</f>
        <v>0</v>
      </c>
      <c r="AB4" s="170" t="b">
        <f>IF(J4="Yes",IF(F4="Student",IF(J4="No",L4,0)))</f>
        <v>0</v>
      </c>
      <c r="AC4" s="170" t="b">
        <f>IF(AA4=0, AB4, AA4)</f>
        <v>0</v>
      </c>
      <c r="AD4" s="170" t="b">
        <f>IF(L4="Yes",IF(H4="Staff",IF(J4="Yes",K4,0)))</f>
        <v>0</v>
      </c>
      <c r="AE4" s="170" t="b">
        <f>IF(M4="Yes",IF(I4="Staff",IF(J4="No",L4,0)))</f>
        <v>0</v>
      </c>
      <c r="AF4" s="170" t="b">
        <f>IF(AD4=0, AE4, AD4)</f>
        <v>0</v>
      </c>
    </row>
    <row r="5" spans="1:42" ht="15.75" customHeight="1" thickBot="1" x14ac:dyDescent="0.35">
      <c r="A5" s="201"/>
      <c r="B5" s="201"/>
      <c r="C5" s="212"/>
      <c r="D5" s="213">
        <f t="shared" ca="1" si="0"/>
        <v>122</v>
      </c>
      <c r="E5" s="201"/>
      <c r="F5" s="201"/>
      <c r="G5" s="201"/>
      <c r="H5" s="214"/>
      <c r="I5" s="215"/>
      <c r="J5" s="201"/>
      <c r="K5" s="215"/>
      <c r="L5" s="216"/>
      <c r="M5" s="205" t="str">
        <f t="array" ref="M5">IF(I5="Yes",IF(NOT(K5),L5,K5),IF(I5&lt;&gt;"Yes",""))</f>
        <v/>
      </c>
      <c r="N5" s="206"/>
      <c r="O5" s="201"/>
      <c r="P5" s="217"/>
      <c r="Q5" s="218"/>
      <c r="R5" s="320"/>
      <c r="S5" s="210" t="str">
        <f t="shared" ref="S5:S68" si="1">IF(I5="","",IF(I5="Yes","Yes","No"))</f>
        <v/>
      </c>
      <c r="T5" s="201"/>
      <c r="U5" s="209"/>
      <c r="V5" s="206"/>
      <c r="W5" s="201"/>
      <c r="AA5" s="170" t="b">
        <f t="shared" ref="AA5:AA68" si="2">IF(I5="Yes",IF(E5="Student",IF(J5="Yes",K5,0)))</f>
        <v>0</v>
      </c>
      <c r="AB5" s="170" t="b">
        <f t="shared" ref="AB5:AB68" si="3">IF(J5="Yes",IF(F5="Student",IF(J5="No",L5,0)))</f>
        <v>0</v>
      </c>
      <c r="AC5" s="170" t="b">
        <f t="shared" ref="AC5:AC68" si="4">IF(AA5=0, AB5, AA5)</f>
        <v>0</v>
      </c>
      <c r="AD5" s="170" t="b">
        <f t="shared" ref="AD5:AD68" si="5">IF(L5="Yes",IF(H5="Staff",IF(J5="Yes",K5,0)))</f>
        <v>0</v>
      </c>
      <c r="AE5" s="170" t="b">
        <f t="shared" ref="AE5:AE68" si="6">IF(M5="Yes",IF(I5="Staff",IF(J5="No",L5,0)))</f>
        <v>0</v>
      </c>
      <c r="AF5" s="170" t="b">
        <f t="shared" ref="AF5:AF68" si="7">IF(AD5=0, AE5, AD5)</f>
        <v>0</v>
      </c>
    </row>
    <row r="6" spans="1:42" ht="15.75" customHeight="1" thickBot="1" x14ac:dyDescent="0.35">
      <c r="A6" s="201"/>
      <c r="B6" s="201"/>
      <c r="C6" s="212"/>
      <c r="D6" s="219">
        <f t="shared" ca="1" si="0"/>
        <v>122</v>
      </c>
      <c r="E6" s="201"/>
      <c r="F6" s="201"/>
      <c r="G6" s="201"/>
      <c r="H6" s="214"/>
      <c r="I6" s="215"/>
      <c r="J6" s="201"/>
      <c r="K6" s="215"/>
      <c r="L6" s="220"/>
      <c r="M6" s="205" t="str">
        <f t="array" ref="M6">IF(I6="Yes",IF(NOT(K6),L6,K6),IF(I6&lt;&gt;"Yes",""))</f>
        <v/>
      </c>
      <c r="N6" s="206"/>
      <c r="O6" s="201"/>
      <c r="P6" s="217"/>
      <c r="Q6" s="218"/>
      <c r="R6" s="320"/>
      <c r="S6" s="210" t="str">
        <f t="shared" si="1"/>
        <v/>
      </c>
      <c r="T6" s="201"/>
      <c r="U6" s="209"/>
      <c r="V6" s="206"/>
      <c r="W6" s="201"/>
      <c r="AA6" s="170" t="b">
        <f t="shared" si="2"/>
        <v>0</v>
      </c>
      <c r="AB6" s="170" t="b">
        <f t="shared" si="3"/>
        <v>0</v>
      </c>
      <c r="AC6" s="170" t="b">
        <f t="shared" si="4"/>
        <v>0</v>
      </c>
      <c r="AD6" s="170" t="b">
        <f t="shared" si="5"/>
        <v>0</v>
      </c>
      <c r="AE6" s="170" t="b">
        <f t="shared" si="6"/>
        <v>0</v>
      </c>
      <c r="AF6" s="170" t="b">
        <f t="shared" si="7"/>
        <v>0</v>
      </c>
    </row>
    <row r="7" spans="1:42" ht="15.75" customHeight="1" thickBot="1" x14ac:dyDescent="0.35">
      <c r="A7" s="221"/>
      <c r="B7" s="221"/>
      <c r="C7" s="222"/>
      <c r="D7" s="219">
        <f t="shared" ca="1" si="0"/>
        <v>122</v>
      </c>
      <c r="E7" s="221"/>
      <c r="F7" s="221"/>
      <c r="G7" s="221"/>
      <c r="H7" s="223"/>
      <c r="I7" s="224"/>
      <c r="J7" s="221"/>
      <c r="K7" s="224"/>
      <c r="L7" s="216"/>
      <c r="M7" s="205" t="str">
        <f t="array" ref="M7">IF(I7="Yes",IF(NOT(K7),L7,K7),IF(I7&lt;&gt;"Yes",""))</f>
        <v/>
      </c>
      <c r="N7" s="225"/>
      <c r="O7" s="221"/>
      <c r="P7" s="221"/>
      <c r="Q7" s="226"/>
      <c r="R7" s="323"/>
      <c r="S7" s="210" t="str">
        <f t="shared" si="1"/>
        <v/>
      </c>
      <c r="T7" s="201"/>
      <c r="U7" s="227"/>
      <c r="V7" s="225"/>
      <c r="W7" s="221"/>
      <c r="AA7" s="170" t="b">
        <f t="shared" si="2"/>
        <v>0</v>
      </c>
      <c r="AB7" s="170" t="b">
        <f t="shared" si="3"/>
        <v>0</v>
      </c>
      <c r="AC7" s="170" t="b">
        <f t="shared" si="4"/>
        <v>0</v>
      </c>
      <c r="AD7" s="170" t="b">
        <f t="shared" si="5"/>
        <v>0</v>
      </c>
      <c r="AE7" s="170" t="b">
        <f t="shared" si="6"/>
        <v>0</v>
      </c>
      <c r="AF7" s="170" t="b">
        <f t="shared" si="7"/>
        <v>0</v>
      </c>
    </row>
    <row r="8" spans="1:42" ht="15.75" customHeight="1" thickBot="1" x14ac:dyDescent="0.35">
      <c r="A8" s="221"/>
      <c r="B8" s="221"/>
      <c r="C8" s="222"/>
      <c r="D8" s="219">
        <f t="shared" ca="1" si="0"/>
        <v>122</v>
      </c>
      <c r="E8" s="231"/>
      <c r="F8" s="221"/>
      <c r="G8" s="221"/>
      <c r="H8" s="223"/>
      <c r="I8" s="224"/>
      <c r="J8" s="221"/>
      <c r="K8" s="224"/>
      <c r="L8" s="216"/>
      <c r="M8" s="205" t="str">
        <f t="array" ref="M8">IF(I8="Yes",IF(NOT(K8),L8,K8),IF(I8&lt;&gt;"Yes",""))</f>
        <v/>
      </c>
      <c r="N8" s="223"/>
      <c r="O8" s="221"/>
      <c r="P8" s="221"/>
      <c r="Q8" s="226"/>
      <c r="R8" s="323"/>
      <c r="S8" s="210" t="str">
        <f t="shared" si="1"/>
        <v/>
      </c>
      <c r="T8" s="201"/>
      <c r="U8" s="227"/>
      <c r="V8" s="225"/>
      <c r="W8" s="221"/>
      <c r="AA8" s="170" t="b">
        <f t="shared" si="2"/>
        <v>0</v>
      </c>
      <c r="AB8" s="170" t="b">
        <f t="shared" si="3"/>
        <v>0</v>
      </c>
      <c r="AC8" s="170" t="b">
        <f t="shared" si="4"/>
        <v>0</v>
      </c>
      <c r="AD8" s="170" t="b">
        <f t="shared" si="5"/>
        <v>0</v>
      </c>
      <c r="AE8" s="170" t="b">
        <f t="shared" si="6"/>
        <v>0</v>
      </c>
      <c r="AF8" s="170" t="b">
        <f t="shared" si="7"/>
        <v>0</v>
      </c>
    </row>
    <row r="9" spans="1:42" ht="15.75" customHeight="1" thickBot="1" x14ac:dyDescent="0.35">
      <c r="A9" s="221"/>
      <c r="B9" s="221"/>
      <c r="C9" s="222"/>
      <c r="D9" s="219">
        <f t="shared" ca="1" si="0"/>
        <v>122</v>
      </c>
      <c r="E9" s="221"/>
      <c r="F9" s="221"/>
      <c r="G9" s="221"/>
      <c r="H9" s="223"/>
      <c r="I9" s="224"/>
      <c r="J9" s="221"/>
      <c r="K9" s="224"/>
      <c r="L9" s="216"/>
      <c r="M9" s="205" t="str">
        <f t="array" ref="M9">IF(I9="Yes",IF(NOT(K9),L9,K9),IF(I9&lt;&gt;"Yes",""))</f>
        <v/>
      </c>
      <c r="N9" s="223"/>
      <c r="O9" s="221"/>
      <c r="P9" s="221"/>
      <c r="Q9" s="226"/>
      <c r="R9" s="323"/>
      <c r="S9" s="210" t="str">
        <f t="shared" si="1"/>
        <v/>
      </c>
      <c r="T9" s="201"/>
      <c r="U9" s="227"/>
      <c r="V9" s="225"/>
      <c r="W9" s="221"/>
      <c r="AA9" s="170" t="b">
        <f t="shared" si="2"/>
        <v>0</v>
      </c>
      <c r="AB9" s="170" t="b">
        <f t="shared" si="3"/>
        <v>0</v>
      </c>
      <c r="AC9" s="170" t="b">
        <f t="shared" si="4"/>
        <v>0</v>
      </c>
      <c r="AD9" s="170" t="b">
        <f t="shared" si="5"/>
        <v>0</v>
      </c>
      <c r="AE9" s="170" t="b">
        <f t="shared" si="6"/>
        <v>0</v>
      </c>
      <c r="AF9" s="170" t="b">
        <f t="shared" si="7"/>
        <v>0</v>
      </c>
    </row>
    <row r="10" spans="1:42" ht="15.75" customHeight="1" thickBot="1" x14ac:dyDescent="0.35">
      <c r="A10" s="221"/>
      <c r="B10" s="221"/>
      <c r="C10" s="222"/>
      <c r="D10" s="219">
        <f t="shared" ca="1" si="0"/>
        <v>122</v>
      </c>
      <c r="E10" s="221"/>
      <c r="F10" s="221"/>
      <c r="G10" s="221"/>
      <c r="H10" s="223"/>
      <c r="I10" s="224"/>
      <c r="J10" s="221"/>
      <c r="K10" s="224"/>
      <c r="L10" s="216"/>
      <c r="M10" s="205" t="str">
        <f t="array" ref="M10">IF(I10="Yes",IF(NOT(K10),L10,K10),IF(I10&lt;&gt;"Yes",""))</f>
        <v/>
      </c>
      <c r="N10" s="223"/>
      <c r="O10" s="221"/>
      <c r="P10" s="221"/>
      <c r="Q10" s="226"/>
      <c r="R10" s="323"/>
      <c r="S10" s="210" t="str">
        <f t="shared" si="1"/>
        <v/>
      </c>
      <c r="T10" s="201"/>
      <c r="U10" s="227"/>
      <c r="V10" s="225"/>
      <c r="W10" s="221"/>
      <c r="AA10" s="170" t="b">
        <f t="shared" si="2"/>
        <v>0</v>
      </c>
      <c r="AB10" s="170" t="b">
        <f t="shared" si="3"/>
        <v>0</v>
      </c>
      <c r="AC10" s="170" t="b">
        <f t="shared" si="4"/>
        <v>0</v>
      </c>
      <c r="AD10" s="170" t="b">
        <f t="shared" si="5"/>
        <v>0</v>
      </c>
      <c r="AE10" s="170" t="b">
        <f t="shared" si="6"/>
        <v>0</v>
      </c>
      <c r="AF10" s="170" t="b">
        <f t="shared" si="7"/>
        <v>0</v>
      </c>
    </row>
    <row r="11" spans="1:42" ht="15.75" customHeight="1" thickBot="1" x14ac:dyDescent="0.35">
      <c r="A11" s="221"/>
      <c r="B11" s="221"/>
      <c r="C11" s="222"/>
      <c r="D11" s="219">
        <f t="shared" ca="1" si="0"/>
        <v>122</v>
      </c>
      <c r="E11" s="221"/>
      <c r="F11" s="221"/>
      <c r="G11" s="221"/>
      <c r="H11" s="223"/>
      <c r="I11" s="224"/>
      <c r="J11" s="221"/>
      <c r="K11" s="224"/>
      <c r="L11" s="220"/>
      <c r="M11" s="205" t="str">
        <f t="array" ref="M11">IF(I11="Yes",IF(NOT(K11),L11,K11),IF(I11&lt;&gt;"Yes",""))</f>
        <v/>
      </c>
      <c r="N11" s="223"/>
      <c r="O11" s="221"/>
      <c r="P11" s="221"/>
      <c r="Q11" s="226"/>
      <c r="R11" s="323"/>
      <c r="S11" s="210" t="str">
        <f t="shared" si="1"/>
        <v/>
      </c>
      <c r="T11" s="201"/>
      <c r="U11" s="227"/>
      <c r="V11" s="225"/>
      <c r="W11" s="221"/>
      <c r="AA11" s="170" t="b">
        <f t="shared" si="2"/>
        <v>0</v>
      </c>
      <c r="AB11" s="170" t="b">
        <f t="shared" si="3"/>
        <v>0</v>
      </c>
      <c r="AC11" s="170" t="b">
        <f t="shared" si="4"/>
        <v>0</v>
      </c>
      <c r="AD11" s="170" t="b">
        <f t="shared" si="5"/>
        <v>0</v>
      </c>
      <c r="AE11" s="170" t="b">
        <f t="shared" si="6"/>
        <v>0</v>
      </c>
      <c r="AF11" s="170" t="b">
        <f t="shared" si="7"/>
        <v>0</v>
      </c>
    </row>
    <row r="12" spans="1:42" ht="15.75" customHeight="1" thickBot="1" x14ac:dyDescent="0.35">
      <c r="A12" s="221"/>
      <c r="B12" s="221"/>
      <c r="C12" s="222"/>
      <c r="D12" s="219">
        <f t="shared" ca="1" si="0"/>
        <v>122</v>
      </c>
      <c r="E12" s="221"/>
      <c r="F12" s="221"/>
      <c r="G12" s="221"/>
      <c r="H12" s="223"/>
      <c r="I12" s="224"/>
      <c r="J12" s="221"/>
      <c r="K12" s="224"/>
      <c r="L12" s="216"/>
      <c r="M12" s="205" t="str">
        <f t="array" ref="M12">IF(I12="Yes",IF(NOT(K12),L12,K12),IF(I12&lt;&gt;"Yes",""))</f>
        <v/>
      </c>
      <c r="N12" s="223"/>
      <c r="O12" s="221"/>
      <c r="P12" s="221"/>
      <c r="Q12" s="226"/>
      <c r="R12" s="323"/>
      <c r="S12" s="210" t="str">
        <f t="shared" si="1"/>
        <v/>
      </c>
      <c r="T12" s="201"/>
      <c r="U12" s="227"/>
      <c r="V12" s="225"/>
      <c r="W12" s="221"/>
      <c r="AA12" s="170" t="b">
        <f t="shared" si="2"/>
        <v>0</v>
      </c>
      <c r="AB12" s="170" t="b">
        <f t="shared" si="3"/>
        <v>0</v>
      </c>
      <c r="AC12" s="170" t="b">
        <f t="shared" si="4"/>
        <v>0</v>
      </c>
      <c r="AD12" s="170" t="b">
        <f t="shared" si="5"/>
        <v>0</v>
      </c>
      <c r="AE12" s="170" t="b">
        <f t="shared" si="6"/>
        <v>0</v>
      </c>
      <c r="AF12" s="170" t="b">
        <f t="shared" si="7"/>
        <v>0</v>
      </c>
    </row>
    <row r="13" spans="1:42" ht="15.75" customHeight="1" thickBot="1" x14ac:dyDescent="0.35">
      <c r="A13" s="221"/>
      <c r="B13" s="221"/>
      <c r="C13" s="222"/>
      <c r="D13" s="219">
        <f t="shared" ca="1" si="0"/>
        <v>122</v>
      </c>
      <c r="E13" s="221"/>
      <c r="F13" s="221"/>
      <c r="G13" s="221"/>
      <c r="H13" s="223"/>
      <c r="I13" s="224"/>
      <c r="J13" s="221"/>
      <c r="K13" s="224"/>
      <c r="L13" s="216"/>
      <c r="M13" s="205" t="str">
        <f t="array" ref="M13">IF(I13="Yes",IF(NOT(K13),L13,K13),IF(I13&lt;&gt;"Yes",""))</f>
        <v/>
      </c>
      <c r="N13" s="223"/>
      <c r="O13" s="221"/>
      <c r="P13" s="221"/>
      <c r="Q13" s="226"/>
      <c r="R13" s="323"/>
      <c r="S13" s="210" t="str">
        <f t="shared" si="1"/>
        <v/>
      </c>
      <c r="T13" s="201"/>
      <c r="U13" s="227"/>
      <c r="V13" s="225"/>
      <c r="W13" s="221"/>
      <c r="AA13" s="170" t="b">
        <f t="shared" si="2"/>
        <v>0</v>
      </c>
      <c r="AB13" s="170" t="b">
        <f t="shared" si="3"/>
        <v>0</v>
      </c>
      <c r="AC13" s="170" t="b">
        <f t="shared" si="4"/>
        <v>0</v>
      </c>
      <c r="AD13" s="170" t="b">
        <f t="shared" si="5"/>
        <v>0</v>
      </c>
      <c r="AE13" s="170" t="b">
        <f t="shared" si="6"/>
        <v>0</v>
      </c>
      <c r="AF13" s="170" t="b">
        <f t="shared" si="7"/>
        <v>0</v>
      </c>
    </row>
    <row r="14" spans="1:42" ht="15.75" customHeight="1" thickBot="1" x14ac:dyDescent="0.35">
      <c r="A14" s="221"/>
      <c r="B14" s="221"/>
      <c r="C14" s="222"/>
      <c r="D14" s="219">
        <f t="shared" ca="1" si="0"/>
        <v>122</v>
      </c>
      <c r="E14" s="221"/>
      <c r="F14" s="221"/>
      <c r="G14" s="221"/>
      <c r="H14" s="223"/>
      <c r="I14" s="224"/>
      <c r="J14" s="221"/>
      <c r="K14" s="224"/>
      <c r="L14" s="216"/>
      <c r="M14" s="205" t="str">
        <f t="array" ref="M14">IF(I14="Yes",IF(NOT(K14),L14,K14),IF(I14&lt;&gt;"Yes",""))</f>
        <v/>
      </c>
      <c r="N14" s="223"/>
      <c r="O14" s="221"/>
      <c r="P14" s="221"/>
      <c r="Q14" s="226"/>
      <c r="R14" s="323"/>
      <c r="S14" s="210" t="str">
        <f t="shared" si="1"/>
        <v/>
      </c>
      <c r="T14" s="201"/>
      <c r="U14" s="227"/>
      <c r="V14" s="225"/>
      <c r="W14" s="221"/>
      <c r="AA14" s="170" t="b">
        <f t="shared" si="2"/>
        <v>0</v>
      </c>
      <c r="AB14" s="170" t="b">
        <f t="shared" si="3"/>
        <v>0</v>
      </c>
      <c r="AC14" s="170" t="b">
        <f t="shared" si="4"/>
        <v>0</v>
      </c>
      <c r="AD14" s="170" t="b">
        <f t="shared" si="5"/>
        <v>0</v>
      </c>
      <c r="AE14" s="170" t="b">
        <f t="shared" si="6"/>
        <v>0</v>
      </c>
      <c r="AF14" s="170" t="b">
        <f t="shared" si="7"/>
        <v>0</v>
      </c>
    </row>
    <row r="15" spans="1:42" ht="15.75" customHeight="1" thickBot="1" x14ac:dyDescent="0.35">
      <c r="A15" s="221"/>
      <c r="B15" s="221"/>
      <c r="C15" s="222"/>
      <c r="D15" s="219">
        <f t="shared" ca="1" si="0"/>
        <v>122</v>
      </c>
      <c r="E15" s="221"/>
      <c r="F15" s="221"/>
      <c r="G15" s="221"/>
      <c r="H15" s="223"/>
      <c r="I15" s="224"/>
      <c r="J15" s="221"/>
      <c r="K15" s="224"/>
      <c r="L15" s="220"/>
      <c r="M15" s="205" t="str">
        <f t="array" ref="M15">IF(I15="Yes",IF(NOT(K15),L15,K15),IF(I15&lt;&gt;"Yes",""))</f>
        <v/>
      </c>
      <c r="N15" s="223"/>
      <c r="O15" s="221"/>
      <c r="P15" s="221"/>
      <c r="Q15" s="226"/>
      <c r="R15" s="323"/>
      <c r="S15" s="210" t="str">
        <f t="shared" si="1"/>
        <v/>
      </c>
      <c r="T15" s="201"/>
      <c r="U15" s="227"/>
      <c r="V15" s="225"/>
      <c r="W15" s="221"/>
      <c r="AA15" s="170" t="b">
        <f t="shared" si="2"/>
        <v>0</v>
      </c>
      <c r="AB15" s="170" t="b">
        <f t="shared" si="3"/>
        <v>0</v>
      </c>
      <c r="AC15" s="170" t="b">
        <f t="shared" si="4"/>
        <v>0</v>
      </c>
      <c r="AD15" s="170" t="b">
        <f t="shared" si="5"/>
        <v>0</v>
      </c>
      <c r="AE15" s="170" t="b">
        <f t="shared" si="6"/>
        <v>0</v>
      </c>
      <c r="AF15" s="170" t="b">
        <f t="shared" si="7"/>
        <v>0</v>
      </c>
    </row>
    <row r="16" spans="1:42" ht="15.75" customHeight="1" thickBot="1" x14ac:dyDescent="0.35">
      <c r="A16" s="221"/>
      <c r="B16" s="221"/>
      <c r="C16" s="222"/>
      <c r="D16" s="219">
        <f t="shared" ca="1" si="0"/>
        <v>122</v>
      </c>
      <c r="E16" s="221"/>
      <c r="F16" s="221"/>
      <c r="G16" s="221"/>
      <c r="H16" s="223"/>
      <c r="I16" s="224"/>
      <c r="J16" s="221"/>
      <c r="K16" s="224"/>
      <c r="L16" s="216"/>
      <c r="M16" s="205" t="str">
        <f t="array" ref="M16">IF(I16="Yes",IF(NOT(K16),L16,K16),IF(I16&lt;&gt;"Yes",""))</f>
        <v/>
      </c>
      <c r="N16" s="223"/>
      <c r="O16" s="221"/>
      <c r="P16" s="221"/>
      <c r="Q16" s="226"/>
      <c r="R16" s="323"/>
      <c r="S16" s="210" t="str">
        <f t="shared" si="1"/>
        <v/>
      </c>
      <c r="T16" s="201"/>
      <c r="U16" s="227"/>
      <c r="V16" s="225"/>
      <c r="W16" s="221"/>
      <c r="AA16" s="170" t="b">
        <f t="shared" si="2"/>
        <v>0</v>
      </c>
      <c r="AB16" s="170" t="b">
        <f t="shared" si="3"/>
        <v>0</v>
      </c>
      <c r="AC16" s="170" t="b">
        <f t="shared" si="4"/>
        <v>0</v>
      </c>
      <c r="AD16" s="170" t="b">
        <f t="shared" si="5"/>
        <v>0</v>
      </c>
      <c r="AE16" s="170" t="b">
        <f t="shared" si="6"/>
        <v>0</v>
      </c>
      <c r="AF16" s="170" t="b">
        <f t="shared" si="7"/>
        <v>0</v>
      </c>
    </row>
    <row r="17" spans="1:32" ht="15.75" customHeight="1" thickBot="1" x14ac:dyDescent="0.35">
      <c r="A17" s="221"/>
      <c r="B17" s="221"/>
      <c r="C17" s="222"/>
      <c r="D17" s="219">
        <f t="shared" ca="1" si="0"/>
        <v>122</v>
      </c>
      <c r="E17" s="221"/>
      <c r="F17" s="221"/>
      <c r="G17" s="221"/>
      <c r="H17" s="223"/>
      <c r="I17" s="224"/>
      <c r="J17" s="221"/>
      <c r="K17" s="224"/>
      <c r="L17" s="216"/>
      <c r="M17" s="205" t="str">
        <f t="array" ref="M17">IF(I17="Yes",IF(NOT(K17),L17,K17),IF(I17&lt;&gt;"Yes",""))</f>
        <v/>
      </c>
      <c r="N17" s="223"/>
      <c r="O17" s="221"/>
      <c r="P17" s="221"/>
      <c r="Q17" s="226"/>
      <c r="R17" s="323"/>
      <c r="S17" s="210" t="str">
        <f t="shared" si="1"/>
        <v/>
      </c>
      <c r="T17" s="201"/>
      <c r="U17" s="227"/>
      <c r="V17" s="225"/>
      <c r="W17" s="221"/>
      <c r="AA17" s="170" t="b">
        <f t="shared" si="2"/>
        <v>0</v>
      </c>
      <c r="AB17" s="170" t="b">
        <f t="shared" si="3"/>
        <v>0</v>
      </c>
      <c r="AC17" s="170" t="b">
        <f t="shared" si="4"/>
        <v>0</v>
      </c>
      <c r="AD17" s="170" t="b">
        <f t="shared" si="5"/>
        <v>0</v>
      </c>
      <c r="AE17" s="170" t="b">
        <f t="shared" si="6"/>
        <v>0</v>
      </c>
      <c r="AF17" s="170" t="b">
        <f t="shared" si="7"/>
        <v>0</v>
      </c>
    </row>
    <row r="18" spans="1:32" ht="15.75" customHeight="1" thickBot="1" x14ac:dyDescent="0.35">
      <c r="A18" s="221"/>
      <c r="B18" s="221"/>
      <c r="C18" s="222"/>
      <c r="D18" s="219">
        <f t="shared" ca="1" si="0"/>
        <v>122</v>
      </c>
      <c r="E18" s="221"/>
      <c r="F18" s="221"/>
      <c r="G18" s="221"/>
      <c r="H18" s="223"/>
      <c r="I18" s="224"/>
      <c r="J18" s="221"/>
      <c r="K18" s="224"/>
      <c r="L18" s="216"/>
      <c r="M18" s="205" t="str">
        <f t="array" ref="M18">IF(I18="Yes",IF(NOT(K18),L18,K18),IF(I18&lt;&gt;"Yes",""))</f>
        <v/>
      </c>
      <c r="N18" s="223"/>
      <c r="O18" s="221"/>
      <c r="P18" s="221"/>
      <c r="Q18" s="226"/>
      <c r="R18" s="323"/>
      <c r="S18" s="210" t="str">
        <f t="shared" si="1"/>
        <v/>
      </c>
      <c r="T18" s="201"/>
      <c r="U18" s="227"/>
      <c r="V18" s="225"/>
      <c r="W18" s="221"/>
      <c r="AA18" s="170" t="b">
        <f t="shared" si="2"/>
        <v>0</v>
      </c>
      <c r="AB18" s="170" t="b">
        <f t="shared" si="3"/>
        <v>0</v>
      </c>
      <c r="AC18" s="170" t="b">
        <f t="shared" si="4"/>
        <v>0</v>
      </c>
      <c r="AD18" s="170" t="b">
        <f t="shared" si="5"/>
        <v>0</v>
      </c>
      <c r="AE18" s="170" t="b">
        <f t="shared" si="6"/>
        <v>0</v>
      </c>
      <c r="AF18" s="170" t="b">
        <f t="shared" si="7"/>
        <v>0</v>
      </c>
    </row>
    <row r="19" spans="1:32" ht="15.75" customHeight="1" thickBot="1" x14ac:dyDescent="0.35">
      <c r="A19" s="221"/>
      <c r="B19" s="221"/>
      <c r="C19" s="222"/>
      <c r="D19" s="219">
        <f t="shared" ca="1" si="0"/>
        <v>122</v>
      </c>
      <c r="E19" s="221"/>
      <c r="F19" s="221"/>
      <c r="G19" s="221"/>
      <c r="H19" s="223"/>
      <c r="I19" s="224"/>
      <c r="J19" s="221"/>
      <c r="K19" s="224"/>
      <c r="L19" s="216"/>
      <c r="M19" s="205" t="str">
        <f t="array" ref="M19">IF(I19="Yes",IF(NOT(K19),L19,K19),IF(I19&lt;&gt;"Yes",""))</f>
        <v/>
      </c>
      <c r="N19" s="223"/>
      <c r="O19" s="221"/>
      <c r="P19" s="221"/>
      <c r="Q19" s="226"/>
      <c r="R19" s="323"/>
      <c r="S19" s="210" t="str">
        <f t="shared" si="1"/>
        <v/>
      </c>
      <c r="T19" s="201"/>
      <c r="U19" s="227"/>
      <c r="V19" s="225"/>
      <c r="W19" s="221"/>
      <c r="AA19" s="170" t="b">
        <f t="shared" si="2"/>
        <v>0</v>
      </c>
      <c r="AB19" s="170" t="b">
        <f t="shared" si="3"/>
        <v>0</v>
      </c>
      <c r="AC19" s="170" t="b">
        <f t="shared" si="4"/>
        <v>0</v>
      </c>
      <c r="AD19" s="170" t="b">
        <f t="shared" si="5"/>
        <v>0</v>
      </c>
      <c r="AE19" s="170" t="b">
        <f t="shared" si="6"/>
        <v>0</v>
      </c>
      <c r="AF19" s="170" t="b">
        <f t="shared" si="7"/>
        <v>0</v>
      </c>
    </row>
    <row r="20" spans="1:32" ht="15.75" customHeight="1" thickBot="1" x14ac:dyDescent="0.35">
      <c r="A20" s="221"/>
      <c r="B20" s="221"/>
      <c r="C20" s="222"/>
      <c r="D20" s="219">
        <f t="shared" ca="1" si="0"/>
        <v>122</v>
      </c>
      <c r="E20" s="221"/>
      <c r="F20" s="221"/>
      <c r="G20" s="221"/>
      <c r="H20" s="223"/>
      <c r="I20" s="224"/>
      <c r="J20" s="221"/>
      <c r="K20" s="224"/>
      <c r="L20" s="220"/>
      <c r="M20" s="205" t="str">
        <f t="array" ref="M20">IF(I20="Yes",IF(NOT(K20),L20,K20),IF(I20&lt;&gt;"Yes",""))</f>
        <v/>
      </c>
      <c r="N20" s="223"/>
      <c r="O20" s="221"/>
      <c r="P20" s="221"/>
      <c r="Q20" s="226"/>
      <c r="R20" s="323"/>
      <c r="S20" s="210" t="str">
        <f t="shared" si="1"/>
        <v/>
      </c>
      <c r="T20" s="201"/>
      <c r="U20" s="227"/>
      <c r="V20" s="225"/>
      <c r="W20" s="221"/>
      <c r="AA20" s="170" t="b">
        <f t="shared" si="2"/>
        <v>0</v>
      </c>
      <c r="AB20" s="170" t="b">
        <f t="shared" si="3"/>
        <v>0</v>
      </c>
      <c r="AC20" s="170" t="b">
        <f t="shared" si="4"/>
        <v>0</v>
      </c>
      <c r="AD20" s="170" t="b">
        <f t="shared" si="5"/>
        <v>0</v>
      </c>
      <c r="AE20" s="170" t="b">
        <f t="shared" si="6"/>
        <v>0</v>
      </c>
      <c r="AF20" s="170" t="b">
        <f t="shared" si="7"/>
        <v>0</v>
      </c>
    </row>
    <row r="21" spans="1:32" ht="15.75" customHeight="1" thickBot="1" x14ac:dyDescent="0.35">
      <c r="A21" s="221"/>
      <c r="B21" s="221"/>
      <c r="C21" s="222"/>
      <c r="D21" s="219">
        <f t="shared" ca="1" si="0"/>
        <v>122</v>
      </c>
      <c r="E21" s="221"/>
      <c r="F21" s="221"/>
      <c r="G21" s="221"/>
      <c r="H21" s="223"/>
      <c r="I21" s="224"/>
      <c r="J21" s="221"/>
      <c r="K21" s="224"/>
      <c r="L21" s="216"/>
      <c r="M21" s="205" t="str">
        <f t="array" ref="M21">IF(I21="Yes",IF(NOT(K21),L21,K21),IF(I21&lt;&gt;"Yes",""))</f>
        <v/>
      </c>
      <c r="N21" s="223"/>
      <c r="O21" s="221"/>
      <c r="P21" s="221"/>
      <c r="Q21" s="226"/>
      <c r="R21" s="323"/>
      <c r="S21" s="210" t="str">
        <f t="shared" si="1"/>
        <v/>
      </c>
      <c r="T21" s="201"/>
      <c r="U21" s="227"/>
      <c r="V21" s="225"/>
      <c r="W21" s="221"/>
      <c r="AA21" s="170" t="b">
        <f t="shared" si="2"/>
        <v>0</v>
      </c>
      <c r="AB21" s="170" t="b">
        <f t="shared" si="3"/>
        <v>0</v>
      </c>
      <c r="AC21" s="170" t="b">
        <f t="shared" si="4"/>
        <v>0</v>
      </c>
      <c r="AD21" s="170" t="b">
        <f t="shared" si="5"/>
        <v>0</v>
      </c>
      <c r="AE21" s="170" t="b">
        <f t="shared" si="6"/>
        <v>0</v>
      </c>
      <c r="AF21" s="170" t="b">
        <f t="shared" si="7"/>
        <v>0</v>
      </c>
    </row>
    <row r="22" spans="1:32" ht="15.75" customHeight="1" thickBot="1" x14ac:dyDescent="0.35">
      <c r="A22" s="221"/>
      <c r="B22" s="221"/>
      <c r="C22" s="222"/>
      <c r="D22" s="219">
        <f t="shared" ca="1" si="0"/>
        <v>122</v>
      </c>
      <c r="E22" s="221"/>
      <c r="F22" s="221"/>
      <c r="G22" s="221"/>
      <c r="H22" s="223"/>
      <c r="I22" s="224"/>
      <c r="J22" s="221"/>
      <c r="K22" s="224"/>
      <c r="L22" s="220"/>
      <c r="M22" s="205" t="str">
        <f t="array" ref="M22">IF(I22="Yes",IF(NOT(K22),L22,K22),IF(I22&lt;&gt;"Yes",""))</f>
        <v/>
      </c>
      <c r="N22" s="223"/>
      <c r="O22" s="221"/>
      <c r="P22" s="221"/>
      <c r="Q22" s="226"/>
      <c r="R22" s="323"/>
      <c r="S22" s="210" t="str">
        <f t="shared" si="1"/>
        <v/>
      </c>
      <c r="T22" s="201"/>
      <c r="U22" s="227"/>
      <c r="V22" s="225"/>
      <c r="W22" s="221"/>
      <c r="AA22" s="170" t="b">
        <f t="shared" si="2"/>
        <v>0</v>
      </c>
      <c r="AB22" s="170" t="b">
        <f t="shared" si="3"/>
        <v>0</v>
      </c>
      <c r="AC22" s="170" t="b">
        <f t="shared" si="4"/>
        <v>0</v>
      </c>
      <c r="AD22" s="170" t="b">
        <f t="shared" si="5"/>
        <v>0</v>
      </c>
      <c r="AE22" s="170" t="b">
        <f t="shared" si="6"/>
        <v>0</v>
      </c>
      <c r="AF22" s="170" t="b">
        <f t="shared" si="7"/>
        <v>0</v>
      </c>
    </row>
    <row r="23" spans="1:32" ht="15.75" customHeight="1" thickBot="1" x14ac:dyDescent="0.35">
      <c r="A23" s="221"/>
      <c r="B23" s="221"/>
      <c r="C23" s="222"/>
      <c r="D23" s="219">
        <f t="shared" ca="1" si="0"/>
        <v>122</v>
      </c>
      <c r="E23" s="221"/>
      <c r="F23" s="221"/>
      <c r="G23" s="221"/>
      <c r="H23" s="223"/>
      <c r="I23" s="224"/>
      <c r="J23" s="221"/>
      <c r="K23" s="224"/>
      <c r="L23" s="216"/>
      <c r="M23" s="205" t="str">
        <f t="array" ref="M23">IF(I23="Yes",IF(NOT(K23),L23,K23),IF(I23&lt;&gt;"Yes",""))</f>
        <v/>
      </c>
      <c r="N23" s="223"/>
      <c r="O23" s="221"/>
      <c r="P23" s="221"/>
      <c r="Q23" s="226"/>
      <c r="R23" s="323"/>
      <c r="S23" s="210" t="str">
        <f t="shared" si="1"/>
        <v/>
      </c>
      <c r="T23" s="201"/>
      <c r="U23" s="227"/>
      <c r="V23" s="225"/>
      <c r="W23" s="221"/>
      <c r="AA23" s="170" t="b">
        <f t="shared" si="2"/>
        <v>0</v>
      </c>
      <c r="AB23" s="170" t="b">
        <f t="shared" si="3"/>
        <v>0</v>
      </c>
      <c r="AC23" s="170" t="b">
        <f t="shared" si="4"/>
        <v>0</v>
      </c>
      <c r="AD23" s="170" t="b">
        <f t="shared" si="5"/>
        <v>0</v>
      </c>
      <c r="AE23" s="170" t="b">
        <f t="shared" si="6"/>
        <v>0</v>
      </c>
      <c r="AF23" s="170" t="b">
        <f t="shared" si="7"/>
        <v>0</v>
      </c>
    </row>
    <row r="24" spans="1:32" ht="15.75" customHeight="1" thickBot="1" x14ac:dyDescent="0.35">
      <c r="A24" s="221"/>
      <c r="B24" s="221"/>
      <c r="C24" s="222"/>
      <c r="D24" s="219">
        <f t="shared" ca="1" si="0"/>
        <v>122</v>
      </c>
      <c r="E24" s="221"/>
      <c r="F24" s="221"/>
      <c r="G24" s="221"/>
      <c r="H24" s="223"/>
      <c r="I24" s="224"/>
      <c r="J24" s="221"/>
      <c r="K24" s="224"/>
      <c r="L24" s="220"/>
      <c r="M24" s="205" t="str">
        <f t="array" ref="M24">IF(I24="Yes",IF(NOT(K24),L24,K24),IF(I24&lt;&gt;"Yes",""))</f>
        <v/>
      </c>
      <c r="N24" s="223"/>
      <c r="O24" s="221"/>
      <c r="P24" s="221"/>
      <c r="Q24" s="226"/>
      <c r="R24" s="323"/>
      <c r="S24" s="210" t="str">
        <f t="shared" si="1"/>
        <v/>
      </c>
      <c r="T24" s="201"/>
      <c r="U24" s="227"/>
      <c r="V24" s="225"/>
      <c r="W24" s="221"/>
      <c r="AA24" s="170" t="b">
        <f t="shared" si="2"/>
        <v>0</v>
      </c>
      <c r="AB24" s="170" t="b">
        <f t="shared" si="3"/>
        <v>0</v>
      </c>
      <c r="AC24" s="170" t="b">
        <f t="shared" si="4"/>
        <v>0</v>
      </c>
      <c r="AD24" s="170" t="b">
        <f t="shared" si="5"/>
        <v>0</v>
      </c>
      <c r="AE24" s="170" t="b">
        <f t="shared" si="6"/>
        <v>0</v>
      </c>
      <c r="AF24" s="170" t="b">
        <f t="shared" si="7"/>
        <v>0</v>
      </c>
    </row>
    <row r="25" spans="1:32" ht="15.75" customHeight="1" thickBot="1" x14ac:dyDescent="0.35">
      <c r="A25" s="221"/>
      <c r="B25" s="221"/>
      <c r="C25" s="222"/>
      <c r="D25" s="219">
        <f t="shared" ca="1" si="0"/>
        <v>122</v>
      </c>
      <c r="E25" s="221"/>
      <c r="F25" s="221"/>
      <c r="G25" s="221"/>
      <c r="H25" s="223"/>
      <c r="I25" s="224"/>
      <c r="J25" s="221"/>
      <c r="K25" s="224"/>
      <c r="L25" s="216"/>
      <c r="M25" s="205" t="str">
        <f t="array" ref="M25">IF(I25="Yes",IF(NOT(K25),L25,K25),IF(I25&lt;&gt;"Yes",""))</f>
        <v/>
      </c>
      <c r="N25" s="223"/>
      <c r="O25" s="221"/>
      <c r="P25" s="221"/>
      <c r="Q25" s="226"/>
      <c r="R25" s="323"/>
      <c r="S25" s="210" t="str">
        <f t="shared" si="1"/>
        <v/>
      </c>
      <c r="T25" s="201"/>
      <c r="U25" s="227"/>
      <c r="V25" s="225"/>
      <c r="W25" s="221"/>
      <c r="AA25" s="170" t="b">
        <f t="shared" si="2"/>
        <v>0</v>
      </c>
      <c r="AB25" s="170" t="b">
        <f t="shared" si="3"/>
        <v>0</v>
      </c>
      <c r="AC25" s="170" t="b">
        <f t="shared" si="4"/>
        <v>0</v>
      </c>
      <c r="AD25" s="170" t="b">
        <f t="shared" si="5"/>
        <v>0</v>
      </c>
      <c r="AE25" s="170" t="b">
        <f t="shared" si="6"/>
        <v>0</v>
      </c>
      <c r="AF25" s="170" t="b">
        <f t="shared" si="7"/>
        <v>0</v>
      </c>
    </row>
    <row r="26" spans="1:32" ht="15.75" customHeight="1" thickBot="1" x14ac:dyDescent="0.35">
      <c r="A26" s="221"/>
      <c r="B26" s="221"/>
      <c r="C26" s="222"/>
      <c r="D26" s="219">
        <f t="shared" ca="1" si="0"/>
        <v>122</v>
      </c>
      <c r="E26" s="221"/>
      <c r="F26" s="221"/>
      <c r="G26" s="221"/>
      <c r="H26" s="223"/>
      <c r="I26" s="224"/>
      <c r="J26" s="221"/>
      <c r="K26" s="224"/>
      <c r="L26" s="216"/>
      <c r="M26" s="205" t="str">
        <f t="array" ref="M26">IF(I26="Yes",IF(NOT(K26),L26,K26),IF(I26&lt;&gt;"Yes",""))</f>
        <v/>
      </c>
      <c r="N26" s="223"/>
      <c r="O26" s="221"/>
      <c r="P26" s="221"/>
      <c r="Q26" s="226"/>
      <c r="R26" s="323"/>
      <c r="S26" s="210" t="str">
        <f t="shared" si="1"/>
        <v/>
      </c>
      <c r="T26" s="201"/>
      <c r="U26" s="227"/>
      <c r="V26" s="225"/>
      <c r="W26" s="221"/>
      <c r="AA26" s="170" t="b">
        <f t="shared" si="2"/>
        <v>0</v>
      </c>
      <c r="AB26" s="170" t="b">
        <f t="shared" si="3"/>
        <v>0</v>
      </c>
      <c r="AC26" s="170" t="b">
        <f t="shared" si="4"/>
        <v>0</v>
      </c>
      <c r="AD26" s="170" t="b">
        <f t="shared" si="5"/>
        <v>0</v>
      </c>
      <c r="AE26" s="170" t="b">
        <f t="shared" si="6"/>
        <v>0</v>
      </c>
      <c r="AF26" s="170" t="b">
        <f t="shared" si="7"/>
        <v>0</v>
      </c>
    </row>
    <row r="27" spans="1:32" ht="15.75" customHeight="1" thickBot="1" x14ac:dyDescent="0.35">
      <c r="A27" s="221"/>
      <c r="B27" s="221"/>
      <c r="C27" s="222"/>
      <c r="D27" s="219">
        <f t="shared" ca="1" si="0"/>
        <v>122</v>
      </c>
      <c r="E27" s="221"/>
      <c r="F27" s="221"/>
      <c r="G27" s="221"/>
      <c r="H27" s="223"/>
      <c r="I27" s="224"/>
      <c r="J27" s="221"/>
      <c r="K27" s="224"/>
      <c r="L27" s="216"/>
      <c r="M27" s="205" t="str">
        <f t="array" ref="M27">IF(I27="Yes",IF(NOT(K27),L27,K27),IF(I27&lt;&gt;"Yes",""))</f>
        <v/>
      </c>
      <c r="N27" s="223"/>
      <c r="O27" s="221"/>
      <c r="P27" s="221"/>
      <c r="Q27" s="226"/>
      <c r="R27" s="323"/>
      <c r="S27" s="210" t="str">
        <f t="shared" si="1"/>
        <v/>
      </c>
      <c r="T27" s="201"/>
      <c r="U27" s="227"/>
      <c r="V27" s="225"/>
      <c r="W27" s="221"/>
      <c r="AA27" s="170" t="b">
        <f t="shared" si="2"/>
        <v>0</v>
      </c>
      <c r="AB27" s="170" t="b">
        <f t="shared" si="3"/>
        <v>0</v>
      </c>
      <c r="AC27" s="170" t="b">
        <f t="shared" si="4"/>
        <v>0</v>
      </c>
      <c r="AD27" s="170" t="b">
        <f t="shared" si="5"/>
        <v>0</v>
      </c>
      <c r="AE27" s="170" t="b">
        <f t="shared" si="6"/>
        <v>0</v>
      </c>
      <c r="AF27" s="170" t="b">
        <f t="shared" si="7"/>
        <v>0</v>
      </c>
    </row>
    <row r="28" spans="1:32" ht="15.75" customHeight="1" thickBot="1" x14ac:dyDescent="0.35">
      <c r="A28" s="221"/>
      <c r="B28" s="221"/>
      <c r="C28" s="222"/>
      <c r="D28" s="219">
        <f t="shared" ca="1" si="0"/>
        <v>122</v>
      </c>
      <c r="E28" s="221"/>
      <c r="F28" s="221"/>
      <c r="G28" s="221"/>
      <c r="H28" s="223"/>
      <c r="I28" s="224"/>
      <c r="J28" s="221"/>
      <c r="K28" s="224"/>
      <c r="L28" s="220"/>
      <c r="M28" s="205" t="str">
        <f t="array" ref="M28">IF(I28="Yes",IF(NOT(K28),L28,K28),IF(I28&lt;&gt;"Yes",""))</f>
        <v/>
      </c>
      <c r="N28" s="223"/>
      <c r="O28" s="221"/>
      <c r="P28" s="221"/>
      <c r="Q28" s="226"/>
      <c r="R28" s="323"/>
      <c r="S28" s="210" t="str">
        <f t="shared" si="1"/>
        <v/>
      </c>
      <c r="T28" s="201"/>
      <c r="U28" s="227"/>
      <c r="V28" s="225"/>
      <c r="W28" s="221"/>
      <c r="AA28" s="170" t="b">
        <f t="shared" si="2"/>
        <v>0</v>
      </c>
      <c r="AB28" s="170" t="b">
        <f t="shared" si="3"/>
        <v>0</v>
      </c>
      <c r="AC28" s="170" t="b">
        <f t="shared" si="4"/>
        <v>0</v>
      </c>
      <c r="AD28" s="170" t="b">
        <f t="shared" si="5"/>
        <v>0</v>
      </c>
      <c r="AE28" s="170" t="b">
        <f t="shared" si="6"/>
        <v>0</v>
      </c>
      <c r="AF28" s="170" t="b">
        <f t="shared" si="7"/>
        <v>0</v>
      </c>
    </row>
    <row r="29" spans="1:32" ht="15.75" customHeight="1" thickBot="1" x14ac:dyDescent="0.35">
      <c r="A29" s="221"/>
      <c r="B29" s="221"/>
      <c r="C29" s="222"/>
      <c r="D29" s="219">
        <f t="shared" ca="1" si="0"/>
        <v>122</v>
      </c>
      <c r="E29" s="221"/>
      <c r="F29" s="221"/>
      <c r="G29" s="221"/>
      <c r="H29" s="223"/>
      <c r="I29" s="224"/>
      <c r="J29" s="221"/>
      <c r="K29" s="224"/>
      <c r="L29" s="216"/>
      <c r="M29" s="205" t="str">
        <f t="array" ref="M29">IF(I29="Yes",IF(NOT(K29),L29,K29),IF(I29&lt;&gt;"Yes",""))</f>
        <v/>
      </c>
      <c r="N29" s="223"/>
      <c r="O29" s="221"/>
      <c r="P29" s="221"/>
      <c r="Q29" s="226"/>
      <c r="R29" s="323"/>
      <c r="S29" s="210" t="str">
        <f t="shared" si="1"/>
        <v/>
      </c>
      <c r="T29" s="201"/>
      <c r="U29" s="227"/>
      <c r="V29" s="225"/>
      <c r="W29" s="221"/>
      <c r="AA29" s="170" t="b">
        <f t="shared" si="2"/>
        <v>0</v>
      </c>
      <c r="AB29" s="170" t="b">
        <f t="shared" si="3"/>
        <v>0</v>
      </c>
      <c r="AC29" s="170" t="b">
        <f t="shared" si="4"/>
        <v>0</v>
      </c>
      <c r="AD29" s="170" t="b">
        <f t="shared" si="5"/>
        <v>0</v>
      </c>
      <c r="AE29" s="170" t="b">
        <f t="shared" si="6"/>
        <v>0</v>
      </c>
      <c r="AF29" s="170" t="b">
        <f t="shared" si="7"/>
        <v>0</v>
      </c>
    </row>
    <row r="30" spans="1:32" ht="15.75" customHeight="1" thickBot="1" x14ac:dyDescent="0.35">
      <c r="A30" s="221"/>
      <c r="B30" s="221"/>
      <c r="C30" s="222"/>
      <c r="D30" s="219">
        <f t="shared" ca="1" si="0"/>
        <v>122</v>
      </c>
      <c r="E30" s="221"/>
      <c r="F30" s="221"/>
      <c r="G30" s="221"/>
      <c r="H30" s="223"/>
      <c r="I30" s="224"/>
      <c r="J30" s="221"/>
      <c r="K30" s="224"/>
      <c r="L30" s="216"/>
      <c r="M30" s="205" t="str">
        <f t="array" ref="M30">IF(I30="Yes",IF(NOT(K30),L30,K30),IF(I30&lt;&gt;"Yes",""))</f>
        <v/>
      </c>
      <c r="N30" s="223"/>
      <c r="O30" s="221"/>
      <c r="P30" s="221"/>
      <c r="Q30" s="226"/>
      <c r="R30" s="323"/>
      <c r="S30" s="210" t="str">
        <f t="shared" si="1"/>
        <v/>
      </c>
      <c r="T30" s="201"/>
      <c r="U30" s="227"/>
      <c r="V30" s="225"/>
      <c r="W30" s="221"/>
      <c r="AA30" s="170" t="b">
        <f t="shared" si="2"/>
        <v>0</v>
      </c>
      <c r="AB30" s="170" t="b">
        <f t="shared" si="3"/>
        <v>0</v>
      </c>
      <c r="AC30" s="170" t="b">
        <f t="shared" si="4"/>
        <v>0</v>
      </c>
      <c r="AD30" s="170" t="b">
        <f t="shared" si="5"/>
        <v>0</v>
      </c>
      <c r="AE30" s="170" t="b">
        <f t="shared" si="6"/>
        <v>0</v>
      </c>
      <c r="AF30" s="170" t="b">
        <f t="shared" si="7"/>
        <v>0</v>
      </c>
    </row>
    <row r="31" spans="1:32" ht="15.75" customHeight="1" thickBot="1" x14ac:dyDescent="0.35">
      <c r="A31" s="221"/>
      <c r="B31" s="221"/>
      <c r="C31" s="222"/>
      <c r="D31" s="219">
        <f t="shared" ca="1" si="0"/>
        <v>122</v>
      </c>
      <c r="E31" s="221"/>
      <c r="F31" s="221"/>
      <c r="G31" s="221"/>
      <c r="H31" s="223"/>
      <c r="I31" s="224"/>
      <c r="J31" s="221"/>
      <c r="K31" s="224"/>
      <c r="L31" s="216"/>
      <c r="M31" s="205" t="str">
        <f t="array" ref="M31">IF(I31="Yes",IF(NOT(K31),L31,K31),IF(I31&lt;&gt;"Yes",""))</f>
        <v/>
      </c>
      <c r="N31" s="223"/>
      <c r="O31" s="221"/>
      <c r="P31" s="221"/>
      <c r="Q31" s="226"/>
      <c r="R31" s="323"/>
      <c r="S31" s="210" t="str">
        <f t="shared" si="1"/>
        <v/>
      </c>
      <c r="T31" s="201"/>
      <c r="U31" s="227"/>
      <c r="V31" s="225"/>
      <c r="W31" s="221"/>
      <c r="AA31" s="170" t="b">
        <f t="shared" si="2"/>
        <v>0</v>
      </c>
      <c r="AB31" s="170" t="b">
        <f t="shared" si="3"/>
        <v>0</v>
      </c>
      <c r="AC31" s="170" t="b">
        <f t="shared" si="4"/>
        <v>0</v>
      </c>
      <c r="AD31" s="170" t="b">
        <f t="shared" si="5"/>
        <v>0</v>
      </c>
      <c r="AE31" s="170" t="b">
        <f t="shared" si="6"/>
        <v>0</v>
      </c>
      <c r="AF31" s="170" t="b">
        <f t="shared" si="7"/>
        <v>0</v>
      </c>
    </row>
    <row r="32" spans="1:32" ht="15.75" customHeight="1" thickBot="1" x14ac:dyDescent="0.35">
      <c r="A32" s="221"/>
      <c r="B32" s="221"/>
      <c r="C32" s="222"/>
      <c r="D32" s="219">
        <f t="shared" ca="1" si="0"/>
        <v>122</v>
      </c>
      <c r="E32" s="221"/>
      <c r="F32" s="221"/>
      <c r="G32" s="221"/>
      <c r="H32" s="223"/>
      <c r="I32" s="224"/>
      <c r="J32" s="221"/>
      <c r="K32" s="224"/>
      <c r="L32" s="216"/>
      <c r="M32" s="205" t="str">
        <f t="array" ref="M32">IF(I32="Yes",IF(NOT(K32),L32,K32),IF(I32&lt;&gt;"Yes",""))</f>
        <v/>
      </c>
      <c r="N32" s="223"/>
      <c r="O32" s="221"/>
      <c r="P32" s="221"/>
      <c r="Q32" s="226"/>
      <c r="R32" s="323"/>
      <c r="S32" s="210" t="str">
        <f t="shared" si="1"/>
        <v/>
      </c>
      <c r="T32" s="201"/>
      <c r="U32" s="227"/>
      <c r="V32" s="225"/>
      <c r="W32" s="221"/>
      <c r="AA32" s="170" t="b">
        <f t="shared" si="2"/>
        <v>0</v>
      </c>
      <c r="AB32" s="170" t="b">
        <f t="shared" si="3"/>
        <v>0</v>
      </c>
      <c r="AC32" s="170" t="b">
        <f t="shared" si="4"/>
        <v>0</v>
      </c>
      <c r="AD32" s="170" t="b">
        <f t="shared" si="5"/>
        <v>0</v>
      </c>
      <c r="AE32" s="170" t="b">
        <f t="shared" si="6"/>
        <v>0</v>
      </c>
      <c r="AF32" s="170" t="b">
        <f t="shared" si="7"/>
        <v>0</v>
      </c>
    </row>
    <row r="33" spans="1:32" ht="15.75" customHeight="1" thickBot="1" x14ac:dyDescent="0.35">
      <c r="A33" s="221"/>
      <c r="B33" s="221"/>
      <c r="C33" s="222"/>
      <c r="D33" s="219">
        <f t="shared" ca="1" si="0"/>
        <v>122</v>
      </c>
      <c r="E33" s="221"/>
      <c r="F33" s="221"/>
      <c r="G33" s="221"/>
      <c r="H33" s="223"/>
      <c r="I33" s="224"/>
      <c r="J33" s="221"/>
      <c r="K33" s="224"/>
      <c r="L33" s="216"/>
      <c r="M33" s="205" t="str">
        <f t="array" ref="M33">IF(I33="Yes",IF(NOT(K33),L33,K33),IF(I33&lt;&gt;"Yes",""))</f>
        <v/>
      </c>
      <c r="N33" s="223"/>
      <c r="O33" s="221"/>
      <c r="P33" s="221"/>
      <c r="Q33" s="226"/>
      <c r="R33" s="323"/>
      <c r="S33" s="210" t="str">
        <f t="shared" si="1"/>
        <v/>
      </c>
      <c r="T33" s="201"/>
      <c r="U33" s="227"/>
      <c r="V33" s="225"/>
      <c r="W33" s="221"/>
      <c r="AA33" s="170" t="b">
        <f t="shared" si="2"/>
        <v>0</v>
      </c>
      <c r="AB33" s="170" t="b">
        <f t="shared" si="3"/>
        <v>0</v>
      </c>
      <c r="AC33" s="170" t="b">
        <f t="shared" si="4"/>
        <v>0</v>
      </c>
      <c r="AD33" s="170" t="b">
        <f t="shared" si="5"/>
        <v>0</v>
      </c>
      <c r="AE33" s="170" t="b">
        <f t="shared" si="6"/>
        <v>0</v>
      </c>
      <c r="AF33" s="170" t="b">
        <f t="shared" si="7"/>
        <v>0</v>
      </c>
    </row>
    <row r="34" spans="1:32" ht="15.75" customHeight="1" thickBot="1" x14ac:dyDescent="0.35">
      <c r="A34" s="221"/>
      <c r="B34" s="221"/>
      <c r="C34" s="222"/>
      <c r="D34" s="219">
        <f t="shared" ca="1" si="0"/>
        <v>122</v>
      </c>
      <c r="E34" s="221"/>
      <c r="F34" s="221"/>
      <c r="G34" s="221"/>
      <c r="H34" s="223"/>
      <c r="I34" s="224"/>
      <c r="J34" s="221"/>
      <c r="K34" s="224"/>
      <c r="L34" s="220"/>
      <c r="M34" s="205" t="str">
        <f t="array" ref="M34">IF(I34="Yes",IF(NOT(K34),L34,K34),IF(I34&lt;&gt;"Yes",""))</f>
        <v/>
      </c>
      <c r="N34" s="223"/>
      <c r="O34" s="221"/>
      <c r="P34" s="221"/>
      <c r="Q34" s="226"/>
      <c r="R34" s="323"/>
      <c r="S34" s="210" t="str">
        <f t="shared" si="1"/>
        <v/>
      </c>
      <c r="T34" s="201"/>
      <c r="U34" s="227"/>
      <c r="V34" s="225"/>
      <c r="W34" s="221"/>
      <c r="AA34" s="170" t="b">
        <f t="shared" si="2"/>
        <v>0</v>
      </c>
      <c r="AB34" s="170" t="b">
        <f t="shared" si="3"/>
        <v>0</v>
      </c>
      <c r="AC34" s="170" t="b">
        <f t="shared" si="4"/>
        <v>0</v>
      </c>
      <c r="AD34" s="170" t="b">
        <f t="shared" si="5"/>
        <v>0</v>
      </c>
      <c r="AE34" s="170" t="b">
        <f t="shared" si="6"/>
        <v>0</v>
      </c>
      <c r="AF34" s="170" t="b">
        <f t="shared" si="7"/>
        <v>0</v>
      </c>
    </row>
    <row r="35" spans="1:32" ht="15.75" customHeight="1" thickBot="1" x14ac:dyDescent="0.35">
      <c r="A35" s="221"/>
      <c r="B35" s="221"/>
      <c r="C35" s="222"/>
      <c r="D35" s="219">
        <f t="shared" ca="1" si="0"/>
        <v>122</v>
      </c>
      <c r="E35" s="221"/>
      <c r="F35" s="221"/>
      <c r="G35" s="221"/>
      <c r="H35" s="223"/>
      <c r="I35" s="224"/>
      <c r="J35" s="221"/>
      <c r="K35" s="224"/>
      <c r="L35" s="216"/>
      <c r="M35" s="205" t="str">
        <f t="array" ref="M35">IF(I35="Yes",IF(NOT(K35),L35,K35),IF(I35&lt;&gt;"Yes",""))</f>
        <v/>
      </c>
      <c r="N35" s="223"/>
      <c r="O35" s="221"/>
      <c r="P35" s="221"/>
      <c r="Q35" s="226"/>
      <c r="R35" s="323"/>
      <c r="S35" s="210" t="str">
        <f t="shared" si="1"/>
        <v/>
      </c>
      <c r="T35" s="201"/>
      <c r="U35" s="227"/>
      <c r="V35" s="225"/>
      <c r="W35" s="221"/>
      <c r="AA35" s="170" t="b">
        <f t="shared" si="2"/>
        <v>0</v>
      </c>
      <c r="AB35" s="170" t="b">
        <f t="shared" si="3"/>
        <v>0</v>
      </c>
      <c r="AC35" s="170" t="b">
        <f t="shared" si="4"/>
        <v>0</v>
      </c>
      <c r="AD35" s="170" t="b">
        <f t="shared" si="5"/>
        <v>0</v>
      </c>
      <c r="AE35" s="170" t="b">
        <f t="shared" si="6"/>
        <v>0</v>
      </c>
      <c r="AF35" s="170" t="b">
        <f t="shared" si="7"/>
        <v>0</v>
      </c>
    </row>
    <row r="36" spans="1:32" ht="15.75" customHeight="1" thickBot="1" x14ac:dyDescent="0.35">
      <c r="A36" s="221"/>
      <c r="B36" s="221"/>
      <c r="C36" s="222"/>
      <c r="D36" s="219">
        <f t="shared" ca="1" si="0"/>
        <v>122</v>
      </c>
      <c r="E36" s="221"/>
      <c r="F36" s="221"/>
      <c r="G36" s="221"/>
      <c r="H36" s="223"/>
      <c r="I36" s="224"/>
      <c r="J36" s="221"/>
      <c r="K36" s="224"/>
      <c r="L36" s="216"/>
      <c r="M36" s="205" t="str">
        <f t="array" ref="M36">IF(I36="Yes",IF(NOT(K36),L36,K36),IF(I36&lt;&gt;"Yes",""))</f>
        <v/>
      </c>
      <c r="N36" s="223"/>
      <c r="O36" s="221"/>
      <c r="P36" s="221"/>
      <c r="Q36" s="226"/>
      <c r="R36" s="323"/>
      <c r="S36" s="210" t="str">
        <f t="shared" si="1"/>
        <v/>
      </c>
      <c r="T36" s="228"/>
      <c r="U36" s="227"/>
      <c r="V36" s="225"/>
      <c r="W36" s="221"/>
      <c r="AA36" s="170" t="b">
        <f t="shared" si="2"/>
        <v>0</v>
      </c>
      <c r="AB36" s="170" t="b">
        <f t="shared" si="3"/>
        <v>0</v>
      </c>
      <c r="AC36" s="170" t="b">
        <f t="shared" si="4"/>
        <v>0</v>
      </c>
      <c r="AD36" s="170" t="b">
        <f t="shared" si="5"/>
        <v>0</v>
      </c>
      <c r="AE36" s="170" t="b">
        <f t="shared" si="6"/>
        <v>0</v>
      </c>
      <c r="AF36" s="170" t="b">
        <f t="shared" si="7"/>
        <v>0</v>
      </c>
    </row>
    <row r="37" spans="1:32" ht="15.75" customHeight="1" thickBot="1" x14ac:dyDescent="0.35">
      <c r="A37" s="221"/>
      <c r="B37" s="221"/>
      <c r="C37" s="222"/>
      <c r="D37" s="219">
        <f t="shared" ca="1" si="0"/>
        <v>122</v>
      </c>
      <c r="E37" s="221"/>
      <c r="F37" s="221"/>
      <c r="G37" s="221"/>
      <c r="H37" s="223"/>
      <c r="I37" s="224"/>
      <c r="J37" s="221"/>
      <c r="K37" s="224"/>
      <c r="L37" s="220"/>
      <c r="M37" s="205" t="str">
        <f t="array" ref="M37">IF(I37="Yes",IF(NOT(K37),L37,K37),IF(I37&lt;&gt;"Yes",""))</f>
        <v/>
      </c>
      <c r="N37" s="223"/>
      <c r="O37" s="221"/>
      <c r="P37" s="221"/>
      <c r="Q37" s="226"/>
      <c r="R37" s="323"/>
      <c r="S37" s="210" t="str">
        <f t="shared" si="1"/>
        <v/>
      </c>
      <c r="T37" s="201"/>
      <c r="U37" s="227"/>
      <c r="V37" s="225"/>
      <c r="W37" s="221"/>
      <c r="AA37" s="170" t="b">
        <f t="shared" si="2"/>
        <v>0</v>
      </c>
      <c r="AB37" s="170" t="b">
        <f t="shared" si="3"/>
        <v>0</v>
      </c>
      <c r="AC37" s="170" t="b">
        <f t="shared" si="4"/>
        <v>0</v>
      </c>
      <c r="AD37" s="170" t="b">
        <f t="shared" si="5"/>
        <v>0</v>
      </c>
      <c r="AE37" s="170" t="b">
        <f t="shared" si="6"/>
        <v>0</v>
      </c>
      <c r="AF37" s="170" t="b">
        <f t="shared" si="7"/>
        <v>0</v>
      </c>
    </row>
    <row r="38" spans="1:32" ht="15.75" customHeight="1" thickBot="1" x14ac:dyDescent="0.35">
      <c r="A38" s="221"/>
      <c r="B38" s="221"/>
      <c r="C38" s="222"/>
      <c r="D38" s="219">
        <f t="shared" ca="1" si="0"/>
        <v>122</v>
      </c>
      <c r="E38" s="221"/>
      <c r="F38" s="221"/>
      <c r="G38" s="221"/>
      <c r="H38" s="223"/>
      <c r="I38" s="224"/>
      <c r="J38" s="221"/>
      <c r="K38" s="224"/>
      <c r="L38" s="216"/>
      <c r="M38" s="205" t="str">
        <f t="array" ref="M38">IF(I38="Yes",IF(NOT(K38),L38,K38),IF(I38&lt;&gt;"Yes",""))</f>
        <v/>
      </c>
      <c r="N38" s="223"/>
      <c r="O38" s="221"/>
      <c r="P38" s="221"/>
      <c r="Q38" s="226"/>
      <c r="R38" s="323"/>
      <c r="S38" s="210" t="str">
        <f t="shared" si="1"/>
        <v/>
      </c>
      <c r="T38" s="201"/>
      <c r="U38" s="227"/>
      <c r="V38" s="225"/>
      <c r="W38" s="221"/>
      <c r="AA38" s="170" t="b">
        <f t="shared" si="2"/>
        <v>0</v>
      </c>
      <c r="AB38" s="170" t="b">
        <f t="shared" si="3"/>
        <v>0</v>
      </c>
      <c r="AC38" s="170" t="b">
        <f t="shared" si="4"/>
        <v>0</v>
      </c>
      <c r="AD38" s="170" t="b">
        <f t="shared" si="5"/>
        <v>0</v>
      </c>
      <c r="AE38" s="170" t="b">
        <f t="shared" si="6"/>
        <v>0</v>
      </c>
      <c r="AF38" s="170" t="b">
        <f t="shared" si="7"/>
        <v>0</v>
      </c>
    </row>
    <row r="39" spans="1:32" ht="15.75" customHeight="1" thickBot="1" x14ac:dyDescent="0.35">
      <c r="A39" s="221"/>
      <c r="B39" s="221"/>
      <c r="C39" s="222"/>
      <c r="D39" s="219">
        <f t="shared" ca="1" si="0"/>
        <v>122</v>
      </c>
      <c r="E39" s="221"/>
      <c r="F39" s="221"/>
      <c r="G39" s="221"/>
      <c r="H39" s="223"/>
      <c r="I39" s="224"/>
      <c r="J39" s="221"/>
      <c r="K39" s="224"/>
      <c r="L39" s="216"/>
      <c r="M39" s="205" t="str">
        <f t="array" ref="M39">IF(I39="Yes",IF(NOT(K39),L39,K39),IF(I39&lt;&gt;"Yes",""))</f>
        <v/>
      </c>
      <c r="N39" s="223"/>
      <c r="O39" s="221"/>
      <c r="P39" s="221"/>
      <c r="Q39" s="226"/>
      <c r="R39" s="323"/>
      <c r="S39" s="210" t="str">
        <f t="shared" si="1"/>
        <v/>
      </c>
      <c r="T39" s="201"/>
      <c r="U39" s="227"/>
      <c r="V39" s="225"/>
      <c r="W39" s="221"/>
      <c r="AA39" s="170" t="b">
        <f t="shared" si="2"/>
        <v>0</v>
      </c>
      <c r="AB39" s="170" t="b">
        <f t="shared" si="3"/>
        <v>0</v>
      </c>
      <c r="AC39" s="170" t="b">
        <f t="shared" si="4"/>
        <v>0</v>
      </c>
      <c r="AD39" s="170" t="b">
        <f t="shared" si="5"/>
        <v>0</v>
      </c>
      <c r="AE39" s="170" t="b">
        <f t="shared" si="6"/>
        <v>0</v>
      </c>
      <c r="AF39" s="170" t="b">
        <f t="shared" si="7"/>
        <v>0</v>
      </c>
    </row>
    <row r="40" spans="1:32" ht="15.75" customHeight="1" thickBot="1" x14ac:dyDescent="0.35">
      <c r="A40" s="221"/>
      <c r="B40" s="221"/>
      <c r="C40" s="222"/>
      <c r="D40" s="219">
        <f t="shared" ca="1" si="0"/>
        <v>122</v>
      </c>
      <c r="E40" s="221"/>
      <c r="F40" s="221"/>
      <c r="G40" s="221"/>
      <c r="H40" s="223"/>
      <c r="I40" s="224"/>
      <c r="J40" s="221"/>
      <c r="K40" s="224"/>
      <c r="L40" s="220"/>
      <c r="M40" s="205" t="str">
        <f t="array" ref="M40">IF(I40="Yes",IF(NOT(K40),L40,K40),IF(I40&lt;&gt;"Yes",""))</f>
        <v/>
      </c>
      <c r="N40" s="223"/>
      <c r="O40" s="221"/>
      <c r="P40" s="221"/>
      <c r="Q40" s="226"/>
      <c r="R40" s="323"/>
      <c r="S40" s="210" t="str">
        <f t="shared" si="1"/>
        <v/>
      </c>
      <c r="T40" s="201"/>
      <c r="U40" s="227"/>
      <c r="V40" s="225"/>
      <c r="W40" s="221"/>
      <c r="AA40" s="170" t="b">
        <f t="shared" si="2"/>
        <v>0</v>
      </c>
      <c r="AB40" s="170" t="b">
        <f t="shared" si="3"/>
        <v>0</v>
      </c>
      <c r="AC40" s="170" t="b">
        <f t="shared" si="4"/>
        <v>0</v>
      </c>
      <c r="AD40" s="170" t="b">
        <f t="shared" si="5"/>
        <v>0</v>
      </c>
      <c r="AE40" s="170" t="b">
        <f t="shared" si="6"/>
        <v>0</v>
      </c>
      <c r="AF40" s="170" t="b">
        <f t="shared" si="7"/>
        <v>0</v>
      </c>
    </row>
    <row r="41" spans="1:32" ht="15.75" customHeight="1" thickBot="1" x14ac:dyDescent="0.35">
      <c r="A41" s="221"/>
      <c r="B41" s="221"/>
      <c r="C41" s="222"/>
      <c r="D41" s="219">
        <f t="shared" ca="1" si="0"/>
        <v>122</v>
      </c>
      <c r="E41" s="221"/>
      <c r="F41" s="221"/>
      <c r="G41" s="221"/>
      <c r="H41" s="223"/>
      <c r="I41" s="224"/>
      <c r="J41" s="221"/>
      <c r="K41" s="224"/>
      <c r="L41" s="216"/>
      <c r="M41" s="205" t="str">
        <f t="array" ref="M41">IF(I41="Yes",IF(NOT(K41),L41,K41),IF(I41&lt;&gt;"Yes",""))</f>
        <v/>
      </c>
      <c r="N41" s="223"/>
      <c r="O41" s="221"/>
      <c r="P41" s="221"/>
      <c r="Q41" s="226"/>
      <c r="R41" s="323"/>
      <c r="S41" s="210" t="str">
        <f t="shared" si="1"/>
        <v/>
      </c>
      <c r="T41" s="201"/>
      <c r="U41" s="227"/>
      <c r="V41" s="225"/>
      <c r="W41" s="221"/>
      <c r="AA41" s="170" t="b">
        <f t="shared" si="2"/>
        <v>0</v>
      </c>
      <c r="AB41" s="170" t="b">
        <f t="shared" si="3"/>
        <v>0</v>
      </c>
      <c r="AC41" s="170" t="b">
        <f t="shared" si="4"/>
        <v>0</v>
      </c>
      <c r="AD41" s="170" t="b">
        <f t="shared" si="5"/>
        <v>0</v>
      </c>
      <c r="AE41" s="170" t="b">
        <f t="shared" si="6"/>
        <v>0</v>
      </c>
      <c r="AF41" s="170" t="b">
        <f t="shared" si="7"/>
        <v>0</v>
      </c>
    </row>
    <row r="42" spans="1:32" ht="15.75" customHeight="1" thickBot="1" x14ac:dyDescent="0.35">
      <c r="A42" s="221"/>
      <c r="B42" s="221"/>
      <c r="C42" s="222"/>
      <c r="D42" s="219">
        <f t="shared" ca="1" si="0"/>
        <v>122</v>
      </c>
      <c r="E42" s="221"/>
      <c r="F42" s="221"/>
      <c r="G42" s="221"/>
      <c r="H42" s="223"/>
      <c r="I42" s="224"/>
      <c r="J42" s="221"/>
      <c r="K42" s="224"/>
      <c r="L42" s="216"/>
      <c r="M42" s="205" t="str">
        <f t="array" ref="M42">IF(I42="Yes",IF(NOT(K42),L42,K42),IF(I42&lt;&gt;"Yes",""))</f>
        <v/>
      </c>
      <c r="N42" s="223"/>
      <c r="O42" s="221"/>
      <c r="P42" s="221"/>
      <c r="Q42" s="226"/>
      <c r="R42" s="323"/>
      <c r="S42" s="210" t="str">
        <f t="shared" si="1"/>
        <v/>
      </c>
      <c r="T42" s="201"/>
      <c r="U42" s="227"/>
      <c r="V42" s="225"/>
      <c r="W42" s="221"/>
      <c r="AA42" s="170" t="b">
        <f t="shared" si="2"/>
        <v>0</v>
      </c>
      <c r="AB42" s="170" t="b">
        <f t="shared" si="3"/>
        <v>0</v>
      </c>
      <c r="AC42" s="170" t="b">
        <f t="shared" si="4"/>
        <v>0</v>
      </c>
      <c r="AD42" s="170" t="b">
        <f t="shared" si="5"/>
        <v>0</v>
      </c>
      <c r="AE42" s="170" t="b">
        <f t="shared" si="6"/>
        <v>0</v>
      </c>
      <c r="AF42" s="170" t="b">
        <f t="shared" si="7"/>
        <v>0</v>
      </c>
    </row>
    <row r="43" spans="1:32" ht="15.75" customHeight="1" thickBot="1" x14ac:dyDescent="0.35">
      <c r="A43" s="221"/>
      <c r="B43" s="221"/>
      <c r="C43" s="222"/>
      <c r="D43" s="219">
        <f t="shared" ca="1" si="0"/>
        <v>122</v>
      </c>
      <c r="E43" s="221"/>
      <c r="F43" s="221"/>
      <c r="G43" s="221"/>
      <c r="H43" s="223"/>
      <c r="I43" s="224"/>
      <c r="J43" s="221"/>
      <c r="K43" s="224"/>
      <c r="L43" s="216"/>
      <c r="M43" s="205" t="str">
        <f t="array" ref="M43">IF(I43="Yes",IF(NOT(K43),L43,K43),IF(I43&lt;&gt;"Yes",""))</f>
        <v/>
      </c>
      <c r="N43" s="223"/>
      <c r="O43" s="221"/>
      <c r="P43" s="221"/>
      <c r="Q43" s="226"/>
      <c r="R43" s="323"/>
      <c r="S43" s="210" t="str">
        <f t="shared" si="1"/>
        <v/>
      </c>
      <c r="T43" s="201"/>
      <c r="U43" s="227"/>
      <c r="V43" s="225"/>
      <c r="W43" s="221"/>
      <c r="AA43" s="170" t="b">
        <f t="shared" si="2"/>
        <v>0</v>
      </c>
      <c r="AB43" s="170" t="b">
        <f t="shared" si="3"/>
        <v>0</v>
      </c>
      <c r="AC43" s="170" t="b">
        <f t="shared" si="4"/>
        <v>0</v>
      </c>
      <c r="AD43" s="170" t="b">
        <f t="shared" si="5"/>
        <v>0</v>
      </c>
      <c r="AE43" s="170" t="b">
        <f t="shared" si="6"/>
        <v>0</v>
      </c>
      <c r="AF43" s="170" t="b">
        <f t="shared" si="7"/>
        <v>0</v>
      </c>
    </row>
    <row r="44" spans="1:32" ht="15.75" customHeight="1" thickBot="1" x14ac:dyDescent="0.35">
      <c r="A44" s="221"/>
      <c r="B44" s="221"/>
      <c r="C44" s="222"/>
      <c r="D44" s="219">
        <f t="shared" ca="1" si="0"/>
        <v>122</v>
      </c>
      <c r="E44" s="221"/>
      <c r="F44" s="221"/>
      <c r="G44" s="221"/>
      <c r="H44" s="223"/>
      <c r="I44" s="224"/>
      <c r="J44" s="221"/>
      <c r="K44" s="224"/>
      <c r="L44" s="216"/>
      <c r="M44" s="205" t="str">
        <f t="array" ref="M44">IF(I44="Yes",IF(NOT(K44),L44,K44),IF(I44&lt;&gt;"Yes",""))</f>
        <v/>
      </c>
      <c r="N44" s="223"/>
      <c r="O44" s="221"/>
      <c r="P44" s="221"/>
      <c r="Q44" s="226"/>
      <c r="R44" s="323"/>
      <c r="S44" s="210" t="str">
        <f t="shared" si="1"/>
        <v/>
      </c>
      <c r="T44" s="201"/>
      <c r="U44" s="227"/>
      <c r="V44" s="225"/>
      <c r="W44" s="221"/>
      <c r="AA44" s="170" t="b">
        <f t="shared" si="2"/>
        <v>0</v>
      </c>
      <c r="AB44" s="170" t="b">
        <f t="shared" si="3"/>
        <v>0</v>
      </c>
      <c r="AC44" s="170" t="b">
        <f t="shared" si="4"/>
        <v>0</v>
      </c>
      <c r="AD44" s="170" t="b">
        <f t="shared" si="5"/>
        <v>0</v>
      </c>
      <c r="AE44" s="170" t="b">
        <f t="shared" si="6"/>
        <v>0</v>
      </c>
      <c r="AF44" s="170" t="b">
        <f t="shared" si="7"/>
        <v>0</v>
      </c>
    </row>
    <row r="45" spans="1:32" ht="15.75" customHeight="1" thickBot="1" x14ac:dyDescent="0.35">
      <c r="A45" s="221"/>
      <c r="B45" s="221"/>
      <c r="C45" s="222"/>
      <c r="D45" s="219">
        <f t="shared" ca="1" si="0"/>
        <v>122</v>
      </c>
      <c r="E45" s="221"/>
      <c r="F45" s="221"/>
      <c r="G45" s="221"/>
      <c r="H45" s="223"/>
      <c r="I45" s="224"/>
      <c r="J45" s="221"/>
      <c r="K45" s="224"/>
      <c r="L45" s="216"/>
      <c r="M45" s="205" t="str">
        <f t="array" ref="M45">IF(I45="Yes",IF(NOT(K45),L45,K45),IF(I45&lt;&gt;"Yes",""))</f>
        <v/>
      </c>
      <c r="N45" s="223"/>
      <c r="O45" s="221"/>
      <c r="P45" s="221"/>
      <c r="Q45" s="226"/>
      <c r="R45" s="323"/>
      <c r="S45" s="210" t="str">
        <f t="shared" si="1"/>
        <v/>
      </c>
      <c r="T45" s="201"/>
      <c r="U45" s="227"/>
      <c r="V45" s="225"/>
      <c r="W45" s="221"/>
      <c r="AA45" s="170" t="b">
        <f t="shared" si="2"/>
        <v>0</v>
      </c>
      <c r="AB45" s="170" t="b">
        <f t="shared" si="3"/>
        <v>0</v>
      </c>
      <c r="AC45" s="170" t="b">
        <f t="shared" si="4"/>
        <v>0</v>
      </c>
      <c r="AD45" s="170" t="b">
        <f t="shared" si="5"/>
        <v>0</v>
      </c>
      <c r="AE45" s="170" t="b">
        <f t="shared" si="6"/>
        <v>0</v>
      </c>
      <c r="AF45" s="170" t="b">
        <f t="shared" si="7"/>
        <v>0</v>
      </c>
    </row>
    <row r="46" spans="1:32" ht="15.75" customHeight="1" thickBot="1" x14ac:dyDescent="0.35">
      <c r="A46" s="221"/>
      <c r="B46" s="221"/>
      <c r="C46" s="222"/>
      <c r="D46" s="219">
        <f t="shared" ca="1" si="0"/>
        <v>122</v>
      </c>
      <c r="E46" s="221"/>
      <c r="F46" s="221"/>
      <c r="G46" s="221"/>
      <c r="H46" s="223"/>
      <c r="I46" s="224"/>
      <c r="J46" s="221"/>
      <c r="K46" s="224"/>
      <c r="L46" s="216"/>
      <c r="M46" s="205" t="str">
        <f t="array" ref="M46">IF(I46="Yes",IF(NOT(K46),L46,K46),IF(I46&lt;&gt;"Yes",""))</f>
        <v/>
      </c>
      <c r="N46" s="223"/>
      <c r="O46" s="221"/>
      <c r="P46" s="221"/>
      <c r="Q46" s="226"/>
      <c r="R46" s="323"/>
      <c r="S46" s="210" t="str">
        <f t="shared" si="1"/>
        <v/>
      </c>
      <c r="T46" s="201"/>
      <c r="U46" s="227"/>
      <c r="V46" s="225"/>
      <c r="W46" s="221"/>
      <c r="AA46" s="170" t="b">
        <f t="shared" si="2"/>
        <v>0</v>
      </c>
      <c r="AB46" s="170" t="b">
        <f t="shared" si="3"/>
        <v>0</v>
      </c>
      <c r="AC46" s="170" t="b">
        <f t="shared" si="4"/>
        <v>0</v>
      </c>
      <c r="AD46" s="170" t="b">
        <f t="shared" si="5"/>
        <v>0</v>
      </c>
      <c r="AE46" s="170" t="b">
        <f t="shared" si="6"/>
        <v>0</v>
      </c>
      <c r="AF46" s="170" t="b">
        <f t="shared" si="7"/>
        <v>0</v>
      </c>
    </row>
    <row r="47" spans="1:32" ht="15.75" customHeight="1" thickBot="1" x14ac:dyDescent="0.35">
      <c r="A47" s="221"/>
      <c r="B47" s="221"/>
      <c r="C47" s="222"/>
      <c r="D47" s="219">
        <f t="shared" ca="1" si="0"/>
        <v>122</v>
      </c>
      <c r="E47" s="221"/>
      <c r="F47" s="221"/>
      <c r="G47" s="221"/>
      <c r="H47" s="223"/>
      <c r="I47" s="224"/>
      <c r="J47" s="221"/>
      <c r="K47" s="224"/>
      <c r="L47" s="216"/>
      <c r="M47" s="205" t="str">
        <f t="array" ref="M47">IF(I47="Yes",IF(NOT(K47),L47,K47),IF(I47&lt;&gt;"Yes",""))</f>
        <v/>
      </c>
      <c r="N47" s="223"/>
      <c r="O47" s="221"/>
      <c r="P47" s="221"/>
      <c r="Q47" s="226"/>
      <c r="R47" s="323"/>
      <c r="S47" s="210" t="str">
        <f t="shared" si="1"/>
        <v/>
      </c>
      <c r="T47" s="201"/>
      <c r="U47" s="227"/>
      <c r="V47" s="225"/>
      <c r="W47" s="221"/>
      <c r="AA47" s="170" t="b">
        <f t="shared" si="2"/>
        <v>0</v>
      </c>
      <c r="AB47" s="170" t="b">
        <f t="shared" si="3"/>
        <v>0</v>
      </c>
      <c r="AC47" s="170" t="b">
        <f t="shared" si="4"/>
        <v>0</v>
      </c>
      <c r="AD47" s="170" t="b">
        <f t="shared" si="5"/>
        <v>0</v>
      </c>
      <c r="AE47" s="170" t="b">
        <f t="shared" si="6"/>
        <v>0</v>
      </c>
      <c r="AF47" s="170" t="b">
        <f t="shared" si="7"/>
        <v>0</v>
      </c>
    </row>
    <row r="48" spans="1:32" ht="15.75" customHeight="1" thickBot="1" x14ac:dyDescent="0.35">
      <c r="A48" s="221"/>
      <c r="B48" s="221"/>
      <c r="C48" s="222"/>
      <c r="D48" s="219">
        <f t="shared" ca="1" si="0"/>
        <v>122</v>
      </c>
      <c r="E48" s="221"/>
      <c r="F48" s="221"/>
      <c r="G48" s="221"/>
      <c r="H48" s="223"/>
      <c r="I48" s="224"/>
      <c r="J48" s="221"/>
      <c r="K48" s="224"/>
      <c r="L48" s="216"/>
      <c r="M48" s="205" t="str">
        <f t="array" ref="M48">IF(I48="Yes",IF(NOT(K48),L48,K48),IF(I48&lt;&gt;"Yes",""))</f>
        <v/>
      </c>
      <c r="N48" s="223"/>
      <c r="O48" s="221"/>
      <c r="P48" s="221"/>
      <c r="Q48" s="226"/>
      <c r="R48" s="323"/>
      <c r="S48" s="210" t="str">
        <f t="shared" si="1"/>
        <v/>
      </c>
      <c r="T48" s="201"/>
      <c r="U48" s="227"/>
      <c r="V48" s="225"/>
      <c r="W48" s="221"/>
      <c r="AA48" s="170" t="b">
        <f t="shared" si="2"/>
        <v>0</v>
      </c>
      <c r="AB48" s="170" t="b">
        <f t="shared" si="3"/>
        <v>0</v>
      </c>
      <c r="AC48" s="170" t="b">
        <f t="shared" si="4"/>
        <v>0</v>
      </c>
      <c r="AD48" s="170" t="b">
        <f t="shared" si="5"/>
        <v>0</v>
      </c>
      <c r="AE48" s="170" t="b">
        <f t="shared" si="6"/>
        <v>0</v>
      </c>
      <c r="AF48" s="170" t="b">
        <f t="shared" si="7"/>
        <v>0</v>
      </c>
    </row>
    <row r="49" spans="1:32" ht="15.75" customHeight="1" thickBot="1" x14ac:dyDescent="0.35">
      <c r="A49" s="221"/>
      <c r="B49" s="221"/>
      <c r="C49" s="222"/>
      <c r="D49" s="219">
        <f t="shared" ca="1" si="0"/>
        <v>122</v>
      </c>
      <c r="E49" s="221"/>
      <c r="F49" s="221"/>
      <c r="G49" s="221"/>
      <c r="H49" s="223"/>
      <c r="I49" s="224"/>
      <c r="J49" s="221"/>
      <c r="K49" s="224"/>
      <c r="L49" s="216"/>
      <c r="M49" s="205" t="str">
        <f t="array" ref="M49">IF(I49="Yes",IF(NOT(K49),L49,K49),IF(I49&lt;&gt;"Yes",""))</f>
        <v/>
      </c>
      <c r="N49" s="223"/>
      <c r="O49" s="221"/>
      <c r="P49" s="221"/>
      <c r="Q49" s="226"/>
      <c r="R49" s="323"/>
      <c r="S49" s="210" t="str">
        <f t="shared" si="1"/>
        <v/>
      </c>
      <c r="T49" s="201"/>
      <c r="U49" s="227"/>
      <c r="V49" s="225"/>
      <c r="W49" s="221"/>
      <c r="AA49" s="170" t="b">
        <f t="shared" si="2"/>
        <v>0</v>
      </c>
      <c r="AB49" s="170" t="b">
        <f t="shared" si="3"/>
        <v>0</v>
      </c>
      <c r="AC49" s="170" t="b">
        <f t="shared" si="4"/>
        <v>0</v>
      </c>
      <c r="AD49" s="170" t="b">
        <f t="shared" si="5"/>
        <v>0</v>
      </c>
      <c r="AE49" s="170" t="b">
        <f t="shared" si="6"/>
        <v>0</v>
      </c>
      <c r="AF49" s="170" t="b">
        <f t="shared" si="7"/>
        <v>0</v>
      </c>
    </row>
    <row r="50" spans="1:32" ht="15.75" customHeight="1" thickBot="1" x14ac:dyDescent="0.35">
      <c r="A50" s="221"/>
      <c r="B50" s="221"/>
      <c r="C50" s="222"/>
      <c r="D50" s="219">
        <f t="shared" ca="1" si="0"/>
        <v>122</v>
      </c>
      <c r="E50" s="221"/>
      <c r="F50" s="221"/>
      <c r="G50" s="221"/>
      <c r="H50" s="223"/>
      <c r="I50" s="224"/>
      <c r="J50" s="221"/>
      <c r="K50" s="224"/>
      <c r="L50" s="216"/>
      <c r="M50" s="205" t="str">
        <f t="array" ref="M50">IF(I50="Yes",IF(NOT(K50),L50,K50),IF(I50&lt;&gt;"Yes",""))</f>
        <v/>
      </c>
      <c r="N50" s="223"/>
      <c r="O50" s="221"/>
      <c r="P50" s="221"/>
      <c r="Q50" s="226"/>
      <c r="R50" s="323"/>
      <c r="S50" s="210" t="str">
        <f t="shared" si="1"/>
        <v/>
      </c>
      <c r="T50" s="201"/>
      <c r="U50" s="227"/>
      <c r="V50" s="225"/>
      <c r="W50" s="221"/>
      <c r="AA50" s="170" t="b">
        <f t="shared" si="2"/>
        <v>0</v>
      </c>
      <c r="AB50" s="170" t="b">
        <f t="shared" si="3"/>
        <v>0</v>
      </c>
      <c r="AC50" s="170" t="b">
        <f t="shared" si="4"/>
        <v>0</v>
      </c>
      <c r="AD50" s="170" t="b">
        <f t="shared" si="5"/>
        <v>0</v>
      </c>
      <c r="AE50" s="170" t="b">
        <f t="shared" si="6"/>
        <v>0</v>
      </c>
      <c r="AF50" s="170" t="b">
        <f t="shared" si="7"/>
        <v>0</v>
      </c>
    </row>
    <row r="51" spans="1:32" ht="15.75" customHeight="1" thickBot="1" x14ac:dyDescent="0.35">
      <c r="A51" s="221"/>
      <c r="B51" s="221"/>
      <c r="C51" s="222"/>
      <c r="D51" s="219">
        <f t="shared" ca="1" si="0"/>
        <v>122</v>
      </c>
      <c r="E51" s="221"/>
      <c r="F51" s="221"/>
      <c r="G51" s="221"/>
      <c r="H51" s="223"/>
      <c r="I51" s="224"/>
      <c r="J51" s="221"/>
      <c r="K51" s="224"/>
      <c r="L51" s="216"/>
      <c r="M51" s="205" t="str">
        <f t="array" ref="M51">IF(I51="Yes",IF(NOT(K51),L51,K51),IF(I51&lt;&gt;"Yes",""))</f>
        <v/>
      </c>
      <c r="N51" s="223"/>
      <c r="O51" s="221"/>
      <c r="P51" s="221"/>
      <c r="Q51" s="226"/>
      <c r="R51" s="323"/>
      <c r="S51" s="210" t="str">
        <f t="shared" si="1"/>
        <v/>
      </c>
      <c r="T51" s="201"/>
      <c r="U51" s="227"/>
      <c r="V51" s="225"/>
      <c r="W51" s="221"/>
      <c r="AA51" s="170" t="b">
        <f t="shared" si="2"/>
        <v>0</v>
      </c>
      <c r="AB51" s="170" t="b">
        <f t="shared" si="3"/>
        <v>0</v>
      </c>
      <c r="AC51" s="170" t="b">
        <f t="shared" si="4"/>
        <v>0</v>
      </c>
      <c r="AD51" s="170" t="b">
        <f t="shared" si="5"/>
        <v>0</v>
      </c>
      <c r="AE51" s="170" t="b">
        <f t="shared" si="6"/>
        <v>0</v>
      </c>
      <c r="AF51" s="170" t="b">
        <f t="shared" si="7"/>
        <v>0</v>
      </c>
    </row>
    <row r="52" spans="1:32" ht="15.75" customHeight="1" thickBot="1" x14ac:dyDescent="0.35">
      <c r="A52" s="221"/>
      <c r="B52" s="221"/>
      <c r="C52" s="222"/>
      <c r="D52" s="219">
        <f t="shared" ca="1" si="0"/>
        <v>122</v>
      </c>
      <c r="E52" s="221"/>
      <c r="F52" s="221"/>
      <c r="G52" s="221"/>
      <c r="H52" s="223"/>
      <c r="I52" s="224"/>
      <c r="J52" s="221"/>
      <c r="K52" s="224"/>
      <c r="L52" s="216"/>
      <c r="M52" s="205" t="str">
        <f t="array" ref="M52">IF(I52="Yes",IF(NOT(K52),L52,K52),IF(I52&lt;&gt;"Yes",""))</f>
        <v/>
      </c>
      <c r="N52" s="223"/>
      <c r="O52" s="221"/>
      <c r="P52" s="221"/>
      <c r="Q52" s="226"/>
      <c r="R52" s="323"/>
      <c r="S52" s="210" t="str">
        <f t="shared" si="1"/>
        <v/>
      </c>
      <c r="T52" s="201"/>
      <c r="U52" s="227"/>
      <c r="V52" s="225"/>
      <c r="W52" s="221"/>
      <c r="AA52" s="170" t="b">
        <f t="shared" si="2"/>
        <v>0</v>
      </c>
      <c r="AB52" s="170" t="b">
        <f t="shared" si="3"/>
        <v>0</v>
      </c>
      <c r="AC52" s="170" t="b">
        <f t="shared" si="4"/>
        <v>0</v>
      </c>
      <c r="AD52" s="170" t="b">
        <f t="shared" si="5"/>
        <v>0</v>
      </c>
      <c r="AE52" s="170" t="b">
        <f t="shared" si="6"/>
        <v>0</v>
      </c>
      <c r="AF52" s="170" t="b">
        <f t="shared" si="7"/>
        <v>0</v>
      </c>
    </row>
    <row r="53" spans="1:32" ht="15.75" customHeight="1" thickBot="1" x14ac:dyDescent="0.35">
      <c r="A53" s="221"/>
      <c r="B53" s="221"/>
      <c r="C53" s="222"/>
      <c r="D53" s="219">
        <f t="shared" ca="1" si="0"/>
        <v>122</v>
      </c>
      <c r="E53" s="221"/>
      <c r="F53" s="221"/>
      <c r="G53" s="221"/>
      <c r="H53" s="223"/>
      <c r="I53" s="224"/>
      <c r="J53" s="221"/>
      <c r="K53" s="224"/>
      <c r="L53" s="216"/>
      <c r="M53" s="205" t="str">
        <f t="array" ref="M53">IF(I53="Yes",IF(NOT(K53),L53,K53),IF(I53&lt;&gt;"Yes",""))</f>
        <v/>
      </c>
      <c r="N53" s="223"/>
      <c r="O53" s="221"/>
      <c r="P53" s="221"/>
      <c r="Q53" s="226"/>
      <c r="R53" s="323"/>
      <c r="S53" s="210" t="str">
        <f t="shared" si="1"/>
        <v/>
      </c>
      <c r="T53" s="201"/>
      <c r="U53" s="227"/>
      <c r="V53" s="225"/>
      <c r="W53" s="221"/>
      <c r="AA53" s="170" t="b">
        <f t="shared" si="2"/>
        <v>0</v>
      </c>
      <c r="AB53" s="170" t="b">
        <f t="shared" si="3"/>
        <v>0</v>
      </c>
      <c r="AC53" s="170" t="b">
        <f t="shared" si="4"/>
        <v>0</v>
      </c>
      <c r="AD53" s="170" t="b">
        <f t="shared" si="5"/>
        <v>0</v>
      </c>
      <c r="AE53" s="170" t="b">
        <f t="shared" si="6"/>
        <v>0</v>
      </c>
      <c r="AF53" s="170" t="b">
        <f t="shared" si="7"/>
        <v>0</v>
      </c>
    </row>
    <row r="54" spans="1:32" ht="15.75" customHeight="1" thickBot="1" x14ac:dyDescent="0.35">
      <c r="A54" s="221"/>
      <c r="B54" s="221"/>
      <c r="C54" s="222"/>
      <c r="D54" s="219">
        <f t="shared" ca="1" si="0"/>
        <v>122</v>
      </c>
      <c r="E54" s="221"/>
      <c r="F54" s="221"/>
      <c r="G54" s="221"/>
      <c r="H54" s="223"/>
      <c r="I54" s="224"/>
      <c r="J54" s="221"/>
      <c r="K54" s="224"/>
      <c r="L54" s="216"/>
      <c r="M54" s="205" t="str">
        <f t="array" ref="M54">IF(I54="Yes",IF(NOT(K54),L54,K54),IF(I54&lt;&gt;"Yes",""))</f>
        <v/>
      </c>
      <c r="N54" s="223"/>
      <c r="O54" s="221"/>
      <c r="P54" s="221"/>
      <c r="Q54" s="226"/>
      <c r="R54" s="323"/>
      <c r="S54" s="210" t="str">
        <f t="shared" si="1"/>
        <v/>
      </c>
      <c r="T54" s="201"/>
      <c r="U54" s="227"/>
      <c r="V54" s="225"/>
      <c r="W54" s="221"/>
      <c r="AA54" s="170" t="b">
        <f t="shared" si="2"/>
        <v>0</v>
      </c>
      <c r="AB54" s="170" t="b">
        <f t="shared" si="3"/>
        <v>0</v>
      </c>
      <c r="AC54" s="170" t="b">
        <f t="shared" si="4"/>
        <v>0</v>
      </c>
      <c r="AD54" s="170" t="b">
        <f t="shared" si="5"/>
        <v>0</v>
      </c>
      <c r="AE54" s="170" t="b">
        <f t="shared" si="6"/>
        <v>0</v>
      </c>
      <c r="AF54" s="170" t="b">
        <f t="shared" si="7"/>
        <v>0</v>
      </c>
    </row>
    <row r="55" spans="1:32" ht="15.75" customHeight="1" thickBot="1" x14ac:dyDescent="0.35">
      <c r="A55" s="221"/>
      <c r="B55" s="221"/>
      <c r="C55" s="222"/>
      <c r="D55" s="219">
        <f t="shared" ca="1" si="0"/>
        <v>122</v>
      </c>
      <c r="E55" s="221"/>
      <c r="F55" s="221"/>
      <c r="G55" s="221"/>
      <c r="H55" s="223"/>
      <c r="I55" s="224"/>
      <c r="J55" s="221"/>
      <c r="K55" s="224"/>
      <c r="L55" s="216"/>
      <c r="M55" s="205" t="str">
        <f t="array" ref="M55">IF(I55="Yes",IF(NOT(K55),L55,K55),IF(I55&lt;&gt;"Yes",""))</f>
        <v/>
      </c>
      <c r="N55" s="223"/>
      <c r="O55" s="221"/>
      <c r="P55" s="221"/>
      <c r="Q55" s="226"/>
      <c r="R55" s="323"/>
      <c r="S55" s="210" t="str">
        <f t="shared" si="1"/>
        <v/>
      </c>
      <c r="T55" s="201"/>
      <c r="U55" s="227"/>
      <c r="V55" s="225"/>
      <c r="W55" s="221"/>
      <c r="AA55" s="170" t="b">
        <f t="shared" si="2"/>
        <v>0</v>
      </c>
      <c r="AB55" s="170" t="b">
        <f t="shared" si="3"/>
        <v>0</v>
      </c>
      <c r="AC55" s="170" t="b">
        <f t="shared" si="4"/>
        <v>0</v>
      </c>
      <c r="AD55" s="170" t="b">
        <f t="shared" si="5"/>
        <v>0</v>
      </c>
      <c r="AE55" s="170" t="b">
        <f t="shared" si="6"/>
        <v>0</v>
      </c>
      <c r="AF55" s="170" t="b">
        <f t="shared" si="7"/>
        <v>0</v>
      </c>
    </row>
    <row r="56" spans="1:32" ht="15.75" customHeight="1" thickBot="1" x14ac:dyDescent="0.35">
      <c r="A56" s="221"/>
      <c r="B56" s="221"/>
      <c r="C56" s="222"/>
      <c r="D56" s="219">
        <f t="shared" ca="1" si="0"/>
        <v>122</v>
      </c>
      <c r="E56" s="221"/>
      <c r="F56" s="221"/>
      <c r="G56" s="221"/>
      <c r="H56" s="223"/>
      <c r="I56" s="224"/>
      <c r="J56" s="221"/>
      <c r="K56" s="224"/>
      <c r="L56" s="216"/>
      <c r="M56" s="205" t="str">
        <f t="array" ref="M56">IF(I56="Yes",IF(NOT(K56),L56,K56),IF(I56&lt;&gt;"Yes",""))</f>
        <v/>
      </c>
      <c r="N56" s="223"/>
      <c r="O56" s="221"/>
      <c r="P56" s="221"/>
      <c r="Q56" s="226"/>
      <c r="R56" s="323"/>
      <c r="S56" s="210" t="str">
        <f t="shared" si="1"/>
        <v/>
      </c>
      <c r="T56" s="201"/>
      <c r="U56" s="227"/>
      <c r="V56" s="225"/>
      <c r="W56" s="221"/>
      <c r="AA56" s="170" t="b">
        <f t="shared" si="2"/>
        <v>0</v>
      </c>
      <c r="AB56" s="170" t="b">
        <f t="shared" si="3"/>
        <v>0</v>
      </c>
      <c r="AC56" s="170" t="b">
        <f t="shared" si="4"/>
        <v>0</v>
      </c>
      <c r="AD56" s="170" t="b">
        <f t="shared" si="5"/>
        <v>0</v>
      </c>
      <c r="AE56" s="170" t="b">
        <f t="shared" si="6"/>
        <v>0</v>
      </c>
      <c r="AF56" s="170" t="b">
        <f t="shared" si="7"/>
        <v>0</v>
      </c>
    </row>
    <row r="57" spans="1:32" ht="15.75" customHeight="1" thickBot="1" x14ac:dyDescent="0.35">
      <c r="A57" s="221"/>
      <c r="B57" s="221"/>
      <c r="C57" s="222"/>
      <c r="D57" s="219">
        <f t="shared" ca="1" si="0"/>
        <v>122</v>
      </c>
      <c r="E57" s="221"/>
      <c r="F57" s="221"/>
      <c r="G57" s="221"/>
      <c r="H57" s="223"/>
      <c r="I57" s="224"/>
      <c r="J57" s="221"/>
      <c r="K57" s="224"/>
      <c r="L57" s="216"/>
      <c r="M57" s="205" t="str">
        <f t="array" ref="M57">IF(I57="Yes",IF(NOT(K57),L57,K57),IF(I57&lt;&gt;"Yes",""))</f>
        <v/>
      </c>
      <c r="N57" s="223"/>
      <c r="O57" s="221"/>
      <c r="P57" s="221"/>
      <c r="Q57" s="226"/>
      <c r="R57" s="323"/>
      <c r="S57" s="210" t="str">
        <f t="shared" si="1"/>
        <v/>
      </c>
      <c r="T57" s="201"/>
      <c r="U57" s="227"/>
      <c r="V57" s="225"/>
      <c r="W57" s="221"/>
      <c r="AA57" s="170" t="b">
        <f t="shared" si="2"/>
        <v>0</v>
      </c>
      <c r="AB57" s="170" t="b">
        <f t="shared" si="3"/>
        <v>0</v>
      </c>
      <c r="AC57" s="170" t="b">
        <f t="shared" si="4"/>
        <v>0</v>
      </c>
      <c r="AD57" s="170" t="b">
        <f t="shared" si="5"/>
        <v>0</v>
      </c>
      <c r="AE57" s="170" t="b">
        <f t="shared" si="6"/>
        <v>0</v>
      </c>
      <c r="AF57" s="170" t="b">
        <f t="shared" si="7"/>
        <v>0</v>
      </c>
    </row>
    <row r="58" spans="1:32" ht="15.75" customHeight="1" thickBot="1" x14ac:dyDescent="0.35">
      <c r="A58" s="221"/>
      <c r="B58" s="221"/>
      <c r="C58" s="222"/>
      <c r="D58" s="219">
        <f t="shared" ca="1" si="0"/>
        <v>122</v>
      </c>
      <c r="E58" s="221"/>
      <c r="F58" s="221"/>
      <c r="G58" s="221"/>
      <c r="H58" s="223"/>
      <c r="I58" s="224"/>
      <c r="J58" s="221"/>
      <c r="K58" s="224"/>
      <c r="L58" s="216"/>
      <c r="M58" s="205" t="str">
        <f t="array" ref="M58">IF(I58="Yes",IF(NOT(K58),L58,K58),IF(I58&lt;&gt;"Yes",""))</f>
        <v/>
      </c>
      <c r="N58" s="223"/>
      <c r="O58" s="221"/>
      <c r="P58" s="221"/>
      <c r="Q58" s="226"/>
      <c r="R58" s="323"/>
      <c r="S58" s="210" t="str">
        <f t="shared" si="1"/>
        <v/>
      </c>
      <c r="T58" s="201"/>
      <c r="U58" s="227"/>
      <c r="V58" s="225"/>
      <c r="W58" s="221"/>
      <c r="AA58" s="170" t="b">
        <f t="shared" si="2"/>
        <v>0</v>
      </c>
      <c r="AB58" s="170" t="b">
        <f t="shared" si="3"/>
        <v>0</v>
      </c>
      <c r="AC58" s="170" t="b">
        <f t="shared" si="4"/>
        <v>0</v>
      </c>
      <c r="AD58" s="170" t="b">
        <f t="shared" si="5"/>
        <v>0</v>
      </c>
      <c r="AE58" s="170" t="b">
        <f t="shared" si="6"/>
        <v>0</v>
      </c>
      <c r="AF58" s="170" t="b">
        <f t="shared" si="7"/>
        <v>0</v>
      </c>
    </row>
    <row r="59" spans="1:32" ht="15.75" customHeight="1" thickBot="1" x14ac:dyDescent="0.35">
      <c r="A59" s="221"/>
      <c r="B59" s="221"/>
      <c r="C59" s="222"/>
      <c r="D59" s="219">
        <f t="shared" ca="1" si="0"/>
        <v>122</v>
      </c>
      <c r="E59" s="221"/>
      <c r="F59" s="221"/>
      <c r="G59" s="221"/>
      <c r="H59" s="223"/>
      <c r="I59" s="224"/>
      <c r="J59" s="221"/>
      <c r="K59" s="224"/>
      <c r="L59" s="216"/>
      <c r="M59" s="205" t="str">
        <f t="array" ref="M59">IF(I59="Yes",IF(NOT(K59),L59,K59),IF(I59&lt;&gt;"Yes",""))</f>
        <v/>
      </c>
      <c r="N59" s="223"/>
      <c r="O59" s="221"/>
      <c r="P59" s="221"/>
      <c r="Q59" s="226"/>
      <c r="R59" s="323"/>
      <c r="S59" s="210" t="str">
        <f t="shared" si="1"/>
        <v/>
      </c>
      <c r="T59" s="201"/>
      <c r="U59" s="227"/>
      <c r="V59" s="225"/>
      <c r="W59" s="221"/>
      <c r="AA59" s="170" t="b">
        <f t="shared" si="2"/>
        <v>0</v>
      </c>
      <c r="AB59" s="170" t="b">
        <f t="shared" si="3"/>
        <v>0</v>
      </c>
      <c r="AC59" s="170" t="b">
        <f t="shared" si="4"/>
        <v>0</v>
      </c>
      <c r="AD59" s="170" t="b">
        <f t="shared" si="5"/>
        <v>0</v>
      </c>
      <c r="AE59" s="170" t="b">
        <f t="shared" si="6"/>
        <v>0</v>
      </c>
      <c r="AF59" s="170" t="b">
        <f t="shared" si="7"/>
        <v>0</v>
      </c>
    </row>
    <row r="60" spans="1:32" ht="15.75" customHeight="1" thickBot="1" x14ac:dyDescent="0.35">
      <c r="A60" s="221"/>
      <c r="B60" s="221"/>
      <c r="C60" s="222"/>
      <c r="D60" s="219">
        <f t="shared" ca="1" si="0"/>
        <v>122</v>
      </c>
      <c r="E60" s="221"/>
      <c r="F60" s="221"/>
      <c r="G60" s="221"/>
      <c r="H60" s="223"/>
      <c r="I60" s="224"/>
      <c r="J60" s="221"/>
      <c r="K60" s="224"/>
      <c r="L60" s="216"/>
      <c r="M60" s="205" t="str">
        <f t="array" ref="M60">IF(I60="Yes",IF(NOT(K60),L60,K60),IF(I60&lt;&gt;"Yes",""))</f>
        <v/>
      </c>
      <c r="N60" s="223"/>
      <c r="O60" s="221"/>
      <c r="P60" s="221"/>
      <c r="Q60" s="226"/>
      <c r="R60" s="323"/>
      <c r="S60" s="210" t="str">
        <f t="shared" si="1"/>
        <v/>
      </c>
      <c r="T60" s="201"/>
      <c r="U60" s="227"/>
      <c r="V60" s="225"/>
      <c r="W60" s="221"/>
      <c r="AA60" s="170" t="b">
        <f t="shared" si="2"/>
        <v>0</v>
      </c>
      <c r="AB60" s="170" t="b">
        <f t="shared" si="3"/>
        <v>0</v>
      </c>
      <c r="AC60" s="170" t="b">
        <f t="shared" si="4"/>
        <v>0</v>
      </c>
      <c r="AD60" s="170" t="b">
        <f t="shared" si="5"/>
        <v>0</v>
      </c>
      <c r="AE60" s="170" t="b">
        <f t="shared" si="6"/>
        <v>0</v>
      </c>
      <c r="AF60" s="170" t="b">
        <f t="shared" si="7"/>
        <v>0</v>
      </c>
    </row>
    <row r="61" spans="1:32" ht="15.75" customHeight="1" thickBot="1" x14ac:dyDescent="0.35">
      <c r="A61" s="221"/>
      <c r="B61" s="221"/>
      <c r="C61" s="222"/>
      <c r="D61" s="219">
        <f t="shared" ca="1" si="0"/>
        <v>122</v>
      </c>
      <c r="E61" s="221"/>
      <c r="F61" s="221"/>
      <c r="G61" s="221"/>
      <c r="H61" s="223"/>
      <c r="I61" s="224"/>
      <c r="J61" s="221"/>
      <c r="K61" s="224"/>
      <c r="L61" s="216"/>
      <c r="M61" s="205" t="str">
        <f t="array" ref="M61">IF(I61="Yes",IF(NOT(K61),L61,K61),IF(I61&lt;&gt;"Yes",""))</f>
        <v/>
      </c>
      <c r="N61" s="223"/>
      <c r="O61" s="221"/>
      <c r="P61" s="221"/>
      <c r="Q61" s="226"/>
      <c r="R61" s="323"/>
      <c r="S61" s="210" t="str">
        <f t="shared" si="1"/>
        <v/>
      </c>
      <c r="T61" s="201"/>
      <c r="U61" s="227"/>
      <c r="V61" s="225"/>
      <c r="W61" s="221"/>
      <c r="AA61" s="170" t="b">
        <f t="shared" si="2"/>
        <v>0</v>
      </c>
      <c r="AB61" s="170" t="b">
        <f t="shared" si="3"/>
        <v>0</v>
      </c>
      <c r="AC61" s="170" t="b">
        <f t="shared" si="4"/>
        <v>0</v>
      </c>
      <c r="AD61" s="170" t="b">
        <f t="shared" si="5"/>
        <v>0</v>
      </c>
      <c r="AE61" s="170" t="b">
        <f t="shared" si="6"/>
        <v>0</v>
      </c>
      <c r="AF61" s="170" t="b">
        <f t="shared" si="7"/>
        <v>0</v>
      </c>
    </row>
    <row r="62" spans="1:32" ht="15.75" customHeight="1" thickBot="1" x14ac:dyDescent="0.35">
      <c r="A62" s="221"/>
      <c r="B62" s="221"/>
      <c r="C62" s="222"/>
      <c r="D62" s="219">
        <f t="shared" ca="1" si="0"/>
        <v>122</v>
      </c>
      <c r="E62" s="221"/>
      <c r="F62" s="221"/>
      <c r="G62" s="221"/>
      <c r="H62" s="223"/>
      <c r="I62" s="224"/>
      <c r="J62" s="221"/>
      <c r="K62" s="224"/>
      <c r="L62" s="216"/>
      <c r="M62" s="205" t="str">
        <f t="array" ref="M62">IF(I62="Yes",IF(NOT(K62),L62,K62),IF(I62&lt;&gt;"Yes",""))</f>
        <v/>
      </c>
      <c r="N62" s="223"/>
      <c r="O62" s="221"/>
      <c r="P62" s="221"/>
      <c r="Q62" s="226"/>
      <c r="R62" s="323"/>
      <c r="S62" s="210" t="str">
        <f t="shared" si="1"/>
        <v/>
      </c>
      <c r="T62" s="201"/>
      <c r="U62" s="227"/>
      <c r="V62" s="225"/>
      <c r="W62" s="221"/>
      <c r="AA62" s="170" t="b">
        <f t="shared" si="2"/>
        <v>0</v>
      </c>
      <c r="AB62" s="170" t="b">
        <f t="shared" si="3"/>
        <v>0</v>
      </c>
      <c r="AC62" s="170" t="b">
        <f t="shared" si="4"/>
        <v>0</v>
      </c>
      <c r="AD62" s="170" t="b">
        <f t="shared" si="5"/>
        <v>0</v>
      </c>
      <c r="AE62" s="170" t="b">
        <f t="shared" si="6"/>
        <v>0</v>
      </c>
      <c r="AF62" s="170" t="b">
        <f t="shared" si="7"/>
        <v>0</v>
      </c>
    </row>
    <row r="63" spans="1:32" ht="15.75" customHeight="1" thickBot="1" x14ac:dyDescent="0.35">
      <c r="A63" s="221"/>
      <c r="B63" s="221"/>
      <c r="C63" s="222"/>
      <c r="D63" s="219">
        <f t="shared" ca="1" si="0"/>
        <v>122</v>
      </c>
      <c r="E63" s="221"/>
      <c r="F63" s="221"/>
      <c r="G63" s="221"/>
      <c r="H63" s="223"/>
      <c r="I63" s="224"/>
      <c r="J63" s="221"/>
      <c r="K63" s="224"/>
      <c r="L63" s="216"/>
      <c r="M63" s="205" t="str">
        <f t="array" ref="M63">IF(I63="Yes",IF(NOT(K63),L63,K63),IF(I63&lt;&gt;"Yes",""))</f>
        <v/>
      </c>
      <c r="N63" s="223"/>
      <c r="O63" s="221"/>
      <c r="P63" s="221"/>
      <c r="Q63" s="226"/>
      <c r="R63" s="323"/>
      <c r="S63" s="210" t="str">
        <f t="shared" si="1"/>
        <v/>
      </c>
      <c r="T63" s="201"/>
      <c r="U63" s="227"/>
      <c r="V63" s="225"/>
      <c r="W63" s="221"/>
      <c r="AA63" s="170" t="b">
        <f t="shared" si="2"/>
        <v>0</v>
      </c>
      <c r="AB63" s="170" t="b">
        <f t="shared" si="3"/>
        <v>0</v>
      </c>
      <c r="AC63" s="170" t="b">
        <f t="shared" si="4"/>
        <v>0</v>
      </c>
      <c r="AD63" s="170" t="b">
        <f t="shared" si="5"/>
        <v>0</v>
      </c>
      <c r="AE63" s="170" t="b">
        <f t="shared" si="6"/>
        <v>0</v>
      </c>
      <c r="AF63" s="170" t="b">
        <f t="shared" si="7"/>
        <v>0</v>
      </c>
    </row>
    <row r="64" spans="1:32" ht="15.75" customHeight="1" thickBot="1" x14ac:dyDescent="0.35">
      <c r="A64" s="221"/>
      <c r="B64" s="221"/>
      <c r="C64" s="222"/>
      <c r="D64" s="219">
        <f t="shared" ca="1" si="0"/>
        <v>122</v>
      </c>
      <c r="E64" s="221"/>
      <c r="F64" s="221"/>
      <c r="G64" s="221"/>
      <c r="H64" s="223"/>
      <c r="I64" s="224"/>
      <c r="J64" s="221"/>
      <c r="K64" s="224"/>
      <c r="L64" s="216"/>
      <c r="M64" s="205" t="str">
        <f t="array" ref="M64">IF(I64="Yes",IF(NOT(K64),L64,K64),IF(I64&lt;&gt;"Yes",""))</f>
        <v/>
      </c>
      <c r="N64" s="223"/>
      <c r="O64" s="221"/>
      <c r="P64" s="221"/>
      <c r="Q64" s="226"/>
      <c r="R64" s="323"/>
      <c r="S64" s="210" t="str">
        <f t="shared" si="1"/>
        <v/>
      </c>
      <c r="T64" s="201"/>
      <c r="U64" s="227"/>
      <c r="V64" s="225"/>
      <c r="W64" s="221"/>
      <c r="AA64" s="170" t="b">
        <f t="shared" si="2"/>
        <v>0</v>
      </c>
      <c r="AB64" s="170" t="b">
        <f t="shared" si="3"/>
        <v>0</v>
      </c>
      <c r="AC64" s="170" t="b">
        <f t="shared" si="4"/>
        <v>0</v>
      </c>
      <c r="AD64" s="170" t="b">
        <f t="shared" si="5"/>
        <v>0</v>
      </c>
      <c r="AE64" s="170" t="b">
        <f t="shared" si="6"/>
        <v>0</v>
      </c>
      <c r="AF64" s="170" t="b">
        <f t="shared" si="7"/>
        <v>0</v>
      </c>
    </row>
    <row r="65" spans="1:32" ht="15.75" customHeight="1" thickBot="1" x14ac:dyDescent="0.35">
      <c r="A65" s="221"/>
      <c r="B65" s="221"/>
      <c r="C65" s="222"/>
      <c r="D65" s="219">
        <f t="shared" ca="1" si="0"/>
        <v>122</v>
      </c>
      <c r="E65" s="221"/>
      <c r="F65" s="221"/>
      <c r="G65" s="221"/>
      <c r="H65" s="223"/>
      <c r="I65" s="224"/>
      <c r="J65" s="221"/>
      <c r="K65" s="224"/>
      <c r="L65" s="216"/>
      <c r="M65" s="205" t="str">
        <f t="array" ref="M65">IF(I65="Yes",IF(NOT(K65),L65,K65),IF(I65&lt;&gt;"Yes",""))</f>
        <v/>
      </c>
      <c r="N65" s="223"/>
      <c r="O65" s="221"/>
      <c r="P65" s="221"/>
      <c r="Q65" s="226"/>
      <c r="R65" s="323"/>
      <c r="S65" s="210" t="str">
        <f t="shared" si="1"/>
        <v/>
      </c>
      <c r="T65" s="201"/>
      <c r="U65" s="227"/>
      <c r="V65" s="225"/>
      <c r="W65" s="221"/>
      <c r="AA65" s="170" t="b">
        <f t="shared" si="2"/>
        <v>0</v>
      </c>
      <c r="AB65" s="170" t="b">
        <f t="shared" si="3"/>
        <v>0</v>
      </c>
      <c r="AC65" s="170" t="b">
        <f t="shared" si="4"/>
        <v>0</v>
      </c>
      <c r="AD65" s="170" t="b">
        <f t="shared" si="5"/>
        <v>0</v>
      </c>
      <c r="AE65" s="170" t="b">
        <f t="shared" si="6"/>
        <v>0</v>
      </c>
      <c r="AF65" s="170" t="b">
        <f t="shared" si="7"/>
        <v>0</v>
      </c>
    </row>
    <row r="66" spans="1:32" ht="15.75" customHeight="1" thickBot="1" x14ac:dyDescent="0.35">
      <c r="A66" s="221"/>
      <c r="B66" s="221"/>
      <c r="C66" s="222"/>
      <c r="D66" s="219">
        <f t="shared" ca="1" si="0"/>
        <v>122</v>
      </c>
      <c r="E66" s="221"/>
      <c r="F66" s="221"/>
      <c r="G66" s="221"/>
      <c r="H66" s="223"/>
      <c r="I66" s="224"/>
      <c r="J66" s="221"/>
      <c r="K66" s="224"/>
      <c r="L66" s="216"/>
      <c r="M66" s="205" t="str">
        <f t="array" ref="M66">IF(I66="Yes",IF(NOT(K66),L66,K66),IF(I66&lt;&gt;"Yes",""))</f>
        <v/>
      </c>
      <c r="N66" s="223"/>
      <c r="O66" s="221"/>
      <c r="P66" s="221"/>
      <c r="Q66" s="226"/>
      <c r="R66" s="323"/>
      <c r="S66" s="210" t="str">
        <f t="shared" si="1"/>
        <v/>
      </c>
      <c r="T66" s="201"/>
      <c r="U66" s="227"/>
      <c r="V66" s="225"/>
      <c r="W66" s="221"/>
      <c r="AA66" s="170" t="b">
        <f t="shared" si="2"/>
        <v>0</v>
      </c>
      <c r="AB66" s="170" t="b">
        <f t="shared" si="3"/>
        <v>0</v>
      </c>
      <c r="AC66" s="170" t="b">
        <f t="shared" si="4"/>
        <v>0</v>
      </c>
      <c r="AD66" s="170" t="b">
        <f t="shared" si="5"/>
        <v>0</v>
      </c>
      <c r="AE66" s="170" t="b">
        <f t="shared" si="6"/>
        <v>0</v>
      </c>
      <c r="AF66" s="170" t="b">
        <f t="shared" si="7"/>
        <v>0</v>
      </c>
    </row>
    <row r="67" spans="1:32" ht="15.75" customHeight="1" thickBot="1" x14ac:dyDescent="0.35">
      <c r="A67" s="221"/>
      <c r="B67" s="221"/>
      <c r="C67" s="222"/>
      <c r="D67" s="219">
        <f t="shared" ca="1" si="0"/>
        <v>122</v>
      </c>
      <c r="E67" s="221"/>
      <c r="F67" s="221"/>
      <c r="G67" s="221"/>
      <c r="H67" s="223"/>
      <c r="I67" s="224"/>
      <c r="J67" s="221"/>
      <c r="K67" s="224"/>
      <c r="L67" s="216"/>
      <c r="M67" s="205" t="str">
        <f t="array" ref="M67">IF(I67="Yes",IF(NOT(K67),L67,K67),IF(I67&lt;&gt;"Yes",""))</f>
        <v/>
      </c>
      <c r="N67" s="223"/>
      <c r="O67" s="221"/>
      <c r="P67" s="221"/>
      <c r="Q67" s="226"/>
      <c r="R67" s="323"/>
      <c r="S67" s="210" t="str">
        <f t="shared" si="1"/>
        <v/>
      </c>
      <c r="T67" s="201"/>
      <c r="U67" s="227"/>
      <c r="V67" s="225"/>
      <c r="W67" s="221"/>
      <c r="AA67" s="170" t="b">
        <f t="shared" si="2"/>
        <v>0</v>
      </c>
      <c r="AB67" s="170" t="b">
        <f t="shared" si="3"/>
        <v>0</v>
      </c>
      <c r="AC67" s="170" t="b">
        <f t="shared" si="4"/>
        <v>0</v>
      </c>
      <c r="AD67" s="170" t="b">
        <f t="shared" si="5"/>
        <v>0</v>
      </c>
      <c r="AE67" s="170" t="b">
        <f t="shared" si="6"/>
        <v>0</v>
      </c>
      <c r="AF67" s="170" t="b">
        <f t="shared" si="7"/>
        <v>0</v>
      </c>
    </row>
    <row r="68" spans="1:32" ht="15.75" customHeight="1" thickBot="1" x14ac:dyDescent="0.35">
      <c r="A68" s="221"/>
      <c r="B68" s="221"/>
      <c r="C68" s="222"/>
      <c r="D68" s="219">
        <f t="shared" ref="D68:D75" ca="1" si="8">ROUNDDOWN(YEARFRAC(C68, TODAY(), 1), 0)</f>
        <v>122</v>
      </c>
      <c r="E68" s="221"/>
      <c r="F68" s="221"/>
      <c r="G68" s="221"/>
      <c r="H68" s="223"/>
      <c r="I68" s="224"/>
      <c r="J68" s="221"/>
      <c r="K68" s="224"/>
      <c r="L68" s="216"/>
      <c r="M68" s="205" t="str">
        <f t="array" ref="M68">IF(I68="Yes",IF(NOT(K68),L68,K68),IF(I68&lt;&gt;"Yes",""))</f>
        <v/>
      </c>
      <c r="N68" s="223"/>
      <c r="O68" s="221"/>
      <c r="P68" s="221"/>
      <c r="Q68" s="226"/>
      <c r="R68" s="323"/>
      <c r="S68" s="210" t="str">
        <f t="shared" si="1"/>
        <v/>
      </c>
      <c r="T68" s="201"/>
      <c r="U68" s="227"/>
      <c r="V68" s="225"/>
      <c r="W68" s="221"/>
      <c r="AA68" s="170" t="b">
        <f t="shared" si="2"/>
        <v>0</v>
      </c>
      <c r="AB68" s="170" t="b">
        <f t="shared" si="3"/>
        <v>0</v>
      </c>
      <c r="AC68" s="170" t="b">
        <f t="shared" si="4"/>
        <v>0</v>
      </c>
      <c r="AD68" s="170" t="b">
        <f t="shared" si="5"/>
        <v>0</v>
      </c>
      <c r="AE68" s="170" t="b">
        <f t="shared" si="6"/>
        <v>0</v>
      </c>
      <c r="AF68" s="170" t="b">
        <f t="shared" si="7"/>
        <v>0</v>
      </c>
    </row>
    <row r="69" spans="1:32" ht="15.75" customHeight="1" thickBot="1" x14ac:dyDescent="0.35">
      <c r="A69" s="221"/>
      <c r="B69" s="221"/>
      <c r="C69" s="222"/>
      <c r="D69" s="219">
        <f t="shared" ca="1" si="8"/>
        <v>122</v>
      </c>
      <c r="E69" s="221"/>
      <c r="F69" s="221"/>
      <c r="G69" s="221"/>
      <c r="H69" s="223"/>
      <c r="I69" s="224"/>
      <c r="J69" s="221"/>
      <c r="K69" s="224"/>
      <c r="L69" s="216"/>
      <c r="M69" s="205" t="str">
        <f t="array" ref="M69">IF(I69="Yes",IF(NOT(K69),L69,K69),IF(I69&lt;&gt;"Yes",""))</f>
        <v/>
      </c>
      <c r="N69" s="223"/>
      <c r="O69" s="221"/>
      <c r="P69" s="221"/>
      <c r="Q69" s="226"/>
      <c r="R69" s="323"/>
      <c r="S69" s="210" t="str">
        <f t="shared" ref="S69:S75" si="9">IF(I69="","",IF(I69="Yes","Yes","No"))</f>
        <v/>
      </c>
      <c r="T69" s="201"/>
      <c r="U69" s="227"/>
      <c r="V69" s="225"/>
      <c r="W69" s="221"/>
      <c r="AA69" s="170" t="b">
        <f t="shared" ref="AA69:AA75" si="10">IF(I69="Yes",IF(E69="Student",IF(J69="Yes",K69,0)))</f>
        <v>0</v>
      </c>
      <c r="AB69" s="170" t="b">
        <f t="shared" ref="AB69:AB75" si="11">IF(J69="Yes",IF(F69="Student",IF(J69="No",L69,0)))</f>
        <v>0</v>
      </c>
      <c r="AC69" s="170" t="b">
        <f t="shared" ref="AC69:AC75" si="12">IF(AA69=0, AB69, AA69)</f>
        <v>0</v>
      </c>
      <c r="AD69" s="170" t="b">
        <f t="shared" ref="AD69:AD75" si="13">IF(L69="Yes",IF(H69="Staff",IF(J69="Yes",K69,0)))</f>
        <v>0</v>
      </c>
      <c r="AE69" s="170" t="b">
        <f t="shared" ref="AE69:AE75" si="14">IF(M69="Yes",IF(I69="Staff",IF(J69="No",L69,0)))</f>
        <v>0</v>
      </c>
      <c r="AF69" s="170" t="b">
        <f t="shared" ref="AF69:AF75" si="15">IF(AD69=0, AE69, AD69)</f>
        <v>0</v>
      </c>
    </row>
    <row r="70" spans="1:32" ht="15.75" customHeight="1" thickBot="1" x14ac:dyDescent="0.35">
      <c r="A70" s="221"/>
      <c r="B70" s="221"/>
      <c r="C70" s="222"/>
      <c r="D70" s="219">
        <f t="shared" ca="1" si="8"/>
        <v>122</v>
      </c>
      <c r="E70" s="221"/>
      <c r="F70" s="221"/>
      <c r="G70" s="221"/>
      <c r="H70" s="223"/>
      <c r="I70" s="224"/>
      <c r="J70" s="221"/>
      <c r="K70" s="224"/>
      <c r="L70" s="216"/>
      <c r="M70" s="205" t="str">
        <f t="array" ref="M70">IF(I70="Yes",IF(NOT(K70),L70,K70),IF(I70&lt;&gt;"Yes",""))</f>
        <v/>
      </c>
      <c r="N70" s="223"/>
      <c r="O70" s="221"/>
      <c r="P70" s="221"/>
      <c r="Q70" s="226"/>
      <c r="R70" s="323"/>
      <c r="S70" s="210" t="str">
        <f t="shared" si="9"/>
        <v/>
      </c>
      <c r="T70" s="201"/>
      <c r="U70" s="227"/>
      <c r="V70" s="225"/>
      <c r="W70" s="221"/>
      <c r="AA70" s="170" t="b">
        <f t="shared" si="10"/>
        <v>0</v>
      </c>
      <c r="AB70" s="170" t="b">
        <f t="shared" si="11"/>
        <v>0</v>
      </c>
      <c r="AC70" s="170" t="b">
        <f t="shared" si="12"/>
        <v>0</v>
      </c>
      <c r="AD70" s="170" t="b">
        <f t="shared" si="13"/>
        <v>0</v>
      </c>
      <c r="AE70" s="170" t="b">
        <f t="shared" si="14"/>
        <v>0</v>
      </c>
      <c r="AF70" s="170" t="b">
        <f t="shared" si="15"/>
        <v>0</v>
      </c>
    </row>
    <row r="71" spans="1:32" ht="15.75" customHeight="1" thickBot="1" x14ac:dyDescent="0.35">
      <c r="A71" s="221"/>
      <c r="B71" s="221"/>
      <c r="C71" s="222"/>
      <c r="D71" s="219">
        <f t="shared" ca="1" si="8"/>
        <v>122</v>
      </c>
      <c r="E71" s="221"/>
      <c r="F71" s="221"/>
      <c r="G71" s="221"/>
      <c r="H71" s="223"/>
      <c r="I71" s="224"/>
      <c r="J71" s="221"/>
      <c r="K71" s="224"/>
      <c r="L71" s="216"/>
      <c r="M71" s="205" t="str">
        <f t="array" ref="M71">IF(I71="Yes",IF(NOT(K71),L71,K71),IF(I71&lt;&gt;"Yes",""))</f>
        <v/>
      </c>
      <c r="N71" s="223"/>
      <c r="O71" s="221"/>
      <c r="P71" s="221"/>
      <c r="Q71" s="226"/>
      <c r="R71" s="323"/>
      <c r="S71" s="210" t="str">
        <f t="shared" si="9"/>
        <v/>
      </c>
      <c r="T71" s="201"/>
      <c r="U71" s="227"/>
      <c r="V71" s="225"/>
      <c r="W71" s="221"/>
      <c r="AA71" s="170" t="b">
        <f t="shared" si="10"/>
        <v>0</v>
      </c>
      <c r="AB71" s="170" t="b">
        <f t="shared" si="11"/>
        <v>0</v>
      </c>
      <c r="AC71" s="170" t="b">
        <f t="shared" si="12"/>
        <v>0</v>
      </c>
      <c r="AD71" s="170" t="b">
        <f t="shared" si="13"/>
        <v>0</v>
      </c>
      <c r="AE71" s="170" t="b">
        <f t="shared" si="14"/>
        <v>0</v>
      </c>
      <c r="AF71" s="170" t="b">
        <f t="shared" si="15"/>
        <v>0</v>
      </c>
    </row>
    <row r="72" spans="1:32" ht="15.75" customHeight="1" thickBot="1" x14ac:dyDescent="0.35">
      <c r="A72" s="221"/>
      <c r="B72" s="221"/>
      <c r="C72" s="222"/>
      <c r="D72" s="219">
        <f t="shared" ca="1" si="8"/>
        <v>122</v>
      </c>
      <c r="E72" s="221"/>
      <c r="F72" s="221"/>
      <c r="G72" s="221"/>
      <c r="H72" s="223"/>
      <c r="I72" s="224"/>
      <c r="J72" s="221"/>
      <c r="K72" s="224"/>
      <c r="L72" s="216"/>
      <c r="M72" s="205" t="str">
        <f t="array" ref="M72">IF(I72="Yes",IF(NOT(K72),L72,K72),IF(I72&lt;&gt;"Yes",""))</f>
        <v/>
      </c>
      <c r="N72" s="223"/>
      <c r="O72" s="221"/>
      <c r="P72" s="221"/>
      <c r="Q72" s="226"/>
      <c r="R72" s="323"/>
      <c r="S72" s="210" t="str">
        <f t="shared" si="9"/>
        <v/>
      </c>
      <c r="T72" s="201"/>
      <c r="U72" s="227"/>
      <c r="V72" s="225"/>
      <c r="W72" s="221"/>
      <c r="AA72" s="170" t="b">
        <f t="shared" si="10"/>
        <v>0</v>
      </c>
      <c r="AB72" s="170" t="b">
        <f t="shared" si="11"/>
        <v>0</v>
      </c>
      <c r="AC72" s="170" t="b">
        <f t="shared" si="12"/>
        <v>0</v>
      </c>
      <c r="AD72" s="170" t="b">
        <f t="shared" si="13"/>
        <v>0</v>
      </c>
      <c r="AE72" s="170" t="b">
        <f t="shared" si="14"/>
        <v>0</v>
      </c>
      <c r="AF72" s="170" t="b">
        <f t="shared" si="15"/>
        <v>0</v>
      </c>
    </row>
    <row r="73" spans="1:32" ht="15.75" customHeight="1" thickBot="1" x14ac:dyDescent="0.35">
      <c r="A73" s="221"/>
      <c r="B73" s="221"/>
      <c r="C73" s="222"/>
      <c r="D73" s="219">
        <f t="shared" ca="1" si="8"/>
        <v>122</v>
      </c>
      <c r="E73" s="221"/>
      <c r="F73" s="221"/>
      <c r="G73" s="221"/>
      <c r="H73" s="223"/>
      <c r="I73" s="224"/>
      <c r="J73" s="221"/>
      <c r="K73" s="224"/>
      <c r="L73" s="216"/>
      <c r="M73" s="205" t="str">
        <f t="array" ref="M73">IF(I73="Yes",IF(NOT(K73),L73,K73),IF(I73&lt;&gt;"Yes",""))</f>
        <v/>
      </c>
      <c r="N73" s="223"/>
      <c r="O73" s="221"/>
      <c r="P73" s="221"/>
      <c r="Q73" s="226"/>
      <c r="R73" s="323"/>
      <c r="S73" s="210" t="str">
        <f t="shared" si="9"/>
        <v/>
      </c>
      <c r="T73" s="201"/>
      <c r="U73" s="227"/>
      <c r="V73" s="225"/>
      <c r="W73" s="221"/>
      <c r="AA73" s="170" t="b">
        <f t="shared" si="10"/>
        <v>0</v>
      </c>
      <c r="AB73" s="170" t="b">
        <f t="shared" si="11"/>
        <v>0</v>
      </c>
      <c r="AC73" s="170" t="b">
        <f t="shared" si="12"/>
        <v>0</v>
      </c>
      <c r="AD73" s="170" t="b">
        <f t="shared" si="13"/>
        <v>0</v>
      </c>
      <c r="AE73" s="170" t="b">
        <f t="shared" si="14"/>
        <v>0</v>
      </c>
      <c r="AF73" s="170" t="b">
        <f t="shared" si="15"/>
        <v>0</v>
      </c>
    </row>
    <row r="74" spans="1:32" ht="15.75" customHeight="1" thickBot="1" x14ac:dyDescent="0.35">
      <c r="A74" s="221"/>
      <c r="B74" s="221"/>
      <c r="C74" s="222"/>
      <c r="D74" s="219">
        <f t="shared" ca="1" si="8"/>
        <v>122</v>
      </c>
      <c r="E74" s="221"/>
      <c r="F74" s="221"/>
      <c r="G74" s="221"/>
      <c r="H74" s="223"/>
      <c r="I74" s="224"/>
      <c r="J74" s="221"/>
      <c r="K74" s="224"/>
      <c r="L74" s="216"/>
      <c r="M74" s="205" t="str">
        <f t="array" ref="M74">IF(I74="Yes",IF(NOT(K74),L74,K74),IF(I74&lt;&gt;"Yes",""))</f>
        <v/>
      </c>
      <c r="N74" s="223"/>
      <c r="O74" s="221"/>
      <c r="P74" s="221"/>
      <c r="Q74" s="226"/>
      <c r="R74" s="323"/>
      <c r="S74" s="210" t="str">
        <f t="shared" si="9"/>
        <v/>
      </c>
      <c r="T74" s="201"/>
      <c r="U74" s="227"/>
      <c r="V74" s="225"/>
      <c r="W74" s="221"/>
      <c r="AA74" s="170" t="b">
        <f t="shared" si="10"/>
        <v>0</v>
      </c>
      <c r="AB74" s="170" t="b">
        <f t="shared" si="11"/>
        <v>0</v>
      </c>
      <c r="AC74" s="170" t="b">
        <f t="shared" si="12"/>
        <v>0</v>
      </c>
      <c r="AD74" s="170" t="b">
        <f t="shared" si="13"/>
        <v>0</v>
      </c>
      <c r="AE74" s="170" t="b">
        <f t="shared" si="14"/>
        <v>0</v>
      </c>
      <c r="AF74" s="170" t="b">
        <f t="shared" si="15"/>
        <v>0</v>
      </c>
    </row>
    <row r="75" spans="1:32" ht="15.75" customHeight="1" thickBot="1" x14ac:dyDescent="0.35">
      <c r="A75" s="221"/>
      <c r="B75" s="221"/>
      <c r="C75" s="222"/>
      <c r="D75" s="219">
        <f t="shared" ca="1" si="8"/>
        <v>122</v>
      </c>
      <c r="E75" s="221"/>
      <c r="F75" s="221"/>
      <c r="G75" s="221"/>
      <c r="H75" s="223"/>
      <c r="I75" s="224"/>
      <c r="J75" s="221"/>
      <c r="K75" s="224"/>
      <c r="L75" s="216"/>
      <c r="M75" s="205" t="str">
        <f t="array" ref="M75">IF(I75="Yes",IF(NOT(K75),L75,K75),IF(I75&lt;&gt;"Yes",""))</f>
        <v/>
      </c>
      <c r="N75" s="223"/>
      <c r="O75" s="221"/>
      <c r="P75" s="221"/>
      <c r="Q75" s="226"/>
      <c r="R75" s="323"/>
      <c r="S75" s="210" t="str">
        <f t="shared" si="9"/>
        <v/>
      </c>
      <c r="T75" s="201"/>
      <c r="U75" s="227"/>
      <c r="V75" s="225"/>
      <c r="W75" s="221"/>
      <c r="AA75" s="170" t="b">
        <f t="shared" si="10"/>
        <v>0</v>
      </c>
      <c r="AB75" s="170" t="b">
        <f t="shared" si="11"/>
        <v>0</v>
      </c>
      <c r="AC75" s="170" t="b">
        <f t="shared" si="12"/>
        <v>0</v>
      </c>
      <c r="AD75" s="170" t="b">
        <f t="shared" si="13"/>
        <v>0</v>
      </c>
      <c r="AE75" s="170" t="b">
        <f t="shared" si="14"/>
        <v>0</v>
      </c>
      <c r="AF75" s="170" t="b">
        <f t="shared" si="15"/>
        <v>0</v>
      </c>
    </row>
    <row r="76" spans="1:32" ht="15" customHeight="1" x14ac:dyDescent="0.3">
      <c r="K76" s="229"/>
    </row>
  </sheetData>
  <sheetProtection selectLockedCells="1"/>
  <autoFilter ref="A3:W75" xr:uid="{00000000-0009-0000-0000-000001000000}"/>
  <conditionalFormatting sqref="L4:L75">
    <cfRule type="cellIs" dxfId="58" priority="6" operator="equal">
      <formula>"Yes"</formula>
    </cfRule>
  </conditionalFormatting>
  <conditionalFormatting sqref="K4:K75">
    <cfRule type="expression" priority="1">
      <formula>J4="Yes"</formula>
    </cfRule>
    <cfRule type="expression" dxfId="57" priority="2">
      <formula>J4=""</formula>
    </cfRule>
    <cfRule type="expression" dxfId="56" priority="3">
      <formula>J4="Unknown"</formula>
    </cfRule>
    <cfRule type="expression" dxfId="55" priority="7">
      <formula>J4="No"</formula>
    </cfRule>
  </conditionalFormatting>
  <conditionalFormatting sqref="I2 L2:L75">
    <cfRule type="cellIs" dxfId="54" priority="8" operator="equal">
      <formula>"Pending"</formula>
    </cfRule>
  </conditionalFormatting>
  <conditionalFormatting sqref="I2 L2:L75">
    <cfRule type="cellIs" dxfId="53" priority="9" operator="equal">
      <formula>"Not tested"</formula>
    </cfRule>
  </conditionalFormatting>
  <conditionalFormatting sqref="S4:S75">
    <cfRule type="cellIs" dxfId="52" priority="5" operator="equal">
      <formula>"No"</formula>
    </cfRule>
    <cfRule type="cellIs" dxfId="51" priority="10" operator="equal">
      <formula>""</formula>
    </cfRule>
  </conditionalFormatting>
  <conditionalFormatting sqref="L4:L75">
    <cfRule type="cellIs" dxfId="50" priority="11" operator="equal">
      <formula>"No (negative)"</formula>
    </cfRule>
  </conditionalFormatting>
  <conditionalFormatting sqref="D4:D75">
    <cfRule type="cellIs" dxfId="49" priority="12" operator="greaterThan">
      <formula>119</formula>
    </cfRule>
  </conditionalFormatting>
  <conditionalFormatting sqref="S4:S75">
    <cfRule type="cellIs" dxfId="48" priority="18" operator="equal">
      <formula>"Yes"</formula>
    </cfRule>
  </conditionalFormatting>
  <conditionalFormatting sqref="L4:L75">
    <cfRule type="expression" dxfId="47" priority="19">
      <formula>S4="Yes"</formula>
    </cfRule>
  </conditionalFormatting>
  <conditionalFormatting sqref="L4:L75">
    <cfRule type="expression" dxfId="46" priority="20">
      <formula>S4="No"</formula>
    </cfRule>
  </conditionalFormatting>
  <conditionalFormatting sqref="I1:I1048576">
    <cfRule type="cellIs" dxfId="45" priority="4" operator="equal">
      <formula>"Yes"</formula>
    </cfRule>
  </conditionalFormatting>
  <dataValidations count="19">
    <dataValidation type="custom" allowBlank="1" showDropDown="1" showInputMessage="1" prompt="Field will autopopulate as the rest of the line list is completed." sqref="M4:N75" xr:uid="{FA1193D1-5B12-4463-8708-9A923538DEBA}">
      <formula1>OR(NOT(ISERROR(DATEVALUE(M4))), AND(ISNUMBER(M4), LEFT(CELL("format", M4))="D"))</formula1>
    </dataValidation>
    <dataValidation allowBlank="1" showInputMessage="1" showErrorMessage="1" prompt="Field will autopopulate as the rest of the line list is completed." sqref="M3:N3" xr:uid="{8C27B633-661C-442A-8CAE-8491B4B03AED}"/>
    <dataValidation type="custom" showInputMessage="1" showErrorMessage="1" sqref="D4:D75" xr:uid="{FF284E71-2AE5-49DF-888D-C4CBB0627035}">
      <formula1>1</formula1>
    </dataValidation>
    <dataValidation allowBlank="1" showInputMessage="1" showErrorMessage="1" prompt="Age will be calculated automatically based on date of birth." sqref="D3" xr:uid="{33725B3D-C745-42C6-AEBB-0432560F803D}"/>
    <dataValidation allowBlank="1" showInputMessage="1" showErrorMessage="1" prompt="Field will autopopulate based on answer in column I." sqref="S3:S75" xr:uid="{85C9D622-D568-4204-A3E5-A6E5751CEFF9}"/>
    <dataValidation type="list" allowBlank="1" showInputMessage="1" showErrorMessage="1" prompt="Current status - Select the current status of confirmed cases with respect to precautions." sqref="N4:N75" xr:uid="{ED19003C-5E5E-4E66-89FA-AB162E502475}">
      <formula1>"Excluded,Completed Isolation (Returned to Class),Unknown"</formula1>
    </dataValidation>
    <dataValidation type="list" allowBlank="1" showInputMessage="1" showErrorMessage="1" prompt="Ever hospitalized? - If the resident was ever hospitalized, select &quot;Yes&quot;" sqref="O4:O75" xr:uid="{07500986-470D-4661-962F-3A83AD89A969}">
      <formula1>"Yes,No"</formula1>
    </dataValidation>
    <dataValidation type="list" allowBlank="1" showInputMessage="1" showErrorMessage="1" prompt="Most recent test result - Enter most recent test result: positive, negative, or pending." sqref="T4:T75" xr:uid="{78528D39-EFB8-4DDE-B8FA-E09987AFA3A5}">
      <formula1>"Positive,Negative,Pending,Inconclusive"</formula1>
    </dataValidation>
    <dataValidation type="date" allowBlank="1" showInputMessage="1" showErrorMessage="1" prompt="Date of death - If resident died, indicate date of death." sqref="Q4:Q75" xr:uid="{34DFFB4B-290F-402C-ADC4-D1BBDE17BD59}">
      <formula1>42005</formula1>
      <formula2>47848</formula2>
    </dataValidation>
    <dataValidation type="date" allowBlank="1" showInputMessage="1" showErrorMessage="1" prompt="Date of Birth - Enter the resident's date of birth." sqref="C4:C75" xr:uid="{6A6B5095-5A22-4E84-B97A-CBA982F4E0B1}">
      <formula1>1</formula1>
      <formula2>73415</formula2>
    </dataValidation>
    <dataValidation type="custom" allowBlank="1" showDropDown="1" sqref="H2:I2" xr:uid="{A2EC97AD-D133-4911-B1DC-C6B8042851E9}">
      <formula1>OR(NOT(ISERROR(DATEVALUE(H2))), AND(ISNUMBER(H2), LEFT(CELL("format", H2))="D"))</formula1>
    </dataValidation>
    <dataValidation type="list" allowBlank="1" showInputMessage="1" showErrorMessage="1" prompt="Ever had symptoms? - Did the resident ever have any signs or symptoms of illness?" sqref="J4:J75" xr:uid="{B0183B1F-24D3-486B-955E-BB1FB20F09AD}">
      <formula1>"Yes,No,Unknown"</formula1>
    </dataValidation>
    <dataValidation type="list" allowBlank="1" showInputMessage="1" showErrorMessage="1" prompt="Died? - Indicate whether or not resident died." sqref="P4:P75" xr:uid="{EC5CCBC4-EB31-4FAD-AACE-315CD2EB560B}">
      <formula1>"Yes,No"</formula1>
    </dataValidation>
    <dataValidation type="date" allowBlank="1" showInputMessage="1" showErrorMessage="1" prompt="Most recent test date - Date of collection of most recent specimen tested (for residents who have been tested multiple times)." sqref="U4:U75" xr:uid="{10DC8786-5A41-457E-9089-046B137F6D38}">
      <formula1>42005</formula1>
      <formula2>47848</formula2>
    </dataValidation>
    <dataValidation type="list" allowBlank="1" showInputMessage="1" showErrorMessage="1" prompt="COVID-19 Vaccination - Did this individual complete their initial COVID-19 vaccination series (i.e., one dose of J&amp;J vaccine or two doses of Pfizer or Moderna vaccine)" sqref="R4:R75" xr:uid="{B3F78D97-CFAF-49A0-A313-A086FC0BEF3A}">
      <formula1>"Yes,No,Unknown"</formula1>
    </dataValidation>
    <dataValidation type="list" allowBlank="1" sqref="I4:I75" xr:uid="{559C2055-7BFE-4A39-AE2A-8E9C5DEE4B7D}">
      <formula1>"Yes, No (Negative), No (Inconclusive),Not Tested, Pending"</formula1>
    </dataValidation>
    <dataValidation type="date" allowBlank="1" showDropDown="1" sqref="H4:H75" xr:uid="{CF81534F-05FC-4446-9C36-89CDE501F21B}">
      <formula1>32874</formula1>
      <formula2>73415</formula2>
    </dataValidation>
    <dataValidation type="list" allowBlank="1" showErrorMessage="1" error="Please select from the box" sqref="E4:E75" xr:uid="{3AC8FBCD-6061-4CB5-8299-27922E0CDEBD}">
      <formula1>"Student,Staff"</formula1>
    </dataValidation>
    <dataValidation type="date" allowBlank="1" showInputMessage="1" showErrorMessage="1" sqref="K1:L1048576" xr:uid="{96113978-7CC9-4AEA-A8FA-72467A77340F}">
      <formula1>1</formula1>
      <formula2>55153</formula2>
    </dataValidation>
  </dataValidations>
  <hyperlinks>
    <hyperlink ref="R3" r:id="rId1" location=":~:text=When%20Are%20You%20Up%20to%20Date%3F" xr:uid="{FDFB2693-B27F-454F-B50E-B39584405F39}"/>
  </hyperlinks>
  <pageMargins left="0.7" right="0.7" top="0.75" bottom="0.75" header="0" footer="0"/>
  <pageSetup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683A7-F9C9-4CED-8D69-F41292270F82}">
  <dimension ref="A1:AP76"/>
  <sheetViews>
    <sheetView showZeros="0" workbookViewId="0">
      <pane xSplit="3" topLeftCell="D1" activePane="topRight" state="frozen"/>
      <selection pane="topRight" activeCell="A4" sqref="A4"/>
    </sheetView>
  </sheetViews>
  <sheetFormatPr defaultColWidth="11.19921875" defaultRowHeight="15" customHeight="1" x14ac:dyDescent="0.3"/>
  <cols>
    <col min="1" max="1" width="12.5" style="170" customWidth="1"/>
    <col min="2" max="2" width="15.59765625" style="170" customWidth="1"/>
    <col min="3" max="3" width="9.59765625" style="170" customWidth="1"/>
    <col min="4" max="4" width="8" style="170" customWidth="1"/>
    <col min="5" max="5" width="9.09765625" style="170" customWidth="1"/>
    <col min="6" max="6" width="9.69921875" style="170" customWidth="1"/>
    <col min="7" max="7" width="9.5" style="170" customWidth="1"/>
    <col min="8" max="8" width="10.8984375" style="170" customWidth="1"/>
    <col min="9" max="9" width="12.69921875" style="170" customWidth="1"/>
    <col min="10" max="10" width="12.5" style="170" customWidth="1"/>
    <col min="11" max="11" width="10.8984375" style="170" customWidth="1"/>
    <col min="12" max="12" width="15.69921875" style="170" customWidth="1"/>
    <col min="13" max="13" width="16.59765625" style="170" customWidth="1"/>
    <col min="14" max="14" width="29.09765625" style="170" customWidth="1"/>
    <col min="15" max="15" width="12.8984375" style="170" customWidth="1"/>
    <col min="16" max="16" width="8" style="170" customWidth="1"/>
    <col min="17" max="17" width="9.3984375" style="170" customWidth="1"/>
    <col min="18" max="18" width="27.8984375" style="170" bestFit="1" customWidth="1"/>
    <col min="19" max="19" width="14.3984375" style="170" customWidth="1"/>
    <col min="20" max="20" width="11.3984375" style="170" customWidth="1"/>
    <col min="21" max="21" width="13.59765625" style="170" customWidth="1"/>
    <col min="22" max="22" width="29.59765625" style="170" customWidth="1"/>
    <col min="23" max="23" width="55.19921875" style="170" customWidth="1"/>
    <col min="24" max="26" width="11.19921875" style="170"/>
    <col min="27" max="32" width="0" style="170" hidden="1" customWidth="1"/>
    <col min="33" max="16384" width="11.19921875" style="170"/>
  </cols>
  <sheetData>
    <row r="1" spans="1:42" s="171" customFormat="1" ht="15" customHeight="1" x14ac:dyDescent="0.3">
      <c r="A1" s="234" t="s">
        <v>141</v>
      </c>
      <c r="B1" s="167" t="s">
        <v>47</v>
      </c>
      <c r="C1" s="168"/>
      <c r="D1" s="169"/>
      <c r="E1" s="169"/>
      <c r="F1" s="169"/>
      <c r="G1" s="169"/>
      <c r="H1" s="169"/>
      <c r="I1" s="169"/>
      <c r="J1" s="169"/>
      <c r="K1" s="169"/>
      <c r="L1" s="169"/>
      <c r="M1" s="169"/>
      <c r="N1" s="169"/>
      <c r="O1" s="169"/>
      <c r="P1" s="169"/>
      <c r="Q1" s="169"/>
      <c r="R1" s="169"/>
      <c r="S1" s="169"/>
      <c r="T1" s="169"/>
      <c r="U1" s="169"/>
      <c r="V1" s="169"/>
      <c r="W1" s="169"/>
      <c r="X1" s="170"/>
      <c r="Y1" s="170"/>
      <c r="Z1" s="170"/>
      <c r="AA1" s="170"/>
      <c r="AB1" s="170"/>
      <c r="AC1" s="170"/>
      <c r="AD1" s="170"/>
      <c r="AE1" s="170"/>
      <c r="AF1" s="170"/>
      <c r="AG1" s="170"/>
      <c r="AH1" s="170"/>
      <c r="AI1" s="170"/>
      <c r="AJ1" s="170"/>
      <c r="AK1" s="170"/>
      <c r="AL1" s="170"/>
      <c r="AM1" s="170"/>
      <c r="AN1" s="170"/>
      <c r="AO1" s="170"/>
      <c r="AP1" s="170"/>
    </row>
    <row r="2" spans="1:42" ht="13.5" customHeight="1" x14ac:dyDescent="0.3">
      <c r="A2" s="172" t="s">
        <v>44</v>
      </c>
      <c r="B2" s="169"/>
      <c r="C2" s="173"/>
      <c r="D2" s="173"/>
      <c r="E2" s="173"/>
      <c r="F2" s="173"/>
      <c r="G2" s="173"/>
      <c r="H2" s="174"/>
      <c r="I2" s="175" t="s">
        <v>131</v>
      </c>
      <c r="J2" s="235"/>
      <c r="K2" s="176"/>
      <c r="L2" s="177"/>
      <c r="M2" s="178" t="s">
        <v>138</v>
      </c>
      <c r="N2" s="173"/>
      <c r="O2" s="179" t="s">
        <v>48</v>
      </c>
      <c r="P2" s="173"/>
      <c r="Q2" s="180"/>
      <c r="R2" s="245" t="s">
        <v>180</v>
      </c>
      <c r="S2" s="181" t="s">
        <v>139</v>
      </c>
      <c r="T2" s="173"/>
      <c r="U2" s="173"/>
      <c r="V2" s="182"/>
      <c r="W2" s="183"/>
    </row>
    <row r="3" spans="1:42" s="171" customFormat="1" ht="62.4" customHeight="1" thickBot="1" x14ac:dyDescent="0.35">
      <c r="A3" s="184" t="s">
        <v>5</v>
      </c>
      <c r="B3" s="184" t="s">
        <v>7</v>
      </c>
      <c r="C3" s="185" t="s">
        <v>132</v>
      </c>
      <c r="D3" s="186" t="s">
        <v>11</v>
      </c>
      <c r="E3" s="187" t="s">
        <v>133</v>
      </c>
      <c r="F3" s="188" t="s">
        <v>134</v>
      </c>
      <c r="G3" s="189" t="s">
        <v>17</v>
      </c>
      <c r="H3" s="190" t="s">
        <v>135</v>
      </c>
      <c r="I3" s="230" t="s">
        <v>160</v>
      </c>
      <c r="J3" s="187" t="s">
        <v>49</v>
      </c>
      <c r="K3" s="191" t="s">
        <v>136</v>
      </c>
      <c r="L3" s="192" t="s">
        <v>34</v>
      </c>
      <c r="M3" s="186" t="s">
        <v>137</v>
      </c>
      <c r="N3" s="193" t="s">
        <v>130</v>
      </c>
      <c r="O3" s="194" t="s">
        <v>50</v>
      </c>
      <c r="P3" s="195" t="s">
        <v>51</v>
      </c>
      <c r="Q3" s="196" t="s">
        <v>30</v>
      </c>
      <c r="R3" s="322" t="s">
        <v>179</v>
      </c>
      <c r="S3" s="197" t="s">
        <v>52</v>
      </c>
      <c r="T3" s="195" t="s">
        <v>36</v>
      </c>
      <c r="U3" s="195" t="s">
        <v>38</v>
      </c>
      <c r="V3" s="193" t="s">
        <v>129</v>
      </c>
      <c r="W3" s="195" t="s">
        <v>43</v>
      </c>
      <c r="X3" s="170"/>
      <c r="Y3" s="170"/>
      <c r="Z3" s="170"/>
      <c r="AA3" s="170" t="s">
        <v>184</v>
      </c>
      <c r="AB3" s="170" t="s">
        <v>185</v>
      </c>
      <c r="AC3" s="170" t="s">
        <v>188</v>
      </c>
      <c r="AD3" s="170" t="s">
        <v>186</v>
      </c>
      <c r="AE3" s="170" t="s">
        <v>187</v>
      </c>
      <c r="AF3" s="170" t="s">
        <v>189</v>
      </c>
      <c r="AG3" s="170"/>
      <c r="AH3" s="170"/>
    </row>
    <row r="4" spans="1:42" ht="15.75" customHeight="1" thickBot="1" x14ac:dyDescent="0.35">
      <c r="A4" s="198"/>
      <c r="B4" s="198"/>
      <c r="C4" s="199"/>
      <c r="D4" s="200">
        <f t="shared" ref="D4:D67" ca="1" si="0">ROUNDDOWN(YEARFRAC(C4, TODAY(), 1), 0)</f>
        <v>122</v>
      </c>
      <c r="E4" s="201"/>
      <c r="F4" s="201"/>
      <c r="G4" s="201"/>
      <c r="H4" s="202"/>
      <c r="I4" s="215"/>
      <c r="J4" s="201"/>
      <c r="K4" s="203"/>
      <c r="L4" s="204"/>
      <c r="M4" s="205" t="str">
        <f t="array" ref="M4">IF(I4="Yes",IF(NOT(K4),L4,K4),IF(I4&lt;&gt;"Yes",""))</f>
        <v/>
      </c>
      <c r="N4" s="206"/>
      <c r="O4" s="201"/>
      <c r="P4" s="207"/>
      <c r="Q4" s="208"/>
      <c r="R4" s="319"/>
      <c r="S4" s="210" t="str">
        <f>IF(I4="","",IF(I4="Yes","Yes","No"))</f>
        <v/>
      </c>
      <c r="T4" s="201"/>
      <c r="U4" s="209"/>
      <c r="V4" s="211"/>
      <c r="W4" s="201"/>
      <c r="AA4" s="170" t="b">
        <f>IF(I4="Yes",IF(E4="Student",IF(J4="Yes",K4,0)))</f>
        <v>0</v>
      </c>
      <c r="AB4" s="170" t="b">
        <f>IF(J4="Yes",IF(F4="Student",IF(J4="No",L4,0)))</f>
        <v>0</v>
      </c>
      <c r="AC4" s="170" t="b">
        <f>IF(AA4=0, AB4, AA4)</f>
        <v>0</v>
      </c>
      <c r="AD4" s="170" t="b">
        <f>IF(L4="Yes",IF(H4="Staff",IF(J4="Yes",K4,0)))</f>
        <v>0</v>
      </c>
      <c r="AE4" s="170" t="b">
        <f>IF(M4="Yes",IF(I4="Staff",IF(J4="No",L4,0)))</f>
        <v>0</v>
      </c>
      <c r="AF4" s="170" t="b">
        <f>IF(AD4=0, AE4, AD4)</f>
        <v>0</v>
      </c>
    </row>
    <row r="5" spans="1:42" ht="15.75" customHeight="1" thickBot="1" x14ac:dyDescent="0.35">
      <c r="A5" s="201"/>
      <c r="B5" s="201"/>
      <c r="C5" s="212"/>
      <c r="D5" s="213">
        <f t="shared" ca="1" si="0"/>
        <v>122</v>
      </c>
      <c r="E5" s="201"/>
      <c r="F5" s="201"/>
      <c r="G5" s="201"/>
      <c r="H5" s="214"/>
      <c r="I5" s="215"/>
      <c r="J5" s="201"/>
      <c r="K5" s="215"/>
      <c r="L5" s="216"/>
      <c r="M5" s="205" t="str">
        <f t="array" ref="M5">IF(I5="Yes",IF(NOT(K5),L5,K5),IF(I5&lt;&gt;"Yes",""))</f>
        <v/>
      </c>
      <c r="N5" s="206"/>
      <c r="O5" s="201"/>
      <c r="P5" s="217"/>
      <c r="Q5" s="218"/>
      <c r="R5" s="320"/>
      <c r="S5" s="210" t="str">
        <f t="shared" ref="S5:S68" si="1">IF(I5="","",IF(I5="Yes","Yes","No"))</f>
        <v/>
      </c>
      <c r="T5" s="201"/>
      <c r="U5" s="209"/>
      <c r="V5" s="206"/>
      <c r="W5" s="201"/>
      <c r="AA5" s="170" t="b">
        <f t="shared" ref="AA5:AA68" si="2">IF(I5="Yes",IF(E5="Student",IF(J5="Yes",K5,0)))</f>
        <v>0</v>
      </c>
      <c r="AB5" s="170" t="b">
        <f t="shared" ref="AB5:AB68" si="3">IF(J5="Yes",IF(F5="Student",IF(J5="No",L5,0)))</f>
        <v>0</v>
      </c>
      <c r="AC5" s="170" t="b">
        <f t="shared" ref="AC5:AC68" si="4">IF(AA5=0, AB5, AA5)</f>
        <v>0</v>
      </c>
      <c r="AD5" s="170" t="b">
        <f t="shared" ref="AD5:AD68" si="5">IF(L5="Yes",IF(H5="Staff",IF(J5="Yes",K5,0)))</f>
        <v>0</v>
      </c>
      <c r="AE5" s="170" t="b">
        <f t="shared" ref="AE5:AE68" si="6">IF(M5="Yes",IF(I5="Staff",IF(J5="No",L5,0)))</f>
        <v>0</v>
      </c>
      <c r="AF5" s="170" t="b">
        <f t="shared" ref="AF5:AF68" si="7">IF(AD5=0, AE5, AD5)</f>
        <v>0</v>
      </c>
    </row>
    <row r="6" spans="1:42" ht="15.75" customHeight="1" thickBot="1" x14ac:dyDescent="0.35">
      <c r="A6" s="201"/>
      <c r="B6" s="201"/>
      <c r="C6" s="212"/>
      <c r="D6" s="219">
        <f t="shared" ca="1" si="0"/>
        <v>122</v>
      </c>
      <c r="E6" s="201"/>
      <c r="F6" s="201"/>
      <c r="G6" s="201"/>
      <c r="H6" s="214"/>
      <c r="I6" s="215"/>
      <c r="J6" s="201"/>
      <c r="K6" s="215"/>
      <c r="L6" s="220"/>
      <c r="M6" s="205" t="str">
        <f t="array" ref="M6">IF(I6="Yes",IF(NOT(K6),L6,K6),IF(I6&lt;&gt;"Yes",""))</f>
        <v/>
      </c>
      <c r="N6" s="206"/>
      <c r="O6" s="201"/>
      <c r="P6" s="217"/>
      <c r="Q6" s="218"/>
      <c r="R6" s="320"/>
      <c r="S6" s="210" t="str">
        <f t="shared" si="1"/>
        <v/>
      </c>
      <c r="T6" s="201"/>
      <c r="U6" s="209"/>
      <c r="V6" s="206"/>
      <c r="W6" s="201"/>
      <c r="AA6" s="170" t="b">
        <f t="shared" si="2"/>
        <v>0</v>
      </c>
      <c r="AB6" s="170" t="b">
        <f t="shared" si="3"/>
        <v>0</v>
      </c>
      <c r="AC6" s="170" t="b">
        <f t="shared" si="4"/>
        <v>0</v>
      </c>
      <c r="AD6" s="170" t="b">
        <f t="shared" si="5"/>
        <v>0</v>
      </c>
      <c r="AE6" s="170" t="b">
        <f t="shared" si="6"/>
        <v>0</v>
      </c>
      <c r="AF6" s="170" t="b">
        <f t="shared" si="7"/>
        <v>0</v>
      </c>
    </row>
    <row r="7" spans="1:42" ht="15.75" customHeight="1" thickBot="1" x14ac:dyDescent="0.35">
      <c r="A7" s="221"/>
      <c r="B7" s="221"/>
      <c r="C7" s="222"/>
      <c r="D7" s="219">
        <f t="shared" ca="1" si="0"/>
        <v>122</v>
      </c>
      <c r="E7" s="221"/>
      <c r="F7" s="221"/>
      <c r="G7" s="221"/>
      <c r="H7" s="223"/>
      <c r="I7" s="224"/>
      <c r="J7" s="221"/>
      <c r="K7" s="224"/>
      <c r="L7" s="216"/>
      <c r="M7" s="205" t="str">
        <f t="array" ref="M7">IF(I7="Yes",IF(NOT(K7),L7,K7),IF(I7&lt;&gt;"Yes",""))</f>
        <v/>
      </c>
      <c r="N7" s="225"/>
      <c r="O7" s="221"/>
      <c r="P7" s="221"/>
      <c r="Q7" s="226"/>
      <c r="R7" s="323"/>
      <c r="S7" s="210" t="str">
        <f t="shared" si="1"/>
        <v/>
      </c>
      <c r="T7" s="201"/>
      <c r="U7" s="227"/>
      <c r="V7" s="225"/>
      <c r="W7" s="221"/>
      <c r="AA7" s="170" t="b">
        <f t="shared" si="2"/>
        <v>0</v>
      </c>
      <c r="AB7" s="170" t="b">
        <f t="shared" si="3"/>
        <v>0</v>
      </c>
      <c r="AC7" s="170" t="b">
        <f t="shared" si="4"/>
        <v>0</v>
      </c>
      <c r="AD7" s="170" t="b">
        <f t="shared" si="5"/>
        <v>0</v>
      </c>
      <c r="AE7" s="170" t="b">
        <f t="shared" si="6"/>
        <v>0</v>
      </c>
      <c r="AF7" s="170" t="b">
        <f t="shared" si="7"/>
        <v>0</v>
      </c>
    </row>
    <row r="8" spans="1:42" ht="15.75" customHeight="1" thickBot="1" x14ac:dyDescent="0.35">
      <c r="A8" s="221"/>
      <c r="B8" s="221"/>
      <c r="C8" s="222"/>
      <c r="D8" s="219">
        <f t="shared" ca="1" si="0"/>
        <v>122</v>
      </c>
      <c r="E8" s="231"/>
      <c r="F8" s="221"/>
      <c r="G8" s="221"/>
      <c r="H8" s="223"/>
      <c r="I8" s="224"/>
      <c r="J8" s="221"/>
      <c r="K8" s="224"/>
      <c r="L8" s="216"/>
      <c r="M8" s="205" t="str">
        <f t="array" ref="M8">IF(I8="Yes",IF(NOT(K8),L8,K8),IF(I8&lt;&gt;"Yes",""))</f>
        <v/>
      </c>
      <c r="N8" s="223"/>
      <c r="O8" s="221"/>
      <c r="P8" s="221"/>
      <c r="Q8" s="226"/>
      <c r="R8" s="323"/>
      <c r="S8" s="210" t="str">
        <f t="shared" si="1"/>
        <v/>
      </c>
      <c r="T8" s="201"/>
      <c r="U8" s="227"/>
      <c r="V8" s="225"/>
      <c r="W8" s="221"/>
      <c r="AA8" s="170" t="b">
        <f t="shared" si="2"/>
        <v>0</v>
      </c>
      <c r="AB8" s="170" t="b">
        <f t="shared" si="3"/>
        <v>0</v>
      </c>
      <c r="AC8" s="170" t="b">
        <f t="shared" si="4"/>
        <v>0</v>
      </c>
      <c r="AD8" s="170" t="b">
        <f t="shared" si="5"/>
        <v>0</v>
      </c>
      <c r="AE8" s="170" t="b">
        <f t="shared" si="6"/>
        <v>0</v>
      </c>
      <c r="AF8" s="170" t="b">
        <f t="shared" si="7"/>
        <v>0</v>
      </c>
    </row>
    <row r="9" spans="1:42" ht="15.75" customHeight="1" thickBot="1" x14ac:dyDescent="0.35">
      <c r="A9" s="221"/>
      <c r="B9" s="221"/>
      <c r="C9" s="222"/>
      <c r="D9" s="219">
        <f t="shared" ca="1" si="0"/>
        <v>122</v>
      </c>
      <c r="E9" s="221"/>
      <c r="F9" s="221"/>
      <c r="G9" s="221"/>
      <c r="H9" s="223"/>
      <c r="I9" s="224"/>
      <c r="J9" s="221"/>
      <c r="K9" s="224"/>
      <c r="L9" s="216"/>
      <c r="M9" s="205" t="str">
        <f t="array" ref="M9">IF(I9="Yes",IF(NOT(K9),L9,K9),IF(I9&lt;&gt;"Yes",""))</f>
        <v/>
      </c>
      <c r="N9" s="223"/>
      <c r="O9" s="221"/>
      <c r="P9" s="221"/>
      <c r="Q9" s="226"/>
      <c r="R9" s="323"/>
      <c r="S9" s="210" t="str">
        <f t="shared" si="1"/>
        <v/>
      </c>
      <c r="T9" s="201"/>
      <c r="U9" s="227"/>
      <c r="V9" s="225"/>
      <c r="W9" s="221"/>
      <c r="AA9" s="170" t="b">
        <f t="shared" si="2"/>
        <v>0</v>
      </c>
      <c r="AB9" s="170" t="b">
        <f t="shared" si="3"/>
        <v>0</v>
      </c>
      <c r="AC9" s="170" t="b">
        <f t="shared" si="4"/>
        <v>0</v>
      </c>
      <c r="AD9" s="170" t="b">
        <f t="shared" si="5"/>
        <v>0</v>
      </c>
      <c r="AE9" s="170" t="b">
        <f t="shared" si="6"/>
        <v>0</v>
      </c>
      <c r="AF9" s="170" t="b">
        <f t="shared" si="7"/>
        <v>0</v>
      </c>
    </row>
    <row r="10" spans="1:42" ht="15.75" customHeight="1" thickBot="1" x14ac:dyDescent="0.35">
      <c r="A10" s="221"/>
      <c r="B10" s="221"/>
      <c r="C10" s="222"/>
      <c r="D10" s="219">
        <f t="shared" ca="1" si="0"/>
        <v>122</v>
      </c>
      <c r="E10" s="221"/>
      <c r="F10" s="221"/>
      <c r="G10" s="221"/>
      <c r="H10" s="223"/>
      <c r="I10" s="224"/>
      <c r="J10" s="221"/>
      <c r="K10" s="224"/>
      <c r="L10" s="216"/>
      <c r="M10" s="205" t="str">
        <f t="array" ref="M10">IF(I10="Yes",IF(NOT(K10),L10,K10),IF(I10&lt;&gt;"Yes",""))</f>
        <v/>
      </c>
      <c r="N10" s="223"/>
      <c r="O10" s="221"/>
      <c r="P10" s="221"/>
      <c r="Q10" s="226"/>
      <c r="R10" s="323"/>
      <c r="S10" s="210" t="str">
        <f t="shared" si="1"/>
        <v/>
      </c>
      <c r="T10" s="201"/>
      <c r="U10" s="227"/>
      <c r="V10" s="225"/>
      <c r="W10" s="221"/>
      <c r="AA10" s="170" t="b">
        <f t="shared" si="2"/>
        <v>0</v>
      </c>
      <c r="AB10" s="170" t="b">
        <f t="shared" si="3"/>
        <v>0</v>
      </c>
      <c r="AC10" s="170" t="b">
        <f t="shared" si="4"/>
        <v>0</v>
      </c>
      <c r="AD10" s="170" t="b">
        <f t="shared" si="5"/>
        <v>0</v>
      </c>
      <c r="AE10" s="170" t="b">
        <f t="shared" si="6"/>
        <v>0</v>
      </c>
      <c r="AF10" s="170" t="b">
        <f t="shared" si="7"/>
        <v>0</v>
      </c>
    </row>
    <row r="11" spans="1:42" ht="15.75" customHeight="1" thickBot="1" x14ac:dyDescent="0.35">
      <c r="A11" s="221"/>
      <c r="B11" s="221"/>
      <c r="C11" s="222"/>
      <c r="D11" s="219">
        <f t="shared" ca="1" si="0"/>
        <v>122</v>
      </c>
      <c r="E11" s="221"/>
      <c r="F11" s="221"/>
      <c r="G11" s="221"/>
      <c r="H11" s="223"/>
      <c r="I11" s="224"/>
      <c r="J11" s="221"/>
      <c r="K11" s="224"/>
      <c r="L11" s="220"/>
      <c r="M11" s="205" t="str">
        <f t="array" ref="M11">IF(I11="Yes",IF(NOT(K11),L11,K11),IF(I11&lt;&gt;"Yes",""))</f>
        <v/>
      </c>
      <c r="N11" s="223"/>
      <c r="O11" s="221"/>
      <c r="P11" s="221"/>
      <c r="Q11" s="226"/>
      <c r="R11" s="323"/>
      <c r="S11" s="210" t="str">
        <f t="shared" si="1"/>
        <v/>
      </c>
      <c r="T11" s="201"/>
      <c r="U11" s="227"/>
      <c r="V11" s="225"/>
      <c r="W11" s="221"/>
      <c r="AA11" s="170" t="b">
        <f t="shared" si="2"/>
        <v>0</v>
      </c>
      <c r="AB11" s="170" t="b">
        <f t="shared" si="3"/>
        <v>0</v>
      </c>
      <c r="AC11" s="170" t="b">
        <f t="shared" si="4"/>
        <v>0</v>
      </c>
      <c r="AD11" s="170" t="b">
        <f t="shared" si="5"/>
        <v>0</v>
      </c>
      <c r="AE11" s="170" t="b">
        <f t="shared" si="6"/>
        <v>0</v>
      </c>
      <c r="AF11" s="170" t="b">
        <f t="shared" si="7"/>
        <v>0</v>
      </c>
    </row>
    <row r="12" spans="1:42" ht="15.75" customHeight="1" thickBot="1" x14ac:dyDescent="0.35">
      <c r="A12" s="221"/>
      <c r="B12" s="221"/>
      <c r="C12" s="222"/>
      <c r="D12" s="219">
        <f t="shared" ca="1" si="0"/>
        <v>122</v>
      </c>
      <c r="E12" s="221"/>
      <c r="F12" s="221"/>
      <c r="G12" s="221"/>
      <c r="H12" s="223"/>
      <c r="I12" s="224"/>
      <c r="J12" s="221"/>
      <c r="K12" s="224"/>
      <c r="L12" s="216"/>
      <c r="M12" s="205" t="str">
        <f t="array" ref="M12">IF(I12="Yes",IF(NOT(K12),L12,K12),IF(I12&lt;&gt;"Yes",""))</f>
        <v/>
      </c>
      <c r="N12" s="223"/>
      <c r="O12" s="221"/>
      <c r="P12" s="221"/>
      <c r="Q12" s="226"/>
      <c r="R12" s="323"/>
      <c r="S12" s="210" t="str">
        <f t="shared" si="1"/>
        <v/>
      </c>
      <c r="T12" s="201"/>
      <c r="U12" s="227"/>
      <c r="V12" s="225"/>
      <c r="W12" s="221"/>
      <c r="AA12" s="170" t="b">
        <f t="shared" si="2"/>
        <v>0</v>
      </c>
      <c r="AB12" s="170" t="b">
        <f t="shared" si="3"/>
        <v>0</v>
      </c>
      <c r="AC12" s="170" t="b">
        <f t="shared" si="4"/>
        <v>0</v>
      </c>
      <c r="AD12" s="170" t="b">
        <f t="shared" si="5"/>
        <v>0</v>
      </c>
      <c r="AE12" s="170" t="b">
        <f t="shared" si="6"/>
        <v>0</v>
      </c>
      <c r="AF12" s="170" t="b">
        <f t="shared" si="7"/>
        <v>0</v>
      </c>
    </row>
    <row r="13" spans="1:42" ht="15.75" customHeight="1" thickBot="1" x14ac:dyDescent="0.35">
      <c r="A13" s="221"/>
      <c r="B13" s="221"/>
      <c r="C13" s="222"/>
      <c r="D13" s="219">
        <f t="shared" ca="1" si="0"/>
        <v>122</v>
      </c>
      <c r="E13" s="221"/>
      <c r="F13" s="221"/>
      <c r="G13" s="221"/>
      <c r="H13" s="223"/>
      <c r="I13" s="224"/>
      <c r="J13" s="221"/>
      <c r="K13" s="224"/>
      <c r="L13" s="216"/>
      <c r="M13" s="205" t="str">
        <f t="array" ref="M13">IF(I13="Yes",IF(NOT(K13),L13,K13),IF(I13&lt;&gt;"Yes",""))</f>
        <v/>
      </c>
      <c r="N13" s="223"/>
      <c r="O13" s="221"/>
      <c r="P13" s="221"/>
      <c r="Q13" s="226"/>
      <c r="R13" s="323"/>
      <c r="S13" s="210" t="str">
        <f t="shared" si="1"/>
        <v/>
      </c>
      <c r="T13" s="201"/>
      <c r="U13" s="227"/>
      <c r="V13" s="225"/>
      <c r="W13" s="221"/>
      <c r="AA13" s="170" t="b">
        <f t="shared" si="2"/>
        <v>0</v>
      </c>
      <c r="AB13" s="170" t="b">
        <f t="shared" si="3"/>
        <v>0</v>
      </c>
      <c r="AC13" s="170" t="b">
        <f t="shared" si="4"/>
        <v>0</v>
      </c>
      <c r="AD13" s="170" t="b">
        <f t="shared" si="5"/>
        <v>0</v>
      </c>
      <c r="AE13" s="170" t="b">
        <f t="shared" si="6"/>
        <v>0</v>
      </c>
      <c r="AF13" s="170" t="b">
        <f t="shared" si="7"/>
        <v>0</v>
      </c>
    </row>
    <row r="14" spans="1:42" ht="15.75" customHeight="1" thickBot="1" x14ac:dyDescent="0.35">
      <c r="A14" s="221"/>
      <c r="B14" s="221"/>
      <c r="C14" s="222"/>
      <c r="D14" s="219">
        <f t="shared" ca="1" si="0"/>
        <v>122</v>
      </c>
      <c r="E14" s="221"/>
      <c r="F14" s="221"/>
      <c r="G14" s="221"/>
      <c r="H14" s="223"/>
      <c r="I14" s="224"/>
      <c r="J14" s="221"/>
      <c r="K14" s="224"/>
      <c r="L14" s="216"/>
      <c r="M14" s="205" t="str">
        <f t="array" ref="M14">IF(I14="Yes",IF(NOT(K14),L14,K14),IF(I14&lt;&gt;"Yes",""))</f>
        <v/>
      </c>
      <c r="N14" s="223"/>
      <c r="O14" s="221"/>
      <c r="P14" s="221"/>
      <c r="Q14" s="226"/>
      <c r="R14" s="323"/>
      <c r="S14" s="210" t="str">
        <f t="shared" si="1"/>
        <v/>
      </c>
      <c r="T14" s="201"/>
      <c r="U14" s="227"/>
      <c r="V14" s="225"/>
      <c r="W14" s="221"/>
      <c r="AA14" s="170" t="b">
        <f t="shared" si="2"/>
        <v>0</v>
      </c>
      <c r="AB14" s="170" t="b">
        <f t="shared" si="3"/>
        <v>0</v>
      </c>
      <c r="AC14" s="170" t="b">
        <f t="shared" si="4"/>
        <v>0</v>
      </c>
      <c r="AD14" s="170" t="b">
        <f t="shared" si="5"/>
        <v>0</v>
      </c>
      <c r="AE14" s="170" t="b">
        <f t="shared" si="6"/>
        <v>0</v>
      </c>
      <c r="AF14" s="170" t="b">
        <f t="shared" si="7"/>
        <v>0</v>
      </c>
    </row>
    <row r="15" spans="1:42" ht="15.75" customHeight="1" thickBot="1" x14ac:dyDescent="0.35">
      <c r="A15" s="221"/>
      <c r="B15" s="221"/>
      <c r="C15" s="222"/>
      <c r="D15" s="219">
        <f t="shared" ca="1" si="0"/>
        <v>122</v>
      </c>
      <c r="E15" s="221"/>
      <c r="F15" s="221"/>
      <c r="G15" s="221"/>
      <c r="H15" s="223"/>
      <c r="I15" s="224"/>
      <c r="J15" s="221"/>
      <c r="K15" s="224"/>
      <c r="L15" s="220"/>
      <c r="M15" s="205" t="str">
        <f t="array" ref="M15">IF(I15="Yes",IF(NOT(K15),L15,K15),IF(I15&lt;&gt;"Yes",""))</f>
        <v/>
      </c>
      <c r="N15" s="223"/>
      <c r="O15" s="221"/>
      <c r="P15" s="221"/>
      <c r="Q15" s="226"/>
      <c r="R15" s="323"/>
      <c r="S15" s="210" t="str">
        <f t="shared" si="1"/>
        <v/>
      </c>
      <c r="T15" s="201"/>
      <c r="U15" s="227"/>
      <c r="V15" s="225"/>
      <c r="W15" s="221"/>
      <c r="AA15" s="170" t="b">
        <f t="shared" si="2"/>
        <v>0</v>
      </c>
      <c r="AB15" s="170" t="b">
        <f t="shared" si="3"/>
        <v>0</v>
      </c>
      <c r="AC15" s="170" t="b">
        <f t="shared" si="4"/>
        <v>0</v>
      </c>
      <c r="AD15" s="170" t="b">
        <f t="shared" si="5"/>
        <v>0</v>
      </c>
      <c r="AE15" s="170" t="b">
        <f t="shared" si="6"/>
        <v>0</v>
      </c>
      <c r="AF15" s="170" t="b">
        <f t="shared" si="7"/>
        <v>0</v>
      </c>
    </row>
    <row r="16" spans="1:42" ht="15.75" customHeight="1" thickBot="1" x14ac:dyDescent="0.35">
      <c r="A16" s="221"/>
      <c r="B16" s="221"/>
      <c r="C16" s="222"/>
      <c r="D16" s="219">
        <f t="shared" ca="1" si="0"/>
        <v>122</v>
      </c>
      <c r="E16" s="221"/>
      <c r="F16" s="221"/>
      <c r="G16" s="221"/>
      <c r="H16" s="223"/>
      <c r="I16" s="224"/>
      <c r="J16" s="221"/>
      <c r="K16" s="224"/>
      <c r="L16" s="216"/>
      <c r="M16" s="205" t="str">
        <f t="array" ref="M16">IF(I16="Yes",IF(NOT(K16),L16,K16),IF(I16&lt;&gt;"Yes",""))</f>
        <v/>
      </c>
      <c r="N16" s="223"/>
      <c r="O16" s="221"/>
      <c r="P16" s="221"/>
      <c r="Q16" s="226"/>
      <c r="R16" s="323"/>
      <c r="S16" s="210" t="str">
        <f t="shared" si="1"/>
        <v/>
      </c>
      <c r="T16" s="201"/>
      <c r="U16" s="227"/>
      <c r="V16" s="225"/>
      <c r="W16" s="221"/>
      <c r="AA16" s="170" t="b">
        <f t="shared" si="2"/>
        <v>0</v>
      </c>
      <c r="AB16" s="170" t="b">
        <f t="shared" si="3"/>
        <v>0</v>
      </c>
      <c r="AC16" s="170" t="b">
        <f t="shared" si="4"/>
        <v>0</v>
      </c>
      <c r="AD16" s="170" t="b">
        <f t="shared" si="5"/>
        <v>0</v>
      </c>
      <c r="AE16" s="170" t="b">
        <f t="shared" si="6"/>
        <v>0</v>
      </c>
      <c r="AF16" s="170" t="b">
        <f t="shared" si="7"/>
        <v>0</v>
      </c>
    </row>
    <row r="17" spans="1:32" ht="15.75" customHeight="1" thickBot="1" x14ac:dyDescent="0.35">
      <c r="A17" s="221"/>
      <c r="B17" s="221"/>
      <c r="C17" s="222"/>
      <c r="D17" s="219">
        <f t="shared" ca="1" si="0"/>
        <v>122</v>
      </c>
      <c r="E17" s="221"/>
      <c r="F17" s="221"/>
      <c r="G17" s="221"/>
      <c r="H17" s="223"/>
      <c r="I17" s="224"/>
      <c r="J17" s="221"/>
      <c r="K17" s="224"/>
      <c r="L17" s="216"/>
      <c r="M17" s="205" t="str">
        <f t="array" ref="M17">IF(I17="Yes",IF(NOT(K17),L17,K17),IF(I17&lt;&gt;"Yes",""))</f>
        <v/>
      </c>
      <c r="N17" s="223"/>
      <c r="O17" s="221"/>
      <c r="P17" s="221"/>
      <c r="Q17" s="226"/>
      <c r="R17" s="323"/>
      <c r="S17" s="210" t="str">
        <f t="shared" si="1"/>
        <v/>
      </c>
      <c r="T17" s="201"/>
      <c r="U17" s="227"/>
      <c r="V17" s="225"/>
      <c r="W17" s="221"/>
      <c r="AA17" s="170" t="b">
        <f t="shared" si="2"/>
        <v>0</v>
      </c>
      <c r="AB17" s="170" t="b">
        <f t="shared" si="3"/>
        <v>0</v>
      </c>
      <c r="AC17" s="170" t="b">
        <f t="shared" si="4"/>
        <v>0</v>
      </c>
      <c r="AD17" s="170" t="b">
        <f t="shared" si="5"/>
        <v>0</v>
      </c>
      <c r="AE17" s="170" t="b">
        <f t="shared" si="6"/>
        <v>0</v>
      </c>
      <c r="AF17" s="170" t="b">
        <f t="shared" si="7"/>
        <v>0</v>
      </c>
    </row>
    <row r="18" spans="1:32" ht="15.75" customHeight="1" thickBot="1" x14ac:dyDescent="0.35">
      <c r="A18" s="221"/>
      <c r="B18" s="221"/>
      <c r="C18" s="222"/>
      <c r="D18" s="219">
        <f t="shared" ca="1" si="0"/>
        <v>122</v>
      </c>
      <c r="E18" s="221"/>
      <c r="F18" s="221"/>
      <c r="G18" s="221"/>
      <c r="H18" s="223"/>
      <c r="I18" s="224"/>
      <c r="J18" s="221"/>
      <c r="K18" s="224"/>
      <c r="L18" s="216"/>
      <c r="M18" s="205" t="str">
        <f t="array" ref="M18">IF(I18="Yes",IF(NOT(K18),L18,K18),IF(I18&lt;&gt;"Yes",""))</f>
        <v/>
      </c>
      <c r="N18" s="223"/>
      <c r="O18" s="221"/>
      <c r="P18" s="221"/>
      <c r="Q18" s="226"/>
      <c r="R18" s="323"/>
      <c r="S18" s="210" t="str">
        <f t="shared" si="1"/>
        <v/>
      </c>
      <c r="T18" s="201"/>
      <c r="U18" s="227"/>
      <c r="V18" s="225"/>
      <c r="W18" s="221"/>
      <c r="AA18" s="170" t="b">
        <f t="shared" si="2"/>
        <v>0</v>
      </c>
      <c r="AB18" s="170" t="b">
        <f t="shared" si="3"/>
        <v>0</v>
      </c>
      <c r="AC18" s="170" t="b">
        <f t="shared" si="4"/>
        <v>0</v>
      </c>
      <c r="AD18" s="170" t="b">
        <f t="shared" si="5"/>
        <v>0</v>
      </c>
      <c r="AE18" s="170" t="b">
        <f t="shared" si="6"/>
        <v>0</v>
      </c>
      <c r="AF18" s="170" t="b">
        <f t="shared" si="7"/>
        <v>0</v>
      </c>
    </row>
    <row r="19" spans="1:32" ht="15.75" customHeight="1" thickBot="1" x14ac:dyDescent="0.35">
      <c r="A19" s="221"/>
      <c r="B19" s="221"/>
      <c r="C19" s="222"/>
      <c r="D19" s="219">
        <f t="shared" ca="1" si="0"/>
        <v>122</v>
      </c>
      <c r="E19" s="221"/>
      <c r="F19" s="221"/>
      <c r="G19" s="221"/>
      <c r="H19" s="223"/>
      <c r="I19" s="224"/>
      <c r="J19" s="221"/>
      <c r="K19" s="224"/>
      <c r="L19" s="216"/>
      <c r="M19" s="205" t="str">
        <f t="array" ref="M19">IF(I19="Yes",IF(NOT(K19),L19,K19),IF(I19&lt;&gt;"Yes",""))</f>
        <v/>
      </c>
      <c r="N19" s="223"/>
      <c r="O19" s="221"/>
      <c r="P19" s="221"/>
      <c r="Q19" s="226"/>
      <c r="R19" s="323"/>
      <c r="S19" s="210" t="str">
        <f t="shared" si="1"/>
        <v/>
      </c>
      <c r="T19" s="201"/>
      <c r="U19" s="227"/>
      <c r="V19" s="225"/>
      <c r="W19" s="221"/>
      <c r="AA19" s="170" t="b">
        <f t="shared" si="2"/>
        <v>0</v>
      </c>
      <c r="AB19" s="170" t="b">
        <f t="shared" si="3"/>
        <v>0</v>
      </c>
      <c r="AC19" s="170" t="b">
        <f t="shared" si="4"/>
        <v>0</v>
      </c>
      <c r="AD19" s="170" t="b">
        <f t="shared" si="5"/>
        <v>0</v>
      </c>
      <c r="AE19" s="170" t="b">
        <f t="shared" si="6"/>
        <v>0</v>
      </c>
      <c r="AF19" s="170" t="b">
        <f t="shared" si="7"/>
        <v>0</v>
      </c>
    </row>
    <row r="20" spans="1:32" ht="15.75" customHeight="1" thickBot="1" x14ac:dyDescent="0.35">
      <c r="A20" s="221"/>
      <c r="B20" s="221"/>
      <c r="C20" s="222"/>
      <c r="D20" s="219">
        <f t="shared" ca="1" si="0"/>
        <v>122</v>
      </c>
      <c r="E20" s="221"/>
      <c r="F20" s="221"/>
      <c r="G20" s="221"/>
      <c r="H20" s="223"/>
      <c r="I20" s="224"/>
      <c r="J20" s="221"/>
      <c r="K20" s="224"/>
      <c r="L20" s="220"/>
      <c r="M20" s="205" t="str">
        <f t="array" ref="M20">IF(I20="Yes",IF(NOT(K20),L20,K20),IF(I20&lt;&gt;"Yes",""))</f>
        <v/>
      </c>
      <c r="N20" s="223"/>
      <c r="O20" s="221"/>
      <c r="P20" s="221"/>
      <c r="Q20" s="226"/>
      <c r="R20" s="323"/>
      <c r="S20" s="210" t="str">
        <f t="shared" si="1"/>
        <v/>
      </c>
      <c r="T20" s="201"/>
      <c r="U20" s="227"/>
      <c r="V20" s="225"/>
      <c r="W20" s="221"/>
      <c r="AA20" s="170" t="b">
        <f t="shared" si="2"/>
        <v>0</v>
      </c>
      <c r="AB20" s="170" t="b">
        <f t="shared" si="3"/>
        <v>0</v>
      </c>
      <c r="AC20" s="170" t="b">
        <f t="shared" si="4"/>
        <v>0</v>
      </c>
      <c r="AD20" s="170" t="b">
        <f t="shared" si="5"/>
        <v>0</v>
      </c>
      <c r="AE20" s="170" t="b">
        <f t="shared" si="6"/>
        <v>0</v>
      </c>
      <c r="AF20" s="170" t="b">
        <f t="shared" si="7"/>
        <v>0</v>
      </c>
    </row>
    <row r="21" spans="1:32" ht="15.75" customHeight="1" thickBot="1" x14ac:dyDescent="0.35">
      <c r="A21" s="221"/>
      <c r="B21" s="221"/>
      <c r="C21" s="222"/>
      <c r="D21" s="219">
        <f t="shared" ca="1" si="0"/>
        <v>122</v>
      </c>
      <c r="E21" s="221"/>
      <c r="F21" s="221"/>
      <c r="G21" s="221"/>
      <c r="H21" s="223"/>
      <c r="I21" s="224"/>
      <c r="J21" s="221"/>
      <c r="K21" s="224"/>
      <c r="L21" s="216"/>
      <c r="M21" s="205" t="str">
        <f t="array" ref="M21">IF(I21="Yes",IF(NOT(K21),L21,K21),IF(I21&lt;&gt;"Yes",""))</f>
        <v/>
      </c>
      <c r="N21" s="223"/>
      <c r="O21" s="221"/>
      <c r="P21" s="221"/>
      <c r="Q21" s="226"/>
      <c r="R21" s="323"/>
      <c r="S21" s="210" t="str">
        <f t="shared" si="1"/>
        <v/>
      </c>
      <c r="T21" s="201"/>
      <c r="U21" s="227"/>
      <c r="V21" s="225"/>
      <c r="W21" s="221"/>
      <c r="AA21" s="170" t="b">
        <f t="shared" si="2"/>
        <v>0</v>
      </c>
      <c r="AB21" s="170" t="b">
        <f t="shared" si="3"/>
        <v>0</v>
      </c>
      <c r="AC21" s="170" t="b">
        <f t="shared" si="4"/>
        <v>0</v>
      </c>
      <c r="AD21" s="170" t="b">
        <f t="shared" si="5"/>
        <v>0</v>
      </c>
      <c r="AE21" s="170" t="b">
        <f t="shared" si="6"/>
        <v>0</v>
      </c>
      <c r="AF21" s="170" t="b">
        <f t="shared" si="7"/>
        <v>0</v>
      </c>
    </row>
    <row r="22" spans="1:32" ht="15.75" customHeight="1" thickBot="1" x14ac:dyDescent="0.35">
      <c r="A22" s="221"/>
      <c r="B22" s="221"/>
      <c r="C22" s="222"/>
      <c r="D22" s="219">
        <f t="shared" ca="1" si="0"/>
        <v>122</v>
      </c>
      <c r="E22" s="221"/>
      <c r="F22" s="221"/>
      <c r="G22" s="221"/>
      <c r="H22" s="223"/>
      <c r="I22" s="224"/>
      <c r="J22" s="221"/>
      <c r="K22" s="224"/>
      <c r="L22" s="220"/>
      <c r="M22" s="205" t="str">
        <f t="array" ref="M22">IF(I22="Yes",IF(NOT(K22),L22,K22),IF(I22&lt;&gt;"Yes",""))</f>
        <v/>
      </c>
      <c r="N22" s="223"/>
      <c r="O22" s="221"/>
      <c r="P22" s="221"/>
      <c r="Q22" s="226"/>
      <c r="R22" s="323"/>
      <c r="S22" s="210" t="str">
        <f t="shared" si="1"/>
        <v/>
      </c>
      <c r="T22" s="201"/>
      <c r="U22" s="227"/>
      <c r="V22" s="225"/>
      <c r="W22" s="221"/>
      <c r="AA22" s="170" t="b">
        <f t="shared" si="2"/>
        <v>0</v>
      </c>
      <c r="AB22" s="170" t="b">
        <f t="shared" si="3"/>
        <v>0</v>
      </c>
      <c r="AC22" s="170" t="b">
        <f t="shared" si="4"/>
        <v>0</v>
      </c>
      <c r="AD22" s="170" t="b">
        <f t="shared" si="5"/>
        <v>0</v>
      </c>
      <c r="AE22" s="170" t="b">
        <f t="shared" si="6"/>
        <v>0</v>
      </c>
      <c r="AF22" s="170" t="b">
        <f t="shared" si="7"/>
        <v>0</v>
      </c>
    </row>
    <row r="23" spans="1:32" ht="15.75" customHeight="1" thickBot="1" x14ac:dyDescent="0.35">
      <c r="A23" s="221"/>
      <c r="B23" s="221"/>
      <c r="C23" s="222"/>
      <c r="D23" s="219">
        <f t="shared" ca="1" si="0"/>
        <v>122</v>
      </c>
      <c r="E23" s="221"/>
      <c r="F23" s="221"/>
      <c r="G23" s="221"/>
      <c r="H23" s="223"/>
      <c r="I23" s="224"/>
      <c r="J23" s="221"/>
      <c r="K23" s="224"/>
      <c r="L23" s="216"/>
      <c r="M23" s="205" t="str">
        <f t="array" ref="M23">IF(I23="Yes",IF(NOT(K23),L23,K23),IF(I23&lt;&gt;"Yes",""))</f>
        <v/>
      </c>
      <c r="N23" s="223"/>
      <c r="O23" s="221"/>
      <c r="P23" s="221"/>
      <c r="Q23" s="226"/>
      <c r="R23" s="323"/>
      <c r="S23" s="210" t="str">
        <f t="shared" si="1"/>
        <v/>
      </c>
      <c r="T23" s="201"/>
      <c r="U23" s="227"/>
      <c r="V23" s="225"/>
      <c r="W23" s="221"/>
      <c r="AA23" s="170" t="b">
        <f t="shared" si="2"/>
        <v>0</v>
      </c>
      <c r="AB23" s="170" t="b">
        <f t="shared" si="3"/>
        <v>0</v>
      </c>
      <c r="AC23" s="170" t="b">
        <f t="shared" si="4"/>
        <v>0</v>
      </c>
      <c r="AD23" s="170" t="b">
        <f t="shared" si="5"/>
        <v>0</v>
      </c>
      <c r="AE23" s="170" t="b">
        <f t="shared" si="6"/>
        <v>0</v>
      </c>
      <c r="AF23" s="170" t="b">
        <f t="shared" si="7"/>
        <v>0</v>
      </c>
    </row>
    <row r="24" spans="1:32" ht="15.75" customHeight="1" thickBot="1" x14ac:dyDescent="0.35">
      <c r="A24" s="221"/>
      <c r="B24" s="221"/>
      <c r="C24" s="222"/>
      <c r="D24" s="219">
        <f t="shared" ca="1" si="0"/>
        <v>122</v>
      </c>
      <c r="E24" s="221"/>
      <c r="F24" s="221"/>
      <c r="G24" s="221"/>
      <c r="H24" s="223"/>
      <c r="I24" s="224"/>
      <c r="J24" s="221"/>
      <c r="K24" s="224"/>
      <c r="L24" s="220"/>
      <c r="M24" s="205" t="str">
        <f t="array" ref="M24">IF(I24="Yes",IF(NOT(K24),L24,K24),IF(I24&lt;&gt;"Yes",""))</f>
        <v/>
      </c>
      <c r="N24" s="223"/>
      <c r="O24" s="221"/>
      <c r="P24" s="221"/>
      <c r="Q24" s="226"/>
      <c r="R24" s="323"/>
      <c r="S24" s="210" t="str">
        <f t="shared" si="1"/>
        <v/>
      </c>
      <c r="T24" s="201"/>
      <c r="U24" s="227"/>
      <c r="V24" s="225"/>
      <c r="W24" s="221"/>
      <c r="AA24" s="170" t="b">
        <f t="shared" si="2"/>
        <v>0</v>
      </c>
      <c r="AB24" s="170" t="b">
        <f t="shared" si="3"/>
        <v>0</v>
      </c>
      <c r="AC24" s="170" t="b">
        <f t="shared" si="4"/>
        <v>0</v>
      </c>
      <c r="AD24" s="170" t="b">
        <f t="shared" si="5"/>
        <v>0</v>
      </c>
      <c r="AE24" s="170" t="b">
        <f t="shared" si="6"/>
        <v>0</v>
      </c>
      <c r="AF24" s="170" t="b">
        <f t="shared" si="7"/>
        <v>0</v>
      </c>
    </row>
    <row r="25" spans="1:32" ht="15.75" customHeight="1" thickBot="1" x14ac:dyDescent="0.35">
      <c r="A25" s="221"/>
      <c r="B25" s="221"/>
      <c r="C25" s="222"/>
      <c r="D25" s="219">
        <f t="shared" ca="1" si="0"/>
        <v>122</v>
      </c>
      <c r="E25" s="221"/>
      <c r="F25" s="221"/>
      <c r="G25" s="221"/>
      <c r="H25" s="223"/>
      <c r="I25" s="224"/>
      <c r="J25" s="221"/>
      <c r="K25" s="224"/>
      <c r="L25" s="216"/>
      <c r="M25" s="205" t="str">
        <f t="array" ref="M25">IF(I25="Yes",IF(NOT(K25),L25,K25),IF(I25&lt;&gt;"Yes",""))</f>
        <v/>
      </c>
      <c r="N25" s="223"/>
      <c r="O25" s="221"/>
      <c r="P25" s="221"/>
      <c r="Q25" s="226"/>
      <c r="R25" s="323"/>
      <c r="S25" s="210" t="str">
        <f t="shared" si="1"/>
        <v/>
      </c>
      <c r="T25" s="201"/>
      <c r="U25" s="227"/>
      <c r="V25" s="225"/>
      <c r="W25" s="221"/>
      <c r="AA25" s="170" t="b">
        <f t="shared" si="2"/>
        <v>0</v>
      </c>
      <c r="AB25" s="170" t="b">
        <f t="shared" si="3"/>
        <v>0</v>
      </c>
      <c r="AC25" s="170" t="b">
        <f t="shared" si="4"/>
        <v>0</v>
      </c>
      <c r="AD25" s="170" t="b">
        <f t="shared" si="5"/>
        <v>0</v>
      </c>
      <c r="AE25" s="170" t="b">
        <f t="shared" si="6"/>
        <v>0</v>
      </c>
      <c r="AF25" s="170" t="b">
        <f t="shared" si="7"/>
        <v>0</v>
      </c>
    </row>
    <row r="26" spans="1:32" ht="15.75" customHeight="1" thickBot="1" x14ac:dyDescent="0.35">
      <c r="A26" s="221"/>
      <c r="B26" s="221"/>
      <c r="C26" s="222"/>
      <c r="D26" s="219">
        <f t="shared" ca="1" si="0"/>
        <v>122</v>
      </c>
      <c r="E26" s="221"/>
      <c r="F26" s="221"/>
      <c r="G26" s="221"/>
      <c r="H26" s="223"/>
      <c r="I26" s="224"/>
      <c r="J26" s="221"/>
      <c r="K26" s="224"/>
      <c r="L26" s="216"/>
      <c r="M26" s="205" t="str">
        <f t="array" ref="M26">IF(I26="Yes",IF(NOT(K26),L26,K26),IF(I26&lt;&gt;"Yes",""))</f>
        <v/>
      </c>
      <c r="N26" s="223"/>
      <c r="O26" s="221"/>
      <c r="P26" s="221"/>
      <c r="Q26" s="226"/>
      <c r="R26" s="323"/>
      <c r="S26" s="210" t="str">
        <f t="shared" si="1"/>
        <v/>
      </c>
      <c r="T26" s="201"/>
      <c r="U26" s="227"/>
      <c r="V26" s="225"/>
      <c r="W26" s="221"/>
      <c r="AA26" s="170" t="b">
        <f t="shared" si="2"/>
        <v>0</v>
      </c>
      <c r="AB26" s="170" t="b">
        <f t="shared" si="3"/>
        <v>0</v>
      </c>
      <c r="AC26" s="170" t="b">
        <f t="shared" si="4"/>
        <v>0</v>
      </c>
      <c r="AD26" s="170" t="b">
        <f t="shared" si="5"/>
        <v>0</v>
      </c>
      <c r="AE26" s="170" t="b">
        <f t="shared" si="6"/>
        <v>0</v>
      </c>
      <c r="AF26" s="170" t="b">
        <f t="shared" si="7"/>
        <v>0</v>
      </c>
    </row>
    <row r="27" spans="1:32" ht="15.75" customHeight="1" thickBot="1" x14ac:dyDescent="0.35">
      <c r="A27" s="221"/>
      <c r="B27" s="221"/>
      <c r="C27" s="222"/>
      <c r="D27" s="219">
        <f t="shared" ca="1" si="0"/>
        <v>122</v>
      </c>
      <c r="E27" s="221"/>
      <c r="F27" s="221"/>
      <c r="G27" s="221"/>
      <c r="H27" s="223"/>
      <c r="I27" s="224"/>
      <c r="J27" s="221"/>
      <c r="K27" s="224"/>
      <c r="L27" s="216"/>
      <c r="M27" s="205" t="str">
        <f t="array" ref="M27">IF(I27="Yes",IF(NOT(K27),L27,K27),IF(I27&lt;&gt;"Yes",""))</f>
        <v/>
      </c>
      <c r="N27" s="223"/>
      <c r="O27" s="221"/>
      <c r="P27" s="221"/>
      <c r="Q27" s="226"/>
      <c r="R27" s="323"/>
      <c r="S27" s="210" t="str">
        <f t="shared" si="1"/>
        <v/>
      </c>
      <c r="T27" s="201"/>
      <c r="U27" s="227"/>
      <c r="V27" s="225"/>
      <c r="W27" s="221"/>
      <c r="AA27" s="170" t="b">
        <f t="shared" si="2"/>
        <v>0</v>
      </c>
      <c r="AB27" s="170" t="b">
        <f t="shared" si="3"/>
        <v>0</v>
      </c>
      <c r="AC27" s="170" t="b">
        <f t="shared" si="4"/>
        <v>0</v>
      </c>
      <c r="AD27" s="170" t="b">
        <f t="shared" si="5"/>
        <v>0</v>
      </c>
      <c r="AE27" s="170" t="b">
        <f t="shared" si="6"/>
        <v>0</v>
      </c>
      <c r="AF27" s="170" t="b">
        <f t="shared" si="7"/>
        <v>0</v>
      </c>
    </row>
    <row r="28" spans="1:32" ht="15.75" customHeight="1" thickBot="1" x14ac:dyDescent="0.35">
      <c r="A28" s="221"/>
      <c r="B28" s="221"/>
      <c r="C28" s="222"/>
      <c r="D28" s="219">
        <f t="shared" ca="1" si="0"/>
        <v>122</v>
      </c>
      <c r="E28" s="221"/>
      <c r="F28" s="221"/>
      <c r="G28" s="221"/>
      <c r="H28" s="223"/>
      <c r="I28" s="224"/>
      <c r="J28" s="221"/>
      <c r="K28" s="224"/>
      <c r="L28" s="220"/>
      <c r="M28" s="205" t="str">
        <f t="array" ref="M28">IF(I28="Yes",IF(NOT(K28),L28,K28),IF(I28&lt;&gt;"Yes",""))</f>
        <v/>
      </c>
      <c r="N28" s="223"/>
      <c r="O28" s="221"/>
      <c r="P28" s="221"/>
      <c r="Q28" s="226"/>
      <c r="R28" s="323"/>
      <c r="S28" s="210" t="str">
        <f t="shared" si="1"/>
        <v/>
      </c>
      <c r="T28" s="201"/>
      <c r="U28" s="227"/>
      <c r="V28" s="225"/>
      <c r="W28" s="221"/>
      <c r="AA28" s="170" t="b">
        <f t="shared" si="2"/>
        <v>0</v>
      </c>
      <c r="AB28" s="170" t="b">
        <f t="shared" si="3"/>
        <v>0</v>
      </c>
      <c r="AC28" s="170" t="b">
        <f t="shared" si="4"/>
        <v>0</v>
      </c>
      <c r="AD28" s="170" t="b">
        <f t="shared" si="5"/>
        <v>0</v>
      </c>
      <c r="AE28" s="170" t="b">
        <f t="shared" si="6"/>
        <v>0</v>
      </c>
      <c r="AF28" s="170" t="b">
        <f t="shared" si="7"/>
        <v>0</v>
      </c>
    </row>
    <row r="29" spans="1:32" ht="15.75" customHeight="1" thickBot="1" x14ac:dyDescent="0.35">
      <c r="A29" s="221"/>
      <c r="B29" s="221"/>
      <c r="C29" s="222"/>
      <c r="D29" s="219">
        <f t="shared" ca="1" si="0"/>
        <v>122</v>
      </c>
      <c r="E29" s="221"/>
      <c r="F29" s="221"/>
      <c r="G29" s="221"/>
      <c r="H29" s="223"/>
      <c r="I29" s="224"/>
      <c r="J29" s="221"/>
      <c r="K29" s="224"/>
      <c r="L29" s="216"/>
      <c r="M29" s="205" t="str">
        <f t="array" ref="M29">IF(I29="Yes",IF(NOT(K29),L29,K29),IF(I29&lt;&gt;"Yes",""))</f>
        <v/>
      </c>
      <c r="N29" s="223"/>
      <c r="O29" s="221"/>
      <c r="P29" s="221"/>
      <c r="Q29" s="226"/>
      <c r="R29" s="323"/>
      <c r="S29" s="210" t="str">
        <f t="shared" si="1"/>
        <v/>
      </c>
      <c r="T29" s="201"/>
      <c r="U29" s="227"/>
      <c r="V29" s="225"/>
      <c r="W29" s="221"/>
      <c r="AA29" s="170" t="b">
        <f t="shared" si="2"/>
        <v>0</v>
      </c>
      <c r="AB29" s="170" t="b">
        <f t="shared" si="3"/>
        <v>0</v>
      </c>
      <c r="AC29" s="170" t="b">
        <f t="shared" si="4"/>
        <v>0</v>
      </c>
      <c r="AD29" s="170" t="b">
        <f t="shared" si="5"/>
        <v>0</v>
      </c>
      <c r="AE29" s="170" t="b">
        <f t="shared" si="6"/>
        <v>0</v>
      </c>
      <c r="AF29" s="170" t="b">
        <f t="shared" si="7"/>
        <v>0</v>
      </c>
    </row>
    <row r="30" spans="1:32" ht="15.75" customHeight="1" thickBot="1" x14ac:dyDescent="0.35">
      <c r="A30" s="221"/>
      <c r="B30" s="221"/>
      <c r="C30" s="222"/>
      <c r="D30" s="219">
        <f t="shared" ca="1" si="0"/>
        <v>122</v>
      </c>
      <c r="E30" s="221"/>
      <c r="F30" s="221"/>
      <c r="G30" s="221"/>
      <c r="H30" s="223"/>
      <c r="I30" s="224"/>
      <c r="J30" s="221"/>
      <c r="K30" s="224"/>
      <c r="L30" s="216"/>
      <c r="M30" s="205" t="str">
        <f t="array" ref="M30">IF(I30="Yes",IF(NOT(K30),L30,K30),IF(I30&lt;&gt;"Yes",""))</f>
        <v/>
      </c>
      <c r="N30" s="223"/>
      <c r="O30" s="221"/>
      <c r="P30" s="221"/>
      <c r="Q30" s="226"/>
      <c r="R30" s="323"/>
      <c r="S30" s="210" t="str">
        <f t="shared" si="1"/>
        <v/>
      </c>
      <c r="T30" s="201"/>
      <c r="U30" s="227"/>
      <c r="V30" s="225"/>
      <c r="W30" s="221"/>
      <c r="AA30" s="170" t="b">
        <f t="shared" si="2"/>
        <v>0</v>
      </c>
      <c r="AB30" s="170" t="b">
        <f t="shared" si="3"/>
        <v>0</v>
      </c>
      <c r="AC30" s="170" t="b">
        <f t="shared" si="4"/>
        <v>0</v>
      </c>
      <c r="AD30" s="170" t="b">
        <f t="shared" si="5"/>
        <v>0</v>
      </c>
      <c r="AE30" s="170" t="b">
        <f t="shared" si="6"/>
        <v>0</v>
      </c>
      <c r="AF30" s="170" t="b">
        <f t="shared" si="7"/>
        <v>0</v>
      </c>
    </row>
    <row r="31" spans="1:32" ht="15.75" customHeight="1" thickBot="1" x14ac:dyDescent="0.35">
      <c r="A31" s="221"/>
      <c r="B31" s="221"/>
      <c r="C31" s="222"/>
      <c r="D31" s="219">
        <f t="shared" ca="1" si="0"/>
        <v>122</v>
      </c>
      <c r="E31" s="221"/>
      <c r="F31" s="221"/>
      <c r="G31" s="221"/>
      <c r="H31" s="223"/>
      <c r="I31" s="224"/>
      <c r="J31" s="221"/>
      <c r="K31" s="224"/>
      <c r="L31" s="216"/>
      <c r="M31" s="205" t="str">
        <f t="array" ref="M31">IF(I31="Yes",IF(NOT(K31),L31,K31),IF(I31&lt;&gt;"Yes",""))</f>
        <v/>
      </c>
      <c r="N31" s="223"/>
      <c r="O31" s="221"/>
      <c r="P31" s="221"/>
      <c r="Q31" s="226"/>
      <c r="R31" s="323"/>
      <c r="S31" s="210" t="str">
        <f t="shared" si="1"/>
        <v/>
      </c>
      <c r="T31" s="201"/>
      <c r="U31" s="227"/>
      <c r="V31" s="225"/>
      <c r="W31" s="221"/>
      <c r="AA31" s="170" t="b">
        <f t="shared" si="2"/>
        <v>0</v>
      </c>
      <c r="AB31" s="170" t="b">
        <f t="shared" si="3"/>
        <v>0</v>
      </c>
      <c r="AC31" s="170" t="b">
        <f t="shared" si="4"/>
        <v>0</v>
      </c>
      <c r="AD31" s="170" t="b">
        <f t="shared" si="5"/>
        <v>0</v>
      </c>
      <c r="AE31" s="170" t="b">
        <f t="shared" si="6"/>
        <v>0</v>
      </c>
      <c r="AF31" s="170" t="b">
        <f t="shared" si="7"/>
        <v>0</v>
      </c>
    </row>
    <row r="32" spans="1:32" ht="15.75" customHeight="1" thickBot="1" x14ac:dyDescent="0.35">
      <c r="A32" s="221"/>
      <c r="B32" s="221"/>
      <c r="C32" s="222"/>
      <c r="D32" s="219">
        <f t="shared" ca="1" si="0"/>
        <v>122</v>
      </c>
      <c r="E32" s="221"/>
      <c r="F32" s="221"/>
      <c r="G32" s="221"/>
      <c r="H32" s="223"/>
      <c r="I32" s="224"/>
      <c r="J32" s="221"/>
      <c r="K32" s="224"/>
      <c r="L32" s="216"/>
      <c r="M32" s="205" t="str">
        <f t="array" ref="M32">IF(I32="Yes",IF(NOT(K32),L32,K32),IF(I32&lt;&gt;"Yes",""))</f>
        <v/>
      </c>
      <c r="N32" s="223"/>
      <c r="O32" s="221"/>
      <c r="P32" s="221"/>
      <c r="Q32" s="226"/>
      <c r="R32" s="323"/>
      <c r="S32" s="210" t="str">
        <f t="shared" si="1"/>
        <v/>
      </c>
      <c r="T32" s="201"/>
      <c r="U32" s="227"/>
      <c r="V32" s="225"/>
      <c r="W32" s="221"/>
      <c r="AA32" s="170" t="b">
        <f t="shared" si="2"/>
        <v>0</v>
      </c>
      <c r="AB32" s="170" t="b">
        <f t="shared" si="3"/>
        <v>0</v>
      </c>
      <c r="AC32" s="170" t="b">
        <f t="shared" si="4"/>
        <v>0</v>
      </c>
      <c r="AD32" s="170" t="b">
        <f t="shared" si="5"/>
        <v>0</v>
      </c>
      <c r="AE32" s="170" t="b">
        <f t="shared" si="6"/>
        <v>0</v>
      </c>
      <c r="AF32" s="170" t="b">
        <f t="shared" si="7"/>
        <v>0</v>
      </c>
    </row>
    <row r="33" spans="1:32" ht="15.75" customHeight="1" thickBot="1" x14ac:dyDescent="0.35">
      <c r="A33" s="221"/>
      <c r="B33" s="221"/>
      <c r="C33" s="222"/>
      <c r="D33" s="219">
        <f t="shared" ca="1" si="0"/>
        <v>122</v>
      </c>
      <c r="E33" s="221"/>
      <c r="F33" s="221"/>
      <c r="G33" s="221"/>
      <c r="H33" s="223"/>
      <c r="I33" s="224"/>
      <c r="J33" s="221"/>
      <c r="K33" s="224"/>
      <c r="L33" s="216"/>
      <c r="M33" s="205" t="str">
        <f t="array" ref="M33">IF(I33="Yes",IF(NOT(K33),L33,K33),IF(I33&lt;&gt;"Yes",""))</f>
        <v/>
      </c>
      <c r="N33" s="223"/>
      <c r="O33" s="221"/>
      <c r="P33" s="221"/>
      <c r="Q33" s="226"/>
      <c r="R33" s="323"/>
      <c r="S33" s="210" t="str">
        <f t="shared" si="1"/>
        <v/>
      </c>
      <c r="T33" s="201"/>
      <c r="U33" s="227"/>
      <c r="V33" s="225"/>
      <c r="W33" s="221"/>
      <c r="AA33" s="170" t="b">
        <f t="shared" si="2"/>
        <v>0</v>
      </c>
      <c r="AB33" s="170" t="b">
        <f t="shared" si="3"/>
        <v>0</v>
      </c>
      <c r="AC33" s="170" t="b">
        <f t="shared" si="4"/>
        <v>0</v>
      </c>
      <c r="AD33" s="170" t="b">
        <f t="shared" si="5"/>
        <v>0</v>
      </c>
      <c r="AE33" s="170" t="b">
        <f t="shared" si="6"/>
        <v>0</v>
      </c>
      <c r="AF33" s="170" t="b">
        <f t="shared" si="7"/>
        <v>0</v>
      </c>
    </row>
    <row r="34" spans="1:32" ht="15.75" customHeight="1" thickBot="1" x14ac:dyDescent="0.35">
      <c r="A34" s="221"/>
      <c r="B34" s="221"/>
      <c r="C34" s="222"/>
      <c r="D34" s="219">
        <f t="shared" ca="1" si="0"/>
        <v>122</v>
      </c>
      <c r="E34" s="221"/>
      <c r="F34" s="221"/>
      <c r="G34" s="221"/>
      <c r="H34" s="223"/>
      <c r="I34" s="224"/>
      <c r="J34" s="221"/>
      <c r="K34" s="224"/>
      <c r="L34" s="220"/>
      <c r="M34" s="205" t="str">
        <f t="array" ref="M34">IF(I34="Yes",IF(NOT(K34),L34,K34),IF(I34&lt;&gt;"Yes",""))</f>
        <v/>
      </c>
      <c r="N34" s="223"/>
      <c r="O34" s="221"/>
      <c r="P34" s="221"/>
      <c r="Q34" s="226"/>
      <c r="R34" s="323"/>
      <c r="S34" s="210" t="str">
        <f t="shared" si="1"/>
        <v/>
      </c>
      <c r="T34" s="201"/>
      <c r="U34" s="227"/>
      <c r="V34" s="225"/>
      <c r="W34" s="221"/>
      <c r="AA34" s="170" t="b">
        <f t="shared" si="2"/>
        <v>0</v>
      </c>
      <c r="AB34" s="170" t="b">
        <f t="shared" si="3"/>
        <v>0</v>
      </c>
      <c r="AC34" s="170" t="b">
        <f t="shared" si="4"/>
        <v>0</v>
      </c>
      <c r="AD34" s="170" t="b">
        <f t="shared" si="5"/>
        <v>0</v>
      </c>
      <c r="AE34" s="170" t="b">
        <f t="shared" si="6"/>
        <v>0</v>
      </c>
      <c r="AF34" s="170" t="b">
        <f t="shared" si="7"/>
        <v>0</v>
      </c>
    </row>
    <row r="35" spans="1:32" ht="15.75" customHeight="1" thickBot="1" x14ac:dyDescent="0.35">
      <c r="A35" s="221"/>
      <c r="B35" s="221"/>
      <c r="C35" s="222"/>
      <c r="D35" s="219">
        <f t="shared" ca="1" si="0"/>
        <v>122</v>
      </c>
      <c r="E35" s="221"/>
      <c r="F35" s="221"/>
      <c r="G35" s="221"/>
      <c r="H35" s="223"/>
      <c r="I35" s="224"/>
      <c r="J35" s="221"/>
      <c r="K35" s="224"/>
      <c r="L35" s="216"/>
      <c r="M35" s="205" t="str">
        <f t="array" ref="M35">IF(I35="Yes",IF(NOT(K35),L35,K35),IF(I35&lt;&gt;"Yes",""))</f>
        <v/>
      </c>
      <c r="N35" s="223"/>
      <c r="O35" s="221"/>
      <c r="P35" s="221"/>
      <c r="Q35" s="226"/>
      <c r="R35" s="323"/>
      <c r="S35" s="210" t="str">
        <f t="shared" si="1"/>
        <v/>
      </c>
      <c r="T35" s="201"/>
      <c r="U35" s="227"/>
      <c r="V35" s="225"/>
      <c r="W35" s="221"/>
      <c r="AA35" s="170" t="b">
        <f t="shared" si="2"/>
        <v>0</v>
      </c>
      <c r="AB35" s="170" t="b">
        <f t="shared" si="3"/>
        <v>0</v>
      </c>
      <c r="AC35" s="170" t="b">
        <f t="shared" si="4"/>
        <v>0</v>
      </c>
      <c r="AD35" s="170" t="b">
        <f t="shared" si="5"/>
        <v>0</v>
      </c>
      <c r="AE35" s="170" t="b">
        <f t="shared" si="6"/>
        <v>0</v>
      </c>
      <c r="AF35" s="170" t="b">
        <f t="shared" si="7"/>
        <v>0</v>
      </c>
    </row>
    <row r="36" spans="1:32" ht="15.75" customHeight="1" thickBot="1" x14ac:dyDescent="0.35">
      <c r="A36" s="221"/>
      <c r="B36" s="221"/>
      <c r="C36" s="222"/>
      <c r="D36" s="219">
        <f t="shared" ca="1" si="0"/>
        <v>122</v>
      </c>
      <c r="E36" s="221"/>
      <c r="F36" s="221"/>
      <c r="G36" s="221"/>
      <c r="H36" s="223"/>
      <c r="I36" s="224"/>
      <c r="J36" s="221"/>
      <c r="K36" s="224"/>
      <c r="L36" s="216"/>
      <c r="M36" s="205" t="str">
        <f t="array" ref="M36">IF(I36="Yes",IF(NOT(K36),L36,K36),IF(I36&lt;&gt;"Yes",""))</f>
        <v/>
      </c>
      <c r="N36" s="223"/>
      <c r="O36" s="221"/>
      <c r="P36" s="221"/>
      <c r="Q36" s="226"/>
      <c r="R36" s="323"/>
      <c r="S36" s="210" t="str">
        <f t="shared" si="1"/>
        <v/>
      </c>
      <c r="T36" s="228"/>
      <c r="U36" s="227"/>
      <c r="V36" s="225"/>
      <c r="W36" s="221"/>
      <c r="AA36" s="170" t="b">
        <f t="shared" si="2"/>
        <v>0</v>
      </c>
      <c r="AB36" s="170" t="b">
        <f t="shared" si="3"/>
        <v>0</v>
      </c>
      <c r="AC36" s="170" t="b">
        <f t="shared" si="4"/>
        <v>0</v>
      </c>
      <c r="AD36" s="170" t="b">
        <f t="shared" si="5"/>
        <v>0</v>
      </c>
      <c r="AE36" s="170" t="b">
        <f t="shared" si="6"/>
        <v>0</v>
      </c>
      <c r="AF36" s="170" t="b">
        <f t="shared" si="7"/>
        <v>0</v>
      </c>
    </row>
    <row r="37" spans="1:32" ht="15.75" customHeight="1" thickBot="1" x14ac:dyDescent="0.35">
      <c r="A37" s="221"/>
      <c r="B37" s="221"/>
      <c r="C37" s="222"/>
      <c r="D37" s="219">
        <f t="shared" ca="1" si="0"/>
        <v>122</v>
      </c>
      <c r="E37" s="221"/>
      <c r="F37" s="221"/>
      <c r="G37" s="221"/>
      <c r="H37" s="223"/>
      <c r="I37" s="224"/>
      <c r="J37" s="221"/>
      <c r="K37" s="224"/>
      <c r="L37" s="220"/>
      <c r="M37" s="205" t="str">
        <f t="array" ref="M37">IF(I37="Yes",IF(NOT(K37),L37,K37),IF(I37&lt;&gt;"Yes",""))</f>
        <v/>
      </c>
      <c r="N37" s="223"/>
      <c r="O37" s="221"/>
      <c r="P37" s="221"/>
      <c r="Q37" s="226"/>
      <c r="R37" s="323"/>
      <c r="S37" s="210" t="str">
        <f t="shared" si="1"/>
        <v/>
      </c>
      <c r="T37" s="201"/>
      <c r="U37" s="227"/>
      <c r="V37" s="225"/>
      <c r="W37" s="221"/>
      <c r="AA37" s="170" t="b">
        <f t="shared" si="2"/>
        <v>0</v>
      </c>
      <c r="AB37" s="170" t="b">
        <f t="shared" si="3"/>
        <v>0</v>
      </c>
      <c r="AC37" s="170" t="b">
        <f t="shared" si="4"/>
        <v>0</v>
      </c>
      <c r="AD37" s="170" t="b">
        <f t="shared" si="5"/>
        <v>0</v>
      </c>
      <c r="AE37" s="170" t="b">
        <f t="shared" si="6"/>
        <v>0</v>
      </c>
      <c r="AF37" s="170" t="b">
        <f t="shared" si="7"/>
        <v>0</v>
      </c>
    </row>
    <row r="38" spans="1:32" ht="15.75" customHeight="1" thickBot="1" x14ac:dyDescent="0.35">
      <c r="A38" s="221"/>
      <c r="B38" s="221"/>
      <c r="C38" s="222"/>
      <c r="D38" s="219">
        <f t="shared" ca="1" si="0"/>
        <v>122</v>
      </c>
      <c r="E38" s="221"/>
      <c r="F38" s="221"/>
      <c r="G38" s="221"/>
      <c r="H38" s="223"/>
      <c r="I38" s="224"/>
      <c r="J38" s="221"/>
      <c r="K38" s="224"/>
      <c r="L38" s="216"/>
      <c r="M38" s="205" t="str">
        <f t="array" ref="M38">IF(I38="Yes",IF(NOT(K38),L38,K38),IF(I38&lt;&gt;"Yes",""))</f>
        <v/>
      </c>
      <c r="N38" s="223"/>
      <c r="O38" s="221"/>
      <c r="P38" s="221"/>
      <c r="Q38" s="226"/>
      <c r="R38" s="323"/>
      <c r="S38" s="210" t="str">
        <f t="shared" si="1"/>
        <v/>
      </c>
      <c r="T38" s="201"/>
      <c r="U38" s="227"/>
      <c r="V38" s="225"/>
      <c r="W38" s="221"/>
      <c r="AA38" s="170" t="b">
        <f t="shared" si="2"/>
        <v>0</v>
      </c>
      <c r="AB38" s="170" t="b">
        <f t="shared" si="3"/>
        <v>0</v>
      </c>
      <c r="AC38" s="170" t="b">
        <f t="shared" si="4"/>
        <v>0</v>
      </c>
      <c r="AD38" s="170" t="b">
        <f t="shared" si="5"/>
        <v>0</v>
      </c>
      <c r="AE38" s="170" t="b">
        <f t="shared" si="6"/>
        <v>0</v>
      </c>
      <c r="AF38" s="170" t="b">
        <f t="shared" si="7"/>
        <v>0</v>
      </c>
    </row>
    <row r="39" spans="1:32" ht="15.75" customHeight="1" thickBot="1" x14ac:dyDescent="0.35">
      <c r="A39" s="221"/>
      <c r="B39" s="221"/>
      <c r="C39" s="222"/>
      <c r="D39" s="219">
        <f t="shared" ca="1" si="0"/>
        <v>122</v>
      </c>
      <c r="E39" s="221"/>
      <c r="F39" s="221"/>
      <c r="G39" s="221"/>
      <c r="H39" s="223"/>
      <c r="I39" s="224"/>
      <c r="J39" s="221"/>
      <c r="K39" s="224"/>
      <c r="L39" s="216"/>
      <c r="M39" s="205" t="str">
        <f t="array" ref="M39">IF(I39="Yes",IF(NOT(K39),L39,K39),IF(I39&lt;&gt;"Yes",""))</f>
        <v/>
      </c>
      <c r="N39" s="223"/>
      <c r="O39" s="221"/>
      <c r="P39" s="221"/>
      <c r="Q39" s="226"/>
      <c r="R39" s="323"/>
      <c r="S39" s="210" t="str">
        <f t="shared" si="1"/>
        <v/>
      </c>
      <c r="T39" s="201"/>
      <c r="U39" s="227"/>
      <c r="V39" s="225"/>
      <c r="W39" s="221"/>
      <c r="AA39" s="170" t="b">
        <f t="shared" si="2"/>
        <v>0</v>
      </c>
      <c r="AB39" s="170" t="b">
        <f t="shared" si="3"/>
        <v>0</v>
      </c>
      <c r="AC39" s="170" t="b">
        <f t="shared" si="4"/>
        <v>0</v>
      </c>
      <c r="AD39" s="170" t="b">
        <f t="shared" si="5"/>
        <v>0</v>
      </c>
      <c r="AE39" s="170" t="b">
        <f t="shared" si="6"/>
        <v>0</v>
      </c>
      <c r="AF39" s="170" t="b">
        <f t="shared" si="7"/>
        <v>0</v>
      </c>
    </row>
    <row r="40" spans="1:32" ht="15.75" customHeight="1" thickBot="1" x14ac:dyDescent="0.35">
      <c r="A40" s="221"/>
      <c r="B40" s="221"/>
      <c r="C40" s="222"/>
      <c r="D40" s="219">
        <f t="shared" ca="1" si="0"/>
        <v>122</v>
      </c>
      <c r="E40" s="221"/>
      <c r="F40" s="221"/>
      <c r="G40" s="221"/>
      <c r="H40" s="223"/>
      <c r="I40" s="224"/>
      <c r="J40" s="221"/>
      <c r="K40" s="224"/>
      <c r="L40" s="220"/>
      <c r="M40" s="205" t="str">
        <f t="array" ref="M40">IF(I40="Yes",IF(NOT(K40),L40,K40),IF(I40&lt;&gt;"Yes",""))</f>
        <v/>
      </c>
      <c r="N40" s="223"/>
      <c r="O40" s="221"/>
      <c r="P40" s="221"/>
      <c r="Q40" s="226"/>
      <c r="R40" s="323"/>
      <c r="S40" s="210" t="str">
        <f t="shared" si="1"/>
        <v/>
      </c>
      <c r="T40" s="201"/>
      <c r="U40" s="227"/>
      <c r="V40" s="225"/>
      <c r="W40" s="221"/>
      <c r="AA40" s="170" t="b">
        <f t="shared" si="2"/>
        <v>0</v>
      </c>
      <c r="AB40" s="170" t="b">
        <f t="shared" si="3"/>
        <v>0</v>
      </c>
      <c r="AC40" s="170" t="b">
        <f t="shared" si="4"/>
        <v>0</v>
      </c>
      <c r="AD40" s="170" t="b">
        <f t="shared" si="5"/>
        <v>0</v>
      </c>
      <c r="AE40" s="170" t="b">
        <f t="shared" si="6"/>
        <v>0</v>
      </c>
      <c r="AF40" s="170" t="b">
        <f t="shared" si="7"/>
        <v>0</v>
      </c>
    </row>
    <row r="41" spans="1:32" ht="15.75" customHeight="1" thickBot="1" x14ac:dyDescent="0.35">
      <c r="A41" s="221"/>
      <c r="B41" s="221"/>
      <c r="C41" s="222"/>
      <c r="D41" s="219">
        <f t="shared" ca="1" si="0"/>
        <v>122</v>
      </c>
      <c r="E41" s="221"/>
      <c r="F41" s="221"/>
      <c r="G41" s="221"/>
      <c r="H41" s="223"/>
      <c r="I41" s="224"/>
      <c r="J41" s="221"/>
      <c r="K41" s="224"/>
      <c r="L41" s="216"/>
      <c r="M41" s="205" t="str">
        <f t="array" ref="M41">IF(I41="Yes",IF(NOT(K41),L41,K41),IF(I41&lt;&gt;"Yes",""))</f>
        <v/>
      </c>
      <c r="N41" s="223"/>
      <c r="O41" s="221"/>
      <c r="P41" s="221"/>
      <c r="Q41" s="226"/>
      <c r="R41" s="323"/>
      <c r="S41" s="210" t="str">
        <f t="shared" si="1"/>
        <v/>
      </c>
      <c r="T41" s="201"/>
      <c r="U41" s="227"/>
      <c r="V41" s="225"/>
      <c r="W41" s="221"/>
      <c r="AA41" s="170" t="b">
        <f t="shared" si="2"/>
        <v>0</v>
      </c>
      <c r="AB41" s="170" t="b">
        <f t="shared" si="3"/>
        <v>0</v>
      </c>
      <c r="AC41" s="170" t="b">
        <f t="shared" si="4"/>
        <v>0</v>
      </c>
      <c r="AD41" s="170" t="b">
        <f t="shared" si="5"/>
        <v>0</v>
      </c>
      <c r="AE41" s="170" t="b">
        <f t="shared" si="6"/>
        <v>0</v>
      </c>
      <c r="AF41" s="170" t="b">
        <f t="shared" si="7"/>
        <v>0</v>
      </c>
    </row>
    <row r="42" spans="1:32" ht="15.75" customHeight="1" thickBot="1" x14ac:dyDescent="0.35">
      <c r="A42" s="221"/>
      <c r="B42" s="221"/>
      <c r="C42" s="222"/>
      <c r="D42" s="219">
        <f t="shared" ca="1" si="0"/>
        <v>122</v>
      </c>
      <c r="E42" s="221"/>
      <c r="F42" s="221"/>
      <c r="G42" s="221"/>
      <c r="H42" s="223"/>
      <c r="I42" s="224"/>
      <c r="J42" s="221"/>
      <c r="K42" s="224"/>
      <c r="L42" s="216"/>
      <c r="M42" s="205" t="str">
        <f t="array" ref="M42">IF(I42="Yes",IF(NOT(K42),L42,K42),IF(I42&lt;&gt;"Yes",""))</f>
        <v/>
      </c>
      <c r="N42" s="223"/>
      <c r="O42" s="221"/>
      <c r="P42" s="221"/>
      <c r="Q42" s="226"/>
      <c r="R42" s="323"/>
      <c r="S42" s="210" t="str">
        <f t="shared" si="1"/>
        <v/>
      </c>
      <c r="T42" s="201"/>
      <c r="U42" s="227"/>
      <c r="V42" s="225"/>
      <c r="W42" s="221"/>
      <c r="AA42" s="170" t="b">
        <f t="shared" si="2"/>
        <v>0</v>
      </c>
      <c r="AB42" s="170" t="b">
        <f t="shared" si="3"/>
        <v>0</v>
      </c>
      <c r="AC42" s="170" t="b">
        <f t="shared" si="4"/>
        <v>0</v>
      </c>
      <c r="AD42" s="170" t="b">
        <f t="shared" si="5"/>
        <v>0</v>
      </c>
      <c r="AE42" s="170" t="b">
        <f t="shared" si="6"/>
        <v>0</v>
      </c>
      <c r="AF42" s="170" t="b">
        <f t="shared" si="7"/>
        <v>0</v>
      </c>
    </row>
    <row r="43" spans="1:32" ht="15.75" customHeight="1" thickBot="1" x14ac:dyDescent="0.35">
      <c r="A43" s="221"/>
      <c r="B43" s="221"/>
      <c r="C43" s="222"/>
      <c r="D43" s="219">
        <f t="shared" ca="1" si="0"/>
        <v>122</v>
      </c>
      <c r="E43" s="221"/>
      <c r="F43" s="221"/>
      <c r="G43" s="221"/>
      <c r="H43" s="223"/>
      <c r="I43" s="224"/>
      <c r="J43" s="221"/>
      <c r="K43" s="224"/>
      <c r="L43" s="216"/>
      <c r="M43" s="205" t="str">
        <f t="array" ref="M43">IF(I43="Yes",IF(NOT(K43),L43,K43),IF(I43&lt;&gt;"Yes",""))</f>
        <v/>
      </c>
      <c r="N43" s="223"/>
      <c r="O43" s="221"/>
      <c r="P43" s="221"/>
      <c r="Q43" s="226"/>
      <c r="R43" s="323"/>
      <c r="S43" s="210" t="str">
        <f t="shared" si="1"/>
        <v/>
      </c>
      <c r="T43" s="201"/>
      <c r="U43" s="227"/>
      <c r="V43" s="225"/>
      <c r="W43" s="221"/>
      <c r="AA43" s="170" t="b">
        <f t="shared" si="2"/>
        <v>0</v>
      </c>
      <c r="AB43" s="170" t="b">
        <f t="shared" si="3"/>
        <v>0</v>
      </c>
      <c r="AC43" s="170" t="b">
        <f t="shared" si="4"/>
        <v>0</v>
      </c>
      <c r="AD43" s="170" t="b">
        <f t="shared" si="5"/>
        <v>0</v>
      </c>
      <c r="AE43" s="170" t="b">
        <f t="shared" si="6"/>
        <v>0</v>
      </c>
      <c r="AF43" s="170" t="b">
        <f t="shared" si="7"/>
        <v>0</v>
      </c>
    </row>
    <row r="44" spans="1:32" ht="15.75" customHeight="1" thickBot="1" x14ac:dyDescent="0.35">
      <c r="A44" s="221"/>
      <c r="B44" s="221"/>
      <c r="C44" s="222"/>
      <c r="D44" s="219">
        <f t="shared" ca="1" si="0"/>
        <v>122</v>
      </c>
      <c r="E44" s="221"/>
      <c r="F44" s="221"/>
      <c r="G44" s="221"/>
      <c r="H44" s="223"/>
      <c r="I44" s="224"/>
      <c r="J44" s="221"/>
      <c r="K44" s="224"/>
      <c r="L44" s="216"/>
      <c r="M44" s="205" t="str">
        <f t="array" ref="M44">IF(I44="Yes",IF(NOT(K44),L44,K44),IF(I44&lt;&gt;"Yes",""))</f>
        <v/>
      </c>
      <c r="N44" s="223"/>
      <c r="O44" s="221"/>
      <c r="P44" s="221"/>
      <c r="Q44" s="226"/>
      <c r="R44" s="323"/>
      <c r="S44" s="210" t="str">
        <f t="shared" si="1"/>
        <v/>
      </c>
      <c r="T44" s="201"/>
      <c r="U44" s="227"/>
      <c r="V44" s="225"/>
      <c r="W44" s="221"/>
      <c r="AA44" s="170" t="b">
        <f t="shared" si="2"/>
        <v>0</v>
      </c>
      <c r="AB44" s="170" t="b">
        <f t="shared" si="3"/>
        <v>0</v>
      </c>
      <c r="AC44" s="170" t="b">
        <f t="shared" si="4"/>
        <v>0</v>
      </c>
      <c r="AD44" s="170" t="b">
        <f t="shared" si="5"/>
        <v>0</v>
      </c>
      <c r="AE44" s="170" t="b">
        <f t="shared" si="6"/>
        <v>0</v>
      </c>
      <c r="AF44" s="170" t="b">
        <f t="shared" si="7"/>
        <v>0</v>
      </c>
    </row>
    <row r="45" spans="1:32" ht="15.75" customHeight="1" thickBot="1" x14ac:dyDescent="0.35">
      <c r="A45" s="221"/>
      <c r="B45" s="221"/>
      <c r="C45" s="222"/>
      <c r="D45" s="219">
        <f t="shared" ca="1" si="0"/>
        <v>122</v>
      </c>
      <c r="E45" s="221"/>
      <c r="F45" s="221"/>
      <c r="G45" s="221"/>
      <c r="H45" s="223"/>
      <c r="I45" s="224"/>
      <c r="J45" s="221"/>
      <c r="K45" s="224"/>
      <c r="L45" s="216"/>
      <c r="M45" s="205" t="str">
        <f t="array" ref="M45">IF(I45="Yes",IF(NOT(K45),L45,K45),IF(I45&lt;&gt;"Yes",""))</f>
        <v/>
      </c>
      <c r="N45" s="223"/>
      <c r="O45" s="221"/>
      <c r="P45" s="221"/>
      <c r="Q45" s="226"/>
      <c r="R45" s="323"/>
      <c r="S45" s="210" t="str">
        <f t="shared" si="1"/>
        <v/>
      </c>
      <c r="T45" s="201"/>
      <c r="U45" s="227"/>
      <c r="V45" s="225"/>
      <c r="W45" s="221"/>
      <c r="AA45" s="170" t="b">
        <f t="shared" si="2"/>
        <v>0</v>
      </c>
      <c r="AB45" s="170" t="b">
        <f t="shared" si="3"/>
        <v>0</v>
      </c>
      <c r="AC45" s="170" t="b">
        <f t="shared" si="4"/>
        <v>0</v>
      </c>
      <c r="AD45" s="170" t="b">
        <f t="shared" si="5"/>
        <v>0</v>
      </c>
      <c r="AE45" s="170" t="b">
        <f t="shared" si="6"/>
        <v>0</v>
      </c>
      <c r="AF45" s="170" t="b">
        <f t="shared" si="7"/>
        <v>0</v>
      </c>
    </row>
    <row r="46" spans="1:32" ht="15.75" customHeight="1" thickBot="1" x14ac:dyDescent="0.35">
      <c r="A46" s="221"/>
      <c r="B46" s="221"/>
      <c r="C46" s="222"/>
      <c r="D46" s="219">
        <f t="shared" ca="1" si="0"/>
        <v>122</v>
      </c>
      <c r="E46" s="221"/>
      <c r="F46" s="221"/>
      <c r="G46" s="221"/>
      <c r="H46" s="223"/>
      <c r="I46" s="224"/>
      <c r="J46" s="221"/>
      <c r="K46" s="224"/>
      <c r="L46" s="216"/>
      <c r="M46" s="205" t="str">
        <f t="array" ref="M46">IF(I46="Yes",IF(NOT(K46),L46,K46),IF(I46&lt;&gt;"Yes",""))</f>
        <v/>
      </c>
      <c r="N46" s="223"/>
      <c r="O46" s="221"/>
      <c r="P46" s="221"/>
      <c r="Q46" s="226"/>
      <c r="R46" s="323"/>
      <c r="S46" s="210" t="str">
        <f t="shared" si="1"/>
        <v/>
      </c>
      <c r="T46" s="201"/>
      <c r="U46" s="227"/>
      <c r="V46" s="225"/>
      <c r="W46" s="221"/>
      <c r="AA46" s="170" t="b">
        <f t="shared" si="2"/>
        <v>0</v>
      </c>
      <c r="AB46" s="170" t="b">
        <f t="shared" si="3"/>
        <v>0</v>
      </c>
      <c r="AC46" s="170" t="b">
        <f t="shared" si="4"/>
        <v>0</v>
      </c>
      <c r="AD46" s="170" t="b">
        <f t="shared" si="5"/>
        <v>0</v>
      </c>
      <c r="AE46" s="170" t="b">
        <f t="shared" si="6"/>
        <v>0</v>
      </c>
      <c r="AF46" s="170" t="b">
        <f t="shared" si="7"/>
        <v>0</v>
      </c>
    </row>
    <row r="47" spans="1:32" ht="15.75" customHeight="1" thickBot="1" x14ac:dyDescent="0.35">
      <c r="A47" s="221"/>
      <c r="B47" s="221"/>
      <c r="C47" s="222"/>
      <c r="D47" s="219">
        <f t="shared" ca="1" si="0"/>
        <v>122</v>
      </c>
      <c r="E47" s="221"/>
      <c r="F47" s="221"/>
      <c r="G47" s="221"/>
      <c r="H47" s="223"/>
      <c r="I47" s="224"/>
      <c r="J47" s="221"/>
      <c r="K47" s="224"/>
      <c r="L47" s="216"/>
      <c r="M47" s="205" t="str">
        <f t="array" ref="M47">IF(I47="Yes",IF(NOT(K47),L47,K47),IF(I47&lt;&gt;"Yes",""))</f>
        <v/>
      </c>
      <c r="N47" s="223"/>
      <c r="O47" s="221"/>
      <c r="P47" s="221"/>
      <c r="Q47" s="226"/>
      <c r="R47" s="323"/>
      <c r="S47" s="210" t="str">
        <f t="shared" si="1"/>
        <v/>
      </c>
      <c r="T47" s="201"/>
      <c r="U47" s="227"/>
      <c r="V47" s="225"/>
      <c r="W47" s="221"/>
      <c r="AA47" s="170" t="b">
        <f t="shared" si="2"/>
        <v>0</v>
      </c>
      <c r="AB47" s="170" t="b">
        <f t="shared" si="3"/>
        <v>0</v>
      </c>
      <c r="AC47" s="170" t="b">
        <f t="shared" si="4"/>
        <v>0</v>
      </c>
      <c r="AD47" s="170" t="b">
        <f t="shared" si="5"/>
        <v>0</v>
      </c>
      <c r="AE47" s="170" t="b">
        <f t="shared" si="6"/>
        <v>0</v>
      </c>
      <c r="AF47" s="170" t="b">
        <f t="shared" si="7"/>
        <v>0</v>
      </c>
    </row>
    <row r="48" spans="1:32" ht="15.75" customHeight="1" thickBot="1" x14ac:dyDescent="0.35">
      <c r="A48" s="221"/>
      <c r="B48" s="221"/>
      <c r="C48" s="222"/>
      <c r="D48" s="219">
        <f t="shared" ca="1" si="0"/>
        <v>122</v>
      </c>
      <c r="E48" s="221"/>
      <c r="F48" s="221"/>
      <c r="G48" s="221"/>
      <c r="H48" s="223"/>
      <c r="I48" s="224"/>
      <c r="J48" s="221"/>
      <c r="K48" s="224"/>
      <c r="L48" s="216"/>
      <c r="M48" s="205" t="str">
        <f t="array" ref="M48">IF(I48="Yes",IF(NOT(K48),L48,K48),IF(I48&lt;&gt;"Yes",""))</f>
        <v/>
      </c>
      <c r="N48" s="223"/>
      <c r="O48" s="221"/>
      <c r="P48" s="221"/>
      <c r="Q48" s="226"/>
      <c r="R48" s="323"/>
      <c r="S48" s="210" t="str">
        <f t="shared" si="1"/>
        <v/>
      </c>
      <c r="T48" s="201"/>
      <c r="U48" s="227"/>
      <c r="V48" s="225"/>
      <c r="W48" s="221"/>
      <c r="AA48" s="170" t="b">
        <f t="shared" si="2"/>
        <v>0</v>
      </c>
      <c r="AB48" s="170" t="b">
        <f t="shared" si="3"/>
        <v>0</v>
      </c>
      <c r="AC48" s="170" t="b">
        <f t="shared" si="4"/>
        <v>0</v>
      </c>
      <c r="AD48" s="170" t="b">
        <f t="shared" si="5"/>
        <v>0</v>
      </c>
      <c r="AE48" s="170" t="b">
        <f t="shared" si="6"/>
        <v>0</v>
      </c>
      <c r="AF48" s="170" t="b">
        <f t="shared" si="7"/>
        <v>0</v>
      </c>
    </row>
    <row r="49" spans="1:32" ht="15.75" customHeight="1" thickBot="1" x14ac:dyDescent="0.35">
      <c r="A49" s="221"/>
      <c r="B49" s="221"/>
      <c r="C49" s="222"/>
      <c r="D49" s="219">
        <f t="shared" ca="1" si="0"/>
        <v>122</v>
      </c>
      <c r="E49" s="221"/>
      <c r="F49" s="221"/>
      <c r="G49" s="221"/>
      <c r="H49" s="223"/>
      <c r="I49" s="224"/>
      <c r="J49" s="221"/>
      <c r="K49" s="224"/>
      <c r="L49" s="216"/>
      <c r="M49" s="205" t="str">
        <f t="array" ref="M49">IF(I49="Yes",IF(NOT(K49),L49,K49),IF(I49&lt;&gt;"Yes",""))</f>
        <v/>
      </c>
      <c r="N49" s="223"/>
      <c r="O49" s="221"/>
      <c r="P49" s="221"/>
      <c r="Q49" s="226"/>
      <c r="R49" s="323"/>
      <c r="S49" s="210" t="str">
        <f t="shared" si="1"/>
        <v/>
      </c>
      <c r="T49" s="201"/>
      <c r="U49" s="227"/>
      <c r="V49" s="225"/>
      <c r="W49" s="221"/>
      <c r="AA49" s="170" t="b">
        <f t="shared" si="2"/>
        <v>0</v>
      </c>
      <c r="AB49" s="170" t="b">
        <f t="shared" si="3"/>
        <v>0</v>
      </c>
      <c r="AC49" s="170" t="b">
        <f t="shared" si="4"/>
        <v>0</v>
      </c>
      <c r="AD49" s="170" t="b">
        <f t="shared" si="5"/>
        <v>0</v>
      </c>
      <c r="AE49" s="170" t="b">
        <f t="shared" si="6"/>
        <v>0</v>
      </c>
      <c r="AF49" s="170" t="b">
        <f t="shared" si="7"/>
        <v>0</v>
      </c>
    </row>
    <row r="50" spans="1:32" ht="15.75" customHeight="1" thickBot="1" x14ac:dyDescent="0.35">
      <c r="A50" s="221"/>
      <c r="B50" s="221"/>
      <c r="C50" s="222"/>
      <c r="D50" s="219">
        <f t="shared" ca="1" si="0"/>
        <v>122</v>
      </c>
      <c r="E50" s="221"/>
      <c r="F50" s="221"/>
      <c r="G50" s="221"/>
      <c r="H50" s="223"/>
      <c r="I50" s="224"/>
      <c r="J50" s="221"/>
      <c r="K50" s="224"/>
      <c r="L50" s="216"/>
      <c r="M50" s="205" t="str">
        <f t="array" ref="M50">IF(I50="Yes",IF(NOT(K50),L50,K50),IF(I50&lt;&gt;"Yes",""))</f>
        <v/>
      </c>
      <c r="N50" s="223"/>
      <c r="O50" s="221"/>
      <c r="P50" s="221"/>
      <c r="Q50" s="226"/>
      <c r="R50" s="323"/>
      <c r="S50" s="210" t="str">
        <f t="shared" si="1"/>
        <v/>
      </c>
      <c r="T50" s="201"/>
      <c r="U50" s="227"/>
      <c r="V50" s="225"/>
      <c r="W50" s="221"/>
      <c r="AA50" s="170" t="b">
        <f t="shared" si="2"/>
        <v>0</v>
      </c>
      <c r="AB50" s="170" t="b">
        <f t="shared" si="3"/>
        <v>0</v>
      </c>
      <c r="AC50" s="170" t="b">
        <f t="shared" si="4"/>
        <v>0</v>
      </c>
      <c r="AD50" s="170" t="b">
        <f t="shared" si="5"/>
        <v>0</v>
      </c>
      <c r="AE50" s="170" t="b">
        <f t="shared" si="6"/>
        <v>0</v>
      </c>
      <c r="AF50" s="170" t="b">
        <f t="shared" si="7"/>
        <v>0</v>
      </c>
    </row>
    <row r="51" spans="1:32" ht="15.75" customHeight="1" thickBot="1" x14ac:dyDescent="0.35">
      <c r="A51" s="221"/>
      <c r="B51" s="221"/>
      <c r="C51" s="222"/>
      <c r="D51" s="219">
        <f t="shared" ca="1" si="0"/>
        <v>122</v>
      </c>
      <c r="E51" s="221"/>
      <c r="F51" s="221"/>
      <c r="G51" s="221"/>
      <c r="H51" s="223"/>
      <c r="I51" s="224"/>
      <c r="J51" s="221"/>
      <c r="K51" s="224"/>
      <c r="L51" s="216"/>
      <c r="M51" s="205" t="str">
        <f t="array" ref="M51">IF(I51="Yes",IF(NOT(K51),L51,K51),IF(I51&lt;&gt;"Yes",""))</f>
        <v/>
      </c>
      <c r="N51" s="223"/>
      <c r="O51" s="221"/>
      <c r="P51" s="221"/>
      <c r="Q51" s="226"/>
      <c r="R51" s="323"/>
      <c r="S51" s="210" t="str">
        <f t="shared" si="1"/>
        <v/>
      </c>
      <c r="T51" s="201"/>
      <c r="U51" s="227"/>
      <c r="V51" s="225"/>
      <c r="W51" s="221"/>
      <c r="AA51" s="170" t="b">
        <f t="shared" si="2"/>
        <v>0</v>
      </c>
      <c r="AB51" s="170" t="b">
        <f t="shared" si="3"/>
        <v>0</v>
      </c>
      <c r="AC51" s="170" t="b">
        <f t="shared" si="4"/>
        <v>0</v>
      </c>
      <c r="AD51" s="170" t="b">
        <f t="shared" si="5"/>
        <v>0</v>
      </c>
      <c r="AE51" s="170" t="b">
        <f t="shared" si="6"/>
        <v>0</v>
      </c>
      <c r="AF51" s="170" t="b">
        <f t="shared" si="7"/>
        <v>0</v>
      </c>
    </row>
    <row r="52" spans="1:32" ht="15.75" customHeight="1" thickBot="1" x14ac:dyDescent="0.35">
      <c r="A52" s="221"/>
      <c r="B52" s="221"/>
      <c r="C52" s="222"/>
      <c r="D52" s="219">
        <f t="shared" ca="1" si="0"/>
        <v>122</v>
      </c>
      <c r="E52" s="221"/>
      <c r="F52" s="221"/>
      <c r="G52" s="221"/>
      <c r="H52" s="223"/>
      <c r="I52" s="224"/>
      <c r="J52" s="221"/>
      <c r="K52" s="224"/>
      <c r="L52" s="216"/>
      <c r="M52" s="205" t="str">
        <f t="array" ref="M52">IF(I52="Yes",IF(NOT(K52),L52,K52),IF(I52&lt;&gt;"Yes",""))</f>
        <v/>
      </c>
      <c r="N52" s="223"/>
      <c r="O52" s="221"/>
      <c r="P52" s="221"/>
      <c r="Q52" s="226"/>
      <c r="R52" s="323"/>
      <c r="S52" s="210" t="str">
        <f t="shared" si="1"/>
        <v/>
      </c>
      <c r="T52" s="201"/>
      <c r="U52" s="227"/>
      <c r="V52" s="225"/>
      <c r="W52" s="221"/>
      <c r="AA52" s="170" t="b">
        <f t="shared" si="2"/>
        <v>0</v>
      </c>
      <c r="AB52" s="170" t="b">
        <f t="shared" si="3"/>
        <v>0</v>
      </c>
      <c r="AC52" s="170" t="b">
        <f t="shared" si="4"/>
        <v>0</v>
      </c>
      <c r="AD52" s="170" t="b">
        <f t="shared" si="5"/>
        <v>0</v>
      </c>
      <c r="AE52" s="170" t="b">
        <f t="shared" si="6"/>
        <v>0</v>
      </c>
      <c r="AF52" s="170" t="b">
        <f t="shared" si="7"/>
        <v>0</v>
      </c>
    </row>
    <row r="53" spans="1:32" ht="15.75" customHeight="1" thickBot="1" x14ac:dyDescent="0.35">
      <c r="A53" s="221"/>
      <c r="B53" s="221"/>
      <c r="C53" s="222"/>
      <c r="D53" s="219">
        <f t="shared" ca="1" si="0"/>
        <v>122</v>
      </c>
      <c r="E53" s="221"/>
      <c r="F53" s="221"/>
      <c r="G53" s="221"/>
      <c r="H53" s="223"/>
      <c r="I53" s="224"/>
      <c r="J53" s="221"/>
      <c r="K53" s="224"/>
      <c r="L53" s="216"/>
      <c r="M53" s="205" t="str">
        <f t="array" ref="M53">IF(I53="Yes",IF(NOT(K53),L53,K53),IF(I53&lt;&gt;"Yes",""))</f>
        <v/>
      </c>
      <c r="N53" s="223"/>
      <c r="O53" s="221"/>
      <c r="P53" s="221"/>
      <c r="Q53" s="226"/>
      <c r="R53" s="323"/>
      <c r="S53" s="210" t="str">
        <f t="shared" si="1"/>
        <v/>
      </c>
      <c r="T53" s="201"/>
      <c r="U53" s="227"/>
      <c r="V53" s="225"/>
      <c r="W53" s="221"/>
      <c r="AA53" s="170" t="b">
        <f t="shared" si="2"/>
        <v>0</v>
      </c>
      <c r="AB53" s="170" t="b">
        <f t="shared" si="3"/>
        <v>0</v>
      </c>
      <c r="AC53" s="170" t="b">
        <f t="shared" si="4"/>
        <v>0</v>
      </c>
      <c r="AD53" s="170" t="b">
        <f t="shared" si="5"/>
        <v>0</v>
      </c>
      <c r="AE53" s="170" t="b">
        <f t="shared" si="6"/>
        <v>0</v>
      </c>
      <c r="AF53" s="170" t="b">
        <f t="shared" si="7"/>
        <v>0</v>
      </c>
    </row>
    <row r="54" spans="1:32" ht="15.75" customHeight="1" thickBot="1" x14ac:dyDescent="0.35">
      <c r="A54" s="221"/>
      <c r="B54" s="221"/>
      <c r="C54" s="222"/>
      <c r="D54" s="219">
        <f t="shared" ca="1" si="0"/>
        <v>122</v>
      </c>
      <c r="E54" s="221"/>
      <c r="F54" s="221"/>
      <c r="G54" s="221"/>
      <c r="H54" s="223"/>
      <c r="I54" s="224"/>
      <c r="J54" s="221"/>
      <c r="K54" s="224"/>
      <c r="L54" s="216"/>
      <c r="M54" s="205" t="str">
        <f t="array" ref="M54">IF(I54="Yes",IF(NOT(K54),L54,K54),IF(I54&lt;&gt;"Yes",""))</f>
        <v/>
      </c>
      <c r="N54" s="223"/>
      <c r="O54" s="221"/>
      <c r="P54" s="221"/>
      <c r="Q54" s="226"/>
      <c r="R54" s="323"/>
      <c r="S54" s="210" t="str">
        <f t="shared" si="1"/>
        <v/>
      </c>
      <c r="T54" s="201"/>
      <c r="U54" s="227"/>
      <c r="V54" s="225"/>
      <c r="W54" s="221"/>
      <c r="AA54" s="170" t="b">
        <f t="shared" si="2"/>
        <v>0</v>
      </c>
      <c r="AB54" s="170" t="b">
        <f t="shared" si="3"/>
        <v>0</v>
      </c>
      <c r="AC54" s="170" t="b">
        <f t="shared" si="4"/>
        <v>0</v>
      </c>
      <c r="AD54" s="170" t="b">
        <f t="shared" si="5"/>
        <v>0</v>
      </c>
      <c r="AE54" s="170" t="b">
        <f t="shared" si="6"/>
        <v>0</v>
      </c>
      <c r="AF54" s="170" t="b">
        <f t="shared" si="7"/>
        <v>0</v>
      </c>
    </row>
    <row r="55" spans="1:32" ht="15.75" customHeight="1" thickBot="1" x14ac:dyDescent="0.35">
      <c r="A55" s="221"/>
      <c r="B55" s="221"/>
      <c r="C55" s="222"/>
      <c r="D55" s="219">
        <f t="shared" ca="1" si="0"/>
        <v>122</v>
      </c>
      <c r="E55" s="221"/>
      <c r="F55" s="221"/>
      <c r="G55" s="221"/>
      <c r="H55" s="223"/>
      <c r="I55" s="224"/>
      <c r="J55" s="221"/>
      <c r="K55" s="224"/>
      <c r="L55" s="216"/>
      <c r="M55" s="205" t="str">
        <f t="array" ref="M55">IF(I55="Yes",IF(NOT(K55),L55,K55),IF(I55&lt;&gt;"Yes",""))</f>
        <v/>
      </c>
      <c r="N55" s="223"/>
      <c r="O55" s="221"/>
      <c r="P55" s="221"/>
      <c r="Q55" s="226"/>
      <c r="R55" s="323"/>
      <c r="S55" s="210" t="str">
        <f t="shared" si="1"/>
        <v/>
      </c>
      <c r="T55" s="201"/>
      <c r="U55" s="227"/>
      <c r="V55" s="225"/>
      <c r="W55" s="221"/>
      <c r="AA55" s="170" t="b">
        <f t="shared" si="2"/>
        <v>0</v>
      </c>
      <c r="AB55" s="170" t="b">
        <f t="shared" si="3"/>
        <v>0</v>
      </c>
      <c r="AC55" s="170" t="b">
        <f t="shared" si="4"/>
        <v>0</v>
      </c>
      <c r="AD55" s="170" t="b">
        <f t="shared" si="5"/>
        <v>0</v>
      </c>
      <c r="AE55" s="170" t="b">
        <f t="shared" si="6"/>
        <v>0</v>
      </c>
      <c r="AF55" s="170" t="b">
        <f t="shared" si="7"/>
        <v>0</v>
      </c>
    </row>
    <row r="56" spans="1:32" ht="15.75" customHeight="1" thickBot="1" x14ac:dyDescent="0.35">
      <c r="A56" s="221"/>
      <c r="B56" s="221"/>
      <c r="C56" s="222"/>
      <c r="D56" s="219">
        <f t="shared" ca="1" si="0"/>
        <v>122</v>
      </c>
      <c r="E56" s="221"/>
      <c r="F56" s="221"/>
      <c r="G56" s="221"/>
      <c r="H56" s="223"/>
      <c r="I56" s="224"/>
      <c r="J56" s="221"/>
      <c r="K56" s="224"/>
      <c r="L56" s="216"/>
      <c r="M56" s="205" t="str">
        <f t="array" ref="M56">IF(I56="Yes",IF(NOT(K56),L56,K56),IF(I56&lt;&gt;"Yes",""))</f>
        <v/>
      </c>
      <c r="N56" s="223"/>
      <c r="O56" s="221"/>
      <c r="P56" s="221"/>
      <c r="Q56" s="226"/>
      <c r="R56" s="323"/>
      <c r="S56" s="210" t="str">
        <f t="shared" si="1"/>
        <v/>
      </c>
      <c r="T56" s="201"/>
      <c r="U56" s="227"/>
      <c r="V56" s="225"/>
      <c r="W56" s="221"/>
      <c r="AA56" s="170" t="b">
        <f t="shared" si="2"/>
        <v>0</v>
      </c>
      <c r="AB56" s="170" t="b">
        <f t="shared" si="3"/>
        <v>0</v>
      </c>
      <c r="AC56" s="170" t="b">
        <f t="shared" si="4"/>
        <v>0</v>
      </c>
      <c r="AD56" s="170" t="b">
        <f t="shared" si="5"/>
        <v>0</v>
      </c>
      <c r="AE56" s="170" t="b">
        <f t="shared" si="6"/>
        <v>0</v>
      </c>
      <c r="AF56" s="170" t="b">
        <f t="shared" si="7"/>
        <v>0</v>
      </c>
    </row>
    <row r="57" spans="1:32" ht="15.75" customHeight="1" thickBot="1" x14ac:dyDescent="0.35">
      <c r="A57" s="221"/>
      <c r="B57" s="221"/>
      <c r="C57" s="222"/>
      <c r="D57" s="219">
        <f t="shared" ca="1" si="0"/>
        <v>122</v>
      </c>
      <c r="E57" s="221"/>
      <c r="F57" s="221"/>
      <c r="G57" s="221"/>
      <c r="H57" s="223"/>
      <c r="I57" s="224"/>
      <c r="J57" s="221"/>
      <c r="K57" s="224"/>
      <c r="L57" s="216"/>
      <c r="M57" s="205" t="str">
        <f t="array" ref="M57">IF(I57="Yes",IF(NOT(K57),L57,K57),IF(I57&lt;&gt;"Yes",""))</f>
        <v/>
      </c>
      <c r="N57" s="223"/>
      <c r="O57" s="221"/>
      <c r="P57" s="221"/>
      <c r="Q57" s="226"/>
      <c r="R57" s="323"/>
      <c r="S57" s="210" t="str">
        <f t="shared" si="1"/>
        <v/>
      </c>
      <c r="T57" s="201"/>
      <c r="U57" s="227"/>
      <c r="V57" s="225"/>
      <c r="W57" s="221"/>
      <c r="AA57" s="170" t="b">
        <f t="shared" si="2"/>
        <v>0</v>
      </c>
      <c r="AB57" s="170" t="b">
        <f t="shared" si="3"/>
        <v>0</v>
      </c>
      <c r="AC57" s="170" t="b">
        <f t="shared" si="4"/>
        <v>0</v>
      </c>
      <c r="AD57" s="170" t="b">
        <f t="shared" si="5"/>
        <v>0</v>
      </c>
      <c r="AE57" s="170" t="b">
        <f t="shared" si="6"/>
        <v>0</v>
      </c>
      <c r="AF57" s="170" t="b">
        <f t="shared" si="7"/>
        <v>0</v>
      </c>
    </row>
    <row r="58" spans="1:32" ht="15.75" customHeight="1" thickBot="1" x14ac:dyDescent="0.35">
      <c r="A58" s="221"/>
      <c r="B58" s="221"/>
      <c r="C58" s="222"/>
      <c r="D58" s="219">
        <f t="shared" ca="1" si="0"/>
        <v>122</v>
      </c>
      <c r="E58" s="221"/>
      <c r="F58" s="221"/>
      <c r="G58" s="221"/>
      <c r="H58" s="223"/>
      <c r="I58" s="224"/>
      <c r="J58" s="221"/>
      <c r="K58" s="224"/>
      <c r="L58" s="216"/>
      <c r="M58" s="205" t="str">
        <f t="array" ref="M58">IF(I58="Yes",IF(NOT(K58),L58,K58),IF(I58&lt;&gt;"Yes",""))</f>
        <v/>
      </c>
      <c r="N58" s="223"/>
      <c r="O58" s="221"/>
      <c r="P58" s="221"/>
      <c r="Q58" s="226"/>
      <c r="R58" s="323"/>
      <c r="S58" s="210" t="str">
        <f t="shared" si="1"/>
        <v/>
      </c>
      <c r="T58" s="201"/>
      <c r="U58" s="227"/>
      <c r="V58" s="225"/>
      <c r="W58" s="221"/>
      <c r="AA58" s="170" t="b">
        <f t="shared" si="2"/>
        <v>0</v>
      </c>
      <c r="AB58" s="170" t="b">
        <f t="shared" si="3"/>
        <v>0</v>
      </c>
      <c r="AC58" s="170" t="b">
        <f t="shared" si="4"/>
        <v>0</v>
      </c>
      <c r="AD58" s="170" t="b">
        <f t="shared" si="5"/>
        <v>0</v>
      </c>
      <c r="AE58" s="170" t="b">
        <f t="shared" si="6"/>
        <v>0</v>
      </c>
      <c r="AF58" s="170" t="b">
        <f t="shared" si="7"/>
        <v>0</v>
      </c>
    </row>
    <row r="59" spans="1:32" ht="15.75" customHeight="1" thickBot="1" x14ac:dyDescent="0.35">
      <c r="A59" s="221"/>
      <c r="B59" s="221"/>
      <c r="C59" s="222"/>
      <c r="D59" s="219">
        <f t="shared" ca="1" si="0"/>
        <v>122</v>
      </c>
      <c r="E59" s="221"/>
      <c r="F59" s="221"/>
      <c r="G59" s="221"/>
      <c r="H59" s="223"/>
      <c r="I59" s="224"/>
      <c r="J59" s="221"/>
      <c r="K59" s="224"/>
      <c r="L59" s="216"/>
      <c r="M59" s="205" t="str">
        <f t="array" ref="M59">IF(I59="Yes",IF(NOT(K59),L59,K59),IF(I59&lt;&gt;"Yes",""))</f>
        <v/>
      </c>
      <c r="N59" s="223"/>
      <c r="O59" s="221"/>
      <c r="P59" s="221"/>
      <c r="Q59" s="226"/>
      <c r="R59" s="323"/>
      <c r="S59" s="210" t="str">
        <f t="shared" si="1"/>
        <v/>
      </c>
      <c r="T59" s="201"/>
      <c r="U59" s="227"/>
      <c r="V59" s="225"/>
      <c r="W59" s="221"/>
      <c r="AA59" s="170" t="b">
        <f t="shared" si="2"/>
        <v>0</v>
      </c>
      <c r="AB59" s="170" t="b">
        <f t="shared" si="3"/>
        <v>0</v>
      </c>
      <c r="AC59" s="170" t="b">
        <f t="shared" si="4"/>
        <v>0</v>
      </c>
      <c r="AD59" s="170" t="b">
        <f t="shared" si="5"/>
        <v>0</v>
      </c>
      <c r="AE59" s="170" t="b">
        <f t="shared" si="6"/>
        <v>0</v>
      </c>
      <c r="AF59" s="170" t="b">
        <f t="shared" si="7"/>
        <v>0</v>
      </c>
    </row>
    <row r="60" spans="1:32" ht="15.75" customHeight="1" thickBot="1" x14ac:dyDescent="0.35">
      <c r="A60" s="221"/>
      <c r="B60" s="221"/>
      <c r="C60" s="222"/>
      <c r="D60" s="219">
        <f t="shared" ca="1" si="0"/>
        <v>122</v>
      </c>
      <c r="E60" s="221"/>
      <c r="F60" s="221"/>
      <c r="G60" s="221"/>
      <c r="H60" s="223"/>
      <c r="I60" s="224"/>
      <c r="J60" s="221"/>
      <c r="K60" s="224"/>
      <c r="L60" s="216"/>
      <c r="M60" s="205" t="str">
        <f t="array" ref="M60">IF(I60="Yes",IF(NOT(K60),L60,K60),IF(I60&lt;&gt;"Yes",""))</f>
        <v/>
      </c>
      <c r="N60" s="223"/>
      <c r="O60" s="221"/>
      <c r="P60" s="221"/>
      <c r="Q60" s="226"/>
      <c r="R60" s="323"/>
      <c r="S60" s="210" t="str">
        <f t="shared" si="1"/>
        <v/>
      </c>
      <c r="T60" s="201"/>
      <c r="U60" s="227"/>
      <c r="V60" s="225"/>
      <c r="W60" s="221"/>
      <c r="AA60" s="170" t="b">
        <f t="shared" si="2"/>
        <v>0</v>
      </c>
      <c r="AB60" s="170" t="b">
        <f t="shared" si="3"/>
        <v>0</v>
      </c>
      <c r="AC60" s="170" t="b">
        <f t="shared" si="4"/>
        <v>0</v>
      </c>
      <c r="AD60" s="170" t="b">
        <f t="shared" si="5"/>
        <v>0</v>
      </c>
      <c r="AE60" s="170" t="b">
        <f t="shared" si="6"/>
        <v>0</v>
      </c>
      <c r="AF60" s="170" t="b">
        <f t="shared" si="7"/>
        <v>0</v>
      </c>
    </row>
    <row r="61" spans="1:32" ht="15.75" customHeight="1" thickBot="1" x14ac:dyDescent="0.35">
      <c r="A61" s="221"/>
      <c r="B61" s="221"/>
      <c r="C61" s="222"/>
      <c r="D61" s="219">
        <f t="shared" ca="1" si="0"/>
        <v>122</v>
      </c>
      <c r="E61" s="221"/>
      <c r="F61" s="221"/>
      <c r="G61" s="221"/>
      <c r="H61" s="223"/>
      <c r="I61" s="224"/>
      <c r="J61" s="221"/>
      <c r="K61" s="224"/>
      <c r="L61" s="216"/>
      <c r="M61" s="205" t="str">
        <f t="array" ref="M61">IF(I61="Yes",IF(NOT(K61),L61,K61),IF(I61&lt;&gt;"Yes",""))</f>
        <v/>
      </c>
      <c r="N61" s="223"/>
      <c r="O61" s="221"/>
      <c r="P61" s="221"/>
      <c r="Q61" s="226"/>
      <c r="R61" s="323"/>
      <c r="S61" s="210" t="str">
        <f t="shared" si="1"/>
        <v/>
      </c>
      <c r="T61" s="201"/>
      <c r="U61" s="227"/>
      <c r="V61" s="225"/>
      <c r="W61" s="221"/>
      <c r="AA61" s="170" t="b">
        <f t="shared" si="2"/>
        <v>0</v>
      </c>
      <c r="AB61" s="170" t="b">
        <f t="shared" si="3"/>
        <v>0</v>
      </c>
      <c r="AC61" s="170" t="b">
        <f t="shared" si="4"/>
        <v>0</v>
      </c>
      <c r="AD61" s="170" t="b">
        <f t="shared" si="5"/>
        <v>0</v>
      </c>
      <c r="AE61" s="170" t="b">
        <f t="shared" si="6"/>
        <v>0</v>
      </c>
      <c r="AF61" s="170" t="b">
        <f t="shared" si="7"/>
        <v>0</v>
      </c>
    </row>
    <row r="62" spans="1:32" ht="15.75" customHeight="1" thickBot="1" x14ac:dyDescent="0.35">
      <c r="A62" s="221"/>
      <c r="B62" s="221"/>
      <c r="C62" s="222"/>
      <c r="D62" s="219">
        <f t="shared" ca="1" si="0"/>
        <v>122</v>
      </c>
      <c r="E62" s="221"/>
      <c r="F62" s="221"/>
      <c r="G62" s="221"/>
      <c r="H62" s="223"/>
      <c r="I62" s="224"/>
      <c r="J62" s="221"/>
      <c r="K62" s="224"/>
      <c r="L62" s="216"/>
      <c r="M62" s="205" t="str">
        <f t="array" ref="M62">IF(I62="Yes",IF(NOT(K62),L62,K62),IF(I62&lt;&gt;"Yes",""))</f>
        <v/>
      </c>
      <c r="N62" s="223"/>
      <c r="O62" s="221"/>
      <c r="P62" s="221"/>
      <c r="Q62" s="226"/>
      <c r="R62" s="323"/>
      <c r="S62" s="210" t="str">
        <f t="shared" si="1"/>
        <v/>
      </c>
      <c r="T62" s="201"/>
      <c r="U62" s="227"/>
      <c r="V62" s="225"/>
      <c r="W62" s="221"/>
      <c r="AA62" s="170" t="b">
        <f t="shared" si="2"/>
        <v>0</v>
      </c>
      <c r="AB62" s="170" t="b">
        <f t="shared" si="3"/>
        <v>0</v>
      </c>
      <c r="AC62" s="170" t="b">
        <f t="shared" si="4"/>
        <v>0</v>
      </c>
      <c r="AD62" s="170" t="b">
        <f t="shared" si="5"/>
        <v>0</v>
      </c>
      <c r="AE62" s="170" t="b">
        <f t="shared" si="6"/>
        <v>0</v>
      </c>
      <c r="AF62" s="170" t="b">
        <f t="shared" si="7"/>
        <v>0</v>
      </c>
    </row>
    <row r="63" spans="1:32" ht="15.75" customHeight="1" thickBot="1" x14ac:dyDescent="0.35">
      <c r="A63" s="221"/>
      <c r="B63" s="221"/>
      <c r="C63" s="222"/>
      <c r="D63" s="219">
        <f t="shared" ca="1" si="0"/>
        <v>122</v>
      </c>
      <c r="E63" s="221"/>
      <c r="F63" s="221"/>
      <c r="G63" s="221"/>
      <c r="H63" s="223"/>
      <c r="I63" s="224"/>
      <c r="J63" s="221"/>
      <c r="K63" s="224"/>
      <c r="L63" s="216"/>
      <c r="M63" s="205" t="str">
        <f t="array" ref="M63">IF(I63="Yes",IF(NOT(K63),L63,K63),IF(I63&lt;&gt;"Yes",""))</f>
        <v/>
      </c>
      <c r="N63" s="223"/>
      <c r="O63" s="221"/>
      <c r="P63" s="221"/>
      <c r="Q63" s="226"/>
      <c r="R63" s="323"/>
      <c r="S63" s="210" t="str">
        <f t="shared" si="1"/>
        <v/>
      </c>
      <c r="T63" s="201"/>
      <c r="U63" s="227"/>
      <c r="V63" s="225"/>
      <c r="W63" s="221"/>
      <c r="AA63" s="170" t="b">
        <f t="shared" si="2"/>
        <v>0</v>
      </c>
      <c r="AB63" s="170" t="b">
        <f t="shared" si="3"/>
        <v>0</v>
      </c>
      <c r="AC63" s="170" t="b">
        <f t="shared" si="4"/>
        <v>0</v>
      </c>
      <c r="AD63" s="170" t="b">
        <f t="shared" si="5"/>
        <v>0</v>
      </c>
      <c r="AE63" s="170" t="b">
        <f t="shared" si="6"/>
        <v>0</v>
      </c>
      <c r="AF63" s="170" t="b">
        <f t="shared" si="7"/>
        <v>0</v>
      </c>
    </row>
    <row r="64" spans="1:32" ht="15.75" customHeight="1" thickBot="1" x14ac:dyDescent="0.35">
      <c r="A64" s="221"/>
      <c r="B64" s="221"/>
      <c r="C64" s="222"/>
      <c r="D64" s="219">
        <f t="shared" ca="1" si="0"/>
        <v>122</v>
      </c>
      <c r="E64" s="221"/>
      <c r="F64" s="221"/>
      <c r="G64" s="221"/>
      <c r="H64" s="223"/>
      <c r="I64" s="224"/>
      <c r="J64" s="221"/>
      <c r="K64" s="224"/>
      <c r="L64" s="216"/>
      <c r="M64" s="205" t="str">
        <f t="array" ref="M64">IF(I64="Yes",IF(NOT(K64),L64,K64),IF(I64&lt;&gt;"Yes",""))</f>
        <v/>
      </c>
      <c r="N64" s="223"/>
      <c r="O64" s="221"/>
      <c r="P64" s="221"/>
      <c r="Q64" s="226"/>
      <c r="R64" s="323"/>
      <c r="S64" s="210" t="str">
        <f t="shared" si="1"/>
        <v/>
      </c>
      <c r="T64" s="201"/>
      <c r="U64" s="227"/>
      <c r="V64" s="225"/>
      <c r="W64" s="221"/>
      <c r="AA64" s="170" t="b">
        <f t="shared" si="2"/>
        <v>0</v>
      </c>
      <c r="AB64" s="170" t="b">
        <f t="shared" si="3"/>
        <v>0</v>
      </c>
      <c r="AC64" s="170" t="b">
        <f t="shared" si="4"/>
        <v>0</v>
      </c>
      <c r="AD64" s="170" t="b">
        <f t="shared" si="5"/>
        <v>0</v>
      </c>
      <c r="AE64" s="170" t="b">
        <f t="shared" si="6"/>
        <v>0</v>
      </c>
      <c r="AF64" s="170" t="b">
        <f t="shared" si="7"/>
        <v>0</v>
      </c>
    </row>
    <row r="65" spans="1:32" ht="15.75" customHeight="1" thickBot="1" x14ac:dyDescent="0.35">
      <c r="A65" s="221"/>
      <c r="B65" s="221"/>
      <c r="C65" s="222"/>
      <c r="D65" s="219">
        <f t="shared" ca="1" si="0"/>
        <v>122</v>
      </c>
      <c r="E65" s="221"/>
      <c r="F65" s="221"/>
      <c r="G65" s="221"/>
      <c r="H65" s="223"/>
      <c r="I65" s="224"/>
      <c r="J65" s="221"/>
      <c r="K65" s="224"/>
      <c r="L65" s="216"/>
      <c r="M65" s="205" t="str">
        <f t="array" ref="M65">IF(I65="Yes",IF(NOT(K65),L65,K65),IF(I65&lt;&gt;"Yes",""))</f>
        <v/>
      </c>
      <c r="N65" s="223"/>
      <c r="O65" s="221"/>
      <c r="P65" s="221"/>
      <c r="Q65" s="226"/>
      <c r="R65" s="323"/>
      <c r="S65" s="210" t="str">
        <f t="shared" si="1"/>
        <v/>
      </c>
      <c r="T65" s="201"/>
      <c r="U65" s="227"/>
      <c r="V65" s="225"/>
      <c r="W65" s="221"/>
      <c r="AA65" s="170" t="b">
        <f t="shared" si="2"/>
        <v>0</v>
      </c>
      <c r="AB65" s="170" t="b">
        <f t="shared" si="3"/>
        <v>0</v>
      </c>
      <c r="AC65" s="170" t="b">
        <f t="shared" si="4"/>
        <v>0</v>
      </c>
      <c r="AD65" s="170" t="b">
        <f t="shared" si="5"/>
        <v>0</v>
      </c>
      <c r="AE65" s="170" t="b">
        <f t="shared" si="6"/>
        <v>0</v>
      </c>
      <c r="AF65" s="170" t="b">
        <f t="shared" si="7"/>
        <v>0</v>
      </c>
    </row>
    <row r="66" spans="1:32" ht="15.75" customHeight="1" thickBot="1" x14ac:dyDescent="0.35">
      <c r="A66" s="221"/>
      <c r="B66" s="221"/>
      <c r="C66" s="222"/>
      <c r="D66" s="219">
        <f t="shared" ca="1" si="0"/>
        <v>122</v>
      </c>
      <c r="E66" s="221"/>
      <c r="F66" s="221"/>
      <c r="G66" s="221"/>
      <c r="H66" s="223"/>
      <c r="I66" s="224"/>
      <c r="J66" s="221"/>
      <c r="K66" s="224"/>
      <c r="L66" s="216"/>
      <c r="M66" s="205" t="str">
        <f t="array" ref="M66">IF(I66="Yes",IF(NOT(K66),L66,K66),IF(I66&lt;&gt;"Yes",""))</f>
        <v/>
      </c>
      <c r="N66" s="223"/>
      <c r="O66" s="221"/>
      <c r="P66" s="221"/>
      <c r="Q66" s="226"/>
      <c r="R66" s="323"/>
      <c r="S66" s="210" t="str">
        <f t="shared" si="1"/>
        <v/>
      </c>
      <c r="T66" s="201"/>
      <c r="U66" s="227"/>
      <c r="V66" s="225"/>
      <c r="W66" s="221"/>
      <c r="AA66" s="170" t="b">
        <f t="shared" si="2"/>
        <v>0</v>
      </c>
      <c r="AB66" s="170" t="b">
        <f t="shared" si="3"/>
        <v>0</v>
      </c>
      <c r="AC66" s="170" t="b">
        <f t="shared" si="4"/>
        <v>0</v>
      </c>
      <c r="AD66" s="170" t="b">
        <f t="shared" si="5"/>
        <v>0</v>
      </c>
      <c r="AE66" s="170" t="b">
        <f t="shared" si="6"/>
        <v>0</v>
      </c>
      <c r="AF66" s="170" t="b">
        <f t="shared" si="7"/>
        <v>0</v>
      </c>
    </row>
    <row r="67" spans="1:32" ht="15.75" customHeight="1" thickBot="1" x14ac:dyDescent="0.35">
      <c r="A67" s="221"/>
      <c r="B67" s="221"/>
      <c r="C67" s="222"/>
      <c r="D67" s="219">
        <f t="shared" ca="1" si="0"/>
        <v>122</v>
      </c>
      <c r="E67" s="221"/>
      <c r="F67" s="221"/>
      <c r="G67" s="221"/>
      <c r="H67" s="223"/>
      <c r="I67" s="224"/>
      <c r="J67" s="221"/>
      <c r="K67" s="224"/>
      <c r="L67" s="216"/>
      <c r="M67" s="205" t="str">
        <f t="array" ref="M67">IF(I67="Yes",IF(NOT(K67),L67,K67),IF(I67&lt;&gt;"Yes",""))</f>
        <v/>
      </c>
      <c r="N67" s="223"/>
      <c r="O67" s="221"/>
      <c r="P67" s="221"/>
      <c r="Q67" s="226"/>
      <c r="R67" s="323"/>
      <c r="S67" s="210" t="str">
        <f t="shared" si="1"/>
        <v/>
      </c>
      <c r="T67" s="201"/>
      <c r="U67" s="227"/>
      <c r="V67" s="225"/>
      <c r="W67" s="221"/>
      <c r="AA67" s="170" t="b">
        <f t="shared" si="2"/>
        <v>0</v>
      </c>
      <c r="AB67" s="170" t="b">
        <f t="shared" si="3"/>
        <v>0</v>
      </c>
      <c r="AC67" s="170" t="b">
        <f t="shared" si="4"/>
        <v>0</v>
      </c>
      <c r="AD67" s="170" t="b">
        <f t="shared" si="5"/>
        <v>0</v>
      </c>
      <c r="AE67" s="170" t="b">
        <f t="shared" si="6"/>
        <v>0</v>
      </c>
      <c r="AF67" s="170" t="b">
        <f t="shared" si="7"/>
        <v>0</v>
      </c>
    </row>
    <row r="68" spans="1:32" ht="15.75" customHeight="1" thickBot="1" x14ac:dyDescent="0.35">
      <c r="A68" s="221"/>
      <c r="B68" s="221"/>
      <c r="C68" s="222"/>
      <c r="D68" s="219">
        <f t="shared" ref="D68:D75" ca="1" si="8">ROUNDDOWN(YEARFRAC(C68, TODAY(), 1), 0)</f>
        <v>122</v>
      </c>
      <c r="E68" s="221"/>
      <c r="F68" s="221"/>
      <c r="G68" s="221"/>
      <c r="H68" s="223"/>
      <c r="I68" s="224"/>
      <c r="J68" s="221"/>
      <c r="K68" s="224"/>
      <c r="L68" s="216"/>
      <c r="M68" s="205" t="str">
        <f t="array" ref="M68">IF(I68="Yes",IF(NOT(K68),L68,K68),IF(I68&lt;&gt;"Yes",""))</f>
        <v/>
      </c>
      <c r="N68" s="223"/>
      <c r="O68" s="221"/>
      <c r="P68" s="221"/>
      <c r="Q68" s="226"/>
      <c r="R68" s="323"/>
      <c r="S68" s="210" t="str">
        <f t="shared" si="1"/>
        <v/>
      </c>
      <c r="T68" s="201"/>
      <c r="U68" s="227"/>
      <c r="V68" s="225"/>
      <c r="W68" s="221"/>
      <c r="AA68" s="170" t="b">
        <f t="shared" si="2"/>
        <v>0</v>
      </c>
      <c r="AB68" s="170" t="b">
        <f t="shared" si="3"/>
        <v>0</v>
      </c>
      <c r="AC68" s="170" t="b">
        <f t="shared" si="4"/>
        <v>0</v>
      </c>
      <c r="AD68" s="170" t="b">
        <f t="shared" si="5"/>
        <v>0</v>
      </c>
      <c r="AE68" s="170" t="b">
        <f t="shared" si="6"/>
        <v>0</v>
      </c>
      <c r="AF68" s="170" t="b">
        <f t="shared" si="7"/>
        <v>0</v>
      </c>
    </row>
    <row r="69" spans="1:32" ht="15.75" customHeight="1" thickBot="1" x14ac:dyDescent="0.35">
      <c r="A69" s="221"/>
      <c r="B69" s="221"/>
      <c r="C69" s="222"/>
      <c r="D69" s="219">
        <f t="shared" ca="1" si="8"/>
        <v>122</v>
      </c>
      <c r="E69" s="221"/>
      <c r="F69" s="221"/>
      <c r="G69" s="221"/>
      <c r="H69" s="223"/>
      <c r="I69" s="224"/>
      <c r="J69" s="221"/>
      <c r="K69" s="224"/>
      <c r="L69" s="216"/>
      <c r="M69" s="205" t="str">
        <f t="array" ref="M69">IF(I69="Yes",IF(NOT(K69),L69,K69),IF(I69&lt;&gt;"Yes",""))</f>
        <v/>
      </c>
      <c r="N69" s="223"/>
      <c r="O69" s="221"/>
      <c r="P69" s="221"/>
      <c r="Q69" s="226"/>
      <c r="R69" s="323"/>
      <c r="S69" s="210" t="str">
        <f t="shared" ref="S69:S75" si="9">IF(I69="","",IF(I69="Yes","Yes","No"))</f>
        <v/>
      </c>
      <c r="T69" s="201"/>
      <c r="U69" s="227"/>
      <c r="V69" s="225"/>
      <c r="W69" s="221"/>
      <c r="AA69" s="170" t="b">
        <f t="shared" ref="AA69:AA75" si="10">IF(I69="Yes",IF(E69="Student",IF(J69="Yes",K69,0)))</f>
        <v>0</v>
      </c>
      <c r="AB69" s="170" t="b">
        <f t="shared" ref="AB69:AB75" si="11">IF(J69="Yes",IF(F69="Student",IF(J69="No",L69,0)))</f>
        <v>0</v>
      </c>
      <c r="AC69" s="170" t="b">
        <f t="shared" ref="AC69:AC75" si="12">IF(AA69=0, AB69, AA69)</f>
        <v>0</v>
      </c>
      <c r="AD69" s="170" t="b">
        <f t="shared" ref="AD69:AD75" si="13">IF(L69="Yes",IF(H69="Staff",IF(J69="Yes",K69,0)))</f>
        <v>0</v>
      </c>
      <c r="AE69" s="170" t="b">
        <f t="shared" ref="AE69:AE75" si="14">IF(M69="Yes",IF(I69="Staff",IF(J69="No",L69,0)))</f>
        <v>0</v>
      </c>
      <c r="AF69" s="170" t="b">
        <f t="shared" ref="AF69:AF75" si="15">IF(AD69=0, AE69, AD69)</f>
        <v>0</v>
      </c>
    </row>
    <row r="70" spans="1:32" ht="15.75" customHeight="1" thickBot="1" x14ac:dyDescent="0.35">
      <c r="A70" s="221"/>
      <c r="B70" s="221"/>
      <c r="C70" s="222"/>
      <c r="D70" s="219">
        <f t="shared" ca="1" si="8"/>
        <v>122</v>
      </c>
      <c r="E70" s="221"/>
      <c r="F70" s="221"/>
      <c r="G70" s="221"/>
      <c r="H70" s="223"/>
      <c r="I70" s="224"/>
      <c r="J70" s="221"/>
      <c r="K70" s="224"/>
      <c r="L70" s="216"/>
      <c r="M70" s="205" t="str">
        <f t="array" ref="M70">IF(I70="Yes",IF(NOT(K70),L70,K70),IF(I70&lt;&gt;"Yes",""))</f>
        <v/>
      </c>
      <c r="N70" s="223"/>
      <c r="O70" s="221"/>
      <c r="P70" s="221"/>
      <c r="Q70" s="226"/>
      <c r="R70" s="323"/>
      <c r="S70" s="210" t="str">
        <f t="shared" si="9"/>
        <v/>
      </c>
      <c r="T70" s="201"/>
      <c r="U70" s="227"/>
      <c r="V70" s="225"/>
      <c r="W70" s="221"/>
      <c r="AA70" s="170" t="b">
        <f t="shared" si="10"/>
        <v>0</v>
      </c>
      <c r="AB70" s="170" t="b">
        <f t="shared" si="11"/>
        <v>0</v>
      </c>
      <c r="AC70" s="170" t="b">
        <f t="shared" si="12"/>
        <v>0</v>
      </c>
      <c r="AD70" s="170" t="b">
        <f t="shared" si="13"/>
        <v>0</v>
      </c>
      <c r="AE70" s="170" t="b">
        <f t="shared" si="14"/>
        <v>0</v>
      </c>
      <c r="AF70" s="170" t="b">
        <f t="shared" si="15"/>
        <v>0</v>
      </c>
    </row>
    <row r="71" spans="1:32" ht="15.75" customHeight="1" thickBot="1" x14ac:dyDescent="0.35">
      <c r="A71" s="221"/>
      <c r="B71" s="221"/>
      <c r="C71" s="222"/>
      <c r="D71" s="219">
        <f t="shared" ca="1" si="8"/>
        <v>122</v>
      </c>
      <c r="E71" s="221"/>
      <c r="F71" s="221"/>
      <c r="G71" s="221"/>
      <c r="H71" s="223"/>
      <c r="I71" s="224"/>
      <c r="J71" s="221"/>
      <c r="K71" s="224"/>
      <c r="L71" s="216"/>
      <c r="M71" s="205" t="str">
        <f t="array" ref="M71">IF(I71="Yes",IF(NOT(K71),L71,K71),IF(I71&lt;&gt;"Yes",""))</f>
        <v/>
      </c>
      <c r="N71" s="223"/>
      <c r="O71" s="221"/>
      <c r="P71" s="221"/>
      <c r="Q71" s="226"/>
      <c r="R71" s="323"/>
      <c r="S71" s="210" t="str">
        <f t="shared" si="9"/>
        <v/>
      </c>
      <c r="T71" s="201"/>
      <c r="U71" s="227"/>
      <c r="V71" s="225"/>
      <c r="W71" s="221"/>
      <c r="AA71" s="170" t="b">
        <f t="shared" si="10"/>
        <v>0</v>
      </c>
      <c r="AB71" s="170" t="b">
        <f t="shared" si="11"/>
        <v>0</v>
      </c>
      <c r="AC71" s="170" t="b">
        <f t="shared" si="12"/>
        <v>0</v>
      </c>
      <c r="AD71" s="170" t="b">
        <f t="shared" si="13"/>
        <v>0</v>
      </c>
      <c r="AE71" s="170" t="b">
        <f t="shared" si="14"/>
        <v>0</v>
      </c>
      <c r="AF71" s="170" t="b">
        <f t="shared" si="15"/>
        <v>0</v>
      </c>
    </row>
    <row r="72" spans="1:32" ht="15.75" customHeight="1" thickBot="1" x14ac:dyDescent="0.35">
      <c r="A72" s="221"/>
      <c r="B72" s="221"/>
      <c r="C72" s="222"/>
      <c r="D72" s="219">
        <f t="shared" ca="1" si="8"/>
        <v>122</v>
      </c>
      <c r="E72" s="221"/>
      <c r="F72" s="221"/>
      <c r="G72" s="221"/>
      <c r="H72" s="223"/>
      <c r="I72" s="224"/>
      <c r="J72" s="221"/>
      <c r="K72" s="224"/>
      <c r="L72" s="216"/>
      <c r="M72" s="205" t="str">
        <f t="array" ref="M72">IF(I72="Yes",IF(NOT(K72),L72,K72),IF(I72&lt;&gt;"Yes",""))</f>
        <v/>
      </c>
      <c r="N72" s="223"/>
      <c r="O72" s="221"/>
      <c r="P72" s="221"/>
      <c r="Q72" s="226"/>
      <c r="R72" s="323"/>
      <c r="S72" s="210" t="str">
        <f t="shared" si="9"/>
        <v/>
      </c>
      <c r="T72" s="201"/>
      <c r="U72" s="227"/>
      <c r="V72" s="225"/>
      <c r="W72" s="221"/>
      <c r="AA72" s="170" t="b">
        <f t="shared" si="10"/>
        <v>0</v>
      </c>
      <c r="AB72" s="170" t="b">
        <f t="shared" si="11"/>
        <v>0</v>
      </c>
      <c r="AC72" s="170" t="b">
        <f t="shared" si="12"/>
        <v>0</v>
      </c>
      <c r="AD72" s="170" t="b">
        <f t="shared" si="13"/>
        <v>0</v>
      </c>
      <c r="AE72" s="170" t="b">
        <f t="shared" si="14"/>
        <v>0</v>
      </c>
      <c r="AF72" s="170" t="b">
        <f t="shared" si="15"/>
        <v>0</v>
      </c>
    </row>
    <row r="73" spans="1:32" ht="15.75" customHeight="1" thickBot="1" x14ac:dyDescent="0.35">
      <c r="A73" s="221"/>
      <c r="B73" s="221"/>
      <c r="C73" s="222"/>
      <c r="D73" s="219">
        <f t="shared" ca="1" si="8"/>
        <v>122</v>
      </c>
      <c r="E73" s="221"/>
      <c r="F73" s="221"/>
      <c r="G73" s="221"/>
      <c r="H73" s="223"/>
      <c r="I73" s="224"/>
      <c r="J73" s="221"/>
      <c r="K73" s="224"/>
      <c r="L73" s="216"/>
      <c r="M73" s="205" t="str">
        <f t="array" ref="M73">IF(I73="Yes",IF(NOT(K73),L73,K73),IF(I73&lt;&gt;"Yes",""))</f>
        <v/>
      </c>
      <c r="N73" s="223"/>
      <c r="O73" s="221"/>
      <c r="P73" s="221"/>
      <c r="Q73" s="226"/>
      <c r="R73" s="323"/>
      <c r="S73" s="210" t="str">
        <f t="shared" si="9"/>
        <v/>
      </c>
      <c r="T73" s="201"/>
      <c r="U73" s="227"/>
      <c r="V73" s="225"/>
      <c r="W73" s="221"/>
      <c r="AA73" s="170" t="b">
        <f t="shared" si="10"/>
        <v>0</v>
      </c>
      <c r="AB73" s="170" t="b">
        <f t="shared" si="11"/>
        <v>0</v>
      </c>
      <c r="AC73" s="170" t="b">
        <f t="shared" si="12"/>
        <v>0</v>
      </c>
      <c r="AD73" s="170" t="b">
        <f t="shared" si="13"/>
        <v>0</v>
      </c>
      <c r="AE73" s="170" t="b">
        <f t="shared" si="14"/>
        <v>0</v>
      </c>
      <c r="AF73" s="170" t="b">
        <f t="shared" si="15"/>
        <v>0</v>
      </c>
    </row>
    <row r="74" spans="1:32" ht="15.75" customHeight="1" thickBot="1" x14ac:dyDescent="0.35">
      <c r="A74" s="221"/>
      <c r="B74" s="221"/>
      <c r="C74" s="222"/>
      <c r="D74" s="219">
        <f t="shared" ca="1" si="8"/>
        <v>122</v>
      </c>
      <c r="E74" s="221"/>
      <c r="F74" s="221"/>
      <c r="G74" s="221"/>
      <c r="H74" s="223"/>
      <c r="I74" s="224"/>
      <c r="J74" s="221"/>
      <c r="K74" s="224"/>
      <c r="L74" s="216"/>
      <c r="M74" s="205" t="str">
        <f t="array" ref="M74">IF(I74="Yes",IF(NOT(K74),L74,K74),IF(I74&lt;&gt;"Yes",""))</f>
        <v/>
      </c>
      <c r="N74" s="223"/>
      <c r="O74" s="221"/>
      <c r="P74" s="221"/>
      <c r="Q74" s="226"/>
      <c r="R74" s="323"/>
      <c r="S74" s="210" t="str">
        <f t="shared" si="9"/>
        <v/>
      </c>
      <c r="T74" s="201"/>
      <c r="U74" s="227"/>
      <c r="V74" s="225"/>
      <c r="W74" s="221"/>
      <c r="AA74" s="170" t="b">
        <f t="shared" si="10"/>
        <v>0</v>
      </c>
      <c r="AB74" s="170" t="b">
        <f t="shared" si="11"/>
        <v>0</v>
      </c>
      <c r="AC74" s="170" t="b">
        <f t="shared" si="12"/>
        <v>0</v>
      </c>
      <c r="AD74" s="170" t="b">
        <f t="shared" si="13"/>
        <v>0</v>
      </c>
      <c r="AE74" s="170" t="b">
        <f t="shared" si="14"/>
        <v>0</v>
      </c>
      <c r="AF74" s="170" t="b">
        <f t="shared" si="15"/>
        <v>0</v>
      </c>
    </row>
    <row r="75" spans="1:32" ht="15.75" customHeight="1" thickBot="1" x14ac:dyDescent="0.35">
      <c r="A75" s="221"/>
      <c r="B75" s="221"/>
      <c r="C75" s="222"/>
      <c r="D75" s="219">
        <f t="shared" ca="1" si="8"/>
        <v>122</v>
      </c>
      <c r="E75" s="221"/>
      <c r="F75" s="221"/>
      <c r="G75" s="221"/>
      <c r="H75" s="223"/>
      <c r="I75" s="224"/>
      <c r="J75" s="221"/>
      <c r="K75" s="224"/>
      <c r="L75" s="216"/>
      <c r="M75" s="205" t="str">
        <f t="array" ref="M75">IF(I75="Yes",IF(NOT(K75),L75,K75),IF(I75&lt;&gt;"Yes",""))</f>
        <v/>
      </c>
      <c r="N75" s="223"/>
      <c r="O75" s="221"/>
      <c r="P75" s="221"/>
      <c r="Q75" s="226"/>
      <c r="R75" s="323"/>
      <c r="S75" s="210" t="str">
        <f t="shared" si="9"/>
        <v/>
      </c>
      <c r="T75" s="201"/>
      <c r="U75" s="227"/>
      <c r="V75" s="225"/>
      <c r="W75" s="221"/>
      <c r="AA75" s="170" t="b">
        <f t="shared" si="10"/>
        <v>0</v>
      </c>
      <c r="AB75" s="170" t="b">
        <f t="shared" si="11"/>
        <v>0</v>
      </c>
      <c r="AC75" s="170" t="b">
        <f t="shared" si="12"/>
        <v>0</v>
      </c>
      <c r="AD75" s="170" t="b">
        <f t="shared" si="13"/>
        <v>0</v>
      </c>
      <c r="AE75" s="170" t="b">
        <f t="shared" si="14"/>
        <v>0</v>
      </c>
      <c r="AF75" s="170" t="b">
        <f t="shared" si="15"/>
        <v>0</v>
      </c>
    </row>
    <row r="76" spans="1:32" ht="15" customHeight="1" x14ac:dyDescent="0.3">
      <c r="K76" s="229"/>
    </row>
  </sheetData>
  <sheetProtection selectLockedCells="1"/>
  <autoFilter ref="A3:W75" xr:uid="{00000000-0009-0000-0000-000001000000}"/>
  <conditionalFormatting sqref="L4:L75">
    <cfRule type="cellIs" dxfId="44" priority="6" operator="equal">
      <formula>"Yes"</formula>
    </cfRule>
  </conditionalFormatting>
  <conditionalFormatting sqref="K4:K75">
    <cfRule type="expression" priority="1">
      <formula>J4="Yes"</formula>
    </cfRule>
    <cfRule type="expression" dxfId="43" priority="2">
      <formula>J4=""</formula>
    </cfRule>
    <cfRule type="expression" dxfId="42" priority="3">
      <formula>J4="Unknown"</formula>
    </cfRule>
    <cfRule type="expression" dxfId="41" priority="7">
      <formula>J4="No"</formula>
    </cfRule>
  </conditionalFormatting>
  <conditionalFormatting sqref="I2 L2:L75">
    <cfRule type="cellIs" dxfId="40" priority="8" operator="equal">
      <formula>"Pending"</formula>
    </cfRule>
  </conditionalFormatting>
  <conditionalFormatting sqref="I2 L2:L75">
    <cfRule type="cellIs" dxfId="39" priority="9" operator="equal">
      <formula>"Not tested"</formula>
    </cfRule>
  </conditionalFormatting>
  <conditionalFormatting sqref="S4:S75">
    <cfRule type="cellIs" dxfId="38" priority="5" operator="equal">
      <formula>"No"</formula>
    </cfRule>
    <cfRule type="cellIs" dxfId="37" priority="10" operator="equal">
      <formula>""</formula>
    </cfRule>
  </conditionalFormatting>
  <conditionalFormatting sqref="L4:L75">
    <cfRule type="cellIs" dxfId="36" priority="11" operator="equal">
      <formula>"No (negative)"</formula>
    </cfRule>
  </conditionalFormatting>
  <conditionalFormatting sqref="D4:D75">
    <cfRule type="cellIs" dxfId="35" priority="12" operator="greaterThan">
      <formula>119</formula>
    </cfRule>
  </conditionalFormatting>
  <conditionalFormatting sqref="S4:S75">
    <cfRule type="cellIs" dxfId="34" priority="18" operator="equal">
      <formula>"Yes"</formula>
    </cfRule>
  </conditionalFormatting>
  <conditionalFormatting sqref="L4:L75">
    <cfRule type="expression" dxfId="33" priority="19">
      <formula>S4="Yes"</formula>
    </cfRule>
  </conditionalFormatting>
  <conditionalFormatting sqref="L4:L75">
    <cfRule type="expression" dxfId="32" priority="20">
      <formula>S4="No"</formula>
    </cfRule>
  </conditionalFormatting>
  <conditionalFormatting sqref="I1:I1048576">
    <cfRule type="cellIs" dxfId="31" priority="4" operator="equal">
      <formula>"Yes"</formula>
    </cfRule>
  </conditionalFormatting>
  <dataValidations count="19">
    <dataValidation type="custom" allowBlank="1" showDropDown="1" showInputMessage="1" prompt="Field will autopopulate as the rest of the line list is completed." sqref="M4:N75" xr:uid="{82BAEFA6-5FFF-4F64-8CA6-088682C9A4BE}">
      <formula1>OR(NOT(ISERROR(DATEVALUE(M4))), AND(ISNUMBER(M4), LEFT(CELL("format", M4))="D"))</formula1>
    </dataValidation>
    <dataValidation type="list" allowBlank="1" showInputMessage="1" showErrorMessage="1" prompt="COVID-19 Vaccination - Did this individual complete their initial COVID-19 vaccination series (i.e., one dose of J&amp;J vaccine or two doses of Pfizer or Moderna vaccine)" sqref="R4:R75" xr:uid="{861E73C9-448B-4F26-8393-F7845707AD73}">
      <formula1>"Yes,No,Unknown"</formula1>
    </dataValidation>
    <dataValidation type="date" allowBlank="1" showInputMessage="1" showErrorMessage="1" prompt="Most recent test date - Date of collection of most recent specimen tested (for residents who have been tested multiple times)." sqref="U4:U75" xr:uid="{FEA19755-1DB6-4CAA-A0BF-7E048EBF71F1}">
      <formula1>42005</formula1>
      <formula2>47848</formula2>
    </dataValidation>
    <dataValidation type="list" allowBlank="1" showInputMessage="1" showErrorMessage="1" prompt="Died? - Indicate whether or not resident died." sqref="P4:P75" xr:uid="{2CC2055F-5494-4315-8BFC-48E2D53957BB}">
      <formula1>"Yes,No"</formula1>
    </dataValidation>
    <dataValidation type="list" allowBlank="1" showInputMessage="1" showErrorMessage="1" prompt="Ever had symptoms? - Did the resident ever have any signs or symptoms of illness?" sqref="J4:J75" xr:uid="{D107AB66-7678-4B5D-B597-E073E8F0D413}">
      <formula1>"Yes,No,Unknown"</formula1>
    </dataValidation>
    <dataValidation type="custom" allowBlank="1" showDropDown="1" sqref="H2:I2" xr:uid="{76D58CEC-808D-4E88-ABCC-2469147C8E5A}">
      <formula1>OR(NOT(ISERROR(DATEVALUE(H2))), AND(ISNUMBER(H2), LEFT(CELL("format", H2))="D"))</formula1>
    </dataValidation>
    <dataValidation type="date" allowBlank="1" showInputMessage="1" showErrorMessage="1" prompt="Date of Birth - Enter the resident's date of birth." sqref="C4:C75" xr:uid="{6E5C7EB6-E4A9-4EE3-B373-7C8E08F24215}">
      <formula1>1</formula1>
      <formula2>73415</formula2>
    </dataValidation>
    <dataValidation type="date" allowBlank="1" showInputMessage="1" showErrorMessage="1" prompt="Date of death - If resident died, indicate date of death." sqref="Q4:Q75" xr:uid="{BD138491-36DE-4270-8F1F-9DC5808378DD}">
      <formula1>42005</formula1>
      <formula2>47848</formula2>
    </dataValidation>
    <dataValidation type="list" allowBlank="1" showInputMessage="1" showErrorMessage="1" prompt="Most recent test result - Enter most recent test result: positive, negative, or pending." sqref="T4:T75" xr:uid="{BE80D132-D3D2-4115-A318-9C1576A645E5}">
      <formula1>"Positive,Negative,Pending,Inconclusive"</formula1>
    </dataValidation>
    <dataValidation type="list" allowBlank="1" showInputMessage="1" showErrorMessage="1" prompt="Ever hospitalized? - If the resident was ever hospitalized, select &quot;Yes&quot;" sqref="O4:O75" xr:uid="{3382E44D-4D4C-4893-AEF5-FA76ADA39FE5}">
      <formula1>"Yes,No"</formula1>
    </dataValidation>
    <dataValidation type="list" allowBlank="1" showInputMessage="1" showErrorMessage="1" prompt="Current status - Select the current status of confirmed cases with respect to precautions." sqref="N4:N75" xr:uid="{28F08319-5CBC-4E28-8135-14513C24AAAA}">
      <formula1>"Excluded,Completed Isolation (Returned to Class),Unknown"</formula1>
    </dataValidation>
    <dataValidation allowBlank="1" showInputMessage="1" showErrorMessage="1" prompt="Field will autopopulate based on answer in column I." sqref="S3:S75" xr:uid="{683815C8-B53C-479D-A446-00DE9E27619E}"/>
    <dataValidation allowBlank="1" showInputMessage="1" showErrorMessage="1" prompt="Age will be calculated automatically based on date of birth." sqref="D3" xr:uid="{CE6A8EBF-0D4D-4ADB-A333-042F533E6F21}"/>
    <dataValidation type="custom" showInputMessage="1" showErrorMessage="1" sqref="D4:D75" xr:uid="{FCA7ED45-EA61-421F-B644-4DD7BEC25643}">
      <formula1>1</formula1>
    </dataValidation>
    <dataValidation allowBlank="1" showInputMessage="1" showErrorMessage="1" prompt="Field will autopopulate as the rest of the line list is completed." sqref="M3:N3" xr:uid="{DCCBF678-D818-49C1-A7F9-381A6B187F6D}"/>
    <dataValidation type="list" allowBlank="1" showErrorMessage="1" error="Please select from the box" sqref="E4:E75" xr:uid="{DD41D7FE-B874-4DEA-8708-8394071430D8}">
      <formula1>"Student,Staff"</formula1>
    </dataValidation>
    <dataValidation type="date" allowBlank="1" showDropDown="1" sqref="H4:H75" xr:uid="{B06D890F-4135-40C1-AFE5-B592B852D904}">
      <formula1>32874</formula1>
      <formula2>73415</formula2>
    </dataValidation>
    <dataValidation type="list" allowBlank="1" sqref="I4:I75" xr:uid="{6B4311FB-5FE5-454B-9988-8DEA12E12423}">
      <formula1>"Yes, No (Negative), No (Inconclusive),Not Tested, Pending"</formula1>
    </dataValidation>
    <dataValidation type="date" allowBlank="1" showInputMessage="1" showErrorMessage="1" sqref="K1:L1048576" xr:uid="{7EC8C0EA-066B-4985-955E-8B2C153C869D}">
      <formula1>32874</formula1>
      <formula2>55153</formula2>
    </dataValidation>
  </dataValidations>
  <hyperlinks>
    <hyperlink ref="R3" r:id="rId1" location=":~:text=When%20Are%20You%20Up%20to%20Date%3F" xr:uid="{E8439A1B-16AC-443D-AB8E-9D1CF9D29198}"/>
  </hyperlinks>
  <pageMargins left="0.7" right="0.7" top="0.75" bottom="0.75" header="0" footer="0"/>
  <pageSetup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34EFE-8A51-4200-ACC2-8814CA83A62C}">
  <dimension ref="A1:AP76"/>
  <sheetViews>
    <sheetView showZeros="0" workbookViewId="0">
      <pane xSplit="3" topLeftCell="D1" activePane="topRight" state="frozen"/>
      <selection pane="topRight" activeCell="A3" sqref="A3"/>
    </sheetView>
  </sheetViews>
  <sheetFormatPr defaultColWidth="11.19921875" defaultRowHeight="15" customHeight="1" x14ac:dyDescent="0.3"/>
  <cols>
    <col min="1" max="1" width="12.5" style="170" customWidth="1"/>
    <col min="2" max="2" width="15.59765625" style="170" customWidth="1"/>
    <col min="3" max="3" width="9.59765625" style="170" customWidth="1"/>
    <col min="4" max="4" width="8" style="170" customWidth="1"/>
    <col min="5" max="5" width="9.09765625" style="170" customWidth="1"/>
    <col min="6" max="6" width="9.69921875" style="170" customWidth="1"/>
    <col min="7" max="7" width="9.5" style="170" customWidth="1"/>
    <col min="8" max="8" width="10.8984375" style="170" customWidth="1"/>
    <col min="9" max="9" width="12.69921875" style="170" customWidth="1"/>
    <col min="10" max="10" width="12.5" style="170" customWidth="1"/>
    <col min="11" max="11" width="10.8984375" style="170" customWidth="1"/>
    <col min="12" max="12" width="15.69921875" style="170" customWidth="1"/>
    <col min="13" max="13" width="16.59765625" style="170" customWidth="1"/>
    <col min="14" max="14" width="29.09765625" style="170" customWidth="1"/>
    <col min="15" max="15" width="12.8984375" style="170" customWidth="1"/>
    <col min="16" max="16" width="8" style="170" customWidth="1"/>
    <col min="17" max="17" width="9.3984375" style="170" customWidth="1"/>
    <col min="18" max="18" width="27.8984375" style="170" bestFit="1" customWidth="1"/>
    <col min="19" max="19" width="14.3984375" style="170" customWidth="1"/>
    <col min="20" max="20" width="11.3984375" style="170" customWidth="1"/>
    <col min="21" max="21" width="13.59765625" style="170" customWidth="1"/>
    <col min="22" max="22" width="29.59765625" style="170" customWidth="1"/>
    <col min="23" max="23" width="55.19921875" style="170" customWidth="1"/>
    <col min="24" max="26" width="11.19921875" style="170"/>
    <col min="27" max="32" width="0" style="170" hidden="1" customWidth="1"/>
    <col min="33" max="16384" width="11.19921875" style="170"/>
  </cols>
  <sheetData>
    <row r="1" spans="1:42" s="171" customFormat="1" ht="15" customHeight="1" x14ac:dyDescent="0.3">
      <c r="A1" s="234" t="s">
        <v>142</v>
      </c>
      <c r="B1" s="167" t="s">
        <v>47</v>
      </c>
      <c r="C1" s="168"/>
      <c r="D1" s="169"/>
      <c r="E1" s="169"/>
      <c r="F1" s="169"/>
      <c r="G1" s="169"/>
      <c r="H1" s="169"/>
      <c r="I1" s="169"/>
      <c r="J1" s="169"/>
      <c r="K1" s="169"/>
      <c r="L1" s="169"/>
      <c r="M1" s="169"/>
      <c r="N1" s="169"/>
      <c r="O1" s="169"/>
      <c r="P1" s="169"/>
      <c r="Q1" s="169"/>
      <c r="R1" s="169"/>
      <c r="S1" s="169"/>
      <c r="T1" s="169"/>
      <c r="U1" s="169"/>
      <c r="V1" s="169"/>
      <c r="W1" s="169"/>
      <c r="X1" s="170"/>
      <c r="Y1" s="170"/>
      <c r="Z1" s="170"/>
      <c r="AA1" s="170"/>
      <c r="AB1" s="170"/>
      <c r="AC1" s="170"/>
      <c r="AD1" s="170"/>
      <c r="AE1" s="170"/>
      <c r="AF1" s="170"/>
      <c r="AG1" s="170"/>
      <c r="AH1" s="170"/>
      <c r="AI1" s="170"/>
      <c r="AJ1" s="170"/>
      <c r="AK1" s="170"/>
      <c r="AL1" s="170"/>
      <c r="AM1" s="170"/>
      <c r="AN1" s="170"/>
      <c r="AO1" s="170"/>
      <c r="AP1" s="170"/>
    </row>
    <row r="2" spans="1:42" ht="13.5" customHeight="1" x14ac:dyDescent="0.3">
      <c r="A2" s="172" t="s">
        <v>44</v>
      </c>
      <c r="B2" s="169"/>
      <c r="C2" s="173"/>
      <c r="D2" s="173"/>
      <c r="E2" s="173"/>
      <c r="F2" s="173"/>
      <c r="G2" s="173"/>
      <c r="H2" s="174"/>
      <c r="I2" s="175" t="s">
        <v>131</v>
      </c>
      <c r="J2" s="235"/>
      <c r="K2" s="176"/>
      <c r="L2" s="177"/>
      <c r="M2" s="178" t="s">
        <v>138</v>
      </c>
      <c r="N2" s="173"/>
      <c r="O2" s="179" t="s">
        <v>48</v>
      </c>
      <c r="P2" s="173"/>
      <c r="Q2" s="180"/>
      <c r="R2" s="245" t="s">
        <v>180</v>
      </c>
      <c r="S2" s="181" t="s">
        <v>139</v>
      </c>
      <c r="T2" s="173"/>
      <c r="U2" s="173"/>
      <c r="V2" s="182"/>
      <c r="W2" s="183"/>
    </row>
    <row r="3" spans="1:42" s="171" customFormat="1" ht="62.4" customHeight="1" thickBot="1" x14ac:dyDescent="0.35">
      <c r="A3" s="184" t="s">
        <v>5</v>
      </c>
      <c r="B3" s="184" t="s">
        <v>7</v>
      </c>
      <c r="C3" s="185" t="s">
        <v>132</v>
      </c>
      <c r="D3" s="186" t="s">
        <v>11</v>
      </c>
      <c r="E3" s="187" t="s">
        <v>133</v>
      </c>
      <c r="F3" s="188" t="s">
        <v>134</v>
      </c>
      <c r="G3" s="189" t="s">
        <v>17</v>
      </c>
      <c r="H3" s="190" t="s">
        <v>135</v>
      </c>
      <c r="I3" s="230" t="s">
        <v>160</v>
      </c>
      <c r="J3" s="187" t="s">
        <v>49</v>
      </c>
      <c r="K3" s="191" t="s">
        <v>136</v>
      </c>
      <c r="L3" s="192" t="s">
        <v>34</v>
      </c>
      <c r="M3" s="186" t="s">
        <v>137</v>
      </c>
      <c r="N3" s="193" t="s">
        <v>130</v>
      </c>
      <c r="O3" s="194" t="s">
        <v>50</v>
      </c>
      <c r="P3" s="195" t="s">
        <v>51</v>
      </c>
      <c r="Q3" s="196" t="s">
        <v>30</v>
      </c>
      <c r="R3" s="322" t="s">
        <v>179</v>
      </c>
      <c r="S3" s="197" t="s">
        <v>52</v>
      </c>
      <c r="T3" s="195" t="s">
        <v>36</v>
      </c>
      <c r="U3" s="195" t="s">
        <v>38</v>
      </c>
      <c r="V3" s="193" t="s">
        <v>129</v>
      </c>
      <c r="W3" s="195" t="s">
        <v>43</v>
      </c>
      <c r="X3" s="170"/>
      <c r="Y3" s="170"/>
      <c r="Z3" s="170"/>
      <c r="AA3" s="170" t="s">
        <v>184</v>
      </c>
      <c r="AB3" s="170" t="s">
        <v>185</v>
      </c>
      <c r="AC3" s="170" t="s">
        <v>188</v>
      </c>
      <c r="AD3" s="170" t="s">
        <v>186</v>
      </c>
      <c r="AE3" s="170" t="s">
        <v>187</v>
      </c>
      <c r="AF3" s="170" t="s">
        <v>189</v>
      </c>
      <c r="AG3" s="170"/>
      <c r="AH3" s="170"/>
    </row>
    <row r="4" spans="1:42" ht="15.75" customHeight="1" thickBot="1" x14ac:dyDescent="0.35">
      <c r="A4" s="198"/>
      <c r="B4" s="198"/>
      <c r="C4" s="199"/>
      <c r="D4" s="200">
        <f t="shared" ref="D4:D67" ca="1" si="0">ROUNDDOWN(YEARFRAC(C4, TODAY(), 1), 0)</f>
        <v>122</v>
      </c>
      <c r="E4" s="201"/>
      <c r="F4" s="201"/>
      <c r="G4" s="201"/>
      <c r="H4" s="202"/>
      <c r="I4" s="215"/>
      <c r="J4" s="201"/>
      <c r="K4" s="203"/>
      <c r="L4" s="204"/>
      <c r="M4" s="205" t="str">
        <f t="array" ref="M4">IF(I4="Yes",IF(NOT(K4),L4,K4),IF(I4&lt;&gt;"Yes",""))</f>
        <v/>
      </c>
      <c r="N4" s="206"/>
      <c r="O4" s="201"/>
      <c r="P4" s="207"/>
      <c r="Q4" s="208"/>
      <c r="R4" s="319"/>
      <c r="S4" s="210" t="str">
        <f>IF(I4="","",IF(I4="Yes","Yes","No"))</f>
        <v/>
      </c>
      <c r="T4" s="201"/>
      <c r="U4" s="209"/>
      <c r="V4" s="211"/>
      <c r="W4" s="201"/>
      <c r="AA4" s="170" t="b">
        <f>IF(I4="Yes",IF(E4="Student",IF(J4="Yes",K4,0)))</f>
        <v>0</v>
      </c>
      <c r="AB4" s="170" t="b">
        <f>IF(J4="Yes",IF(F4="Student",IF(J4="No",L4,0)))</f>
        <v>0</v>
      </c>
      <c r="AC4" s="170" t="b">
        <f>IF(AA4=0, AB4, AA4)</f>
        <v>0</v>
      </c>
      <c r="AD4" s="170" t="b">
        <f>IF(L4="Yes",IF(H4="Staff",IF(J4="Yes",K4,0)))</f>
        <v>0</v>
      </c>
      <c r="AE4" s="170" t="b">
        <f>IF(M4="Yes",IF(I4="Staff",IF(J4="No",L4,0)))</f>
        <v>0</v>
      </c>
      <c r="AF4" s="170" t="b">
        <f>IF(AD4=0, AE4, AD4)</f>
        <v>0</v>
      </c>
    </row>
    <row r="5" spans="1:42" ht="15.75" customHeight="1" thickBot="1" x14ac:dyDescent="0.35">
      <c r="A5" s="201"/>
      <c r="B5" s="201"/>
      <c r="C5" s="212"/>
      <c r="D5" s="213">
        <f t="shared" ca="1" si="0"/>
        <v>122</v>
      </c>
      <c r="E5" s="201"/>
      <c r="F5" s="201"/>
      <c r="G5" s="201"/>
      <c r="H5" s="214"/>
      <c r="I5" s="215"/>
      <c r="J5" s="201"/>
      <c r="K5" s="215"/>
      <c r="L5" s="216"/>
      <c r="M5" s="205" t="str">
        <f t="array" ref="M5">IF(I5="Yes",IF(NOT(K5),L5,K5),IF(I5&lt;&gt;"Yes",""))</f>
        <v/>
      </c>
      <c r="N5" s="206"/>
      <c r="O5" s="201"/>
      <c r="P5" s="217"/>
      <c r="Q5" s="218"/>
      <c r="R5" s="320"/>
      <c r="S5" s="210" t="str">
        <f t="shared" ref="S5:S68" si="1">IF(I5="","",IF(I5="Yes","Yes","No"))</f>
        <v/>
      </c>
      <c r="T5" s="201"/>
      <c r="U5" s="209"/>
      <c r="V5" s="206"/>
      <c r="W5" s="201"/>
      <c r="AA5" s="170" t="b">
        <f t="shared" ref="AA5:AA68" si="2">IF(I5="Yes",IF(E5="Student",IF(J5="Yes",K5,0)))</f>
        <v>0</v>
      </c>
      <c r="AB5" s="170" t="b">
        <f t="shared" ref="AB5:AB68" si="3">IF(J5="Yes",IF(F5="Student",IF(J5="No",L5,0)))</f>
        <v>0</v>
      </c>
      <c r="AC5" s="170" t="b">
        <f t="shared" ref="AC5:AC68" si="4">IF(AA5=0, AB5, AA5)</f>
        <v>0</v>
      </c>
      <c r="AD5" s="170" t="b">
        <f t="shared" ref="AD5:AD68" si="5">IF(L5="Yes",IF(H5="Staff",IF(J5="Yes",K5,0)))</f>
        <v>0</v>
      </c>
      <c r="AE5" s="170" t="b">
        <f t="shared" ref="AE5:AE68" si="6">IF(M5="Yes",IF(I5="Staff",IF(J5="No",L5,0)))</f>
        <v>0</v>
      </c>
      <c r="AF5" s="170" t="b">
        <f t="shared" ref="AF5:AF68" si="7">IF(AD5=0, AE5, AD5)</f>
        <v>0</v>
      </c>
    </row>
    <row r="6" spans="1:42" ht="15.75" customHeight="1" thickBot="1" x14ac:dyDescent="0.35">
      <c r="A6" s="201"/>
      <c r="B6" s="201"/>
      <c r="C6" s="212"/>
      <c r="D6" s="219">
        <f t="shared" ca="1" si="0"/>
        <v>122</v>
      </c>
      <c r="E6" s="201"/>
      <c r="F6" s="201"/>
      <c r="G6" s="201"/>
      <c r="H6" s="214"/>
      <c r="I6" s="215"/>
      <c r="J6" s="201"/>
      <c r="K6" s="215"/>
      <c r="L6" s="220"/>
      <c r="M6" s="205" t="str">
        <f t="array" ref="M6">IF(I6="Yes",IF(NOT(K6),L6,K6),IF(I6&lt;&gt;"Yes",""))</f>
        <v/>
      </c>
      <c r="N6" s="206"/>
      <c r="O6" s="201"/>
      <c r="P6" s="217"/>
      <c r="Q6" s="218"/>
      <c r="R6" s="320"/>
      <c r="S6" s="210" t="str">
        <f t="shared" si="1"/>
        <v/>
      </c>
      <c r="T6" s="201"/>
      <c r="U6" s="209"/>
      <c r="V6" s="206"/>
      <c r="W6" s="201"/>
      <c r="AA6" s="170" t="b">
        <f t="shared" si="2"/>
        <v>0</v>
      </c>
      <c r="AB6" s="170" t="b">
        <f t="shared" si="3"/>
        <v>0</v>
      </c>
      <c r="AC6" s="170" t="b">
        <f t="shared" si="4"/>
        <v>0</v>
      </c>
      <c r="AD6" s="170" t="b">
        <f t="shared" si="5"/>
        <v>0</v>
      </c>
      <c r="AE6" s="170" t="b">
        <f t="shared" si="6"/>
        <v>0</v>
      </c>
      <c r="AF6" s="170" t="b">
        <f t="shared" si="7"/>
        <v>0</v>
      </c>
    </row>
    <row r="7" spans="1:42" ht="15.75" customHeight="1" thickBot="1" x14ac:dyDescent="0.35">
      <c r="A7" s="221"/>
      <c r="B7" s="221"/>
      <c r="C7" s="222"/>
      <c r="D7" s="219">
        <f t="shared" ca="1" si="0"/>
        <v>122</v>
      </c>
      <c r="E7" s="221"/>
      <c r="F7" s="221"/>
      <c r="G7" s="221"/>
      <c r="H7" s="223"/>
      <c r="I7" s="224"/>
      <c r="J7" s="221"/>
      <c r="K7" s="224"/>
      <c r="L7" s="216"/>
      <c r="M7" s="205" t="str">
        <f t="array" ref="M7">IF(I7="Yes",IF(NOT(K7),L7,K7),IF(I7&lt;&gt;"Yes",""))</f>
        <v/>
      </c>
      <c r="N7" s="225"/>
      <c r="O7" s="221"/>
      <c r="P7" s="221"/>
      <c r="Q7" s="226"/>
      <c r="R7" s="323"/>
      <c r="S7" s="210" t="str">
        <f t="shared" si="1"/>
        <v/>
      </c>
      <c r="T7" s="201"/>
      <c r="U7" s="227"/>
      <c r="V7" s="225"/>
      <c r="W7" s="221"/>
      <c r="AA7" s="170" t="b">
        <f t="shared" si="2"/>
        <v>0</v>
      </c>
      <c r="AB7" s="170" t="b">
        <f t="shared" si="3"/>
        <v>0</v>
      </c>
      <c r="AC7" s="170" t="b">
        <f t="shared" si="4"/>
        <v>0</v>
      </c>
      <c r="AD7" s="170" t="b">
        <f t="shared" si="5"/>
        <v>0</v>
      </c>
      <c r="AE7" s="170" t="b">
        <f t="shared" si="6"/>
        <v>0</v>
      </c>
      <c r="AF7" s="170" t="b">
        <f t="shared" si="7"/>
        <v>0</v>
      </c>
    </row>
    <row r="8" spans="1:42" ht="15.75" customHeight="1" thickBot="1" x14ac:dyDescent="0.35">
      <c r="A8" s="221"/>
      <c r="B8" s="221"/>
      <c r="C8" s="222"/>
      <c r="D8" s="219">
        <f t="shared" ca="1" si="0"/>
        <v>122</v>
      </c>
      <c r="E8" s="231"/>
      <c r="F8" s="221"/>
      <c r="G8" s="221"/>
      <c r="H8" s="223"/>
      <c r="I8" s="224"/>
      <c r="J8" s="221"/>
      <c r="K8" s="224"/>
      <c r="L8" s="216"/>
      <c r="M8" s="205" t="str">
        <f t="array" ref="M8">IF(I8="Yes",IF(NOT(K8),L8,K8),IF(I8&lt;&gt;"Yes",""))</f>
        <v/>
      </c>
      <c r="N8" s="223"/>
      <c r="O8" s="221"/>
      <c r="P8" s="221"/>
      <c r="Q8" s="226"/>
      <c r="R8" s="323"/>
      <c r="S8" s="210" t="str">
        <f t="shared" si="1"/>
        <v/>
      </c>
      <c r="T8" s="201"/>
      <c r="U8" s="227"/>
      <c r="V8" s="225"/>
      <c r="W8" s="221"/>
      <c r="AA8" s="170" t="b">
        <f t="shared" si="2"/>
        <v>0</v>
      </c>
      <c r="AB8" s="170" t="b">
        <f t="shared" si="3"/>
        <v>0</v>
      </c>
      <c r="AC8" s="170" t="b">
        <f t="shared" si="4"/>
        <v>0</v>
      </c>
      <c r="AD8" s="170" t="b">
        <f t="shared" si="5"/>
        <v>0</v>
      </c>
      <c r="AE8" s="170" t="b">
        <f t="shared" si="6"/>
        <v>0</v>
      </c>
      <c r="AF8" s="170" t="b">
        <f t="shared" si="7"/>
        <v>0</v>
      </c>
    </row>
    <row r="9" spans="1:42" ht="15.75" customHeight="1" thickBot="1" x14ac:dyDescent="0.35">
      <c r="A9" s="221"/>
      <c r="B9" s="221"/>
      <c r="C9" s="222"/>
      <c r="D9" s="219">
        <f t="shared" ca="1" si="0"/>
        <v>122</v>
      </c>
      <c r="E9" s="221"/>
      <c r="F9" s="221"/>
      <c r="G9" s="221"/>
      <c r="H9" s="223"/>
      <c r="I9" s="224"/>
      <c r="J9" s="221"/>
      <c r="K9" s="224"/>
      <c r="L9" s="216"/>
      <c r="M9" s="205" t="str">
        <f t="array" ref="M9">IF(I9="Yes",IF(NOT(K9),L9,K9),IF(I9&lt;&gt;"Yes",""))</f>
        <v/>
      </c>
      <c r="N9" s="223"/>
      <c r="O9" s="221"/>
      <c r="P9" s="221"/>
      <c r="Q9" s="226"/>
      <c r="R9" s="323"/>
      <c r="S9" s="210" t="str">
        <f t="shared" si="1"/>
        <v/>
      </c>
      <c r="T9" s="201"/>
      <c r="U9" s="227"/>
      <c r="V9" s="225"/>
      <c r="W9" s="221"/>
      <c r="AA9" s="170" t="b">
        <f t="shared" si="2"/>
        <v>0</v>
      </c>
      <c r="AB9" s="170" t="b">
        <f t="shared" si="3"/>
        <v>0</v>
      </c>
      <c r="AC9" s="170" t="b">
        <f t="shared" si="4"/>
        <v>0</v>
      </c>
      <c r="AD9" s="170" t="b">
        <f t="shared" si="5"/>
        <v>0</v>
      </c>
      <c r="AE9" s="170" t="b">
        <f t="shared" si="6"/>
        <v>0</v>
      </c>
      <c r="AF9" s="170" t="b">
        <f t="shared" si="7"/>
        <v>0</v>
      </c>
    </row>
    <row r="10" spans="1:42" ht="15.75" customHeight="1" thickBot="1" x14ac:dyDescent="0.35">
      <c r="A10" s="221"/>
      <c r="B10" s="221"/>
      <c r="C10" s="222"/>
      <c r="D10" s="219">
        <f t="shared" ca="1" si="0"/>
        <v>122</v>
      </c>
      <c r="E10" s="221"/>
      <c r="F10" s="221"/>
      <c r="G10" s="221"/>
      <c r="H10" s="223"/>
      <c r="I10" s="224"/>
      <c r="J10" s="221"/>
      <c r="K10" s="224"/>
      <c r="L10" s="216"/>
      <c r="M10" s="205" t="str">
        <f t="array" ref="M10">IF(I10="Yes",IF(NOT(K10),L10,K10),IF(I10&lt;&gt;"Yes",""))</f>
        <v/>
      </c>
      <c r="N10" s="223"/>
      <c r="O10" s="221"/>
      <c r="P10" s="221"/>
      <c r="Q10" s="226"/>
      <c r="R10" s="323"/>
      <c r="S10" s="210" t="str">
        <f t="shared" si="1"/>
        <v/>
      </c>
      <c r="T10" s="201"/>
      <c r="U10" s="227"/>
      <c r="V10" s="225"/>
      <c r="W10" s="221"/>
      <c r="AA10" s="170" t="b">
        <f t="shared" si="2"/>
        <v>0</v>
      </c>
      <c r="AB10" s="170" t="b">
        <f t="shared" si="3"/>
        <v>0</v>
      </c>
      <c r="AC10" s="170" t="b">
        <f t="shared" si="4"/>
        <v>0</v>
      </c>
      <c r="AD10" s="170" t="b">
        <f t="shared" si="5"/>
        <v>0</v>
      </c>
      <c r="AE10" s="170" t="b">
        <f t="shared" si="6"/>
        <v>0</v>
      </c>
      <c r="AF10" s="170" t="b">
        <f t="shared" si="7"/>
        <v>0</v>
      </c>
    </row>
    <row r="11" spans="1:42" ht="15.75" customHeight="1" thickBot="1" x14ac:dyDescent="0.35">
      <c r="A11" s="221"/>
      <c r="B11" s="221"/>
      <c r="C11" s="222"/>
      <c r="D11" s="219">
        <f t="shared" ca="1" si="0"/>
        <v>122</v>
      </c>
      <c r="E11" s="221"/>
      <c r="F11" s="221"/>
      <c r="G11" s="221"/>
      <c r="H11" s="223"/>
      <c r="I11" s="224"/>
      <c r="J11" s="221"/>
      <c r="K11" s="224"/>
      <c r="L11" s="220"/>
      <c r="M11" s="205" t="str">
        <f t="array" ref="M11">IF(I11="Yes",IF(NOT(K11),L11,K11),IF(I11&lt;&gt;"Yes",""))</f>
        <v/>
      </c>
      <c r="N11" s="223"/>
      <c r="O11" s="221"/>
      <c r="P11" s="221"/>
      <c r="Q11" s="226"/>
      <c r="R11" s="323"/>
      <c r="S11" s="210" t="str">
        <f t="shared" si="1"/>
        <v/>
      </c>
      <c r="T11" s="201"/>
      <c r="U11" s="227"/>
      <c r="V11" s="225"/>
      <c r="W11" s="221"/>
      <c r="AA11" s="170" t="b">
        <f t="shared" si="2"/>
        <v>0</v>
      </c>
      <c r="AB11" s="170" t="b">
        <f t="shared" si="3"/>
        <v>0</v>
      </c>
      <c r="AC11" s="170" t="b">
        <f t="shared" si="4"/>
        <v>0</v>
      </c>
      <c r="AD11" s="170" t="b">
        <f t="shared" si="5"/>
        <v>0</v>
      </c>
      <c r="AE11" s="170" t="b">
        <f t="shared" si="6"/>
        <v>0</v>
      </c>
      <c r="AF11" s="170" t="b">
        <f t="shared" si="7"/>
        <v>0</v>
      </c>
    </row>
    <row r="12" spans="1:42" ht="15.75" customHeight="1" thickBot="1" x14ac:dyDescent="0.35">
      <c r="A12" s="221"/>
      <c r="B12" s="221"/>
      <c r="C12" s="222"/>
      <c r="D12" s="219">
        <f t="shared" ca="1" si="0"/>
        <v>122</v>
      </c>
      <c r="E12" s="221"/>
      <c r="F12" s="221"/>
      <c r="G12" s="221"/>
      <c r="H12" s="223"/>
      <c r="I12" s="224"/>
      <c r="J12" s="221"/>
      <c r="K12" s="224"/>
      <c r="L12" s="216"/>
      <c r="M12" s="205" t="str">
        <f t="array" ref="M12">IF(I12="Yes",IF(NOT(K12),L12,K12),IF(I12&lt;&gt;"Yes",""))</f>
        <v/>
      </c>
      <c r="N12" s="223"/>
      <c r="O12" s="221"/>
      <c r="P12" s="221"/>
      <c r="Q12" s="226"/>
      <c r="R12" s="323"/>
      <c r="S12" s="210" t="str">
        <f t="shared" si="1"/>
        <v/>
      </c>
      <c r="T12" s="201"/>
      <c r="U12" s="227"/>
      <c r="V12" s="225"/>
      <c r="W12" s="221"/>
      <c r="AA12" s="170" t="b">
        <f t="shared" si="2"/>
        <v>0</v>
      </c>
      <c r="AB12" s="170" t="b">
        <f t="shared" si="3"/>
        <v>0</v>
      </c>
      <c r="AC12" s="170" t="b">
        <f t="shared" si="4"/>
        <v>0</v>
      </c>
      <c r="AD12" s="170" t="b">
        <f t="shared" si="5"/>
        <v>0</v>
      </c>
      <c r="AE12" s="170" t="b">
        <f t="shared" si="6"/>
        <v>0</v>
      </c>
      <c r="AF12" s="170" t="b">
        <f t="shared" si="7"/>
        <v>0</v>
      </c>
    </row>
    <row r="13" spans="1:42" ht="15.75" customHeight="1" thickBot="1" x14ac:dyDescent="0.35">
      <c r="A13" s="221"/>
      <c r="B13" s="221"/>
      <c r="C13" s="222"/>
      <c r="D13" s="219">
        <f t="shared" ca="1" si="0"/>
        <v>122</v>
      </c>
      <c r="E13" s="221"/>
      <c r="F13" s="221"/>
      <c r="G13" s="221"/>
      <c r="H13" s="223"/>
      <c r="I13" s="224"/>
      <c r="J13" s="221"/>
      <c r="K13" s="224"/>
      <c r="L13" s="216"/>
      <c r="M13" s="205" t="str">
        <f t="array" ref="M13">IF(I13="Yes",IF(NOT(K13),L13,K13),IF(I13&lt;&gt;"Yes",""))</f>
        <v/>
      </c>
      <c r="N13" s="223"/>
      <c r="O13" s="221"/>
      <c r="P13" s="221"/>
      <c r="Q13" s="226"/>
      <c r="R13" s="323"/>
      <c r="S13" s="210" t="str">
        <f t="shared" si="1"/>
        <v/>
      </c>
      <c r="T13" s="201"/>
      <c r="U13" s="227"/>
      <c r="V13" s="225"/>
      <c r="W13" s="221"/>
      <c r="AA13" s="170" t="b">
        <f t="shared" si="2"/>
        <v>0</v>
      </c>
      <c r="AB13" s="170" t="b">
        <f t="shared" si="3"/>
        <v>0</v>
      </c>
      <c r="AC13" s="170" t="b">
        <f t="shared" si="4"/>
        <v>0</v>
      </c>
      <c r="AD13" s="170" t="b">
        <f t="shared" si="5"/>
        <v>0</v>
      </c>
      <c r="AE13" s="170" t="b">
        <f t="shared" si="6"/>
        <v>0</v>
      </c>
      <c r="AF13" s="170" t="b">
        <f t="shared" si="7"/>
        <v>0</v>
      </c>
    </row>
    <row r="14" spans="1:42" ht="15.75" customHeight="1" thickBot="1" x14ac:dyDescent="0.35">
      <c r="A14" s="221"/>
      <c r="B14" s="221"/>
      <c r="C14" s="222"/>
      <c r="D14" s="219">
        <f t="shared" ca="1" si="0"/>
        <v>122</v>
      </c>
      <c r="E14" s="221"/>
      <c r="F14" s="221"/>
      <c r="G14" s="221"/>
      <c r="H14" s="223"/>
      <c r="I14" s="224"/>
      <c r="J14" s="221"/>
      <c r="K14" s="224"/>
      <c r="L14" s="216"/>
      <c r="M14" s="205" t="str">
        <f t="array" ref="M14">IF(I14="Yes",IF(NOT(K14),L14,K14),IF(I14&lt;&gt;"Yes",""))</f>
        <v/>
      </c>
      <c r="N14" s="223"/>
      <c r="O14" s="221"/>
      <c r="P14" s="221"/>
      <c r="Q14" s="226"/>
      <c r="R14" s="323"/>
      <c r="S14" s="210" t="str">
        <f t="shared" si="1"/>
        <v/>
      </c>
      <c r="T14" s="201"/>
      <c r="U14" s="227"/>
      <c r="V14" s="225"/>
      <c r="W14" s="221"/>
      <c r="AA14" s="170" t="b">
        <f t="shared" si="2"/>
        <v>0</v>
      </c>
      <c r="AB14" s="170" t="b">
        <f t="shared" si="3"/>
        <v>0</v>
      </c>
      <c r="AC14" s="170" t="b">
        <f t="shared" si="4"/>
        <v>0</v>
      </c>
      <c r="AD14" s="170" t="b">
        <f t="shared" si="5"/>
        <v>0</v>
      </c>
      <c r="AE14" s="170" t="b">
        <f t="shared" si="6"/>
        <v>0</v>
      </c>
      <c r="AF14" s="170" t="b">
        <f t="shared" si="7"/>
        <v>0</v>
      </c>
    </row>
    <row r="15" spans="1:42" ht="15.75" customHeight="1" thickBot="1" x14ac:dyDescent="0.35">
      <c r="A15" s="221"/>
      <c r="B15" s="221"/>
      <c r="C15" s="222"/>
      <c r="D15" s="219">
        <f t="shared" ca="1" si="0"/>
        <v>122</v>
      </c>
      <c r="E15" s="221"/>
      <c r="F15" s="221"/>
      <c r="G15" s="221"/>
      <c r="H15" s="223"/>
      <c r="I15" s="224"/>
      <c r="J15" s="221"/>
      <c r="K15" s="224"/>
      <c r="L15" s="220"/>
      <c r="M15" s="205" t="str">
        <f t="array" ref="M15">IF(I15="Yes",IF(NOT(K15),L15,K15),IF(I15&lt;&gt;"Yes",""))</f>
        <v/>
      </c>
      <c r="N15" s="223"/>
      <c r="O15" s="221"/>
      <c r="P15" s="221"/>
      <c r="Q15" s="226"/>
      <c r="R15" s="323"/>
      <c r="S15" s="210" t="str">
        <f t="shared" si="1"/>
        <v/>
      </c>
      <c r="T15" s="201"/>
      <c r="U15" s="227"/>
      <c r="V15" s="225"/>
      <c r="W15" s="221"/>
      <c r="AA15" s="170" t="b">
        <f t="shared" si="2"/>
        <v>0</v>
      </c>
      <c r="AB15" s="170" t="b">
        <f t="shared" si="3"/>
        <v>0</v>
      </c>
      <c r="AC15" s="170" t="b">
        <f t="shared" si="4"/>
        <v>0</v>
      </c>
      <c r="AD15" s="170" t="b">
        <f t="shared" si="5"/>
        <v>0</v>
      </c>
      <c r="AE15" s="170" t="b">
        <f t="shared" si="6"/>
        <v>0</v>
      </c>
      <c r="AF15" s="170" t="b">
        <f t="shared" si="7"/>
        <v>0</v>
      </c>
    </row>
    <row r="16" spans="1:42" ht="15.75" customHeight="1" thickBot="1" x14ac:dyDescent="0.35">
      <c r="A16" s="221"/>
      <c r="B16" s="221"/>
      <c r="C16" s="222"/>
      <c r="D16" s="219">
        <f t="shared" ca="1" si="0"/>
        <v>122</v>
      </c>
      <c r="E16" s="221"/>
      <c r="F16" s="221"/>
      <c r="G16" s="221"/>
      <c r="H16" s="223"/>
      <c r="I16" s="224"/>
      <c r="J16" s="221"/>
      <c r="K16" s="224"/>
      <c r="L16" s="216"/>
      <c r="M16" s="205" t="str">
        <f t="array" ref="M16">IF(I16="Yes",IF(NOT(K16),L16,K16),IF(I16&lt;&gt;"Yes",""))</f>
        <v/>
      </c>
      <c r="N16" s="223"/>
      <c r="O16" s="221"/>
      <c r="P16" s="221"/>
      <c r="Q16" s="226"/>
      <c r="R16" s="323"/>
      <c r="S16" s="210" t="str">
        <f t="shared" si="1"/>
        <v/>
      </c>
      <c r="T16" s="201"/>
      <c r="U16" s="227"/>
      <c r="V16" s="225"/>
      <c r="W16" s="221"/>
      <c r="AA16" s="170" t="b">
        <f t="shared" si="2"/>
        <v>0</v>
      </c>
      <c r="AB16" s="170" t="b">
        <f t="shared" si="3"/>
        <v>0</v>
      </c>
      <c r="AC16" s="170" t="b">
        <f t="shared" si="4"/>
        <v>0</v>
      </c>
      <c r="AD16" s="170" t="b">
        <f t="shared" si="5"/>
        <v>0</v>
      </c>
      <c r="AE16" s="170" t="b">
        <f t="shared" si="6"/>
        <v>0</v>
      </c>
      <c r="AF16" s="170" t="b">
        <f t="shared" si="7"/>
        <v>0</v>
      </c>
    </row>
    <row r="17" spans="1:32" ht="15.75" customHeight="1" thickBot="1" x14ac:dyDescent="0.35">
      <c r="A17" s="221"/>
      <c r="B17" s="221"/>
      <c r="C17" s="222"/>
      <c r="D17" s="219">
        <f t="shared" ca="1" si="0"/>
        <v>122</v>
      </c>
      <c r="E17" s="221"/>
      <c r="F17" s="221"/>
      <c r="G17" s="221"/>
      <c r="H17" s="223"/>
      <c r="I17" s="224"/>
      <c r="J17" s="221"/>
      <c r="K17" s="224"/>
      <c r="L17" s="216"/>
      <c r="M17" s="205" t="str">
        <f t="array" ref="M17">IF(I17="Yes",IF(NOT(K17),L17,K17),IF(I17&lt;&gt;"Yes",""))</f>
        <v/>
      </c>
      <c r="N17" s="223"/>
      <c r="O17" s="221"/>
      <c r="P17" s="221"/>
      <c r="Q17" s="226"/>
      <c r="R17" s="323"/>
      <c r="S17" s="210" t="str">
        <f t="shared" si="1"/>
        <v/>
      </c>
      <c r="T17" s="201"/>
      <c r="U17" s="227"/>
      <c r="V17" s="225"/>
      <c r="W17" s="221"/>
      <c r="AA17" s="170" t="b">
        <f t="shared" si="2"/>
        <v>0</v>
      </c>
      <c r="AB17" s="170" t="b">
        <f t="shared" si="3"/>
        <v>0</v>
      </c>
      <c r="AC17" s="170" t="b">
        <f t="shared" si="4"/>
        <v>0</v>
      </c>
      <c r="AD17" s="170" t="b">
        <f t="shared" si="5"/>
        <v>0</v>
      </c>
      <c r="AE17" s="170" t="b">
        <f t="shared" si="6"/>
        <v>0</v>
      </c>
      <c r="AF17" s="170" t="b">
        <f t="shared" si="7"/>
        <v>0</v>
      </c>
    </row>
    <row r="18" spans="1:32" ht="15.75" customHeight="1" thickBot="1" x14ac:dyDescent="0.35">
      <c r="A18" s="221"/>
      <c r="B18" s="221"/>
      <c r="C18" s="222"/>
      <c r="D18" s="219">
        <f t="shared" ca="1" si="0"/>
        <v>122</v>
      </c>
      <c r="E18" s="221"/>
      <c r="F18" s="221"/>
      <c r="G18" s="221"/>
      <c r="H18" s="223"/>
      <c r="I18" s="224"/>
      <c r="J18" s="221"/>
      <c r="K18" s="224"/>
      <c r="L18" s="216"/>
      <c r="M18" s="205" t="str">
        <f t="array" ref="M18">IF(I18="Yes",IF(NOT(K18),L18,K18),IF(I18&lt;&gt;"Yes",""))</f>
        <v/>
      </c>
      <c r="N18" s="223"/>
      <c r="O18" s="221"/>
      <c r="P18" s="221"/>
      <c r="Q18" s="226"/>
      <c r="R18" s="323"/>
      <c r="S18" s="210" t="str">
        <f t="shared" si="1"/>
        <v/>
      </c>
      <c r="T18" s="201"/>
      <c r="U18" s="227"/>
      <c r="V18" s="225"/>
      <c r="W18" s="221"/>
      <c r="AA18" s="170" t="b">
        <f t="shared" si="2"/>
        <v>0</v>
      </c>
      <c r="AB18" s="170" t="b">
        <f t="shared" si="3"/>
        <v>0</v>
      </c>
      <c r="AC18" s="170" t="b">
        <f t="shared" si="4"/>
        <v>0</v>
      </c>
      <c r="AD18" s="170" t="b">
        <f t="shared" si="5"/>
        <v>0</v>
      </c>
      <c r="AE18" s="170" t="b">
        <f t="shared" si="6"/>
        <v>0</v>
      </c>
      <c r="AF18" s="170" t="b">
        <f t="shared" si="7"/>
        <v>0</v>
      </c>
    </row>
    <row r="19" spans="1:32" ht="15.75" customHeight="1" thickBot="1" x14ac:dyDescent="0.35">
      <c r="A19" s="221"/>
      <c r="B19" s="221"/>
      <c r="C19" s="222"/>
      <c r="D19" s="219">
        <f t="shared" ca="1" si="0"/>
        <v>122</v>
      </c>
      <c r="E19" s="221"/>
      <c r="F19" s="221"/>
      <c r="G19" s="221"/>
      <c r="H19" s="223"/>
      <c r="I19" s="224"/>
      <c r="J19" s="221"/>
      <c r="K19" s="224"/>
      <c r="L19" s="216"/>
      <c r="M19" s="205" t="str">
        <f t="array" ref="M19">IF(I19="Yes",IF(NOT(K19),L19,K19),IF(I19&lt;&gt;"Yes",""))</f>
        <v/>
      </c>
      <c r="N19" s="223"/>
      <c r="O19" s="221"/>
      <c r="P19" s="221"/>
      <c r="Q19" s="226"/>
      <c r="R19" s="323"/>
      <c r="S19" s="210" t="str">
        <f t="shared" si="1"/>
        <v/>
      </c>
      <c r="T19" s="201"/>
      <c r="U19" s="227"/>
      <c r="V19" s="225"/>
      <c r="W19" s="221"/>
      <c r="AA19" s="170" t="b">
        <f t="shared" si="2"/>
        <v>0</v>
      </c>
      <c r="AB19" s="170" t="b">
        <f t="shared" si="3"/>
        <v>0</v>
      </c>
      <c r="AC19" s="170" t="b">
        <f t="shared" si="4"/>
        <v>0</v>
      </c>
      <c r="AD19" s="170" t="b">
        <f t="shared" si="5"/>
        <v>0</v>
      </c>
      <c r="AE19" s="170" t="b">
        <f t="shared" si="6"/>
        <v>0</v>
      </c>
      <c r="AF19" s="170" t="b">
        <f t="shared" si="7"/>
        <v>0</v>
      </c>
    </row>
    <row r="20" spans="1:32" ht="15.75" customHeight="1" thickBot="1" x14ac:dyDescent="0.35">
      <c r="A20" s="221"/>
      <c r="B20" s="221"/>
      <c r="C20" s="222"/>
      <c r="D20" s="219">
        <f t="shared" ca="1" si="0"/>
        <v>122</v>
      </c>
      <c r="E20" s="221"/>
      <c r="F20" s="221"/>
      <c r="G20" s="221"/>
      <c r="H20" s="223"/>
      <c r="I20" s="224"/>
      <c r="J20" s="221"/>
      <c r="K20" s="224"/>
      <c r="L20" s="220"/>
      <c r="M20" s="205" t="str">
        <f t="array" ref="M20">IF(I20="Yes",IF(NOT(K20),L20,K20),IF(I20&lt;&gt;"Yes",""))</f>
        <v/>
      </c>
      <c r="N20" s="223"/>
      <c r="O20" s="221"/>
      <c r="P20" s="221"/>
      <c r="Q20" s="226"/>
      <c r="R20" s="323"/>
      <c r="S20" s="210" t="str">
        <f t="shared" si="1"/>
        <v/>
      </c>
      <c r="T20" s="201"/>
      <c r="U20" s="227"/>
      <c r="V20" s="225"/>
      <c r="W20" s="221"/>
      <c r="AA20" s="170" t="b">
        <f t="shared" si="2"/>
        <v>0</v>
      </c>
      <c r="AB20" s="170" t="b">
        <f t="shared" si="3"/>
        <v>0</v>
      </c>
      <c r="AC20" s="170" t="b">
        <f t="shared" si="4"/>
        <v>0</v>
      </c>
      <c r="AD20" s="170" t="b">
        <f t="shared" si="5"/>
        <v>0</v>
      </c>
      <c r="AE20" s="170" t="b">
        <f t="shared" si="6"/>
        <v>0</v>
      </c>
      <c r="AF20" s="170" t="b">
        <f t="shared" si="7"/>
        <v>0</v>
      </c>
    </row>
    <row r="21" spans="1:32" ht="15.75" customHeight="1" thickBot="1" x14ac:dyDescent="0.35">
      <c r="A21" s="221"/>
      <c r="B21" s="221"/>
      <c r="C21" s="222"/>
      <c r="D21" s="219">
        <f t="shared" ca="1" si="0"/>
        <v>122</v>
      </c>
      <c r="E21" s="221"/>
      <c r="F21" s="221"/>
      <c r="G21" s="221"/>
      <c r="H21" s="223"/>
      <c r="I21" s="224"/>
      <c r="J21" s="221"/>
      <c r="K21" s="224"/>
      <c r="L21" s="216"/>
      <c r="M21" s="205" t="str">
        <f t="array" ref="M21">IF(I21="Yes",IF(NOT(K21),L21,K21),IF(I21&lt;&gt;"Yes",""))</f>
        <v/>
      </c>
      <c r="N21" s="223"/>
      <c r="O21" s="221"/>
      <c r="P21" s="221"/>
      <c r="Q21" s="226"/>
      <c r="R21" s="323"/>
      <c r="S21" s="210" t="str">
        <f t="shared" si="1"/>
        <v/>
      </c>
      <c r="T21" s="201"/>
      <c r="U21" s="227"/>
      <c r="V21" s="225"/>
      <c r="W21" s="221"/>
      <c r="AA21" s="170" t="b">
        <f t="shared" si="2"/>
        <v>0</v>
      </c>
      <c r="AB21" s="170" t="b">
        <f t="shared" si="3"/>
        <v>0</v>
      </c>
      <c r="AC21" s="170" t="b">
        <f t="shared" si="4"/>
        <v>0</v>
      </c>
      <c r="AD21" s="170" t="b">
        <f t="shared" si="5"/>
        <v>0</v>
      </c>
      <c r="AE21" s="170" t="b">
        <f t="shared" si="6"/>
        <v>0</v>
      </c>
      <c r="AF21" s="170" t="b">
        <f t="shared" si="7"/>
        <v>0</v>
      </c>
    </row>
    <row r="22" spans="1:32" ht="15.75" customHeight="1" thickBot="1" x14ac:dyDescent="0.35">
      <c r="A22" s="221"/>
      <c r="B22" s="221"/>
      <c r="C22" s="222"/>
      <c r="D22" s="219">
        <f t="shared" ca="1" si="0"/>
        <v>122</v>
      </c>
      <c r="E22" s="221"/>
      <c r="F22" s="221"/>
      <c r="G22" s="221"/>
      <c r="H22" s="223"/>
      <c r="I22" s="224"/>
      <c r="J22" s="221"/>
      <c r="K22" s="224"/>
      <c r="L22" s="220"/>
      <c r="M22" s="205" t="str">
        <f t="array" ref="M22">IF(I22="Yes",IF(NOT(K22),L22,K22),IF(I22&lt;&gt;"Yes",""))</f>
        <v/>
      </c>
      <c r="N22" s="223"/>
      <c r="O22" s="221"/>
      <c r="P22" s="221"/>
      <c r="Q22" s="226"/>
      <c r="R22" s="323"/>
      <c r="S22" s="210" t="str">
        <f t="shared" si="1"/>
        <v/>
      </c>
      <c r="T22" s="201"/>
      <c r="U22" s="227"/>
      <c r="V22" s="225"/>
      <c r="W22" s="221"/>
      <c r="AA22" s="170" t="b">
        <f t="shared" si="2"/>
        <v>0</v>
      </c>
      <c r="AB22" s="170" t="b">
        <f t="shared" si="3"/>
        <v>0</v>
      </c>
      <c r="AC22" s="170" t="b">
        <f t="shared" si="4"/>
        <v>0</v>
      </c>
      <c r="AD22" s="170" t="b">
        <f t="shared" si="5"/>
        <v>0</v>
      </c>
      <c r="AE22" s="170" t="b">
        <f t="shared" si="6"/>
        <v>0</v>
      </c>
      <c r="AF22" s="170" t="b">
        <f t="shared" si="7"/>
        <v>0</v>
      </c>
    </row>
    <row r="23" spans="1:32" ht="15.75" customHeight="1" thickBot="1" x14ac:dyDescent="0.35">
      <c r="A23" s="221"/>
      <c r="B23" s="221"/>
      <c r="C23" s="222"/>
      <c r="D23" s="219">
        <f t="shared" ca="1" si="0"/>
        <v>122</v>
      </c>
      <c r="E23" s="221"/>
      <c r="F23" s="221"/>
      <c r="G23" s="221"/>
      <c r="H23" s="223"/>
      <c r="I23" s="224"/>
      <c r="J23" s="221"/>
      <c r="K23" s="224"/>
      <c r="L23" s="216"/>
      <c r="M23" s="205" t="str">
        <f t="array" ref="M23">IF(I23="Yes",IF(NOT(K23),L23,K23),IF(I23&lt;&gt;"Yes",""))</f>
        <v/>
      </c>
      <c r="N23" s="223"/>
      <c r="O23" s="221"/>
      <c r="P23" s="221"/>
      <c r="Q23" s="226"/>
      <c r="R23" s="323"/>
      <c r="S23" s="210" t="str">
        <f t="shared" si="1"/>
        <v/>
      </c>
      <c r="T23" s="201"/>
      <c r="U23" s="227"/>
      <c r="V23" s="225"/>
      <c r="W23" s="221"/>
      <c r="AA23" s="170" t="b">
        <f t="shared" si="2"/>
        <v>0</v>
      </c>
      <c r="AB23" s="170" t="b">
        <f t="shared" si="3"/>
        <v>0</v>
      </c>
      <c r="AC23" s="170" t="b">
        <f t="shared" si="4"/>
        <v>0</v>
      </c>
      <c r="AD23" s="170" t="b">
        <f t="shared" si="5"/>
        <v>0</v>
      </c>
      <c r="AE23" s="170" t="b">
        <f t="shared" si="6"/>
        <v>0</v>
      </c>
      <c r="AF23" s="170" t="b">
        <f t="shared" si="7"/>
        <v>0</v>
      </c>
    </row>
    <row r="24" spans="1:32" ht="15.75" customHeight="1" thickBot="1" x14ac:dyDescent="0.35">
      <c r="A24" s="221"/>
      <c r="B24" s="221"/>
      <c r="C24" s="222"/>
      <c r="D24" s="219">
        <f t="shared" ca="1" si="0"/>
        <v>122</v>
      </c>
      <c r="E24" s="221"/>
      <c r="F24" s="221"/>
      <c r="G24" s="221"/>
      <c r="H24" s="223"/>
      <c r="I24" s="224"/>
      <c r="J24" s="221"/>
      <c r="K24" s="224"/>
      <c r="L24" s="220"/>
      <c r="M24" s="205" t="str">
        <f t="array" ref="M24">IF(I24="Yes",IF(NOT(K24),L24,K24),IF(I24&lt;&gt;"Yes",""))</f>
        <v/>
      </c>
      <c r="N24" s="223"/>
      <c r="O24" s="221"/>
      <c r="P24" s="221"/>
      <c r="Q24" s="226"/>
      <c r="R24" s="323"/>
      <c r="S24" s="210" t="str">
        <f t="shared" si="1"/>
        <v/>
      </c>
      <c r="T24" s="201"/>
      <c r="U24" s="227"/>
      <c r="V24" s="225"/>
      <c r="W24" s="221"/>
      <c r="AA24" s="170" t="b">
        <f t="shared" si="2"/>
        <v>0</v>
      </c>
      <c r="AB24" s="170" t="b">
        <f t="shared" si="3"/>
        <v>0</v>
      </c>
      <c r="AC24" s="170" t="b">
        <f t="shared" si="4"/>
        <v>0</v>
      </c>
      <c r="AD24" s="170" t="b">
        <f t="shared" si="5"/>
        <v>0</v>
      </c>
      <c r="AE24" s="170" t="b">
        <f t="shared" si="6"/>
        <v>0</v>
      </c>
      <c r="AF24" s="170" t="b">
        <f t="shared" si="7"/>
        <v>0</v>
      </c>
    </row>
    <row r="25" spans="1:32" ht="15.75" customHeight="1" thickBot="1" x14ac:dyDescent="0.35">
      <c r="A25" s="221"/>
      <c r="B25" s="221"/>
      <c r="C25" s="222"/>
      <c r="D25" s="219">
        <f t="shared" ca="1" si="0"/>
        <v>122</v>
      </c>
      <c r="E25" s="221"/>
      <c r="F25" s="221"/>
      <c r="G25" s="221"/>
      <c r="H25" s="223"/>
      <c r="I25" s="224"/>
      <c r="J25" s="221"/>
      <c r="K25" s="224"/>
      <c r="L25" s="216"/>
      <c r="M25" s="205" t="str">
        <f t="array" ref="M25">IF(I25="Yes",IF(NOT(K25),L25,K25),IF(I25&lt;&gt;"Yes",""))</f>
        <v/>
      </c>
      <c r="N25" s="223"/>
      <c r="O25" s="221"/>
      <c r="P25" s="221"/>
      <c r="Q25" s="226"/>
      <c r="R25" s="323"/>
      <c r="S25" s="210" t="str">
        <f t="shared" si="1"/>
        <v/>
      </c>
      <c r="T25" s="201"/>
      <c r="U25" s="227"/>
      <c r="V25" s="225"/>
      <c r="W25" s="221"/>
      <c r="AA25" s="170" t="b">
        <f t="shared" si="2"/>
        <v>0</v>
      </c>
      <c r="AB25" s="170" t="b">
        <f t="shared" si="3"/>
        <v>0</v>
      </c>
      <c r="AC25" s="170" t="b">
        <f t="shared" si="4"/>
        <v>0</v>
      </c>
      <c r="AD25" s="170" t="b">
        <f t="shared" si="5"/>
        <v>0</v>
      </c>
      <c r="AE25" s="170" t="b">
        <f t="shared" si="6"/>
        <v>0</v>
      </c>
      <c r="AF25" s="170" t="b">
        <f t="shared" si="7"/>
        <v>0</v>
      </c>
    </row>
    <row r="26" spans="1:32" ht="15.75" customHeight="1" thickBot="1" x14ac:dyDescent="0.35">
      <c r="A26" s="221"/>
      <c r="B26" s="221"/>
      <c r="C26" s="222"/>
      <c r="D26" s="219">
        <f t="shared" ca="1" si="0"/>
        <v>122</v>
      </c>
      <c r="E26" s="221"/>
      <c r="F26" s="221"/>
      <c r="G26" s="221"/>
      <c r="H26" s="223"/>
      <c r="I26" s="224"/>
      <c r="J26" s="221"/>
      <c r="K26" s="224"/>
      <c r="L26" s="216"/>
      <c r="M26" s="205" t="str">
        <f t="array" ref="M26">IF(I26="Yes",IF(NOT(K26),L26,K26),IF(I26&lt;&gt;"Yes",""))</f>
        <v/>
      </c>
      <c r="N26" s="223"/>
      <c r="O26" s="221"/>
      <c r="P26" s="221"/>
      <c r="Q26" s="226"/>
      <c r="R26" s="323"/>
      <c r="S26" s="210" t="str">
        <f t="shared" si="1"/>
        <v/>
      </c>
      <c r="T26" s="201"/>
      <c r="U26" s="227"/>
      <c r="V26" s="225"/>
      <c r="W26" s="221"/>
      <c r="AA26" s="170" t="b">
        <f t="shared" si="2"/>
        <v>0</v>
      </c>
      <c r="AB26" s="170" t="b">
        <f t="shared" si="3"/>
        <v>0</v>
      </c>
      <c r="AC26" s="170" t="b">
        <f t="shared" si="4"/>
        <v>0</v>
      </c>
      <c r="AD26" s="170" t="b">
        <f t="shared" si="5"/>
        <v>0</v>
      </c>
      <c r="AE26" s="170" t="b">
        <f t="shared" si="6"/>
        <v>0</v>
      </c>
      <c r="AF26" s="170" t="b">
        <f t="shared" si="7"/>
        <v>0</v>
      </c>
    </row>
    <row r="27" spans="1:32" ht="15.75" customHeight="1" thickBot="1" x14ac:dyDescent="0.35">
      <c r="A27" s="221"/>
      <c r="B27" s="221"/>
      <c r="C27" s="222"/>
      <c r="D27" s="219">
        <f t="shared" ca="1" si="0"/>
        <v>122</v>
      </c>
      <c r="E27" s="221"/>
      <c r="F27" s="221"/>
      <c r="G27" s="221"/>
      <c r="H27" s="223"/>
      <c r="I27" s="224"/>
      <c r="J27" s="221"/>
      <c r="K27" s="224"/>
      <c r="L27" s="216"/>
      <c r="M27" s="205" t="str">
        <f t="array" ref="M27">IF(I27="Yes",IF(NOT(K27),L27,K27),IF(I27&lt;&gt;"Yes",""))</f>
        <v/>
      </c>
      <c r="N27" s="223"/>
      <c r="O27" s="221"/>
      <c r="P27" s="221"/>
      <c r="Q27" s="226"/>
      <c r="R27" s="323"/>
      <c r="S27" s="210" t="str">
        <f t="shared" si="1"/>
        <v/>
      </c>
      <c r="T27" s="201"/>
      <c r="U27" s="227"/>
      <c r="V27" s="225"/>
      <c r="W27" s="221"/>
      <c r="AA27" s="170" t="b">
        <f t="shared" si="2"/>
        <v>0</v>
      </c>
      <c r="AB27" s="170" t="b">
        <f t="shared" si="3"/>
        <v>0</v>
      </c>
      <c r="AC27" s="170" t="b">
        <f t="shared" si="4"/>
        <v>0</v>
      </c>
      <c r="AD27" s="170" t="b">
        <f t="shared" si="5"/>
        <v>0</v>
      </c>
      <c r="AE27" s="170" t="b">
        <f t="shared" si="6"/>
        <v>0</v>
      </c>
      <c r="AF27" s="170" t="b">
        <f t="shared" si="7"/>
        <v>0</v>
      </c>
    </row>
    <row r="28" spans="1:32" ht="15.75" customHeight="1" thickBot="1" x14ac:dyDescent="0.35">
      <c r="A28" s="221"/>
      <c r="B28" s="221"/>
      <c r="C28" s="222"/>
      <c r="D28" s="219">
        <f t="shared" ca="1" si="0"/>
        <v>122</v>
      </c>
      <c r="E28" s="221"/>
      <c r="F28" s="221"/>
      <c r="G28" s="221"/>
      <c r="H28" s="223"/>
      <c r="I28" s="224"/>
      <c r="J28" s="221"/>
      <c r="K28" s="224"/>
      <c r="L28" s="220"/>
      <c r="M28" s="205" t="str">
        <f t="array" ref="M28">IF(I28="Yes",IF(NOT(K28),L28,K28),IF(I28&lt;&gt;"Yes",""))</f>
        <v/>
      </c>
      <c r="N28" s="223"/>
      <c r="O28" s="221"/>
      <c r="P28" s="221"/>
      <c r="Q28" s="226"/>
      <c r="R28" s="323"/>
      <c r="S28" s="210" t="str">
        <f t="shared" si="1"/>
        <v/>
      </c>
      <c r="T28" s="201"/>
      <c r="U28" s="227"/>
      <c r="V28" s="225"/>
      <c r="W28" s="221"/>
      <c r="AA28" s="170" t="b">
        <f t="shared" si="2"/>
        <v>0</v>
      </c>
      <c r="AB28" s="170" t="b">
        <f t="shared" si="3"/>
        <v>0</v>
      </c>
      <c r="AC28" s="170" t="b">
        <f t="shared" si="4"/>
        <v>0</v>
      </c>
      <c r="AD28" s="170" t="b">
        <f t="shared" si="5"/>
        <v>0</v>
      </c>
      <c r="AE28" s="170" t="b">
        <f t="shared" si="6"/>
        <v>0</v>
      </c>
      <c r="AF28" s="170" t="b">
        <f t="shared" si="7"/>
        <v>0</v>
      </c>
    </row>
    <row r="29" spans="1:32" ht="15.75" customHeight="1" thickBot="1" x14ac:dyDescent="0.35">
      <c r="A29" s="221"/>
      <c r="B29" s="221"/>
      <c r="C29" s="222"/>
      <c r="D29" s="219">
        <f t="shared" ca="1" si="0"/>
        <v>122</v>
      </c>
      <c r="E29" s="221"/>
      <c r="F29" s="221"/>
      <c r="G29" s="221"/>
      <c r="H29" s="223"/>
      <c r="I29" s="224"/>
      <c r="J29" s="221"/>
      <c r="K29" s="224"/>
      <c r="L29" s="216"/>
      <c r="M29" s="205" t="str">
        <f t="array" ref="M29">IF(I29="Yes",IF(NOT(K29),L29,K29),IF(I29&lt;&gt;"Yes",""))</f>
        <v/>
      </c>
      <c r="N29" s="223"/>
      <c r="O29" s="221"/>
      <c r="P29" s="221"/>
      <c r="Q29" s="226"/>
      <c r="R29" s="323"/>
      <c r="S29" s="210" t="str">
        <f t="shared" si="1"/>
        <v/>
      </c>
      <c r="T29" s="201"/>
      <c r="U29" s="227"/>
      <c r="V29" s="225"/>
      <c r="W29" s="221"/>
      <c r="AA29" s="170" t="b">
        <f t="shared" si="2"/>
        <v>0</v>
      </c>
      <c r="AB29" s="170" t="b">
        <f t="shared" si="3"/>
        <v>0</v>
      </c>
      <c r="AC29" s="170" t="b">
        <f t="shared" si="4"/>
        <v>0</v>
      </c>
      <c r="AD29" s="170" t="b">
        <f t="shared" si="5"/>
        <v>0</v>
      </c>
      <c r="AE29" s="170" t="b">
        <f t="shared" si="6"/>
        <v>0</v>
      </c>
      <c r="AF29" s="170" t="b">
        <f t="shared" si="7"/>
        <v>0</v>
      </c>
    </row>
    <row r="30" spans="1:32" ht="15.75" customHeight="1" thickBot="1" x14ac:dyDescent="0.35">
      <c r="A30" s="221"/>
      <c r="B30" s="221"/>
      <c r="C30" s="222"/>
      <c r="D30" s="219">
        <f t="shared" ca="1" si="0"/>
        <v>122</v>
      </c>
      <c r="E30" s="221"/>
      <c r="F30" s="221"/>
      <c r="G30" s="221"/>
      <c r="H30" s="223"/>
      <c r="I30" s="224"/>
      <c r="J30" s="221"/>
      <c r="K30" s="224"/>
      <c r="L30" s="216"/>
      <c r="M30" s="205" t="str">
        <f t="array" ref="M30">IF(I30="Yes",IF(NOT(K30),L30,K30),IF(I30&lt;&gt;"Yes",""))</f>
        <v/>
      </c>
      <c r="N30" s="223"/>
      <c r="O30" s="221"/>
      <c r="P30" s="221"/>
      <c r="Q30" s="226"/>
      <c r="R30" s="323"/>
      <c r="S30" s="210" t="str">
        <f t="shared" si="1"/>
        <v/>
      </c>
      <c r="T30" s="201"/>
      <c r="U30" s="227"/>
      <c r="V30" s="225"/>
      <c r="W30" s="221"/>
      <c r="AA30" s="170" t="b">
        <f t="shared" si="2"/>
        <v>0</v>
      </c>
      <c r="AB30" s="170" t="b">
        <f t="shared" si="3"/>
        <v>0</v>
      </c>
      <c r="AC30" s="170" t="b">
        <f t="shared" si="4"/>
        <v>0</v>
      </c>
      <c r="AD30" s="170" t="b">
        <f t="shared" si="5"/>
        <v>0</v>
      </c>
      <c r="AE30" s="170" t="b">
        <f t="shared" si="6"/>
        <v>0</v>
      </c>
      <c r="AF30" s="170" t="b">
        <f t="shared" si="7"/>
        <v>0</v>
      </c>
    </row>
    <row r="31" spans="1:32" ht="15.75" customHeight="1" thickBot="1" x14ac:dyDescent="0.35">
      <c r="A31" s="221"/>
      <c r="B31" s="221"/>
      <c r="C31" s="222"/>
      <c r="D31" s="219">
        <f t="shared" ca="1" si="0"/>
        <v>122</v>
      </c>
      <c r="E31" s="221"/>
      <c r="F31" s="221"/>
      <c r="G31" s="221"/>
      <c r="H31" s="223"/>
      <c r="I31" s="224"/>
      <c r="J31" s="221"/>
      <c r="K31" s="224"/>
      <c r="L31" s="216"/>
      <c r="M31" s="205" t="str">
        <f t="array" ref="M31">IF(I31="Yes",IF(NOT(K31),L31,K31),IF(I31&lt;&gt;"Yes",""))</f>
        <v/>
      </c>
      <c r="N31" s="223"/>
      <c r="O31" s="221"/>
      <c r="P31" s="221"/>
      <c r="Q31" s="226"/>
      <c r="R31" s="323"/>
      <c r="S31" s="210" t="str">
        <f t="shared" si="1"/>
        <v/>
      </c>
      <c r="T31" s="201"/>
      <c r="U31" s="227"/>
      <c r="V31" s="225"/>
      <c r="W31" s="221"/>
      <c r="AA31" s="170" t="b">
        <f t="shared" si="2"/>
        <v>0</v>
      </c>
      <c r="AB31" s="170" t="b">
        <f t="shared" si="3"/>
        <v>0</v>
      </c>
      <c r="AC31" s="170" t="b">
        <f t="shared" si="4"/>
        <v>0</v>
      </c>
      <c r="AD31" s="170" t="b">
        <f t="shared" si="5"/>
        <v>0</v>
      </c>
      <c r="AE31" s="170" t="b">
        <f t="shared" si="6"/>
        <v>0</v>
      </c>
      <c r="AF31" s="170" t="b">
        <f t="shared" si="7"/>
        <v>0</v>
      </c>
    </row>
    <row r="32" spans="1:32" ht="15.75" customHeight="1" thickBot="1" x14ac:dyDescent="0.35">
      <c r="A32" s="221"/>
      <c r="B32" s="221"/>
      <c r="C32" s="222"/>
      <c r="D32" s="219">
        <f t="shared" ca="1" si="0"/>
        <v>122</v>
      </c>
      <c r="E32" s="221"/>
      <c r="F32" s="221"/>
      <c r="G32" s="221"/>
      <c r="H32" s="223"/>
      <c r="I32" s="224"/>
      <c r="J32" s="221"/>
      <c r="K32" s="224"/>
      <c r="L32" s="216"/>
      <c r="M32" s="205" t="str">
        <f t="array" ref="M32">IF(I32="Yes",IF(NOT(K32),L32,K32),IF(I32&lt;&gt;"Yes",""))</f>
        <v/>
      </c>
      <c r="N32" s="223"/>
      <c r="O32" s="221"/>
      <c r="P32" s="221"/>
      <c r="Q32" s="226"/>
      <c r="R32" s="323"/>
      <c r="S32" s="210" t="str">
        <f t="shared" si="1"/>
        <v/>
      </c>
      <c r="T32" s="201"/>
      <c r="U32" s="227"/>
      <c r="V32" s="225"/>
      <c r="W32" s="221"/>
      <c r="AA32" s="170" t="b">
        <f t="shared" si="2"/>
        <v>0</v>
      </c>
      <c r="AB32" s="170" t="b">
        <f t="shared" si="3"/>
        <v>0</v>
      </c>
      <c r="AC32" s="170" t="b">
        <f t="shared" si="4"/>
        <v>0</v>
      </c>
      <c r="AD32" s="170" t="b">
        <f t="shared" si="5"/>
        <v>0</v>
      </c>
      <c r="AE32" s="170" t="b">
        <f t="shared" si="6"/>
        <v>0</v>
      </c>
      <c r="AF32" s="170" t="b">
        <f t="shared" si="7"/>
        <v>0</v>
      </c>
    </row>
    <row r="33" spans="1:32" ht="15.75" customHeight="1" thickBot="1" x14ac:dyDescent="0.35">
      <c r="A33" s="221"/>
      <c r="B33" s="221"/>
      <c r="C33" s="222"/>
      <c r="D33" s="219">
        <f t="shared" ca="1" si="0"/>
        <v>122</v>
      </c>
      <c r="E33" s="221"/>
      <c r="F33" s="221"/>
      <c r="G33" s="221"/>
      <c r="H33" s="223"/>
      <c r="I33" s="224"/>
      <c r="J33" s="221"/>
      <c r="K33" s="224"/>
      <c r="L33" s="216"/>
      <c r="M33" s="205" t="str">
        <f t="array" ref="M33">IF(I33="Yes",IF(NOT(K33),L33,K33),IF(I33&lt;&gt;"Yes",""))</f>
        <v/>
      </c>
      <c r="N33" s="223"/>
      <c r="O33" s="221"/>
      <c r="P33" s="221"/>
      <c r="Q33" s="226"/>
      <c r="R33" s="323"/>
      <c r="S33" s="210" t="str">
        <f t="shared" si="1"/>
        <v/>
      </c>
      <c r="T33" s="201"/>
      <c r="U33" s="227"/>
      <c r="V33" s="225"/>
      <c r="W33" s="221"/>
      <c r="AA33" s="170" t="b">
        <f t="shared" si="2"/>
        <v>0</v>
      </c>
      <c r="AB33" s="170" t="b">
        <f t="shared" si="3"/>
        <v>0</v>
      </c>
      <c r="AC33" s="170" t="b">
        <f t="shared" si="4"/>
        <v>0</v>
      </c>
      <c r="AD33" s="170" t="b">
        <f t="shared" si="5"/>
        <v>0</v>
      </c>
      <c r="AE33" s="170" t="b">
        <f t="shared" si="6"/>
        <v>0</v>
      </c>
      <c r="AF33" s="170" t="b">
        <f t="shared" si="7"/>
        <v>0</v>
      </c>
    </row>
    <row r="34" spans="1:32" ht="15.75" customHeight="1" thickBot="1" x14ac:dyDescent="0.35">
      <c r="A34" s="221"/>
      <c r="B34" s="221"/>
      <c r="C34" s="222"/>
      <c r="D34" s="219">
        <f t="shared" ca="1" si="0"/>
        <v>122</v>
      </c>
      <c r="E34" s="221"/>
      <c r="F34" s="221"/>
      <c r="G34" s="221"/>
      <c r="H34" s="223"/>
      <c r="I34" s="224"/>
      <c r="J34" s="221"/>
      <c r="K34" s="224"/>
      <c r="L34" s="220"/>
      <c r="M34" s="205" t="str">
        <f t="array" ref="M34">IF(I34="Yes",IF(NOT(K34),L34,K34),IF(I34&lt;&gt;"Yes",""))</f>
        <v/>
      </c>
      <c r="N34" s="223"/>
      <c r="O34" s="221"/>
      <c r="P34" s="221"/>
      <c r="Q34" s="226"/>
      <c r="R34" s="323"/>
      <c r="S34" s="210" t="str">
        <f t="shared" si="1"/>
        <v/>
      </c>
      <c r="T34" s="201"/>
      <c r="U34" s="227"/>
      <c r="V34" s="225"/>
      <c r="W34" s="221"/>
      <c r="AA34" s="170" t="b">
        <f t="shared" si="2"/>
        <v>0</v>
      </c>
      <c r="AB34" s="170" t="b">
        <f t="shared" si="3"/>
        <v>0</v>
      </c>
      <c r="AC34" s="170" t="b">
        <f t="shared" si="4"/>
        <v>0</v>
      </c>
      <c r="AD34" s="170" t="b">
        <f t="shared" si="5"/>
        <v>0</v>
      </c>
      <c r="AE34" s="170" t="b">
        <f t="shared" si="6"/>
        <v>0</v>
      </c>
      <c r="AF34" s="170" t="b">
        <f t="shared" si="7"/>
        <v>0</v>
      </c>
    </row>
    <row r="35" spans="1:32" ht="15.75" customHeight="1" thickBot="1" x14ac:dyDescent="0.35">
      <c r="A35" s="221"/>
      <c r="B35" s="221"/>
      <c r="C35" s="222"/>
      <c r="D35" s="219">
        <f t="shared" ca="1" si="0"/>
        <v>122</v>
      </c>
      <c r="E35" s="221"/>
      <c r="F35" s="221"/>
      <c r="G35" s="221"/>
      <c r="H35" s="223"/>
      <c r="I35" s="224"/>
      <c r="J35" s="221"/>
      <c r="K35" s="224"/>
      <c r="L35" s="216"/>
      <c r="M35" s="205" t="str">
        <f t="array" ref="M35">IF(I35="Yes",IF(NOT(K35),L35,K35),IF(I35&lt;&gt;"Yes",""))</f>
        <v/>
      </c>
      <c r="N35" s="223"/>
      <c r="O35" s="221"/>
      <c r="P35" s="221"/>
      <c r="Q35" s="226"/>
      <c r="R35" s="323"/>
      <c r="S35" s="210" t="str">
        <f t="shared" si="1"/>
        <v/>
      </c>
      <c r="T35" s="201"/>
      <c r="U35" s="227"/>
      <c r="V35" s="225"/>
      <c r="W35" s="221"/>
      <c r="AA35" s="170" t="b">
        <f t="shared" si="2"/>
        <v>0</v>
      </c>
      <c r="AB35" s="170" t="b">
        <f t="shared" si="3"/>
        <v>0</v>
      </c>
      <c r="AC35" s="170" t="b">
        <f t="shared" si="4"/>
        <v>0</v>
      </c>
      <c r="AD35" s="170" t="b">
        <f t="shared" si="5"/>
        <v>0</v>
      </c>
      <c r="AE35" s="170" t="b">
        <f t="shared" si="6"/>
        <v>0</v>
      </c>
      <c r="AF35" s="170" t="b">
        <f t="shared" si="7"/>
        <v>0</v>
      </c>
    </row>
    <row r="36" spans="1:32" ht="15.75" customHeight="1" thickBot="1" x14ac:dyDescent="0.35">
      <c r="A36" s="221"/>
      <c r="B36" s="221"/>
      <c r="C36" s="222"/>
      <c r="D36" s="219">
        <f t="shared" ca="1" si="0"/>
        <v>122</v>
      </c>
      <c r="E36" s="221"/>
      <c r="F36" s="221"/>
      <c r="G36" s="221"/>
      <c r="H36" s="223"/>
      <c r="I36" s="224"/>
      <c r="J36" s="221"/>
      <c r="K36" s="224"/>
      <c r="L36" s="216"/>
      <c r="M36" s="205" t="str">
        <f t="array" ref="M36">IF(I36="Yes",IF(NOT(K36),L36,K36),IF(I36&lt;&gt;"Yes",""))</f>
        <v/>
      </c>
      <c r="N36" s="223"/>
      <c r="O36" s="221"/>
      <c r="P36" s="221"/>
      <c r="Q36" s="226"/>
      <c r="R36" s="323"/>
      <c r="S36" s="210" t="str">
        <f t="shared" si="1"/>
        <v/>
      </c>
      <c r="T36" s="228"/>
      <c r="U36" s="227"/>
      <c r="V36" s="225"/>
      <c r="W36" s="221"/>
      <c r="AA36" s="170" t="b">
        <f t="shared" si="2"/>
        <v>0</v>
      </c>
      <c r="AB36" s="170" t="b">
        <f t="shared" si="3"/>
        <v>0</v>
      </c>
      <c r="AC36" s="170" t="b">
        <f t="shared" si="4"/>
        <v>0</v>
      </c>
      <c r="AD36" s="170" t="b">
        <f t="shared" si="5"/>
        <v>0</v>
      </c>
      <c r="AE36" s="170" t="b">
        <f t="shared" si="6"/>
        <v>0</v>
      </c>
      <c r="AF36" s="170" t="b">
        <f t="shared" si="7"/>
        <v>0</v>
      </c>
    </row>
    <row r="37" spans="1:32" ht="15.75" customHeight="1" thickBot="1" x14ac:dyDescent="0.35">
      <c r="A37" s="221"/>
      <c r="B37" s="221"/>
      <c r="C37" s="222"/>
      <c r="D37" s="219">
        <f t="shared" ca="1" si="0"/>
        <v>122</v>
      </c>
      <c r="E37" s="221"/>
      <c r="F37" s="221"/>
      <c r="G37" s="221"/>
      <c r="H37" s="223"/>
      <c r="I37" s="224"/>
      <c r="J37" s="221"/>
      <c r="K37" s="224"/>
      <c r="L37" s="220"/>
      <c r="M37" s="205" t="str">
        <f t="array" ref="M37">IF(I37="Yes",IF(NOT(K37),L37,K37),IF(I37&lt;&gt;"Yes",""))</f>
        <v/>
      </c>
      <c r="N37" s="223"/>
      <c r="O37" s="221"/>
      <c r="P37" s="221"/>
      <c r="Q37" s="226"/>
      <c r="R37" s="323"/>
      <c r="S37" s="210" t="str">
        <f t="shared" si="1"/>
        <v/>
      </c>
      <c r="T37" s="201"/>
      <c r="U37" s="227"/>
      <c r="V37" s="225"/>
      <c r="W37" s="221"/>
      <c r="AA37" s="170" t="b">
        <f t="shared" si="2"/>
        <v>0</v>
      </c>
      <c r="AB37" s="170" t="b">
        <f t="shared" si="3"/>
        <v>0</v>
      </c>
      <c r="AC37" s="170" t="b">
        <f t="shared" si="4"/>
        <v>0</v>
      </c>
      <c r="AD37" s="170" t="b">
        <f t="shared" si="5"/>
        <v>0</v>
      </c>
      <c r="AE37" s="170" t="b">
        <f t="shared" si="6"/>
        <v>0</v>
      </c>
      <c r="AF37" s="170" t="b">
        <f t="shared" si="7"/>
        <v>0</v>
      </c>
    </row>
    <row r="38" spans="1:32" ht="15.75" customHeight="1" thickBot="1" x14ac:dyDescent="0.35">
      <c r="A38" s="221"/>
      <c r="B38" s="221"/>
      <c r="C38" s="222"/>
      <c r="D38" s="219">
        <f t="shared" ca="1" si="0"/>
        <v>122</v>
      </c>
      <c r="E38" s="221"/>
      <c r="F38" s="221"/>
      <c r="G38" s="221"/>
      <c r="H38" s="223"/>
      <c r="I38" s="224"/>
      <c r="J38" s="221"/>
      <c r="K38" s="224"/>
      <c r="L38" s="216"/>
      <c r="M38" s="205" t="str">
        <f t="array" ref="M38">IF(I38="Yes",IF(NOT(K38),L38,K38),IF(I38&lt;&gt;"Yes",""))</f>
        <v/>
      </c>
      <c r="N38" s="223"/>
      <c r="O38" s="221"/>
      <c r="P38" s="221"/>
      <c r="Q38" s="226"/>
      <c r="R38" s="323"/>
      <c r="S38" s="210" t="str">
        <f t="shared" si="1"/>
        <v/>
      </c>
      <c r="T38" s="201"/>
      <c r="U38" s="227"/>
      <c r="V38" s="225"/>
      <c r="W38" s="221"/>
      <c r="AA38" s="170" t="b">
        <f t="shared" si="2"/>
        <v>0</v>
      </c>
      <c r="AB38" s="170" t="b">
        <f t="shared" si="3"/>
        <v>0</v>
      </c>
      <c r="AC38" s="170" t="b">
        <f t="shared" si="4"/>
        <v>0</v>
      </c>
      <c r="AD38" s="170" t="b">
        <f t="shared" si="5"/>
        <v>0</v>
      </c>
      <c r="AE38" s="170" t="b">
        <f t="shared" si="6"/>
        <v>0</v>
      </c>
      <c r="AF38" s="170" t="b">
        <f t="shared" si="7"/>
        <v>0</v>
      </c>
    </row>
    <row r="39" spans="1:32" ht="15.75" customHeight="1" thickBot="1" x14ac:dyDescent="0.35">
      <c r="A39" s="221"/>
      <c r="B39" s="221"/>
      <c r="C39" s="222"/>
      <c r="D39" s="219">
        <f t="shared" ca="1" si="0"/>
        <v>122</v>
      </c>
      <c r="E39" s="221"/>
      <c r="F39" s="221"/>
      <c r="G39" s="221"/>
      <c r="H39" s="223"/>
      <c r="I39" s="224"/>
      <c r="J39" s="221"/>
      <c r="K39" s="224"/>
      <c r="L39" s="216"/>
      <c r="M39" s="205" t="str">
        <f t="array" ref="M39">IF(I39="Yes",IF(NOT(K39),L39,K39),IF(I39&lt;&gt;"Yes",""))</f>
        <v/>
      </c>
      <c r="N39" s="223"/>
      <c r="O39" s="221"/>
      <c r="P39" s="221"/>
      <c r="Q39" s="226"/>
      <c r="R39" s="323"/>
      <c r="S39" s="210" t="str">
        <f t="shared" si="1"/>
        <v/>
      </c>
      <c r="T39" s="201"/>
      <c r="U39" s="227"/>
      <c r="V39" s="225"/>
      <c r="W39" s="221"/>
      <c r="AA39" s="170" t="b">
        <f t="shared" si="2"/>
        <v>0</v>
      </c>
      <c r="AB39" s="170" t="b">
        <f t="shared" si="3"/>
        <v>0</v>
      </c>
      <c r="AC39" s="170" t="b">
        <f t="shared" si="4"/>
        <v>0</v>
      </c>
      <c r="AD39" s="170" t="b">
        <f t="shared" si="5"/>
        <v>0</v>
      </c>
      <c r="AE39" s="170" t="b">
        <f t="shared" si="6"/>
        <v>0</v>
      </c>
      <c r="AF39" s="170" t="b">
        <f t="shared" si="7"/>
        <v>0</v>
      </c>
    </row>
    <row r="40" spans="1:32" ht="15.75" customHeight="1" thickBot="1" x14ac:dyDescent="0.35">
      <c r="A40" s="221"/>
      <c r="B40" s="221"/>
      <c r="C40" s="222"/>
      <c r="D40" s="219">
        <f t="shared" ca="1" si="0"/>
        <v>122</v>
      </c>
      <c r="E40" s="221"/>
      <c r="F40" s="221"/>
      <c r="G40" s="221"/>
      <c r="H40" s="223"/>
      <c r="I40" s="224"/>
      <c r="J40" s="221"/>
      <c r="K40" s="224"/>
      <c r="L40" s="220"/>
      <c r="M40" s="205" t="str">
        <f t="array" ref="M40">IF(I40="Yes",IF(NOT(K40),L40,K40),IF(I40&lt;&gt;"Yes",""))</f>
        <v/>
      </c>
      <c r="N40" s="223"/>
      <c r="O40" s="221"/>
      <c r="P40" s="221"/>
      <c r="Q40" s="226"/>
      <c r="R40" s="323"/>
      <c r="S40" s="210" t="str">
        <f t="shared" si="1"/>
        <v/>
      </c>
      <c r="T40" s="201"/>
      <c r="U40" s="227"/>
      <c r="V40" s="225"/>
      <c r="W40" s="221"/>
      <c r="AA40" s="170" t="b">
        <f t="shared" si="2"/>
        <v>0</v>
      </c>
      <c r="AB40" s="170" t="b">
        <f t="shared" si="3"/>
        <v>0</v>
      </c>
      <c r="AC40" s="170" t="b">
        <f t="shared" si="4"/>
        <v>0</v>
      </c>
      <c r="AD40" s="170" t="b">
        <f t="shared" si="5"/>
        <v>0</v>
      </c>
      <c r="AE40" s="170" t="b">
        <f t="shared" si="6"/>
        <v>0</v>
      </c>
      <c r="AF40" s="170" t="b">
        <f t="shared" si="7"/>
        <v>0</v>
      </c>
    </row>
    <row r="41" spans="1:32" ht="15.75" customHeight="1" thickBot="1" x14ac:dyDescent="0.35">
      <c r="A41" s="221"/>
      <c r="B41" s="221"/>
      <c r="C41" s="222"/>
      <c r="D41" s="219">
        <f t="shared" ca="1" si="0"/>
        <v>122</v>
      </c>
      <c r="E41" s="221"/>
      <c r="F41" s="221"/>
      <c r="G41" s="221"/>
      <c r="H41" s="223"/>
      <c r="I41" s="224"/>
      <c r="J41" s="221"/>
      <c r="K41" s="224"/>
      <c r="L41" s="216"/>
      <c r="M41" s="205" t="str">
        <f t="array" ref="M41">IF(I41="Yes",IF(NOT(K41),L41,K41),IF(I41&lt;&gt;"Yes",""))</f>
        <v/>
      </c>
      <c r="N41" s="223"/>
      <c r="O41" s="221"/>
      <c r="P41" s="221"/>
      <c r="Q41" s="226"/>
      <c r="R41" s="323"/>
      <c r="S41" s="210" t="str">
        <f t="shared" si="1"/>
        <v/>
      </c>
      <c r="T41" s="201"/>
      <c r="U41" s="227"/>
      <c r="V41" s="225"/>
      <c r="W41" s="221"/>
      <c r="AA41" s="170" t="b">
        <f t="shared" si="2"/>
        <v>0</v>
      </c>
      <c r="AB41" s="170" t="b">
        <f t="shared" si="3"/>
        <v>0</v>
      </c>
      <c r="AC41" s="170" t="b">
        <f t="shared" si="4"/>
        <v>0</v>
      </c>
      <c r="AD41" s="170" t="b">
        <f t="shared" si="5"/>
        <v>0</v>
      </c>
      <c r="AE41" s="170" t="b">
        <f t="shared" si="6"/>
        <v>0</v>
      </c>
      <c r="AF41" s="170" t="b">
        <f t="shared" si="7"/>
        <v>0</v>
      </c>
    </row>
    <row r="42" spans="1:32" ht="15.75" customHeight="1" thickBot="1" x14ac:dyDescent="0.35">
      <c r="A42" s="221"/>
      <c r="B42" s="221"/>
      <c r="C42" s="222"/>
      <c r="D42" s="219">
        <f t="shared" ca="1" si="0"/>
        <v>122</v>
      </c>
      <c r="E42" s="221"/>
      <c r="F42" s="221"/>
      <c r="G42" s="221"/>
      <c r="H42" s="223"/>
      <c r="I42" s="224"/>
      <c r="J42" s="221"/>
      <c r="K42" s="224"/>
      <c r="L42" s="216"/>
      <c r="M42" s="205" t="str">
        <f t="array" ref="M42">IF(I42="Yes",IF(NOT(K42),L42,K42),IF(I42&lt;&gt;"Yes",""))</f>
        <v/>
      </c>
      <c r="N42" s="223"/>
      <c r="O42" s="221"/>
      <c r="P42" s="221"/>
      <c r="Q42" s="226"/>
      <c r="R42" s="323"/>
      <c r="S42" s="210" t="str">
        <f t="shared" si="1"/>
        <v/>
      </c>
      <c r="T42" s="201"/>
      <c r="U42" s="227"/>
      <c r="V42" s="225"/>
      <c r="W42" s="221"/>
      <c r="AA42" s="170" t="b">
        <f t="shared" si="2"/>
        <v>0</v>
      </c>
      <c r="AB42" s="170" t="b">
        <f t="shared" si="3"/>
        <v>0</v>
      </c>
      <c r="AC42" s="170" t="b">
        <f t="shared" si="4"/>
        <v>0</v>
      </c>
      <c r="AD42" s="170" t="b">
        <f t="shared" si="5"/>
        <v>0</v>
      </c>
      <c r="AE42" s="170" t="b">
        <f t="shared" si="6"/>
        <v>0</v>
      </c>
      <c r="AF42" s="170" t="b">
        <f t="shared" si="7"/>
        <v>0</v>
      </c>
    </row>
    <row r="43" spans="1:32" ht="15.75" customHeight="1" thickBot="1" x14ac:dyDescent="0.35">
      <c r="A43" s="221"/>
      <c r="B43" s="221"/>
      <c r="C43" s="222"/>
      <c r="D43" s="219">
        <f t="shared" ca="1" si="0"/>
        <v>122</v>
      </c>
      <c r="E43" s="221"/>
      <c r="F43" s="221"/>
      <c r="G43" s="221"/>
      <c r="H43" s="223"/>
      <c r="I43" s="224"/>
      <c r="J43" s="221"/>
      <c r="K43" s="224"/>
      <c r="L43" s="216"/>
      <c r="M43" s="205" t="str">
        <f t="array" ref="M43">IF(I43="Yes",IF(NOT(K43),L43,K43),IF(I43&lt;&gt;"Yes",""))</f>
        <v/>
      </c>
      <c r="N43" s="223"/>
      <c r="O43" s="221"/>
      <c r="P43" s="221"/>
      <c r="Q43" s="226"/>
      <c r="R43" s="323"/>
      <c r="S43" s="210" t="str">
        <f t="shared" si="1"/>
        <v/>
      </c>
      <c r="T43" s="201"/>
      <c r="U43" s="227"/>
      <c r="V43" s="225"/>
      <c r="W43" s="221"/>
      <c r="AA43" s="170" t="b">
        <f t="shared" si="2"/>
        <v>0</v>
      </c>
      <c r="AB43" s="170" t="b">
        <f t="shared" si="3"/>
        <v>0</v>
      </c>
      <c r="AC43" s="170" t="b">
        <f t="shared" si="4"/>
        <v>0</v>
      </c>
      <c r="AD43" s="170" t="b">
        <f t="shared" si="5"/>
        <v>0</v>
      </c>
      <c r="AE43" s="170" t="b">
        <f t="shared" si="6"/>
        <v>0</v>
      </c>
      <c r="AF43" s="170" t="b">
        <f t="shared" si="7"/>
        <v>0</v>
      </c>
    </row>
    <row r="44" spans="1:32" ht="15.75" customHeight="1" thickBot="1" x14ac:dyDescent="0.35">
      <c r="A44" s="221"/>
      <c r="B44" s="221"/>
      <c r="C44" s="222"/>
      <c r="D44" s="219">
        <f t="shared" ca="1" si="0"/>
        <v>122</v>
      </c>
      <c r="E44" s="221"/>
      <c r="F44" s="221"/>
      <c r="G44" s="221"/>
      <c r="H44" s="223"/>
      <c r="I44" s="224"/>
      <c r="J44" s="221"/>
      <c r="K44" s="224"/>
      <c r="L44" s="216"/>
      <c r="M44" s="205" t="str">
        <f t="array" ref="M44">IF(I44="Yes",IF(NOT(K44),L44,K44),IF(I44&lt;&gt;"Yes",""))</f>
        <v/>
      </c>
      <c r="N44" s="223"/>
      <c r="O44" s="221"/>
      <c r="P44" s="221"/>
      <c r="Q44" s="226"/>
      <c r="R44" s="323"/>
      <c r="S44" s="210" t="str">
        <f t="shared" si="1"/>
        <v/>
      </c>
      <c r="T44" s="201"/>
      <c r="U44" s="227"/>
      <c r="V44" s="225"/>
      <c r="W44" s="221"/>
      <c r="AA44" s="170" t="b">
        <f t="shared" si="2"/>
        <v>0</v>
      </c>
      <c r="AB44" s="170" t="b">
        <f t="shared" si="3"/>
        <v>0</v>
      </c>
      <c r="AC44" s="170" t="b">
        <f t="shared" si="4"/>
        <v>0</v>
      </c>
      <c r="AD44" s="170" t="b">
        <f t="shared" si="5"/>
        <v>0</v>
      </c>
      <c r="AE44" s="170" t="b">
        <f t="shared" si="6"/>
        <v>0</v>
      </c>
      <c r="AF44" s="170" t="b">
        <f t="shared" si="7"/>
        <v>0</v>
      </c>
    </row>
    <row r="45" spans="1:32" ht="15.75" customHeight="1" thickBot="1" x14ac:dyDescent="0.35">
      <c r="A45" s="221"/>
      <c r="B45" s="221"/>
      <c r="C45" s="222"/>
      <c r="D45" s="219">
        <f t="shared" ca="1" si="0"/>
        <v>122</v>
      </c>
      <c r="E45" s="221"/>
      <c r="F45" s="221"/>
      <c r="G45" s="221"/>
      <c r="H45" s="223"/>
      <c r="I45" s="224"/>
      <c r="J45" s="221"/>
      <c r="K45" s="224"/>
      <c r="L45" s="216"/>
      <c r="M45" s="205" t="str">
        <f t="array" ref="M45">IF(I45="Yes",IF(NOT(K45),L45,K45),IF(I45&lt;&gt;"Yes",""))</f>
        <v/>
      </c>
      <c r="N45" s="223"/>
      <c r="O45" s="221"/>
      <c r="P45" s="221"/>
      <c r="Q45" s="226"/>
      <c r="R45" s="323"/>
      <c r="S45" s="210" t="str">
        <f t="shared" si="1"/>
        <v/>
      </c>
      <c r="T45" s="201"/>
      <c r="U45" s="227"/>
      <c r="V45" s="225"/>
      <c r="W45" s="221"/>
      <c r="AA45" s="170" t="b">
        <f t="shared" si="2"/>
        <v>0</v>
      </c>
      <c r="AB45" s="170" t="b">
        <f t="shared" si="3"/>
        <v>0</v>
      </c>
      <c r="AC45" s="170" t="b">
        <f t="shared" si="4"/>
        <v>0</v>
      </c>
      <c r="AD45" s="170" t="b">
        <f t="shared" si="5"/>
        <v>0</v>
      </c>
      <c r="AE45" s="170" t="b">
        <f t="shared" si="6"/>
        <v>0</v>
      </c>
      <c r="AF45" s="170" t="b">
        <f t="shared" si="7"/>
        <v>0</v>
      </c>
    </row>
    <row r="46" spans="1:32" ht="15.75" customHeight="1" thickBot="1" x14ac:dyDescent="0.35">
      <c r="A46" s="221"/>
      <c r="B46" s="221"/>
      <c r="C46" s="222"/>
      <c r="D46" s="219">
        <f t="shared" ca="1" si="0"/>
        <v>122</v>
      </c>
      <c r="E46" s="221"/>
      <c r="F46" s="221"/>
      <c r="G46" s="221"/>
      <c r="H46" s="223"/>
      <c r="I46" s="224"/>
      <c r="J46" s="221"/>
      <c r="K46" s="224"/>
      <c r="L46" s="216"/>
      <c r="M46" s="205" t="str">
        <f t="array" ref="M46">IF(I46="Yes",IF(NOT(K46),L46,K46),IF(I46&lt;&gt;"Yes",""))</f>
        <v/>
      </c>
      <c r="N46" s="223"/>
      <c r="O46" s="221"/>
      <c r="P46" s="221"/>
      <c r="Q46" s="226"/>
      <c r="R46" s="323"/>
      <c r="S46" s="210" t="str">
        <f t="shared" si="1"/>
        <v/>
      </c>
      <c r="T46" s="201"/>
      <c r="U46" s="227"/>
      <c r="V46" s="225"/>
      <c r="W46" s="221"/>
      <c r="AA46" s="170" t="b">
        <f t="shared" si="2"/>
        <v>0</v>
      </c>
      <c r="AB46" s="170" t="b">
        <f t="shared" si="3"/>
        <v>0</v>
      </c>
      <c r="AC46" s="170" t="b">
        <f t="shared" si="4"/>
        <v>0</v>
      </c>
      <c r="AD46" s="170" t="b">
        <f t="shared" si="5"/>
        <v>0</v>
      </c>
      <c r="AE46" s="170" t="b">
        <f t="shared" si="6"/>
        <v>0</v>
      </c>
      <c r="AF46" s="170" t="b">
        <f t="shared" si="7"/>
        <v>0</v>
      </c>
    </row>
    <row r="47" spans="1:32" ht="15.75" customHeight="1" thickBot="1" x14ac:dyDescent="0.35">
      <c r="A47" s="221"/>
      <c r="B47" s="221"/>
      <c r="C47" s="222"/>
      <c r="D47" s="219">
        <f t="shared" ca="1" si="0"/>
        <v>122</v>
      </c>
      <c r="E47" s="221"/>
      <c r="F47" s="221"/>
      <c r="G47" s="221"/>
      <c r="H47" s="223"/>
      <c r="I47" s="224"/>
      <c r="J47" s="221"/>
      <c r="K47" s="224"/>
      <c r="L47" s="216"/>
      <c r="M47" s="205" t="str">
        <f t="array" ref="M47">IF(I47="Yes",IF(NOT(K47),L47,K47),IF(I47&lt;&gt;"Yes",""))</f>
        <v/>
      </c>
      <c r="N47" s="223"/>
      <c r="O47" s="221"/>
      <c r="P47" s="221"/>
      <c r="Q47" s="226"/>
      <c r="R47" s="323"/>
      <c r="S47" s="210" t="str">
        <f t="shared" si="1"/>
        <v/>
      </c>
      <c r="T47" s="201"/>
      <c r="U47" s="227"/>
      <c r="V47" s="225"/>
      <c r="W47" s="221"/>
      <c r="AA47" s="170" t="b">
        <f t="shared" si="2"/>
        <v>0</v>
      </c>
      <c r="AB47" s="170" t="b">
        <f t="shared" si="3"/>
        <v>0</v>
      </c>
      <c r="AC47" s="170" t="b">
        <f t="shared" si="4"/>
        <v>0</v>
      </c>
      <c r="AD47" s="170" t="b">
        <f t="shared" si="5"/>
        <v>0</v>
      </c>
      <c r="AE47" s="170" t="b">
        <f t="shared" si="6"/>
        <v>0</v>
      </c>
      <c r="AF47" s="170" t="b">
        <f t="shared" si="7"/>
        <v>0</v>
      </c>
    </row>
    <row r="48" spans="1:32" ht="15.75" customHeight="1" thickBot="1" x14ac:dyDescent="0.35">
      <c r="A48" s="221"/>
      <c r="B48" s="221"/>
      <c r="C48" s="222"/>
      <c r="D48" s="219">
        <f t="shared" ca="1" si="0"/>
        <v>122</v>
      </c>
      <c r="E48" s="221"/>
      <c r="F48" s="221"/>
      <c r="G48" s="221"/>
      <c r="H48" s="223"/>
      <c r="I48" s="224"/>
      <c r="J48" s="221"/>
      <c r="K48" s="224"/>
      <c r="L48" s="216"/>
      <c r="M48" s="205" t="str">
        <f t="array" ref="M48">IF(I48="Yes",IF(NOT(K48),L48,K48),IF(I48&lt;&gt;"Yes",""))</f>
        <v/>
      </c>
      <c r="N48" s="223"/>
      <c r="O48" s="221"/>
      <c r="P48" s="221"/>
      <c r="Q48" s="226"/>
      <c r="R48" s="323"/>
      <c r="S48" s="210" t="str">
        <f t="shared" si="1"/>
        <v/>
      </c>
      <c r="T48" s="201"/>
      <c r="U48" s="227"/>
      <c r="V48" s="225"/>
      <c r="W48" s="221"/>
      <c r="AA48" s="170" t="b">
        <f t="shared" si="2"/>
        <v>0</v>
      </c>
      <c r="AB48" s="170" t="b">
        <f t="shared" si="3"/>
        <v>0</v>
      </c>
      <c r="AC48" s="170" t="b">
        <f t="shared" si="4"/>
        <v>0</v>
      </c>
      <c r="AD48" s="170" t="b">
        <f t="shared" si="5"/>
        <v>0</v>
      </c>
      <c r="AE48" s="170" t="b">
        <f t="shared" si="6"/>
        <v>0</v>
      </c>
      <c r="AF48" s="170" t="b">
        <f t="shared" si="7"/>
        <v>0</v>
      </c>
    </row>
    <row r="49" spans="1:32" ht="15.75" customHeight="1" thickBot="1" x14ac:dyDescent="0.35">
      <c r="A49" s="221"/>
      <c r="B49" s="221"/>
      <c r="C49" s="222"/>
      <c r="D49" s="219">
        <f t="shared" ca="1" si="0"/>
        <v>122</v>
      </c>
      <c r="E49" s="221"/>
      <c r="F49" s="221"/>
      <c r="G49" s="221"/>
      <c r="H49" s="223"/>
      <c r="I49" s="224"/>
      <c r="J49" s="221"/>
      <c r="K49" s="224"/>
      <c r="L49" s="216"/>
      <c r="M49" s="205" t="str">
        <f t="array" ref="M49">IF(I49="Yes",IF(NOT(K49),L49,K49),IF(I49&lt;&gt;"Yes",""))</f>
        <v/>
      </c>
      <c r="N49" s="223"/>
      <c r="O49" s="221"/>
      <c r="P49" s="221"/>
      <c r="Q49" s="226"/>
      <c r="R49" s="323"/>
      <c r="S49" s="210" t="str">
        <f t="shared" si="1"/>
        <v/>
      </c>
      <c r="T49" s="201"/>
      <c r="U49" s="227"/>
      <c r="V49" s="225"/>
      <c r="W49" s="221"/>
      <c r="AA49" s="170" t="b">
        <f t="shared" si="2"/>
        <v>0</v>
      </c>
      <c r="AB49" s="170" t="b">
        <f t="shared" si="3"/>
        <v>0</v>
      </c>
      <c r="AC49" s="170" t="b">
        <f t="shared" si="4"/>
        <v>0</v>
      </c>
      <c r="AD49" s="170" t="b">
        <f t="shared" si="5"/>
        <v>0</v>
      </c>
      <c r="AE49" s="170" t="b">
        <f t="shared" si="6"/>
        <v>0</v>
      </c>
      <c r="AF49" s="170" t="b">
        <f t="shared" si="7"/>
        <v>0</v>
      </c>
    </row>
    <row r="50" spans="1:32" ht="15.75" customHeight="1" thickBot="1" x14ac:dyDescent="0.35">
      <c r="A50" s="221"/>
      <c r="B50" s="221"/>
      <c r="C50" s="222"/>
      <c r="D50" s="219">
        <f t="shared" ca="1" si="0"/>
        <v>122</v>
      </c>
      <c r="E50" s="221"/>
      <c r="F50" s="221"/>
      <c r="G50" s="221"/>
      <c r="H50" s="223"/>
      <c r="I50" s="224"/>
      <c r="J50" s="221"/>
      <c r="K50" s="224"/>
      <c r="L50" s="216"/>
      <c r="M50" s="205" t="str">
        <f t="array" ref="M50">IF(I50="Yes",IF(NOT(K50),L50,K50),IF(I50&lt;&gt;"Yes",""))</f>
        <v/>
      </c>
      <c r="N50" s="223"/>
      <c r="O50" s="221"/>
      <c r="P50" s="221"/>
      <c r="Q50" s="226"/>
      <c r="R50" s="323"/>
      <c r="S50" s="210" t="str">
        <f t="shared" si="1"/>
        <v/>
      </c>
      <c r="T50" s="201"/>
      <c r="U50" s="227"/>
      <c r="V50" s="225"/>
      <c r="W50" s="221"/>
      <c r="AA50" s="170" t="b">
        <f t="shared" si="2"/>
        <v>0</v>
      </c>
      <c r="AB50" s="170" t="b">
        <f t="shared" si="3"/>
        <v>0</v>
      </c>
      <c r="AC50" s="170" t="b">
        <f t="shared" si="4"/>
        <v>0</v>
      </c>
      <c r="AD50" s="170" t="b">
        <f t="shared" si="5"/>
        <v>0</v>
      </c>
      <c r="AE50" s="170" t="b">
        <f t="shared" si="6"/>
        <v>0</v>
      </c>
      <c r="AF50" s="170" t="b">
        <f t="shared" si="7"/>
        <v>0</v>
      </c>
    </row>
    <row r="51" spans="1:32" ht="15.75" customHeight="1" thickBot="1" x14ac:dyDescent="0.35">
      <c r="A51" s="221"/>
      <c r="B51" s="221"/>
      <c r="C51" s="222"/>
      <c r="D51" s="219">
        <f t="shared" ca="1" si="0"/>
        <v>122</v>
      </c>
      <c r="E51" s="221"/>
      <c r="F51" s="221"/>
      <c r="G51" s="221"/>
      <c r="H51" s="223"/>
      <c r="I51" s="224"/>
      <c r="J51" s="221"/>
      <c r="K51" s="224"/>
      <c r="L51" s="216"/>
      <c r="M51" s="205" t="str">
        <f t="array" ref="M51">IF(I51="Yes",IF(NOT(K51),L51,K51),IF(I51&lt;&gt;"Yes",""))</f>
        <v/>
      </c>
      <c r="N51" s="223"/>
      <c r="O51" s="221"/>
      <c r="P51" s="221"/>
      <c r="Q51" s="226"/>
      <c r="R51" s="323"/>
      <c r="S51" s="210" t="str">
        <f t="shared" si="1"/>
        <v/>
      </c>
      <c r="T51" s="201"/>
      <c r="U51" s="227"/>
      <c r="V51" s="225"/>
      <c r="W51" s="221"/>
      <c r="AA51" s="170" t="b">
        <f t="shared" si="2"/>
        <v>0</v>
      </c>
      <c r="AB51" s="170" t="b">
        <f t="shared" si="3"/>
        <v>0</v>
      </c>
      <c r="AC51" s="170" t="b">
        <f t="shared" si="4"/>
        <v>0</v>
      </c>
      <c r="AD51" s="170" t="b">
        <f t="shared" si="5"/>
        <v>0</v>
      </c>
      <c r="AE51" s="170" t="b">
        <f t="shared" si="6"/>
        <v>0</v>
      </c>
      <c r="AF51" s="170" t="b">
        <f t="shared" si="7"/>
        <v>0</v>
      </c>
    </row>
    <row r="52" spans="1:32" ht="15.75" customHeight="1" thickBot="1" x14ac:dyDescent="0.35">
      <c r="A52" s="221"/>
      <c r="B52" s="221"/>
      <c r="C52" s="222"/>
      <c r="D52" s="219">
        <f t="shared" ca="1" si="0"/>
        <v>122</v>
      </c>
      <c r="E52" s="221"/>
      <c r="F52" s="221"/>
      <c r="G52" s="221"/>
      <c r="H52" s="223"/>
      <c r="I52" s="224"/>
      <c r="J52" s="221"/>
      <c r="K52" s="224"/>
      <c r="L52" s="216"/>
      <c r="M52" s="205" t="str">
        <f t="array" ref="M52">IF(I52="Yes",IF(NOT(K52),L52,K52),IF(I52&lt;&gt;"Yes",""))</f>
        <v/>
      </c>
      <c r="N52" s="223"/>
      <c r="O52" s="221"/>
      <c r="P52" s="221"/>
      <c r="Q52" s="226"/>
      <c r="R52" s="323"/>
      <c r="S52" s="210" t="str">
        <f t="shared" si="1"/>
        <v/>
      </c>
      <c r="T52" s="201"/>
      <c r="U52" s="227"/>
      <c r="V52" s="225"/>
      <c r="W52" s="221"/>
      <c r="AA52" s="170" t="b">
        <f t="shared" si="2"/>
        <v>0</v>
      </c>
      <c r="AB52" s="170" t="b">
        <f t="shared" si="3"/>
        <v>0</v>
      </c>
      <c r="AC52" s="170" t="b">
        <f t="shared" si="4"/>
        <v>0</v>
      </c>
      <c r="AD52" s="170" t="b">
        <f t="shared" si="5"/>
        <v>0</v>
      </c>
      <c r="AE52" s="170" t="b">
        <f t="shared" si="6"/>
        <v>0</v>
      </c>
      <c r="AF52" s="170" t="b">
        <f t="shared" si="7"/>
        <v>0</v>
      </c>
    </row>
    <row r="53" spans="1:32" ht="15.75" customHeight="1" thickBot="1" x14ac:dyDescent="0.35">
      <c r="A53" s="221"/>
      <c r="B53" s="221"/>
      <c r="C53" s="222"/>
      <c r="D53" s="219">
        <f t="shared" ca="1" si="0"/>
        <v>122</v>
      </c>
      <c r="E53" s="221"/>
      <c r="F53" s="221"/>
      <c r="G53" s="221"/>
      <c r="H53" s="223"/>
      <c r="I53" s="224"/>
      <c r="J53" s="221"/>
      <c r="K53" s="224"/>
      <c r="L53" s="216"/>
      <c r="M53" s="205" t="str">
        <f t="array" ref="M53">IF(I53="Yes",IF(NOT(K53),L53,K53),IF(I53&lt;&gt;"Yes",""))</f>
        <v/>
      </c>
      <c r="N53" s="223"/>
      <c r="O53" s="221"/>
      <c r="P53" s="221"/>
      <c r="Q53" s="226"/>
      <c r="R53" s="323"/>
      <c r="S53" s="210" t="str">
        <f t="shared" si="1"/>
        <v/>
      </c>
      <c r="T53" s="201"/>
      <c r="U53" s="227"/>
      <c r="V53" s="225"/>
      <c r="W53" s="221"/>
      <c r="AA53" s="170" t="b">
        <f t="shared" si="2"/>
        <v>0</v>
      </c>
      <c r="AB53" s="170" t="b">
        <f t="shared" si="3"/>
        <v>0</v>
      </c>
      <c r="AC53" s="170" t="b">
        <f t="shared" si="4"/>
        <v>0</v>
      </c>
      <c r="AD53" s="170" t="b">
        <f t="shared" si="5"/>
        <v>0</v>
      </c>
      <c r="AE53" s="170" t="b">
        <f t="shared" si="6"/>
        <v>0</v>
      </c>
      <c r="AF53" s="170" t="b">
        <f t="shared" si="7"/>
        <v>0</v>
      </c>
    </row>
    <row r="54" spans="1:32" ht="15.75" customHeight="1" thickBot="1" x14ac:dyDescent="0.35">
      <c r="A54" s="221"/>
      <c r="B54" s="221"/>
      <c r="C54" s="222"/>
      <c r="D54" s="219">
        <f t="shared" ca="1" si="0"/>
        <v>122</v>
      </c>
      <c r="E54" s="221"/>
      <c r="F54" s="221"/>
      <c r="G54" s="221"/>
      <c r="H54" s="223"/>
      <c r="I54" s="224"/>
      <c r="J54" s="221"/>
      <c r="K54" s="224"/>
      <c r="L54" s="216"/>
      <c r="M54" s="205" t="str">
        <f t="array" ref="M54">IF(I54="Yes",IF(NOT(K54),L54,K54),IF(I54&lt;&gt;"Yes",""))</f>
        <v/>
      </c>
      <c r="N54" s="223"/>
      <c r="O54" s="221"/>
      <c r="P54" s="221"/>
      <c r="Q54" s="226"/>
      <c r="R54" s="323"/>
      <c r="S54" s="210" t="str">
        <f t="shared" si="1"/>
        <v/>
      </c>
      <c r="T54" s="201"/>
      <c r="U54" s="227"/>
      <c r="V54" s="225"/>
      <c r="W54" s="221"/>
      <c r="AA54" s="170" t="b">
        <f t="shared" si="2"/>
        <v>0</v>
      </c>
      <c r="AB54" s="170" t="b">
        <f t="shared" si="3"/>
        <v>0</v>
      </c>
      <c r="AC54" s="170" t="b">
        <f t="shared" si="4"/>
        <v>0</v>
      </c>
      <c r="AD54" s="170" t="b">
        <f t="shared" si="5"/>
        <v>0</v>
      </c>
      <c r="AE54" s="170" t="b">
        <f t="shared" si="6"/>
        <v>0</v>
      </c>
      <c r="AF54" s="170" t="b">
        <f t="shared" si="7"/>
        <v>0</v>
      </c>
    </row>
    <row r="55" spans="1:32" ht="15.75" customHeight="1" thickBot="1" x14ac:dyDescent="0.35">
      <c r="A55" s="221"/>
      <c r="B55" s="221"/>
      <c r="C55" s="222"/>
      <c r="D55" s="219">
        <f t="shared" ca="1" si="0"/>
        <v>122</v>
      </c>
      <c r="E55" s="221"/>
      <c r="F55" s="221"/>
      <c r="G55" s="221"/>
      <c r="H55" s="223"/>
      <c r="I55" s="224"/>
      <c r="J55" s="221"/>
      <c r="K55" s="224"/>
      <c r="L55" s="216"/>
      <c r="M55" s="205" t="str">
        <f t="array" ref="M55">IF(I55="Yes",IF(NOT(K55),L55,K55),IF(I55&lt;&gt;"Yes",""))</f>
        <v/>
      </c>
      <c r="N55" s="223"/>
      <c r="O55" s="221"/>
      <c r="P55" s="221"/>
      <c r="Q55" s="226"/>
      <c r="R55" s="323"/>
      <c r="S55" s="210" t="str">
        <f t="shared" si="1"/>
        <v/>
      </c>
      <c r="T55" s="201"/>
      <c r="U55" s="227"/>
      <c r="V55" s="225"/>
      <c r="W55" s="221"/>
      <c r="AA55" s="170" t="b">
        <f t="shared" si="2"/>
        <v>0</v>
      </c>
      <c r="AB55" s="170" t="b">
        <f t="shared" si="3"/>
        <v>0</v>
      </c>
      <c r="AC55" s="170" t="b">
        <f t="shared" si="4"/>
        <v>0</v>
      </c>
      <c r="AD55" s="170" t="b">
        <f t="shared" si="5"/>
        <v>0</v>
      </c>
      <c r="AE55" s="170" t="b">
        <f t="shared" si="6"/>
        <v>0</v>
      </c>
      <c r="AF55" s="170" t="b">
        <f t="shared" si="7"/>
        <v>0</v>
      </c>
    </row>
    <row r="56" spans="1:32" ht="15.75" customHeight="1" thickBot="1" x14ac:dyDescent="0.35">
      <c r="A56" s="221"/>
      <c r="B56" s="221"/>
      <c r="C56" s="222"/>
      <c r="D56" s="219">
        <f t="shared" ca="1" si="0"/>
        <v>122</v>
      </c>
      <c r="E56" s="221"/>
      <c r="F56" s="221"/>
      <c r="G56" s="221"/>
      <c r="H56" s="223"/>
      <c r="I56" s="224"/>
      <c r="J56" s="221"/>
      <c r="K56" s="224"/>
      <c r="L56" s="216"/>
      <c r="M56" s="205" t="str">
        <f t="array" ref="M56">IF(I56="Yes",IF(NOT(K56),L56,K56),IF(I56&lt;&gt;"Yes",""))</f>
        <v/>
      </c>
      <c r="N56" s="223"/>
      <c r="O56" s="221"/>
      <c r="P56" s="221"/>
      <c r="Q56" s="226"/>
      <c r="R56" s="323"/>
      <c r="S56" s="210" t="str">
        <f t="shared" si="1"/>
        <v/>
      </c>
      <c r="T56" s="201"/>
      <c r="U56" s="227"/>
      <c r="V56" s="225"/>
      <c r="W56" s="221"/>
      <c r="AA56" s="170" t="b">
        <f t="shared" si="2"/>
        <v>0</v>
      </c>
      <c r="AB56" s="170" t="b">
        <f t="shared" si="3"/>
        <v>0</v>
      </c>
      <c r="AC56" s="170" t="b">
        <f t="shared" si="4"/>
        <v>0</v>
      </c>
      <c r="AD56" s="170" t="b">
        <f t="shared" si="5"/>
        <v>0</v>
      </c>
      <c r="AE56" s="170" t="b">
        <f t="shared" si="6"/>
        <v>0</v>
      </c>
      <c r="AF56" s="170" t="b">
        <f t="shared" si="7"/>
        <v>0</v>
      </c>
    </row>
    <row r="57" spans="1:32" ht="15.75" customHeight="1" thickBot="1" x14ac:dyDescent="0.35">
      <c r="A57" s="221"/>
      <c r="B57" s="221"/>
      <c r="C57" s="222"/>
      <c r="D57" s="219">
        <f t="shared" ca="1" si="0"/>
        <v>122</v>
      </c>
      <c r="E57" s="221"/>
      <c r="F57" s="221"/>
      <c r="G57" s="221"/>
      <c r="H57" s="223"/>
      <c r="I57" s="224"/>
      <c r="J57" s="221"/>
      <c r="K57" s="224"/>
      <c r="L57" s="216"/>
      <c r="M57" s="205" t="str">
        <f t="array" ref="M57">IF(I57="Yes",IF(NOT(K57),L57,K57),IF(I57&lt;&gt;"Yes",""))</f>
        <v/>
      </c>
      <c r="N57" s="223"/>
      <c r="O57" s="221"/>
      <c r="P57" s="221"/>
      <c r="Q57" s="226"/>
      <c r="R57" s="323"/>
      <c r="S57" s="210" t="str">
        <f t="shared" si="1"/>
        <v/>
      </c>
      <c r="T57" s="201"/>
      <c r="U57" s="227"/>
      <c r="V57" s="225"/>
      <c r="W57" s="221"/>
      <c r="AA57" s="170" t="b">
        <f t="shared" si="2"/>
        <v>0</v>
      </c>
      <c r="AB57" s="170" t="b">
        <f t="shared" si="3"/>
        <v>0</v>
      </c>
      <c r="AC57" s="170" t="b">
        <f t="shared" si="4"/>
        <v>0</v>
      </c>
      <c r="AD57" s="170" t="b">
        <f t="shared" si="5"/>
        <v>0</v>
      </c>
      <c r="AE57" s="170" t="b">
        <f t="shared" si="6"/>
        <v>0</v>
      </c>
      <c r="AF57" s="170" t="b">
        <f t="shared" si="7"/>
        <v>0</v>
      </c>
    </row>
    <row r="58" spans="1:32" ht="15.75" customHeight="1" thickBot="1" x14ac:dyDescent="0.35">
      <c r="A58" s="221"/>
      <c r="B58" s="221"/>
      <c r="C58" s="222"/>
      <c r="D58" s="219">
        <f t="shared" ca="1" si="0"/>
        <v>122</v>
      </c>
      <c r="E58" s="221"/>
      <c r="F58" s="221"/>
      <c r="G58" s="221"/>
      <c r="H58" s="223"/>
      <c r="I58" s="224"/>
      <c r="J58" s="221"/>
      <c r="K58" s="224"/>
      <c r="L58" s="216"/>
      <c r="M58" s="205" t="str">
        <f t="array" ref="M58">IF(I58="Yes",IF(NOT(K58),L58,K58),IF(I58&lt;&gt;"Yes",""))</f>
        <v/>
      </c>
      <c r="N58" s="223"/>
      <c r="O58" s="221"/>
      <c r="P58" s="221"/>
      <c r="Q58" s="226"/>
      <c r="R58" s="323"/>
      <c r="S58" s="210" t="str">
        <f t="shared" si="1"/>
        <v/>
      </c>
      <c r="T58" s="201"/>
      <c r="U58" s="227"/>
      <c r="V58" s="225"/>
      <c r="W58" s="221"/>
      <c r="AA58" s="170" t="b">
        <f t="shared" si="2"/>
        <v>0</v>
      </c>
      <c r="AB58" s="170" t="b">
        <f t="shared" si="3"/>
        <v>0</v>
      </c>
      <c r="AC58" s="170" t="b">
        <f t="shared" si="4"/>
        <v>0</v>
      </c>
      <c r="AD58" s="170" t="b">
        <f t="shared" si="5"/>
        <v>0</v>
      </c>
      <c r="AE58" s="170" t="b">
        <f t="shared" si="6"/>
        <v>0</v>
      </c>
      <c r="AF58" s="170" t="b">
        <f t="shared" si="7"/>
        <v>0</v>
      </c>
    </row>
    <row r="59" spans="1:32" ht="15.75" customHeight="1" thickBot="1" x14ac:dyDescent="0.35">
      <c r="A59" s="221"/>
      <c r="B59" s="221"/>
      <c r="C59" s="222"/>
      <c r="D59" s="219">
        <f t="shared" ca="1" si="0"/>
        <v>122</v>
      </c>
      <c r="E59" s="221"/>
      <c r="F59" s="221"/>
      <c r="G59" s="221"/>
      <c r="H59" s="223"/>
      <c r="I59" s="224"/>
      <c r="J59" s="221"/>
      <c r="K59" s="224"/>
      <c r="L59" s="216"/>
      <c r="M59" s="205" t="str">
        <f t="array" ref="M59">IF(I59="Yes",IF(NOT(K59),L59,K59),IF(I59&lt;&gt;"Yes",""))</f>
        <v/>
      </c>
      <c r="N59" s="223"/>
      <c r="O59" s="221"/>
      <c r="P59" s="221"/>
      <c r="Q59" s="226"/>
      <c r="R59" s="323"/>
      <c r="S59" s="210" t="str">
        <f t="shared" si="1"/>
        <v/>
      </c>
      <c r="T59" s="201"/>
      <c r="U59" s="227"/>
      <c r="V59" s="225"/>
      <c r="W59" s="221"/>
      <c r="AA59" s="170" t="b">
        <f t="shared" si="2"/>
        <v>0</v>
      </c>
      <c r="AB59" s="170" t="b">
        <f t="shared" si="3"/>
        <v>0</v>
      </c>
      <c r="AC59" s="170" t="b">
        <f t="shared" si="4"/>
        <v>0</v>
      </c>
      <c r="AD59" s="170" t="b">
        <f t="shared" si="5"/>
        <v>0</v>
      </c>
      <c r="AE59" s="170" t="b">
        <f t="shared" si="6"/>
        <v>0</v>
      </c>
      <c r="AF59" s="170" t="b">
        <f t="shared" si="7"/>
        <v>0</v>
      </c>
    </row>
    <row r="60" spans="1:32" ht="15.75" customHeight="1" thickBot="1" x14ac:dyDescent="0.35">
      <c r="A60" s="221"/>
      <c r="B60" s="221"/>
      <c r="C60" s="222"/>
      <c r="D60" s="219">
        <f t="shared" ca="1" si="0"/>
        <v>122</v>
      </c>
      <c r="E60" s="221"/>
      <c r="F60" s="221"/>
      <c r="G60" s="221"/>
      <c r="H60" s="223"/>
      <c r="I60" s="224"/>
      <c r="J60" s="221"/>
      <c r="K60" s="224"/>
      <c r="L60" s="216"/>
      <c r="M60" s="205" t="str">
        <f t="array" ref="M60">IF(I60="Yes",IF(NOT(K60),L60,K60),IF(I60&lt;&gt;"Yes",""))</f>
        <v/>
      </c>
      <c r="N60" s="223"/>
      <c r="O60" s="221"/>
      <c r="P60" s="221"/>
      <c r="Q60" s="226"/>
      <c r="R60" s="323"/>
      <c r="S60" s="210" t="str">
        <f t="shared" si="1"/>
        <v/>
      </c>
      <c r="T60" s="201"/>
      <c r="U60" s="227"/>
      <c r="V60" s="225"/>
      <c r="W60" s="221"/>
      <c r="AA60" s="170" t="b">
        <f t="shared" si="2"/>
        <v>0</v>
      </c>
      <c r="AB60" s="170" t="b">
        <f t="shared" si="3"/>
        <v>0</v>
      </c>
      <c r="AC60" s="170" t="b">
        <f t="shared" si="4"/>
        <v>0</v>
      </c>
      <c r="AD60" s="170" t="b">
        <f t="shared" si="5"/>
        <v>0</v>
      </c>
      <c r="AE60" s="170" t="b">
        <f t="shared" si="6"/>
        <v>0</v>
      </c>
      <c r="AF60" s="170" t="b">
        <f t="shared" si="7"/>
        <v>0</v>
      </c>
    </row>
    <row r="61" spans="1:32" ht="15.75" customHeight="1" thickBot="1" x14ac:dyDescent="0.35">
      <c r="A61" s="221"/>
      <c r="B61" s="221"/>
      <c r="C61" s="222"/>
      <c r="D61" s="219">
        <f t="shared" ca="1" si="0"/>
        <v>122</v>
      </c>
      <c r="E61" s="221"/>
      <c r="F61" s="221"/>
      <c r="G61" s="221"/>
      <c r="H61" s="223"/>
      <c r="I61" s="224"/>
      <c r="J61" s="221"/>
      <c r="K61" s="224"/>
      <c r="L61" s="216"/>
      <c r="M61" s="205" t="str">
        <f t="array" ref="M61">IF(I61="Yes",IF(NOT(K61),L61,K61),IF(I61&lt;&gt;"Yes",""))</f>
        <v/>
      </c>
      <c r="N61" s="223"/>
      <c r="O61" s="221"/>
      <c r="P61" s="221"/>
      <c r="Q61" s="226"/>
      <c r="R61" s="323"/>
      <c r="S61" s="210" t="str">
        <f t="shared" si="1"/>
        <v/>
      </c>
      <c r="T61" s="201"/>
      <c r="U61" s="227"/>
      <c r="V61" s="225"/>
      <c r="W61" s="221"/>
      <c r="AA61" s="170" t="b">
        <f t="shared" si="2"/>
        <v>0</v>
      </c>
      <c r="AB61" s="170" t="b">
        <f t="shared" si="3"/>
        <v>0</v>
      </c>
      <c r="AC61" s="170" t="b">
        <f t="shared" si="4"/>
        <v>0</v>
      </c>
      <c r="AD61" s="170" t="b">
        <f t="shared" si="5"/>
        <v>0</v>
      </c>
      <c r="AE61" s="170" t="b">
        <f t="shared" si="6"/>
        <v>0</v>
      </c>
      <c r="AF61" s="170" t="b">
        <f t="shared" si="7"/>
        <v>0</v>
      </c>
    </row>
    <row r="62" spans="1:32" ht="15.75" customHeight="1" thickBot="1" x14ac:dyDescent="0.35">
      <c r="A62" s="221"/>
      <c r="B62" s="221"/>
      <c r="C62" s="222"/>
      <c r="D62" s="219">
        <f t="shared" ca="1" si="0"/>
        <v>122</v>
      </c>
      <c r="E62" s="221"/>
      <c r="F62" s="221"/>
      <c r="G62" s="221"/>
      <c r="H62" s="223"/>
      <c r="I62" s="224"/>
      <c r="J62" s="221"/>
      <c r="K62" s="224"/>
      <c r="L62" s="216"/>
      <c r="M62" s="205" t="str">
        <f t="array" ref="M62">IF(I62="Yes",IF(NOT(K62),L62,K62),IF(I62&lt;&gt;"Yes",""))</f>
        <v/>
      </c>
      <c r="N62" s="223"/>
      <c r="O62" s="221"/>
      <c r="P62" s="221"/>
      <c r="Q62" s="226"/>
      <c r="R62" s="323"/>
      <c r="S62" s="210" t="str">
        <f t="shared" si="1"/>
        <v/>
      </c>
      <c r="T62" s="201"/>
      <c r="U62" s="227"/>
      <c r="V62" s="225"/>
      <c r="W62" s="221"/>
      <c r="AA62" s="170" t="b">
        <f t="shared" si="2"/>
        <v>0</v>
      </c>
      <c r="AB62" s="170" t="b">
        <f t="shared" si="3"/>
        <v>0</v>
      </c>
      <c r="AC62" s="170" t="b">
        <f t="shared" si="4"/>
        <v>0</v>
      </c>
      <c r="AD62" s="170" t="b">
        <f t="shared" si="5"/>
        <v>0</v>
      </c>
      <c r="AE62" s="170" t="b">
        <f t="shared" si="6"/>
        <v>0</v>
      </c>
      <c r="AF62" s="170" t="b">
        <f t="shared" si="7"/>
        <v>0</v>
      </c>
    </row>
    <row r="63" spans="1:32" ht="15.75" customHeight="1" thickBot="1" x14ac:dyDescent="0.35">
      <c r="A63" s="221"/>
      <c r="B63" s="221"/>
      <c r="C63" s="222"/>
      <c r="D63" s="219">
        <f t="shared" ca="1" si="0"/>
        <v>122</v>
      </c>
      <c r="E63" s="221"/>
      <c r="F63" s="221"/>
      <c r="G63" s="221"/>
      <c r="H63" s="223"/>
      <c r="I63" s="224"/>
      <c r="J63" s="221"/>
      <c r="K63" s="224"/>
      <c r="L63" s="216"/>
      <c r="M63" s="205" t="str">
        <f t="array" ref="M63">IF(I63="Yes",IF(NOT(K63),L63,K63),IF(I63&lt;&gt;"Yes",""))</f>
        <v/>
      </c>
      <c r="N63" s="223"/>
      <c r="O63" s="221"/>
      <c r="P63" s="221"/>
      <c r="Q63" s="226"/>
      <c r="R63" s="323"/>
      <c r="S63" s="210" t="str">
        <f t="shared" si="1"/>
        <v/>
      </c>
      <c r="T63" s="201"/>
      <c r="U63" s="227"/>
      <c r="V63" s="225"/>
      <c r="W63" s="221"/>
      <c r="AA63" s="170" t="b">
        <f t="shared" si="2"/>
        <v>0</v>
      </c>
      <c r="AB63" s="170" t="b">
        <f t="shared" si="3"/>
        <v>0</v>
      </c>
      <c r="AC63" s="170" t="b">
        <f t="shared" si="4"/>
        <v>0</v>
      </c>
      <c r="AD63" s="170" t="b">
        <f t="shared" si="5"/>
        <v>0</v>
      </c>
      <c r="AE63" s="170" t="b">
        <f t="shared" si="6"/>
        <v>0</v>
      </c>
      <c r="AF63" s="170" t="b">
        <f t="shared" si="7"/>
        <v>0</v>
      </c>
    </row>
    <row r="64" spans="1:32" ht="15.75" customHeight="1" thickBot="1" x14ac:dyDescent="0.35">
      <c r="A64" s="221"/>
      <c r="B64" s="221"/>
      <c r="C64" s="222"/>
      <c r="D64" s="219">
        <f t="shared" ca="1" si="0"/>
        <v>122</v>
      </c>
      <c r="E64" s="221"/>
      <c r="F64" s="221"/>
      <c r="G64" s="221"/>
      <c r="H64" s="223"/>
      <c r="I64" s="224"/>
      <c r="J64" s="221"/>
      <c r="K64" s="224"/>
      <c r="L64" s="216"/>
      <c r="M64" s="205" t="str">
        <f t="array" ref="M64">IF(I64="Yes",IF(NOT(K64),L64,K64),IF(I64&lt;&gt;"Yes",""))</f>
        <v/>
      </c>
      <c r="N64" s="223"/>
      <c r="O64" s="221"/>
      <c r="P64" s="221"/>
      <c r="Q64" s="226"/>
      <c r="R64" s="323"/>
      <c r="S64" s="210" t="str">
        <f t="shared" si="1"/>
        <v/>
      </c>
      <c r="T64" s="201"/>
      <c r="U64" s="227"/>
      <c r="V64" s="225"/>
      <c r="W64" s="221"/>
      <c r="AA64" s="170" t="b">
        <f t="shared" si="2"/>
        <v>0</v>
      </c>
      <c r="AB64" s="170" t="b">
        <f t="shared" si="3"/>
        <v>0</v>
      </c>
      <c r="AC64" s="170" t="b">
        <f t="shared" si="4"/>
        <v>0</v>
      </c>
      <c r="AD64" s="170" t="b">
        <f t="shared" si="5"/>
        <v>0</v>
      </c>
      <c r="AE64" s="170" t="b">
        <f t="shared" si="6"/>
        <v>0</v>
      </c>
      <c r="AF64" s="170" t="b">
        <f t="shared" si="7"/>
        <v>0</v>
      </c>
    </row>
    <row r="65" spans="1:32" ht="15.75" customHeight="1" thickBot="1" x14ac:dyDescent="0.35">
      <c r="A65" s="221"/>
      <c r="B65" s="221"/>
      <c r="C65" s="222"/>
      <c r="D65" s="219">
        <f t="shared" ca="1" si="0"/>
        <v>122</v>
      </c>
      <c r="E65" s="221"/>
      <c r="F65" s="221"/>
      <c r="G65" s="221"/>
      <c r="H65" s="223"/>
      <c r="I65" s="224"/>
      <c r="J65" s="221"/>
      <c r="K65" s="224"/>
      <c r="L65" s="216"/>
      <c r="M65" s="205" t="str">
        <f t="array" ref="M65">IF(I65="Yes",IF(NOT(K65),L65,K65),IF(I65&lt;&gt;"Yes",""))</f>
        <v/>
      </c>
      <c r="N65" s="223"/>
      <c r="O65" s="221"/>
      <c r="P65" s="221"/>
      <c r="Q65" s="226"/>
      <c r="R65" s="323"/>
      <c r="S65" s="210" t="str">
        <f t="shared" si="1"/>
        <v/>
      </c>
      <c r="T65" s="201"/>
      <c r="U65" s="227"/>
      <c r="V65" s="225"/>
      <c r="W65" s="221"/>
      <c r="AA65" s="170" t="b">
        <f t="shared" si="2"/>
        <v>0</v>
      </c>
      <c r="AB65" s="170" t="b">
        <f t="shared" si="3"/>
        <v>0</v>
      </c>
      <c r="AC65" s="170" t="b">
        <f t="shared" si="4"/>
        <v>0</v>
      </c>
      <c r="AD65" s="170" t="b">
        <f t="shared" si="5"/>
        <v>0</v>
      </c>
      <c r="AE65" s="170" t="b">
        <f t="shared" si="6"/>
        <v>0</v>
      </c>
      <c r="AF65" s="170" t="b">
        <f t="shared" si="7"/>
        <v>0</v>
      </c>
    </row>
    <row r="66" spans="1:32" ht="15.75" customHeight="1" thickBot="1" x14ac:dyDescent="0.35">
      <c r="A66" s="221"/>
      <c r="B66" s="221"/>
      <c r="C66" s="222"/>
      <c r="D66" s="219">
        <f t="shared" ca="1" si="0"/>
        <v>122</v>
      </c>
      <c r="E66" s="221"/>
      <c r="F66" s="221"/>
      <c r="G66" s="221"/>
      <c r="H66" s="223"/>
      <c r="I66" s="224"/>
      <c r="J66" s="221"/>
      <c r="K66" s="224"/>
      <c r="L66" s="216"/>
      <c r="M66" s="205" t="str">
        <f t="array" ref="M66">IF(I66="Yes",IF(NOT(K66),L66,K66),IF(I66&lt;&gt;"Yes",""))</f>
        <v/>
      </c>
      <c r="N66" s="223"/>
      <c r="O66" s="221"/>
      <c r="P66" s="221"/>
      <c r="Q66" s="226"/>
      <c r="R66" s="323"/>
      <c r="S66" s="210" t="str">
        <f t="shared" si="1"/>
        <v/>
      </c>
      <c r="T66" s="201"/>
      <c r="U66" s="227"/>
      <c r="V66" s="225"/>
      <c r="W66" s="221"/>
      <c r="AA66" s="170" t="b">
        <f t="shared" si="2"/>
        <v>0</v>
      </c>
      <c r="AB66" s="170" t="b">
        <f t="shared" si="3"/>
        <v>0</v>
      </c>
      <c r="AC66" s="170" t="b">
        <f t="shared" si="4"/>
        <v>0</v>
      </c>
      <c r="AD66" s="170" t="b">
        <f t="shared" si="5"/>
        <v>0</v>
      </c>
      <c r="AE66" s="170" t="b">
        <f t="shared" si="6"/>
        <v>0</v>
      </c>
      <c r="AF66" s="170" t="b">
        <f t="shared" si="7"/>
        <v>0</v>
      </c>
    </row>
    <row r="67" spans="1:32" ht="15.75" customHeight="1" thickBot="1" x14ac:dyDescent="0.35">
      <c r="A67" s="221"/>
      <c r="B67" s="221"/>
      <c r="C67" s="222"/>
      <c r="D67" s="219">
        <f t="shared" ca="1" si="0"/>
        <v>122</v>
      </c>
      <c r="E67" s="221"/>
      <c r="F67" s="221"/>
      <c r="G67" s="221"/>
      <c r="H67" s="223"/>
      <c r="I67" s="224"/>
      <c r="J67" s="221"/>
      <c r="K67" s="224"/>
      <c r="L67" s="216"/>
      <c r="M67" s="205" t="str">
        <f t="array" ref="M67">IF(I67="Yes",IF(NOT(K67),L67,K67),IF(I67&lt;&gt;"Yes",""))</f>
        <v/>
      </c>
      <c r="N67" s="223"/>
      <c r="O67" s="221"/>
      <c r="P67" s="221"/>
      <c r="Q67" s="226"/>
      <c r="R67" s="323"/>
      <c r="S67" s="210" t="str">
        <f t="shared" si="1"/>
        <v/>
      </c>
      <c r="T67" s="201"/>
      <c r="U67" s="227"/>
      <c r="V67" s="225"/>
      <c r="W67" s="221"/>
      <c r="AA67" s="170" t="b">
        <f t="shared" si="2"/>
        <v>0</v>
      </c>
      <c r="AB67" s="170" t="b">
        <f t="shared" si="3"/>
        <v>0</v>
      </c>
      <c r="AC67" s="170" t="b">
        <f t="shared" si="4"/>
        <v>0</v>
      </c>
      <c r="AD67" s="170" t="b">
        <f t="shared" si="5"/>
        <v>0</v>
      </c>
      <c r="AE67" s="170" t="b">
        <f t="shared" si="6"/>
        <v>0</v>
      </c>
      <c r="AF67" s="170" t="b">
        <f t="shared" si="7"/>
        <v>0</v>
      </c>
    </row>
    <row r="68" spans="1:32" ht="15.75" customHeight="1" thickBot="1" x14ac:dyDescent="0.35">
      <c r="A68" s="221"/>
      <c r="B68" s="221"/>
      <c r="C68" s="222"/>
      <c r="D68" s="219">
        <f t="shared" ref="D68:D75" ca="1" si="8">ROUNDDOWN(YEARFRAC(C68, TODAY(), 1), 0)</f>
        <v>122</v>
      </c>
      <c r="E68" s="221"/>
      <c r="F68" s="221"/>
      <c r="G68" s="221"/>
      <c r="H68" s="223"/>
      <c r="I68" s="224"/>
      <c r="J68" s="221"/>
      <c r="K68" s="224"/>
      <c r="L68" s="216"/>
      <c r="M68" s="205" t="str">
        <f t="array" ref="M68">IF(I68="Yes",IF(NOT(K68),L68,K68),IF(I68&lt;&gt;"Yes",""))</f>
        <v/>
      </c>
      <c r="N68" s="223"/>
      <c r="O68" s="221"/>
      <c r="P68" s="221"/>
      <c r="Q68" s="226"/>
      <c r="R68" s="323"/>
      <c r="S68" s="210" t="str">
        <f t="shared" si="1"/>
        <v/>
      </c>
      <c r="T68" s="201"/>
      <c r="U68" s="227"/>
      <c r="V68" s="225"/>
      <c r="W68" s="221"/>
      <c r="AA68" s="170" t="b">
        <f t="shared" si="2"/>
        <v>0</v>
      </c>
      <c r="AB68" s="170" t="b">
        <f t="shared" si="3"/>
        <v>0</v>
      </c>
      <c r="AC68" s="170" t="b">
        <f t="shared" si="4"/>
        <v>0</v>
      </c>
      <c r="AD68" s="170" t="b">
        <f t="shared" si="5"/>
        <v>0</v>
      </c>
      <c r="AE68" s="170" t="b">
        <f t="shared" si="6"/>
        <v>0</v>
      </c>
      <c r="AF68" s="170" t="b">
        <f t="shared" si="7"/>
        <v>0</v>
      </c>
    </row>
    <row r="69" spans="1:32" ht="15.75" customHeight="1" thickBot="1" x14ac:dyDescent="0.35">
      <c r="A69" s="221"/>
      <c r="B69" s="221"/>
      <c r="C69" s="222"/>
      <c r="D69" s="219">
        <f t="shared" ca="1" si="8"/>
        <v>122</v>
      </c>
      <c r="E69" s="221"/>
      <c r="F69" s="221"/>
      <c r="G69" s="221"/>
      <c r="H69" s="223"/>
      <c r="I69" s="224"/>
      <c r="J69" s="221"/>
      <c r="K69" s="224"/>
      <c r="L69" s="216"/>
      <c r="M69" s="205" t="str">
        <f t="array" ref="M69">IF(I69="Yes",IF(NOT(K69),L69,K69),IF(I69&lt;&gt;"Yes",""))</f>
        <v/>
      </c>
      <c r="N69" s="223"/>
      <c r="O69" s="221"/>
      <c r="P69" s="221"/>
      <c r="Q69" s="226"/>
      <c r="R69" s="323"/>
      <c r="S69" s="210" t="str">
        <f t="shared" ref="S69:S75" si="9">IF(I69="","",IF(I69="Yes","Yes","No"))</f>
        <v/>
      </c>
      <c r="T69" s="201"/>
      <c r="U69" s="227"/>
      <c r="V69" s="225"/>
      <c r="W69" s="221"/>
      <c r="AA69" s="170" t="b">
        <f t="shared" ref="AA69:AA75" si="10">IF(I69="Yes",IF(E69="Student",IF(J69="Yes",K69,0)))</f>
        <v>0</v>
      </c>
      <c r="AB69" s="170" t="b">
        <f t="shared" ref="AB69:AB75" si="11">IF(J69="Yes",IF(F69="Student",IF(J69="No",L69,0)))</f>
        <v>0</v>
      </c>
      <c r="AC69" s="170" t="b">
        <f t="shared" ref="AC69:AC75" si="12">IF(AA69=0, AB69, AA69)</f>
        <v>0</v>
      </c>
      <c r="AD69" s="170" t="b">
        <f t="shared" ref="AD69:AD75" si="13">IF(L69="Yes",IF(H69="Staff",IF(J69="Yes",K69,0)))</f>
        <v>0</v>
      </c>
      <c r="AE69" s="170" t="b">
        <f t="shared" ref="AE69:AE75" si="14">IF(M69="Yes",IF(I69="Staff",IF(J69="No",L69,0)))</f>
        <v>0</v>
      </c>
      <c r="AF69" s="170" t="b">
        <f t="shared" ref="AF69:AF75" si="15">IF(AD69=0, AE69, AD69)</f>
        <v>0</v>
      </c>
    </row>
    <row r="70" spans="1:32" ht="15.75" customHeight="1" thickBot="1" x14ac:dyDescent="0.35">
      <c r="A70" s="221"/>
      <c r="B70" s="221"/>
      <c r="C70" s="222"/>
      <c r="D70" s="219">
        <f t="shared" ca="1" si="8"/>
        <v>122</v>
      </c>
      <c r="E70" s="221"/>
      <c r="F70" s="221"/>
      <c r="G70" s="221"/>
      <c r="H70" s="223"/>
      <c r="I70" s="224"/>
      <c r="J70" s="221"/>
      <c r="K70" s="224"/>
      <c r="L70" s="216"/>
      <c r="M70" s="205" t="str">
        <f t="array" ref="M70">IF(I70="Yes",IF(NOT(K70),L70,K70),IF(I70&lt;&gt;"Yes",""))</f>
        <v/>
      </c>
      <c r="N70" s="223"/>
      <c r="O70" s="221"/>
      <c r="P70" s="221"/>
      <c r="Q70" s="226"/>
      <c r="R70" s="323"/>
      <c r="S70" s="210" t="str">
        <f t="shared" si="9"/>
        <v/>
      </c>
      <c r="T70" s="201"/>
      <c r="U70" s="227"/>
      <c r="V70" s="225"/>
      <c r="W70" s="221"/>
      <c r="AA70" s="170" t="b">
        <f t="shared" si="10"/>
        <v>0</v>
      </c>
      <c r="AB70" s="170" t="b">
        <f t="shared" si="11"/>
        <v>0</v>
      </c>
      <c r="AC70" s="170" t="b">
        <f t="shared" si="12"/>
        <v>0</v>
      </c>
      <c r="AD70" s="170" t="b">
        <f t="shared" si="13"/>
        <v>0</v>
      </c>
      <c r="AE70" s="170" t="b">
        <f t="shared" si="14"/>
        <v>0</v>
      </c>
      <c r="AF70" s="170" t="b">
        <f t="shared" si="15"/>
        <v>0</v>
      </c>
    </row>
    <row r="71" spans="1:32" ht="15.75" customHeight="1" thickBot="1" x14ac:dyDescent="0.35">
      <c r="A71" s="221"/>
      <c r="B71" s="221"/>
      <c r="C71" s="222"/>
      <c r="D71" s="219">
        <f t="shared" ca="1" si="8"/>
        <v>122</v>
      </c>
      <c r="E71" s="221"/>
      <c r="F71" s="221"/>
      <c r="G71" s="221"/>
      <c r="H71" s="223"/>
      <c r="I71" s="224"/>
      <c r="J71" s="221"/>
      <c r="K71" s="224"/>
      <c r="L71" s="216"/>
      <c r="M71" s="205" t="str">
        <f t="array" ref="M71">IF(I71="Yes",IF(NOT(K71),L71,K71),IF(I71&lt;&gt;"Yes",""))</f>
        <v/>
      </c>
      <c r="N71" s="223"/>
      <c r="O71" s="221"/>
      <c r="P71" s="221"/>
      <c r="Q71" s="226"/>
      <c r="R71" s="323"/>
      <c r="S71" s="210" t="str">
        <f t="shared" si="9"/>
        <v/>
      </c>
      <c r="T71" s="201"/>
      <c r="U71" s="227"/>
      <c r="V71" s="225"/>
      <c r="W71" s="221"/>
      <c r="AA71" s="170" t="b">
        <f t="shared" si="10"/>
        <v>0</v>
      </c>
      <c r="AB71" s="170" t="b">
        <f t="shared" si="11"/>
        <v>0</v>
      </c>
      <c r="AC71" s="170" t="b">
        <f t="shared" si="12"/>
        <v>0</v>
      </c>
      <c r="AD71" s="170" t="b">
        <f t="shared" si="13"/>
        <v>0</v>
      </c>
      <c r="AE71" s="170" t="b">
        <f t="shared" si="14"/>
        <v>0</v>
      </c>
      <c r="AF71" s="170" t="b">
        <f t="shared" si="15"/>
        <v>0</v>
      </c>
    </row>
    <row r="72" spans="1:32" ht="15.75" customHeight="1" thickBot="1" x14ac:dyDescent="0.35">
      <c r="A72" s="221"/>
      <c r="B72" s="221"/>
      <c r="C72" s="222"/>
      <c r="D72" s="219">
        <f t="shared" ca="1" si="8"/>
        <v>122</v>
      </c>
      <c r="E72" s="221"/>
      <c r="F72" s="221"/>
      <c r="G72" s="221"/>
      <c r="H72" s="223"/>
      <c r="I72" s="224"/>
      <c r="J72" s="221"/>
      <c r="K72" s="224"/>
      <c r="L72" s="216"/>
      <c r="M72" s="205" t="str">
        <f t="array" ref="M72">IF(I72="Yes",IF(NOT(K72),L72,K72),IF(I72&lt;&gt;"Yes",""))</f>
        <v/>
      </c>
      <c r="N72" s="223"/>
      <c r="O72" s="221"/>
      <c r="P72" s="221"/>
      <c r="Q72" s="226"/>
      <c r="R72" s="323"/>
      <c r="S72" s="210" t="str">
        <f t="shared" si="9"/>
        <v/>
      </c>
      <c r="T72" s="201"/>
      <c r="U72" s="227"/>
      <c r="V72" s="225"/>
      <c r="W72" s="221"/>
      <c r="AA72" s="170" t="b">
        <f t="shared" si="10"/>
        <v>0</v>
      </c>
      <c r="AB72" s="170" t="b">
        <f t="shared" si="11"/>
        <v>0</v>
      </c>
      <c r="AC72" s="170" t="b">
        <f t="shared" si="12"/>
        <v>0</v>
      </c>
      <c r="AD72" s="170" t="b">
        <f t="shared" si="13"/>
        <v>0</v>
      </c>
      <c r="AE72" s="170" t="b">
        <f t="shared" si="14"/>
        <v>0</v>
      </c>
      <c r="AF72" s="170" t="b">
        <f t="shared" si="15"/>
        <v>0</v>
      </c>
    </row>
    <row r="73" spans="1:32" ht="15.75" customHeight="1" thickBot="1" x14ac:dyDescent="0.35">
      <c r="A73" s="221"/>
      <c r="B73" s="221"/>
      <c r="C73" s="222"/>
      <c r="D73" s="219">
        <f t="shared" ca="1" si="8"/>
        <v>122</v>
      </c>
      <c r="E73" s="221"/>
      <c r="F73" s="221"/>
      <c r="G73" s="221"/>
      <c r="H73" s="223"/>
      <c r="I73" s="224"/>
      <c r="J73" s="221"/>
      <c r="K73" s="224"/>
      <c r="L73" s="216"/>
      <c r="M73" s="205" t="str">
        <f t="array" ref="M73">IF(I73="Yes",IF(NOT(K73),L73,K73),IF(I73&lt;&gt;"Yes",""))</f>
        <v/>
      </c>
      <c r="N73" s="223"/>
      <c r="O73" s="221"/>
      <c r="P73" s="221"/>
      <c r="Q73" s="226"/>
      <c r="R73" s="323"/>
      <c r="S73" s="210" t="str">
        <f t="shared" si="9"/>
        <v/>
      </c>
      <c r="T73" s="201"/>
      <c r="U73" s="227"/>
      <c r="V73" s="225"/>
      <c r="W73" s="221"/>
      <c r="AA73" s="170" t="b">
        <f t="shared" si="10"/>
        <v>0</v>
      </c>
      <c r="AB73" s="170" t="b">
        <f t="shared" si="11"/>
        <v>0</v>
      </c>
      <c r="AC73" s="170" t="b">
        <f t="shared" si="12"/>
        <v>0</v>
      </c>
      <c r="AD73" s="170" t="b">
        <f t="shared" si="13"/>
        <v>0</v>
      </c>
      <c r="AE73" s="170" t="b">
        <f t="shared" si="14"/>
        <v>0</v>
      </c>
      <c r="AF73" s="170" t="b">
        <f t="shared" si="15"/>
        <v>0</v>
      </c>
    </row>
    <row r="74" spans="1:32" ht="15.75" customHeight="1" thickBot="1" x14ac:dyDescent="0.35">
      <c r="A74" s="221"/>
      <c r="B74" s="221"/>
      <c r="C74" s="222"/>
      <c r="D74" s="219">
        <f t="shared" ca="1" si="8"/>
        <v>122</v>
      </c>
      <c r="E74" s="221"/>
      <c r="F74" s="221"/>
      <c r="G74" s="221"/>
      <c r="H74" s="223"/>
      <c r="I74" s="224"/>
      <c r="J74" s="221"/>
      <c r="K74" s="224"/>
      <c r="L74" s="216"/>
      <c r="M74" s="205" t="str">
        <f t="array" ref="M74">IF(I74="Yes",IF(NOT(K74),L74,K74),IF(I74&lt;&gt;"Yes",""))</f>
        <v/>
      </c>
      <c r="N74" s="223"/>
      <c r="O74" s="221"/>
      <c r="P74" s="221"/>
      <c r="Q74" s="226"/>
      <c r="R74" s="323"/>
      <c r="S74" s="210" t="str">
        <f t="shared" si="9"/>
        <v/>
      </c>
      <c r="T74" s="201"/>
      <c r="U74" s="227"/>
      <c r="V74" s="225"/>
      <c r="W74" s="221"/>
      <c r="AA74" s="170" t="b">
        <f t="shared" si="10"/>
        <v>0</v>
      </c>
      <c r="AB74" s="170" t="b">
        <f t="shared" si="11"/>
        <v>0</v>
      </c>
      <c r="AC74" s="170" t="b">
        <f t="shared" si="12"/>
        <v>0</v>
      </c>
      <c r="AD74" s="170" t="b">
        <f t="shared" si="13"/>
        <v>0</v>
      </c>
      <c r="AE74" s="170" t="b">
        <f t="shared" si="14"/>
        <v>0</v>
      </c>
      <c r="AF74" s="170" t="b">
        <f t="shared" si="15"/>
        <v>0</v>
      </c>
    </row>
    <row r="75" spans="1:32" ht="15.75" customHeight="1" thickBot="1" x14ac:dyDescent="0.35">
      <c r="A75" s="221"/>
      <c r="B75" s="221"/>
      <c r="C75" s="222"/>
      <c r="D75" s="219">
        <f t="shared" ca="1" si="8"/>
        <v>122</v>
      </c>
      <c r="E75" s="221"/>
      <c r="F75" s="221"/>
      <c r="G75" s="221"/>
      <c r="H75" s="223"/>
      <c r="I75" s="224"/>
      <c r="J75" s="221"/>
      <c r="K75" s="224"/>
      <c r="L75" s="216"/>
      <c r="M75" s="205" t="str">
        <f t="array" ref="M75">IF(I75="Yes",IF(NOT(K75),L75,K75),IF(I75&lt;&gt;"Yes",""))</f>
        <v/>
      </c>
      <c r="N75" s="223"/>
      <c r="O75" s="221"/>
      <c r="P75" s="221"/>
      <c r="Q75" s="226"/>
      <c r="R75" s="323"/>
      <c r="S75" s="210" t="str">
        <f t="shared" si="9"/>
        <v/>
      </c>
      <c r="T75" s="201"/>
      <c r="U75" s="227"/>
      <c r="V75" s="225"/>
      <c r="W75" s="221"/>
      <c r="AA75" s="170" t="b">
        <f t="shared" si="10"/>
        <v>0</v>
      </c>
      <c r="AB75" s="170" t="b">
        <f t="shared" si="11"/>
        <v>0</v>
      </c>
      <c r="AC75" s="170" t="b">
        <f t="shared" si="12"/>
        <v>0</v>
      </c>
      <c r="AD75" s="170" t="b">
        <f t="shared" si="13"/>
        <v>0</v>
      </c>
      <c r="AE75" s="170" t="b">
        <f t="shared" si="14"/>
        <v>0</v>
      </c>
      <c r="AF75" s="170" t="b">
        <f t="shared" si="15"/>
        <v>0</v>
      </c>
    </row>
    <row r="76" spans="1:32" ht="15" customHeight="1" x14ac:dyDescent="0.3">
      <c r="K76" s="229"/>
    </row>
  </sheetData>
  <sheetProtection selectLockedCells="1"/>
  <autoFilter ref="A3:W75" xr:uid="{00000000-0009-0000-0000-000001000000}"/>
  <conditionalFormatting sqref="L4:L75">
    <cfRule type="cellIs" dxfId="30" priority="6" operator="equal">
      <formula>"Yes"</formula>
    </cfRule>
  </conditionalFormatting>
  <conditionalFormatting sqref="K4:K75">
    <cfRule type="expression" priority="1">
      <formula>J4="Yes"</formula>
    </cfRule>
    <cfRule type="expression" dxfId="29" priority="2">
      <formula>J4=""</formula>
    </cfRule>
    <cfRule type="expression" dxfId="28" priority="3">
      <formula>J4="Unknown"</formula>
    </cfRule>
    <cfRule type="expression" dxfId="27" priority="7">
      <formula>J4="No"</formula>
    </cfRule>
  </conditionalFormatting>
  <conditionalFormatting sqref="I2 L2:L75">
    <cfRule type="cellIs" dxfId="26" priority="8" operator="equal">
      <formula>"Pending"</formula>
    </cfRule>
  </conditionalFormatting>
  <conditionalFormatting sqref="I2 L2:L75">
    <cfRule type="cellIs" dxfId="25" priority="9" operator="equal">
      <formula>"Not tested"</formula>
    </cfRule>
  </conditionalFormatting>
  <conditionalFormatting sqref="S4:S75">
    <cfRule type="cellIs" dxfId="24" priority="5" operator="equal">
      <formula>"No"</formula>
    </cfRule>
    <cfRule type="cellIs" dxfId="23" priority="10" operator="equal">
      <formula>""</formula>
    </cfRule>
  </conditionalFormatting>
  <conditionalFormatting sqref="L4:L75">
    <cfRule type="cellIs" dxfId="22" priority="11" operator="equal">
      <formula>"No (negative)"</formula>
    </cfRule>
  </conditionalFormatting>
  <conditionalFormatting sqref="D4:D75">
    <cfRule type="cellIs" dxfId="21" priority="12" operator="greaterThan">
      <formula>119</formula>
    </cfRule>
  </conditionalFormatting>
  <conditionalFormatting sqref="S4:S75">
    <cfRule type="cellIs" dxfId="20" priority="18" operator="equal">
      <formula>"Yes"</formula>
    </cfRule>
  </conditionalFormatting>
  <conditionalFormatting sqref="L4:L75">
    <cfRule type="expression" dxfId="19" priority="19">
      <formula>S4="Yes"</formula>
    </cfRule>
  </conditionalFormatting>
  <conditionalFormatting sqref="L4:L75">
    <cfRule type="expression" dxfId="18" priority="20">
      <formula>S4="No"</formula>
    </cfRule>
  </conditionalFormatting>
  <conditionalFormatting sqref="I1:I1048576">
    <cfRule type="cellIs" dxfId="17" priority="4" operator="equal">
      <formula>"Yes"</formula>
    </cfRule>
  </conditionalFormatting>
  <dataValidations count="19">
    <dataValidation type="custom" allowBlank="1" showDropDown="1" showInputMessage="1" prompt="Field will autopopulate as the rest of the line list is completed." sqref="M4:N75" xr:uid="{3DF00811-58C4-4ADF-9E04-6BE21D422896}">
      <formula1>OR(NOT(ISERROR(DATEVALUE(M4))), AND(ISNUMBER(M4), LEFT(CELL("format", M4))="D"))</formula1>
    </dataValidation>
    <dataValidation allowBlank="1" showInputMessage="1" showErrorMessage="1" prompt="Field will autopopulate as the rest of the line list is completed." sqref="M3:N3" xr:uid="{D782471B-DFE8-4C72-A339-F89F74EA1579}"/>
    <dataValidation type="custom" showInputMessage="1" showErrorMessage="1" sqref="D4:D75" xr:uid="{BA957122-A64C-4B19-829D-AB5D301A4452}">
      <formula1>1</formula1>
    </dataValidation>
    <dataValidation allowBlank="1" showInputMessage="1" showErrorMessage="1" prompt="Age will be calculated automatically based on date of birth." sqref="D3" xr:uid="{2BA905AD-D785-44E4-8BCA-1DEAD9791193}"/>
    <dataValidation allowBlank="1" showInputMessage="1" showErrorMessage="1" prompt="Field will autopopulate based on answer in column I." sqref="S3:S75" xr:uid="{750EEC84-C85C-40D6-B74F-512BD1815002}"/>
    <dataValidation type="list" allowBlank="1" showInputMessage="1" showErrorMessage="1" prompt="Current status - Select the current status of confirmed cases with respect to precautions." sqref="N4:N75" xr:uid="{9E80AB4B-E36A-4E31-B306-A3E4DCF12550}">
      <formula1>"Excluded,Completed Isolation (Returned to Class),Unknown"</formula1>
    </dataValidation>
    <dataValidation type="list" allowBlank="1" showInputMessage="1" showErrorMessage="1" prompt="Ever hospitalized? - If the resident was ever hospitalized, select &quot;Yes&quot;" sqref="O4:O75" xr:uid="{6F408944-FB39-4CD8-8C65-027872908D99}">
      <formula1>"Yes,No"</formula1>
    </dataValidation>
    <dataValidation type="list" allowBlank="1" showInputMessage="1" showErrorMessage="1" prompt="Most recent test result - Enter most recent test result: positive, negative, or pending." sqref="T4:T75" xr:uid="{37CD11DE-FE14-48E9-9A79-01D36001F9C6}">
      <formula1>"Positive,Negative,Pending,Inconclusive"</formula1>
    </dataValidation>
    <dataValidation type="date" allowBlank="1" showInputMessage="1" showErrorMessage="1" prompt="Date of death - If resident died, indicate date of death." sqref="Q4:Q75" xr:uid="{EEC8D0DF-2BBA-4483-A7DE-68898E53CAE3}">
      <formula1>42005</formula1>
      <formula2>47848</formula2>
    </dataValidation>
    <dataValidation type="date" allowBlank="1" showInputMessage="1" showErrorMessage="1" prompt="Date of Birth - Enter the resident's date of birth." sqref="C4:C75" xr:uid="{BEBB6345-30E6-4827-A57A-FE96736D838D}">
      <formula1>1</formula1>
      <formula2>73415</formula2>
    </dataValidation>
    <dataValidation type="custom" allowBlank="1" showDropDown="1" sqref="H2:I2" xr:uid="{820FFFDB-5FA5-4072-BD97-A40AE55D0BCC}">
      <formula1>OR(NOT(ISERROR(DATEVALUE(H2))), AND(ISNUMBER(H2), LEFT(CELL("format", H2))="D"))</formula1>
    </dataValidation>
    <dataValidation type="list" allowBlank="1" showInputMessage="1" showErrorMessage="1" prompt="Ever had symptoms? - Did the resident ever have any signs or symptoms of illness?" sqref="J4:J75" xr:uid="{C356644F-5DA6-466F-BCFD-8A69C11DE51D}">
      <formula1>"Yes,No,Unknown"</formula1>
    </dataValidation>
    <dataValidation type="list" allowBlank="1" showInputMessage="1" showErrorMessage="1" prompt="Died? - Indicate whether or not resident died." sqref="P4:P75" xr:uid="{B8E90BD2-25C3-483B-B7CD-FDB609745F20}">
      <formula1>"Yes,No"</formula1>
    </dataValidation>
    <dataValidation type="date" allowBlank="1" showInputMessage="1" showErrorMessage="1" prompt="Most recent test date - Date of collection of most recent specimen tested (for residents who have been tested multiple times)." sqref="U4:U75" xr:uid="{46EE4BE7-2A2E-41AC-B969-F6C24828E35F}">
      <formula1>42005</formula1>
      <formula2>47848</formula2>
    </dataValidation>
    <dataValidation type="list" allowBlank="1" showInputMessage="1" showErrorMessage="1" prompt="COVID-19 Vaccination - Did this individual complete their initial COVID-19 vaccination series (i.e., one dose of J&amp;J vaccine or two doses of Pfizer or Moderna vaccine)" sqref="R4:R75" xr:uid="{6CBB8B37-0578-4917-A16A-1B5585442D0D}">
      <formula1>"Yes,No,Unknown"</formula1>
    </dataValidation>
    <dataValidation type="list" allowBlank="1" sqref="I4:I75" xr:uid="{6C196554-E19F-4EA6-B9FF-55AF90CC7ACF}">
      <formula1>"Yes, No (Negative), No (Inconclusive),Not Tested, Pending"</formula1>
    </dataValidation>
    <dataValidation type="date" allowBlank="1" showDropDown="1" sqref="H4:H75" xr:uid="{2E4E1670-3359-4CBE-BB8E-A7F803F1F3B4}">
      <formula1>32874</formula1>
      <formula2>73415</formula2>
    </dataValidation>
    <dataValidation type="list" allowBlank="1" showErrorMessage="1" error="Please select from the box" sqref="E4:E75" xr:uid="{ADFB17F1-322F-4432-A310-3691D10AA64B}">
      <formula1>"Student,Staff"</formula1>
    </dataValidation>
    <dataValidation type="date" allowBlank="1" showInputMessage="1" showErrorMessage="1" sqref="K1:L1048576" xr:uid="{E98ECC8F-3D96-464E-B422-3E49100024AE}">
      <formula1>1</formula1>
      <formula2>55153</formula2>
    </dataValidation>
  </dataValidations>
  <hyperlinks>
    <hyperlink ref="R3" r:id="rId1" location=":~:text=When%20Are%20You%20Up%20to%20Date%3F" xr:uid="{8679C320-5EFD-4BEA-92F5-D542BFCF04E9}"/>
  </hyperlinks>
  <pageMargins left="0.7" right="0.7" top="0.75" bottom="0.75" header="0" footer="0"/>
  <pageSetup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21B83-7957-4BFE-B4C6-BD7897E8F0D3}">
  <dimension ref="A1:AP76"/>
  <sheetViews>
    <sheetView showZeros="0" workbookViewId="0">
      <pane xSplit="3" topLeftCell="D1" activePane="topRight" state="frozen"/>
      <selection pane="topRight"/>
    </sheetView>
  </sheetViews>
  <sheetFormatPr defaultColWidth="11.19921875" defaultRowHeight="15" customHeight="1" x14ac:dyDescent="0.3"/>
  <cols>
    <col min="1" max="1" width="12.5" style="170" customWidth="1"/>
    <col min="2" max="2" width="15.59765625" style="170" customWidth="1"/>
    <col min="3" max="3" width="9.59765625" style="170" customWidth="1"/>
    <col min="4" max="4" width="8" style="170" customWidth="1"/>
    <col min="5" max="5" width="9.09765625" style="170" customWidth="1"/>
    <col min="6" max="6" width="9.69921875" style="170" customWidth="1"/>
    <col min="7" max="7" width="9.5" style="170" customWidth="1"/>
    <col min="8" max="8" width="10.8984375" style="170" customWidth="1"/>
    <col min="9" max="9" width="12.69921875" style="170" customWidth="1"/>
    <col min="10" max="10" width="12.5" style="170" customWidth="1"/>
    <col min="11" max="11" width="10.8984375" style="170" customWidth="1"/>
    <col min="12" max="12" width="15.69921875" style="170" customWidth="1"/>
    <col min="13" max="13" width="16.59765625" style="170" customWidth="1"/>
    <col min="14" max="14" width="29.09765625" style="170" customWidth="1"/>
    <col min="15" max="15" width="12.8984375" style="170" customWidth="1"/>
    <col min="16" max="16" width="8" style="170" customWidth="1"/>
    <col min="17" max="17" width="9.3984375" style="170" customWidth="1"/>
    <col min="18" max="18" width="27.8984375" style="170" bestFit="1" customWidth="1"/>
    <col min="19" max="19" width="14.3984375" style="170" customWidth="1"/>
    <col min="20" max="20" width="11.3984375" style="170" customWidth="1"/>
    <col min="21" max="21" width="13.59765625" style="170" customWidth="1"/>
    <col min="22" max="22" width="29.59765625" style="170" customWidth="1"/>
    <col min="23" max="23" width="55.19921875" style="170" customWidth="1"/>
    <col min="24" max="26" width="11.19921875" style="170"/>
    <col min="27" max="32" width="0" style="170" hidden="1" customWidth="1"/>
    <col min="33" max="16384" width="11.19921875" style="170"/>
  </cols>
  <sheetData>
    <row r="1" spans="1:42" s="171" customFormat="1" ht="15" customHeight="1" x14ac:dyDescent="0.3">
      <c r="A1" s="234" t="s">
        <v>143</v>
      </c>
      <c r="B1" s="167" t="s">
        <v>47</v>
      </c>
      <c r="C1" s="168"/>
      <c r="D1" s="169"/>
      <c r="E1" s="169"/>
      <c r="F1" s="169"/>
      <c r="G1" s="169"/>
      <c r="H1" s="169"/>
      <c r="I1" s="169"/>
      <c r="J1" s="169"/>
      <c r="K1" s="169"/>
      <c r="L1" s="169"/>
      <c r="M1" s="169"/>
      <c r="N1" s="169"/>
      <c r="O1" s="169"/>
      <c r="P1" s="169"/>
      <c r="Q1" s="169"/>
      <c r="R1" s="169"/>
      <c r="S1" s="169"/>
      <c r="T1" s="169"/>
      <c r="U1" s="169"/>
      <c r="V1" s="169"/>
      <c r="W1" s="169"/>
      <c r="X1" s="170"/>
      <c r="Y1" s="170"/>
      <c r="Z1" s="170"/>
      <c r="AA1" s="170"/>
      <c r="AB1" s="170"/>
      <c r="AC1" s="170"/>
      <c r="AD1" s="170"/>
      <c r="AE1" s="170"/>
      <c r="AF1" s="170"/>
      <c r="AG1" s="170"/>
      <c r="AH1" s="170"/>
      <c r="AI1" s="170"/>
      <c r="AJ1" s="170"/>
      <c r="AK1" s="170"/>
      <c r="AL1" s="170"/>
      <c r="AM1" s="170"/>
      <c r="AN1" s="170"/>
      <c r="AO1" s="170"/>
      <c r="AP1" s="170"/>
    </row>
    <row r="2" spans="1:42" ht="13.5" customHeight="1" x14ac:dyDescent="0.3">
      <c r="A2" s="172" t="s">
        <v>44</v>
      </c>
      <c r="B2" s="169"/>
      <c r="C2" s="173"/>
      <c r="D2" s="173"/>
      <c r="E2" s="173"/>
      <c r="F2" s="173"/>
      <c r="G2" s="173"/>
      <c r="H2" s="174"/>
      <c r="I2" s="175" t="s">
        <v>131</v>
      </c>
      <c r="J2" s="235"/>
      <c r="K2" s="176"/>
      <c r="L2" s="177"/>
      <c r="M2" s="178" t="s">
        <v>138</v>
      </c>
      <c r="N2" s="173"/>
      <c r="O2" s="179" t="s">
        <v>48</v>
      </c>
      <c r="P2" s="173"/>
      <c r="Q2" s="180"/>
      <c r="R2" s="245" t="s">
        <v>180</v>
      </c>
      <c r="S2" s="181" t="s">
        <v>139</v>
      </c>
      <c r="T2" s="173"/>
      <c r="U2" s="173"/>
      <c r="V2" s="182"/>
      <c r="W2" s="183"/>
    </row>
    <row r="3" spans="1:42" s="171" customFormat="1" ht="62.4" customHeight="1" thickBot="1" x14ac:dyDescent="0.35">
      <c r="A3" s="184" t="s">
        <v>5</v>
      </c>
      <c r="B3" s="184" t="s">
        <v>7</v>
      </c>
      <c r="C3" s="185" t="s">
        <v>132</v>
      </c>
      <c r="D3" s="186" t="s">
        <v>11</v>
      </c>
      <c r="E3" s="187" t="s">
        <v>133</v>
      </c>
      <c r="F3" s="188" t="s">
        <v>134</v>
      </c>
      <c r="G3" s="189" t="s">
        <v>17</v>
      </c>
      <c r="H3" s="190" t="s">
        <v>135</v>
      </c>
      <c r="I3" s="230" t="s">
        <v>160</v>
      </c>
      <c r="J3" s="187" t="s">
        <v>49</v>
      </c>
      <c r="K3" s="191" t="s">
        <v>136</v>
      </c>
      <c r="L3" s="192" t="s">
        <v>34</v>
      </c>
      <c r="M3" s="186" t="s">
        <v>137</v>
      </c>
      <c r="N3" s="193" t="s">
        <v>130</v>
      </c>
      <c r="O3" s="194" t="s">
        <v>50</v>
      </c>
      <c r="P3" s="195" t="s">
        <v>51</v>
      </c>
      <c r="Q3" s="196" t="s">
        <v>30</v>
      </c>
      <c r="R3" s="322" t="s">
        <v>179</v>
      </c>
      <c r="S3" s="197" t="s">
        <v>52</v>
      </c>
      <c r="T3" s="195" t="s">
        <v>36</v>
      </c>
      <c r="U3" s="195" t="s">
        <v>38</v>
      </c>
      <c r="V3" s="193" t="s">
        <v>129</v>
      </c>
      <c r="W3" s="195" t="s">
        <v>43</v>
      </c>
      <c r="X3" s="170"/>
      <c r="Y3" s="170"/>
      <c r="Z3" s="170"/>
      <c r="AA3" s="170" t="s">
        <v>184</v>
      </c>
      <c r="AB3" s="170" t="s">
        <v>185</v>
      </c>
      <c r="AC3" s="170" t="s">
        <v>188</v>
      </c>
      <c r="AD3" s="170" t="s">
        <v>186</v>
      </c>
      <c r="AE3" s="170" t="s">
        <v>187</v>
      </c>
      <c r="AF3" s="170" t="s">
        <v>189</v>
      </c>
      <c r="AG3" s="170"/>
      <c r="AH3" s="170"/>
    </row>
    <row r="4" spans="1:42" ht="15.75" customHeight="1" thickBot="1" x14ac:dyDescent="0.35">
      <c r="A4" s="198"/>
      <c r="B4" s="198"/>
      <c r="C4" s="199"/>
      <c r="D4" s="200">
        <f t="shared" ref="D4:D67" ca="1" si="0">ROUNDDOWN(YEARFRAC(C4, TODAY(), 1), 0)</f>
        <v>122</v>
      </c>
      <c r="E4" s="201"/>
      <c r="F4" s="201"/>
      <c r="G4" s="201"/>
      <c r="H4" s="202"/>
      <c r="I4" s="215"/>
      <c r="J4" s="201"/>
      <c r="K4" s="203"/>
      <c r="L4" s="204"/>
      <c r="M4" s="205" t="str">
        <f t="array" ref="M4">IF(I4="Yes",IF(NOT(K4),L4,K4),IF(I4&lt;&gt;"Yes",""))</f>
        <v/>
      </c>
      <c r="N4" s="206"/>
      <c r="O4" s="201"/>
      <c r="P4" s="207"/>
      <c r="Q4" s="208"/>
      <c r="R4" s="319"/>
      <c r="S4" s="210" t="str">
        <f>IF(I4="","",IF(I4="Yes","Yes","No"))</f>
        <v/>
      </c>
      <c r="T4" s="201"/>
      <c r="U4" s="209"/>
      <c r="V4" s="211"/>
      <c r="W4" s="201"/>
      <c r="AA4" s="170" t="b">
        <f>IF(I4="Yes",IF(E4="Student",IF(J4="Yes",K4,0)))</f>
        <v>0</v>
      </c>
      <c r="AB4" s="170" t="b">
        <f>IF(J4="Yes",IF(F4="Student",IF(J4="No",L4,0)))</f>
        <v>0</v>
      </c>
      <c r="AC4" s="170" t="b">
        <f>IF(AA4=0, AB4, AA4)</f>
        <v>0</v>
      </c>
      <c r="AD4" s="170" t="b">
        <f>IF(L4="Yes",IF(H4="Staff",IF(J4="Yes",K4,0)))</f>
        <v>0</v>
      </c>
      <c r="AE4" s="170" t="b">
        <f>IF(M4="Yes",IF(I4="Staff",IF(J4="No",L4,0)))</f>
        <v>0</v>
      </c>
      <c r="AF4" s="170" t="b">
        <f>IF(AD4=0, AE4, AD4)</f>
        <v>0</v>
      </c>
    </row>
    <row r="5" spans="1:42" ht="15.75" customHeight="1" thickBot="1" x14ac:dyDescent="0.35">
      <c r="A5" s="201"/>
      <c r="B5" s="201"/>
      <c r="C5" s="212"/>
      <c r="D5" s="213">
        <f t="shared" ca="1" si="0"/>
        <v>122</v>
      </c>
      <c r="E5" s="201"/>
      <c r="F5" s="201"/>
      <c r="G5" s="201"/>
      <c r="H5" s="214"/>
      <c r="I5" s="215"/>
      <c r="J5" s="201"/>
      <c r="K5" s="215"/>
      <c r="L5" s="216"/>
      <c r="M5" s="205" t="str">
        <f t="array" ref="M5">IF(I5="Yes",IF(NOT(K5),L5,K5),IF(I5&lt;&gt;"Yes",""))</f>
        <v/>
      </c>
      <c r="N5" s="206"/>
      <c r="O5" s="201"/>
      <c r="P5" s="217"/>
      <c r="Q5" s="218"/>
      <c r="R5" s="320"/>
      <c r="S5" s="210" t="str">
        <f t="shared" ref="S5:S68" si="1">IF(I5="","",IF(I5="Yes","Yes","No"))</f>
        <v/>
      </c>
      <c r="T5" s="201"/>
      <c r="U5" s="209"/>
      <c r="V5" s="206"/>
      <c r="W5" s="201"/>
      <c r="AA5" s="170" t="b">
        <f t="shared" ref="AA5:AA68" si="2">IF(I5="Yes",IF(E5="Student",IF(J5="Yes",K5,0)))</f>
        <v>0</v>
      </c>
      <c r="AB5" s="170" t="b">
        <f t="shared" ref="AB5:AB68" si="3">IF(J5="Yes",IF(F5="Student",IF(J5="No",L5,0)))</f>
        <v>0</v>
      </c>
      <c r="AC5" s="170" t="b">
        <f t="shared" ref="AC5:AC68" si="4">IF(AA5=0, AB5, AA5)</f>
        <v>0</v>
      </c>
      <c r="AD5" s="170" t="b">
        <f t="shared" ref="AD5:AD68" si="5">IF(L5="Yes",IF(H5="Staff",IF(J5="Yes",K5,0)))</f>
        <v>0</v>
      </c>
      <c r="AE5" s="170" t="b">
        <f t="shared" ref="AE5:AE68" si="6">IF(M5="Yes",IF(I5="Staff",IF(J5="No",L5,0)))</f>
        <v>0</v>
      </c>
      <c r="AF5" s="170" t="b">
        <f t="shared" ref="AF5:AF68" si="7">IF(AD5=0, AE5, AD5)</f>
        <v>0</v>
      </c>
    </row>
    <row r="6" spans="1:42" ht="15.75" customHeight="1" thickBot="1" x14ac:dyDescent="0.35">
      <c r="A6" s="201"/>
      <c r="B6" s="201"/>
      <c r="C6" s="212"/>
      <c r="D6" s="219">
        <f t="shared" ca="1" si="0"/>
        <v>122</v>
      </c>
      <c r="E6" s="201"/>
      <c r="F6" s="201"/>
      <c r="G6" s="201"/>
      <c r="H6" s="214"/>
      <c r="I6" s="215"/>
      <c r="J6" s="201"/>
      <c r="K6" s="215"/>
      <c r="L6" s="220"/>
      <c r="M6" s="205" t="str">
        <f t="array" ref="M6">IF(I6="Yes",IF(NOT(K6),L6,K6),IF(I6&lt;&gt;"Yes",""))</f>
        <v/>
      </c>
      <c r="N6" s="206"/>
      <c r="O6" s="201"/>
      <c r="P6" s="217"/>
      <c r="Q6" s="218"/>
      <c r="R6" s="320"/>
      <c r="S6" s="210" t="str">
        <f t="shared" si="1"/>
        <v/>
      </c>
      <c r="T6" s="201"/>
      <c r="U6" s="209"/>
      <c r="V6" s="206"/>
      <c r="W6" s="201"/>
      <c r="AA6" s="170" t="b">
        <f t="shared" si="2"/>
        <v>0</v>
      </c>
      <c r="AB6" s="170" t="b">
        <f t="shared" si="3"/>
        <v>0</v>
      </c>
      <c r="AC6" s="170" t="b">
        <f t="shared" si="4"/>
        <v>0</v>
      </c>
      <c r="AD6" s="170" t="b">
        <f t="shared" si="5"/>
        <v>0</v>
      </c>
      <c r="AE6" s="170" t="b">
        <f t="shared" si="6"/>
        <v>0</v>
      </c>
      <c r="AF6" s="170" t="b">
        <f t="shared" si="7"/>
        <v>0</v>
      </c>
    </row>
    <row r="7" spans="1:42" ht="15.75" customHeight="1" thickBot="1" x14ac:dyDescent="0.35">
      <c r="A7" s="221"/>
      <c r="B7" s="221"/>
      <c r="C7" s="222"/>
      <c r="D7" s="219">
        <f t="shared" ca="1" si="0"/>
        <v>122</v>
      </c>
      <c r="E7" s="221"/>
      <c r="F7" s="221"/>
      <c r="G7" s="221"/>
      <c r="H7" s="223"/>
      <c r="I7" s="224"/>
      <c r="J7" s="221"/>
      <c r="K7" s="224"/>
      <c r="L7" s="216"/>
      <c r="M7" s="205" t="str">
        <f t="array" ref="M7">IF(I7="Yes",IF(NOT(K7),L7,K7),IF(I7&lt;&gt;"Yes",""))</f>
        <v/>
      </c>
      <c r="N7" s="225"/>
      <c r="O7" s="221"/>
      <c r="P7" s="221"/>
      <c r="Q7" s="226"/>
      <c r="R7" s="323"/>
      <c r="S7" s="210" t="str">
        <f t="shared" si="1"/>
        <v/>
      </c>
      <c r="T7" s="201"/>
      <c r="U7" s="227"/>
      <c r="V7" s="225"/>
      <c r="W7" s="221"/>
      <c r="AA7" s="170" t="b">
        <f t="shared" si="2"/>
        <v>0</v>
      </c>
      <c r="AB7" s="170" t="b">
        <f t="shared" si="3"/>
        <v>0</v>
      </c>
      <c r="AC7" s="170" t="b">
        <f t="shared" si="4"/>
        <v>0</v>
      </c>
      <c r="AD7" s="170" t="b">
        <f t="shared" si="5"/>
        <v>0</v>
      </c>
      <c r="AE7" s="170" t="b">
        <f t="shared" si="6"/>
        <v>0</v>
      </c>
      <c r="AF7" s="170" t="b">
        <f t="shared" si="7"/>
        <v>0</v>
      </c>
    </row>
    <row r="8" spans="1:42" ht="15.75" customHeight="1" thickBot="1" x14ac:dyDescent="0.35">
      <c r="A8" s="221"/>
      <c r="B8" s="221"/>
      <c r="C8" s="222"/>
      <c r="D8" s="219">
        <f t="shared" ca="1" si="0"/>
        <v>122</v>
      </c>
      <c r="E8" s="231"/>
      <c r="F8" s="221"/>
      <c r="G8" s="221"/>
      <c r="H8" s="223"/>
      <c r="I8" s="224"/>
      <c r="J8" s="221"/>
      <c r="K8" s="224"/>
      <c r="L8" s="216"/>
      <c r="M8" s="205" t="str">
        <f t="array" ref="M8">IF(I8="Yes",IF(NOT(K8),L8,K8),IF(I8&lt;&gt;"Yes",""))</f>
        <v/>
      </c>
      <c r="N8" s="223"/>
      <c r="O8" s="221"/>
      <c r="P8" s="221"/>
      <c r="Q8" s="226"/>
      <c r="R8" s="323"/>
      <c r="S8" s="210" t="str">
        <f t="shared" si="1"/>
        <v/>
      </c>
      <c r="T8" s="201"/>
      <c r="U8" s="227"/>
      <c r="V8" s="225"/>
      <c r="W8" s="221"/>
      <c r="AA8" s="170" t="b">
        <f t="shared" si="2"/>
        <v>0</v>
      </c>
      <c r="AB8" s="170" t="b">
        <f t="shared" si="3"/>
        <v>0</v>
      </c>
      <c r="AC8" s="170" t="b">
        <f t="shared" si="4"/>
        <v>0</v>
      </c>
      <c r="AD8" s="170" t="b">
        <f t="shared" si="5"/>
        <v>0</v>
      </c>
      <c r="AE8" s="170" t="b">
        <f t="shared" si="6"/>
        <v>0</v>
      </c>
      <c r="AF8" s="170" t="b">
        <f t="shared" si="7"/>
        <v>0</v>
      </c>
    </row>
    <row r="9" spans="1:42" ht="15.75" customHeight="1" thickBot="1" x14ac:dyDescent="0.35">
      <c r="A9" s="221"/>
      <c r="B9" s="221"/>
      <c r="C9" s="222"/>
      <c r="D9" s="219">
        <f t="shared" ca="1" si="0"/>
        <v>122</v>
      </c>
      <c r="E9" s="221"/>
      <c r="F9" s="221"/>
      <c r="G9" s="221"/>
      <c r="H9" s="223"/>
      <c r="I9" s="224"/>
      <c r="J9" s="221"/>
      <c r="K9" s="224"/>
      <c r="L9" s="216"/>
      <c r="M9" s="205" t="str">
        <f t="array" ref="M9">IF(I9="Yes",IF(NOT(K9),L9,K9),IF(I9&lt;&gt;"Yes",""))</f>
        <v/>
      </c>
      <c r="N9" s="223"/>
      <c r="O9" s="221"/>
      <c r="P9" s="221"/>
      <c r="Q9" s="226"/>
      <c r="R9" s="323"/>
      <c r="S9" s="210" t="str">
        <f t="shared" si="1"/>
        <v/>
      </c>
      <c r="T9" s="201"/>
      <c r="U9" s="227"/>
      <c r="V9" s="225"/>
      <c r="W9" s="221"/>
      <c r="AA9" s="170" t="b">
        <f t="shared" si="2"/>
        <v>0</v>
      </c>
      <c r="AB9" s="170" t="b">
        <f t="shared" si="3"/>
        <v>0</v>
      </c>
      <c r="AC9" s="170" t="b">
        <f t="shared" si="4"/>
        <v>0</v>
      </c>
      <c r="AD9" s="170" t="b">
        <f t="shared" si="5"/>
        <v>0</v>
      </c>
      <c r="AE9" s="170" t="b">
        <f t="shared" si="6"/>
        <v>0</v>
      </c>
      <c r="AF9" s="170" t="b">
        <f t="shared" si="7"/>
        <v>0</v>
      </c>
    </row>
    <row r="10" spans="1:42" ht="15.75" customHeight="1" thickBot="1" x14ac:dyDescent="0.35">
      <c r="A10" s="221"/>
      <c r="B10" s="221"/>
      <c r="C10" s="222"/>
      <c r="D10" s="219">
        <f t="shared" ca="1" si="0"/>
        <v>122</v>
      </c>
      <c r="E10" s="221"/>
      <c r="F10" s="221"/>
      <c r="G10" s="221"/>
      <c r="H10" s="223"/>
      <c r="I10" s="224"/>
      <c r="J10" s="221"/>
      <c r="K10" s="224"/>
      <c r="L10" s="216"/>
      <c r="M10" s="205" t="str">
        <f t="array" ref="M10">IF(I10="Yes",IF(NOT(K10),L10,K10),IF(I10&lt;&gt;"Yes",""))</f>
        <v/>
      </c>
      <c r="N10" s="223"/>
      <c r="O10" s="221"/>
      <c r="P10" s="221"/>
      <c r="Q10" s="226"/>
      <c r="R10" s="323"/>
      <c r="S10" s="210" t="str">
        <f t="shared" si="1"/>
        <v/>
      </c>
      <c r="T10" s="201"/>
      <c r="U10" s="227"/>
      <c r="V10" s="225"/>
      <c r="W10" s="221"/>
      <c r="AA10" s="170" t="b">
        <f t="shared" si="2"/>
        <v>0</v>
      </c>
      <c r="AB10" s="170" t="b">
        <f t="shared" si="3"/>
        <v>0</v>
      </c>
      <c r="AC10" s="170" t="b">
        <f t="shared" si="4"/>
        <v>0</v>
      </c>
      <c r="AD10" s="170" t="b">
        <f t="shared" si="5"/>
        <v>0</v>
      </c>
      <c r="AE10" s="170" t="b">
        <f t="shared" si="6"/>
        <v>0</v>
      </c>
      <c r="AF10" s="170" t="b">
        <f t="shared" si="7"/>
        <v>0</v>
      </c>
    </row>
    <row r="11" spans="1:42" ht="15.75" customHeight="1" thickBot="1" x14ac:dyDescent="0.35">
      <c r="A11" s="221"/>
      <c r="B11" s="221"/>
      <c r="C11" s="222"/>
      <c r="D11" s="219">
        <f t="shared" ca="1" si="0"/>
        <v>122</v>
      </c>
      <c r="E11" s="221"/>
      <c r="F11" s="221"/>
      <c r="G11" s="221"/>
      <c r="H11" s="223"/>
      <c r="I11" s="224"/>
      <c r="J11" s="221"/>
      <c r="K11" s="224"/>
      <c r="L11" s="220"/>
      <c r="M11" s="205" t="str">
        <f t="array" ref="M11">IF(I11="Yes",IF(NOT(K11),L11,K11),IF(I11&lt;&gt;"Yes",""))</f>
        <v/>
      </c>
      <c r="N11" s="223"/>
      <c r="O11" s="221"/>
      <c r="P11" s="221"/>
      <c r="Q11" s="226"/>
      <c r="R11" s="323"/>
      <c r="S11" s="210" t="str">
        <f t="shared" si="1"/>
        <v/>
      </c>
      <c r="T11" s="201"/>
      <c r="U11" s="227"/>
      <c r="V11" s="225"/>
      <c r="W11" s="221"/>
      <c r="AA11" s="170" t="b">
        <f t="shared" si="2"/>
        <v>0</v>
      </c>
      <c r="AB11" s="170" t="b">
        <f t="shared" si="3"/>
        <v>0</v>
      </c>
      <c r="AC11" s="170" t="b">
        <f t="shared" si="4"/>
        <v>0</v>
      </c>
      <c r="AD11" s="170" t="b">
        <f t="shared" si="5"/>
        <v>0</v>
      </c>
      <c r="AE11" s="170" t="b">
        <f t="shared" si="6"/>
        <v>0</v>
      </c>
      <c r="AF11" s="170" t="b">
        <f t="shared" si="7"/>
        <v>0</v>
      </c>
    </row>
    <row r="12" spans="1:42" ht="15.75" customHeight="1" thickBot="1" x14ac:dyDescent="0.35">
      <c r="A12" s="221"/>
      <c r="B12" s="221"/>
      <c r="C12" s="222"/>
      <c r="D12" s="219">
        <f t="shared" ca="1" si="0"/>
        <v>122</v>
      </c>
      <c r="E12" s="221"/>
      <c r="F12" s="221"/>
      <c r="G12" s="221"/>
      <c r="H12" s="223"/>
      <c r="I12" s="224"/>
      <c r="J12" s="221"/>
      <c r="K12" s="224"/>
      <c r="L12" s="216"/>
      <c r="M12" s="205" t="str">
        <f t="array" ref="M12">IF(I12="Yes",IF(NOT(K12),L12,K12),IF(I12&lt;&gt;"Yes",""))</f>
        <v/>
      </c>
      <c r="N12" s="223"/>
      <c r="O12" s="221"/>
      <c r="P12" s="221"/>
      <c r="Q12" s="226"/>
      <c r="R12" s="323"/>
      <c r="S12" s="210" t="str">
        <f t="shared" si="1"/>
        <v/>
      </c>
      <c r="T12" s="201"/>
      <c r="U12" s="227"/>
      <c r="V12" s="225"/>
      <c r="W12" s="221"/>
      <c r="AA12" s="170" t="b">
        <f t="shared" si="2"/>
        <v>0</v>
      </c>
      <c r="AB12" s="170" t="b">
        <f t="shared" si="3"/>
        <v>0</v>
      </c>
      <c r="AC12" s="170" t="b">
        <f t="shared" si="4"/>
        <v>0</v>
      </c>
      <c r="AD12" s="170" t="b">
        <f t="shared" si="5"/>
        <v>0</v>
      </c>
      <c r="AE12" s="170" t="b">
        <f t="shared" si="6"/>
        <v>0</v>
      </c>
      <c r="AF12" s="170" t="b">
        <f t="shared" si="7"/>
        <v>0</v>
      </c>
    </row>
    <row r="13" spans="1:42" ht="15.75" customHeight="1" thickBot="1" x14ac:dyDescent="0.35">
      <c r="A13" s="221"/>
      <c r="B13" s="221"/>
      <c r="C13" s="222"/>
      <c r="D13" s="219">
        <f t="shared" ca="1" si="0"/>
        <v>122</v>
      </c>
      <c r="E13" s="221"/>
      <c r="F13" s="221"/>
      <c r="G13" s="221"/>
      <c r="H13" s="223"/>
      <c r="I13" s="224"/>
      <c r="J13" s="221"/>
      <c r="K13" s="224"/>
      <c r="L13" s="216"/>
      <c r="M13" s="205" t="str">
        <f t="array" ref="M13">IF(I13="Yes",IF(NOT(K13),L13,K13),IF(I13&lt;&gt;"Yes",""))</f>
        <v/>
      </c>
      <c r="N13" s="223"/>
      <c r="O13" s="221"/>
      <c r="P13" s="221"/>
      <c r="Q13" s="226"/>
      <c r="R13" s="323"/>
      <c r="S13" s="210" t="str">
        <f t="shared" si="1"/>
        <v/>
      </c>
      <c r="T13" s="201"/>
      <c r="U13" s="227"/>
      <c r="V13" s="225"/>
      <c r="W13" s="221"/>
      <c r="AA13" s="170" t="b">
        <f t="shared" si="2"/>
        <v>0</v>
      </c>
      <c r="AB13" s="170" t="b">
        <f t="shared" si="3"/>
        <v>0</v>
      </c>
      <c r="AC13" s="170" t="b">
        <f t="shared" si="4"/>
        <v>0</v>
      </c>
      <c r="AD13" s="170" t="b">
        <f t="shared" si="5"/>
        <v>0</v>
      </c>
      <c r="AE13" s="170" t="b">
        <f t="shared" si="6"/>
        <v>0</v>
      </c>
      <c r="AF13" s="170" t="b">
        <f t="shared" si="7"/>
        <v>0</v>
      </c>
    </row>
    <row r="14" spans="1:42" ht="15.75" customHeight="1" thickBot="1" x14ac:dyDescent="0.35">
      <c r="A14" s="221"/>
      <c r="B14" s="221"/>
      <c r="C14" s="222"/>
      <c r="D14" s="219">
        <f t="shared" ca="1" si="0"/>
        <v>122</v>
      </c>
      <c r="E14" s="221"/>
      <c r="F14" s="221"/>
      <c r="G14" s="221"/>
      <c r="H14" s="223"/>
      <c r="I14" s="224"/>
      <c r="J14" s="221"/>
      <c r="K14" s="224"/>
      <c r="L14" s="216"/>
      <c r="M14" s="205" t="str">
        <f t="array" ref="M14">IF(I14="Yes",IF(NOT(K14),L14,K14),IF(I14&lt;&gt;"Yes",""))</f>
        <v/>
      </c>
      <c r="N14" s="223"/>
      <c r="O14" s="221"/>
      <c r="P14" s="221"/>
      <c r="Q14" s="226"/>
      <c r="R14" s="323"/>
      <c r="S14" s="210" t="str">
        <f t="shared" si="1"/>
        <v/>
      </c>
      <c r="T14" s="201"/>
      <c r="U14" s="227"/>
      <c r="V14" s="225"/>
      <c r="W14" s="221"/>
      <c r="AA14" s="170" t="b">
        <f t="shared" si="2"/>
        <v>0</v>
      </c>
      <c r="AB14" s="170" t="b">
        <f t="shared" si="3"/>
        <v>0</v>
      </c>
      <c r="AC14" s="170" t="b">
        <f t="shared" si="4"/>
        <v>0</v>
      </c>
      <c r="AD14" s="170" t="b">
        <f t="shared" si="5"/>
        <v>0</v>
      </c>
      <c r="AE14" s="170" t="b">
        <f t="shared" si="6"/>
        <v>0</v>
      </c>
      <c r="AF14" s="170" t="b">
        <f t="shared" si="7"/>
        <v>0</v>
      </c>
    </row>
    <row r="15" spans="1:42" ht="15.75" customHeight="1" thickBot="1" x14ac:dyDescent="0.35">
      <c r="A15" s="221"/>
      <c r="B15" s="221"/>
      <c r="C15" s="222"/>
      <c r="D15" s="219">
        <f t="shared" ca="1" si="0"/>
        <v>122</v>
      </c>
      <c r="E15" s="221"/>
      <c r="F15" s="221"/>
      <c r="G15" s="221"/>
      <c r="H15" s="223"/>
      <c r="I15" s="224"/>
      <c r="J15" s="221"/>
      <c r="K15" s="224"/>
      <c r="L15" s="220"/>
      <c r="M15" s="205" t="str">
        <f t="array" ref="M15">IF(I15="Yes",IF(NOT(K15),L15,K15),IF(I15&lt;&gt;"Yes",""))</f>
        <v/>
      </c>
      <c r="N15" s="223"/>
      <c r="O15" s="221"/>
      <c r="P15" s="221"/>
      <c r="Q15" s="226"/>
      <c r="R15" s="323"/>
      <c r="S15" s="210" t="str">
        <f t="shared" si="1"/>
        <v/>
      </c>
      <c r="T15" s="201"/>
      <c r="U15" s="227"/>
      <c r="V15" s="225"/>
      <c r="W15" s="221"/>
      <c r="AA15" s="170" t="b">
        <f t="shared" si="2"/>
        <v>0</v>
      </c>
      <c r="AB15" s="170" t="b">
        <f t="shared" si="3"/>
        <v>0</v>
      </c>
      <c r="AC15" s="170" t="b">
        <f t="shared" si="4"/>
        <v>0</v>
      </c>
      <c r="AD15" s="170" t="b">
        <f t="shared" si="5"/>
        <v>0</v>
      </c>
      <c r="AE15" s="170" t="b">
        <f t="shared" si="6"/>
        <v>0</v>
      </c>
      <c r="AF15" s="170" t="b">
        <f t="shared" si="7"/>
        <v>0</v>
      </c>
    </row>
    <row r="16" spans="1:42" ht="15.75" customHeight="1" thickBot="1" x14ac:dyDescent="0.35">
      <c r="A16" s="221"/>
      <c r="B16" s="221"/>
      <c r="C16" s="222"/>
      <c r="D16" s="219">
        <f t="shared" ca="1" si="0"/>
        <v>122</v>
      </c>
      <c r="E16" s="221"/>
      <c r="F16" s="221"/>
      <c r="G16" s="221"/>
      <c r="H16" s="223"/>
      <c r="I16" s="224"/>
      <c r="J16" s="221"/>
      <c r="K16" s="224"/>
      <c r="L16" s="216"/>
      <c r="M16" s="205" t="str">
        <f t="array" ref="M16">IF(I16="Yes",IF(NOT(K16),L16,K16),IF(I16&lt;&gt;"Yes",""))</f>
        <v/>
      </c>
      <c r="N16" s="223"/>
      <c r="O16" s="221"/>
      <c r="P16" s="221"/>
      <c r="Q16" s="226"/>
      <c r="R16" s="323"/>
      <c r="S16" s="210" t="str">
        <f t="shared" si="1"/>
        <v/>
      </c>
      <c r="T16" s="201"/>
      <c r="U16" s="227"/>
      <c r="V16" s="225"/>
      <c r="W16" s="221"/>
      <c r="AA16" s="170" t="b">
        <f t="shared" si="2"/>
        <v>0</v>
      </c>
      <c r="AB16" s="170" t="b">
        <f t="shared" si="3"/>
        <v>0</v>
      </c>
      <c r="AC16" s="170" t="b">
        <f t="shared" si="4"/>
        <v>0</v>
      </c>
      <c r="AD16" s="170" t="b">
        <f t="shared" si="5"/>
        <v>0</v>
      </c>
      <c r="AE16" s="170" t="b">
        <f t="shared" si="6"/>
        <v>0</v>
      </c>
      <c r="AF16" s="170" t="b">
        <f t="shared" si="7"/>
        <v>0</v>
      </c>
    </row>
    <row r="17" spans="1:32" ht="15.75" customHeight="1" thickBot="1" x14ac:dyDescent="0.35">
      <c r="A17" s="221"/>
      <c r="B17" s="221"/>
      <c r="C17" s="222"/>
      <c r="D17" s="219">
        <f t="shared" ca="1" si="0"/>
        <v>122</v>
      </c>
      <c r="E17" s="221"/>
      <c r="F17" s="221"/>
      <c r="G17" s="221"/>
      <c r="H17" s="223"/>
      <c r="I17" s="224"/>
      <c r="J17" s="221"/>
      <c r="K17" s="224"/>
      <c r="L17" s="216"/>
      <c r="M17" s="205" t="str">
        <f t="array" ref="M17">IF(I17="Yes",IF(NOT(K17),L17,K17),IF(I17&lt;&gt;"Yes",""))</f>
        <v/>
      </c>
      <c r="N17" s="223"/>
      <c r="O17" s="221"/>
      <c r="P17" s="221"/>
      <c r="Q17" s="226"/>
      <c r="R17" s="323"/>
      <c r="S17" s="210" t="str">
        <f t="shared" si="1"/>
        <v/>
      </c>
      <c r="T17" s="201"/>
      <c r="U17" s="227"/>
      <c r="V17" s="225"/>
      <c r="W17" s="221"/>
      <c r="AA17" s="170" t="b">
        <f t="shared" si="2"/>
        <v>0</v>
      </c>
      <c r="AB17" s="170" t="b">
        <f t="shared" si="3"/>
        <v>0</v>
      </c>
      <c r="AC17" s="170" t="b">
        <f t="shared" si="4"/>
        <v>0</v>
      </c>
      <c r="AD17" s="170" t="b">
        <f t="shared" si="5"/>
        <v>0</v>
      </c>
      <c r="AE17" s="170" t="b">
        <f t="shared" si="6"/>
        <v>0</v>
      </c>
      <c r="AF17" s="170" t="b">
        <f t="shared" si="7"/>
        <v>0</v>
      </c>
    </row>
    <row r="18" spans="1:32" ht="15.75" customHeight="1" thickBot="1" x14ac:dyDescent="0.35">
      <c r="A18" s="221"/>
      <c r="B18" s="221"/>
      <c r="C18" s="222"/>
      <c r="D18" s="219">
        <f t="shared" ca="1" si="0"/>
        <v>122</v>
      </c>
      <c r="E18" s="221"/>
      <c r="F18" s="221"/>
      <c r="G18" s="221"/>
      <c r="H18" s="223"/>
      <c r="I18" s="224"/>
      <c r="J18" s="221"/>
      <c r="K18" s="224"/>
      <c r="L18" s="216"/>
      <c r="M18" s="205" t="str">
        <f t="array" ref="M18">IF(I18="Yes",IF(NOT(K18),L18,K18),IF(I18&lt;&gt;"Yes",""))</f>
        <v/>
      </c>
      <c r="N18" s="223"/>
      <c r="O18" s="221"/>
      <c r="P18" s="221"/>
      <c r="Q18" s="226"/>
      <c r="R18" s="323"/>
      <c r="S18" s="210" t="str">
        <f t="shared" si="1"/>
        <v/>
      </c>
      <c r="T18" s="201"/>
      <c r="U18" s="227"/>
      <c r="V18" s="225"/>
      <c r="W18" s="221"/>
      <c r="AA18" s="170" t="b">
        <f t="shared" si="2"/>
        <v>0</v>
      </c>
      <c r="AB18" s="170" t="b">
        <f t="shared" si="3"/>
        <v>0</v>
      </c>
      <c r="AC18" s="170" t="b">
        <f t="shared" si="4"/>
        <v>0</v>
      </c>
      <c r="AD18" s="170" t="b">
        <f t="shared" si="5"/>
        <v>0</v>
      </c>
      <c r="AE18" s="170" t="b">
        <f t="shared" si="6"/>
        <v>0</v>
      </c>
      <c r="AF18" s="170" t="b">
        <f t="shared" si="7"/>
        <v>0</v>
      </c>
    </row>
    <row r="19" spans="1:32" ht="15.75" customHeight="1" thickBot="1" x14ac:dyDescent="0.35">
      <c r="A19" s="221"/>
      <c r="B19" s="221"/>
      <c r="C19" s="222"/>
      <c r="D19" s="219">
        <f t="shared" ca="1" si="0"/>
        <v>122</v>
      </c>
      <c r="E19" s="221"/>
      <c r="F19" s="221"/>
      <c r="G19" s="221"/>
      <c r="H19" s="223"/>
      <c r="I19" s="224"/>
      <c r="J19" s="221"/>
      <c r="K19" s="224"/>
      <c r="L19" s="216"/>
      <c r="M19" s="205" t="str">
        <f t="array" ref="M19">IF(I19="Yes",IF(NOT(K19),L19,K19),IF(I19&lt;&gt;"Yes",""))</f>
        <v/>
      </c>
      <c r="N19" s="223"/>
      <c r="O19" s="221"/>
      <c r="P19" s="221"/>
      <c r="Q19" s="226"/>
      <c r="R19" s="323"/>
      <c r="S19" s="210" t="str">
        <f t="shared" si="1"/>
        <v/>
      </c>
      <c r="T19" s="201"/>
      <c r="U19" s="227"/>
      <c r="V19" s="225"/>
      <c r="W19" s="221"/>
      <c r="AA19" s="170" t="b">
        <f t="shared" si="2"/>
        <v>0</v>
      </c>
      <c r="AB19" s="170" t="b">
        <f t="shared" si="3"/>
        <v>0</v>
      </c>
      <c r="AC19" s="170" t="b">
        <f t="shared" si="4"/>
        <v>0</v>
      </c>
      <c r="AD19" s="170" t="b">
        <f t="shared" si="5"/>
        <v>0</v>
      </c>
      <c r="AE19" s="170" t="b">
        <f t="shared" si="6"/>
        <v>0</v>
      </c>
      <c r="AF19" s="170" t="b">
        <f t="shared" si="7"/>
        <v>0</v>
      </c>
    </row>
    <row r="20" spans="1:32" ht="15.75" customHeight="1" thickBot="1" x14ac:dyDescent="0.35">
      <c r="A20" s="221"/>
      <c r="B20" s="221"/>
      <c r="C20" s="222"/>
      <c r="D20" s="219">
        <f t="shared" ca="1" si="0"/>
        <v>122</v>
      </c>
      <c r="E20" s="221"/>
      <c r="F20" s="221"/>
      <c r="G20" s="221"/>
      <c r="H20" s="223"/>
      <c r="I20" s="224"/>
      <c r="J20" s="221"/>
      <c r="K20" s="224"/>
      <c r="L20" s="220"/>
      <c r="M20" s="205" t="str">
        <f t="array" ref="M20">IF(I20="Yes",IF(NOT(K20),L20,K20),IF(I20&lt;&gt;"Yes",""))</f>
        <v/>
      </c>
      <c r="N20" s="223"/>
      <c r="O20" s="221"/>
      <c r="P20" s="221"/>
      <c r="Q20" s="226"/>
      <c r="R20" s="323"/>
      <c r="S20" s="210" t="str">
        <f t="shared" si="1"/>
        <v/>
      </c>
      <c r="T20" s="201"/>
      <c r="U20" s="227"/>
      <c r="V20" s="225"/>
      <c r="W20" s="221"/>
      <c r="AA20" s="170" t="b">
        <f t="shared" si="2"/>
        <v>0</v>
      </c>
      <c r="AB20" s="170" t="b">
        <f t="shared" si="3"/>
        <v>0</v>
      </c>
      <c r="AC20" s="170" t="b">
        <f t="shared" si="4"/>
        <v>0</v>
      </c>
      <c r="AD20" s="170" t="b">
        <f t="shared" si="5"/>
        <v>0</v>
      </c>
      <c r="AE20" s="170" t="b">
        <f t="shared" si="6"/>
        <v>0</v>
      </c>
      <c r="AF20" s="170" t="b">
        <f t="shared" si="7"/>
        <v>0</v>
      </c>
    </row>
    <row r="21" spans="1:32" ht="15.75" customHeight="1" thickBot="1" x14ac:dyDescent="0.35">
      <c r="A21" s="221"/>
      <c r="B21" s="221"/>
      <c r="C21" s="222"/>
      <c r="D21" s="219">
        <f t="shared" ca="1" si="0"/>
        <v>122</v>
      </c>
      <c r="E21" s="221"/>
      <c r="F21" s="221"/>
      <c r="G21" s="221"/>
      <c r="H21" s="223"/>
      <c r="I21" s="224"/>
      <c r="J21" s="221"/>
      <c r="K21" s="224"/>
      <c r="L21" s="216"/>
      <c r="M21" s="205" t="str">
        <f t="array" ref="M21">IF(I21="Yes",IF(NOT(K21),L21,K21),IF(I21&lt;&gt;"Yes",""))</f>
        <v/>
      </c>
      <c r="N21" s="223"/>
      <c r="O21" s="221"/>
      <c r="P21" s="221"/>
      <c r="Q21" s="226"/>
      <c r="R21" s="323"/>
      <c r="S21" s="210" t="str">
        <f t="shared" si="1"/>
        <v/>
      </c>
      <c r="T21" s="201"/>
      <c r="U21" s="227"/>
      <c r="V21" s="225"/>
      <c r="W21" s="221"/>
      <c r="AA21" s="170" t="b">
        <f t="shared" si="2"/>
        <v>0</v>
      </c>
      <c r="AB21" s="170" t="b">
        <f t="shared" si="3"/>
        <v>0</v>
      </c>
      <c r="AC21" s="170" t="b">
        <f t="shared" si="4"/>
        <v>0</v>
      </c>
      <c r="AD21" s="170" t="b">
        <f t="shared" si="5"/>
        <v>0</v>
      </c>
      <c r="AE21" s="170" t="b">
        <f t="shared" si="6"/>
        <v>0</v>
      </c>
      <c r="AF21" s="170" t="b">
        <f t="shared" si="7"/>
        <v>0</v>
      </c>
    </row>
    <row r="22" spans="1:32" ht="15.75" customHeight="1" thickBot="1" x14ac:dyDescent="0.35">
      <c r="A22" s="221"/>
      <c r="B22" s="221"/>
      <c r="C22" s="222"/>
      <c r="D22" s="219">
        <f t="shared" ca="1" si="0"/>
        <v>122</v>
      </c>
      <c r="E22" s="221"/>
      <c r="F22" s="221"/>
      <c r="G22" s="221"/>
      <c r="H22" s="223"/>
      <c r="I22" s="224"/>
      <c r="J22" s="221"/>
      <c r="K22" s="224"/>
      <c r="L22" s="220"/>
      <c r="M22" s="205" t="str">
        <f t="array" ref="M22">IF(I22="Yes",IF(NOT(K22),L22,K22),IF(I22&lt;&gt;"Yes",""))</f>
        <v/>
      </c>
      <c r="N22" s="223"/>
      <c r="O22" s="221"/>
      <c r="P22" s="221"/>
      <c r="Q22" s="226"/>
      <c r="R22" s="323"/>
      <c r="S22" s="210" t="str">
        <f t="shared" si="1"/>
        <v/>
      </c>
      <c r="T22" s="201"/>
      <c r="U22" s="227"/>
      <c r="V22" s="225"/>
      <c r="W22" s="221"/>
      <c r="AA22" s="170" t="b">
        <f t="shared" si="2"/>
        <v>0</v>
      </c>
      <c r="AB22" s="170" t="b">
        <f t="shared" si="3"/>
        <v>0</v>
      </c>
      <c r="AC22" s="170" t="b">
        <f t="shared" si="4"/>
        <v>0</v>
      </c>
      <c r="AD22" s="170" t="b">
        <f t="shared" si="5"/>
        <v>0</v>
      </c>
      <c r="AE22" s="170" t="b">
        <f t="shared" si="6"/>
        <v>0</v>
      </c>
      <c r="AF22" s="170" t="b">
        <f t="shared" si="7"/>
        <v>0</v>
      </c>
    </row>
    <row r="23" spans="1:32" ht="15.75" customHeight="1" thickBot="1" x14ac:dyDescent="0.35">
      <c r="A23" s="221"/>
      <c r="B23" s="221"/>
      <c r="C23" s="222"/>
      <c r="D23" s="219">
        <f t="shared" ca="1" si="0"/>
        <v>122</v>
      </c>
      <c r="E23" s="221"/>
      <c r="F23" s="221"/>
      <c r="G23" s="221"/>
      <c r="H23" s="223"/>
      <c r="I23" s="224"/>
      <c r="J23" s="221"/>
      <c r="K23" s="224"/>
      <c r="L23" s="216"/>
      <c r="M23" s="205" t="str">
        <f t="array" ref="M23">IF(I23="Yes",IF(NOT(K23),L23,K23),IF(I23&lt;&gt;"Yes",""))</f>
        <v/>
      </c>
      <c r="N23" s="223"/>
      <c r="O23" s="221"/>
      <c r="P23" s="221"/>
      <c r="Q23" s="226"/>
      <c r="R23" s="323"/>
      <c r="S23" s="210" t="str">
        <f t="shared" si="1"/>
        <v/>
      </c>
      <c r="T23" s="201"/>
      <c r="U23" s="227"/>
      <c r="V23" s="225"/>
      <c r="W23" s="221"/>
      <c r="AA23" s="170" t="b">
        <f t="shared" si="2"/>
        <v>0</v>
      </c>
      <c r="AB23" s="170" t="b">
        <f t="shared" si="3"/>
        <v>0</v>
      </c>
      <c r="AC23" s="170" t="b">
        <f t="shared" si="4"/>
        <v>0</v>
      </c>
      <c r="AD23" s="170" t="b">
        <f t="shared" si="5"/>
        <v>0</v>
      </c>
      <c r="AE23" s="170" t="b">
        <f t="shared" si="6"/>
        <v>0</v>
      </c>
      <c r="AF23" s="170" t="b">
        <f t="shared" si="7"/>
        <v>0</v>
      </c>
    </row>
    <row r="24" spans="1:32" ht="15.75" customHeight="1" thickBot="1" x14ac:dyDescent="0.35">
      <c r="A24" s="221"/>
      <c r="B24" s="221"/>
      <c r="C24" s="222"/>
      <c r="D24" s="219">
        <f t="shared" ca="1" si="0"/>
        <v>122</v>
      </c>
      <c r="E24" s="221"/>
      <c r="F24" s="221"/>
      <c r="G24" s="221"/>
      <c r="H24" s="223"/>
      <c r="I24" s="224"/>
      <c r="J24" s="221"/>
      <c r="K24" s="224"/>
      <c r="L24" s="220"/>
      <c r="M24" s="205" t="str">
        <f t="array" ref="M24">IF(I24="Yes",IF(NOT(K24),L24,K24),IF(I24&lt;&gt;"Yes",""))</f>
        <v/>
      </c>
      <c r="N24" s="223"/>
      <c r="O24" s="221"/>
      <c r="P24" s="221"/>
      <c r="Q24" s="226"/>
      <c r="R24" s="323"/>
      <c r="S24" s="210" t="str">
        <f t="shared" si="1"/>
        <v/>
      </c>
      <c r="T24" s="201"/>
      <c r="U24" s="227"/>
      <c r="V24" s="225"/>
      <c r="W24" s="221"/>
      <c r="AA24" s="170" t="b">
        <f t="shared" si="2"/>
        <v>0</v>
      </c>
      <c r="AB24" s="170" t="b">
        <f t="shared" si="3"/>
        <v>0</v>
      </c>
      <c r="AC24" s="170" t="b">
        <f t="shared" si="4"/>
        <v>0</v>
      </c>
      <c r="AD24" s="170" t="b">
        <f t="shared" si="5"/>
        <v>0</v>
      </c>
      <c r="AE24" s="170" t="b">
        <f t="shared" si="6"/>
        <v>0</v>
      </c>
      <c r="AF24" s="170" t="b">
        <f t="shared" si="7"/>
        <v>0</v>
      </c>
    </row>
    <row r="25" spans="1:32" ht="15.75" customHeight="1" thickBot="1" x14ac:dyDescent="0.35">
      <c r="A25" s="221"/>
      <c r="B25" s="221"/>
      <c r="C25" s="222"/>
      <c r="D25" s="219">
        <f t="shared" ca="1" si="0"/>
        <v>122</v>
      </c>
      <c r="E25" s="221"/>
      <c r="F25" s="221"/>
      <c r="G25" s="221"/>
      <c r="H25" s="223"/>
      <c r="I25" s="224"/>
      <c r="J25" s="221"/>
      <c r="K25" s="224"/>
      <c r="L25" s="216"/>
      <c r="M25" s="205" t="str">
        <f t="array" ref="M25">IF(I25="Yes",IF(NOT(K25),L25,K25),IF(I25&lt;&gt;"Yes",""))</f>
        <v/>
      </c>
      <c r="N25" s="223"/>
      <c r="O25" s="221"/>
      <c r="P25" s="221"/>
      <c r="Q25" s="226"/>
      <c r="R25" s="323"/>
      <c r="S25" s="210" t="str">
        <f t="shared" si="1"/>
        <v/>
      </c>
      <c r="T25" s="201"/>
      <c r="U25" s="227"/>
      <c r="V25" s="225"/>
      <c r="W25" s="221"/>
      <c r="AA25" s="170" t="b">
        <f t="shared" si="2"/>
        <v>0</v>
      </c>
      <c r="AB25" s="170" t="b">
        <f t="shared" si="3"/>
        <v>0</v>
      </c>
      <c r="AC25" s="170" t="b">
        <f t="shared" si="4"/>
        <v>0</v>
      </c>
      <c r="AD25" s="170" t="b">
        <f t="shared" si="5"/>
        <v>0</v>
      </c>
      <c r="AE25" s="170" t="b">
        <f t="shared" si="6"/>
        <v>0</v>
      </c>
      <c r="AF25" s="170" t="b">
        <f t="shared" si="7"/>
        <v>0</v>
      </c>
    </row>
    <row r="26" spans="1:32" ht="15.75" customHeight="1" thickBot="1" x14ac:dyDescent="0.35">
      <c r="A26" s="221"/>
      <c r="B26" s="221"/>
      <c r="C26" s="222"/>
      <c r="D26" s="219">
        <f t="shared" ca="1" si="0"/>
        <v>122</v>
      </c>
      <c r="E26" s="221"/>
      <c r="F26" s="221"/>
      <c r="G26" s="221"/>
      <c r="H26" s="223"/>
      <c r="I26" s="224"/>
      <c r="J26" s="221"/>
      <c r="K26" s="224"/>
      <c r="L26" s="216"/>
      <c r="M26" s="205" t="str">
        <f t="array" ref="M26">IF(I26="Yes",IF(NOT(K26),L26,K26),IF(I26&lt;&gt;"Yes",""))</f>
        <v/>
      </c>
      <c r="N26" s="223"/>
      <c r="O26" s="221"/>
      <c r="P26" s="221"/>
      <c r="Q26" s="226"/>
      <c r="R26" s="323"/>
      <c r="S26" s="210" t="str">
        <f t="shared" si="1"/>
        <v/>
      </c>
      <c r="T26" s="201"/>
      <c r="U26" s="227"/>
      <c r="V26" s="225"/>
      <c r="W26" s="221"/>
      <c r="AA26" s="170" t="b">
        <f t="shared" si="2"/>
        <v>0</v>
      </c>
      <c r="AB26" s="170" t="b">
        <f t="shared" si="3"/>
        <v>0</v>
      </c>
      <c r="AC26" s="170" t="b">
        <f t="shared" si="4"/>
        <v>0</v>
      </c>
      <c r="AD26" s="170" t="b">
        <f t="shared" si="5"/>
        <v>0</v>
      </c>
      <c r="AE26" s="170" t="b">
        <f t="shared" si="6"/>
        <v>0</v>
      </c>
      <c r="AF26" s="170" t="b">
        <f t="shared" si="7"/>
        <v>0</v>
      </c>
    </row>
    <row r="27" spans="1:32" ht="15.75" customHeight="1" thickBot="1" x14ac:dyDescent="0.35">
      <c r="A27" s="221"/>
      <c r="B27" s="221"/>
      <c r="C27" s="222"/>
      <c r="D27" s="219">
        <f t="shared" ca="1" si="0"/>
        <v>122</v>
      </c>
      <c r="E27" s="221"/>
      <c r="F27" s="221"/>
      <c r="G27" s="221"/>
      <c r="H27" s="223"/>
      <c r="I27" s="224"/>
      <c r="J27" s="221"/>
      <c r="K27" s="224"/>
      <c r="L27" s="216"/>
      <c r="M27" s="205" t="str">
        <f t="array" ref="M27">IF(I27="Yes",IF(NOT(K27),L27,K27),IF(I27&lt;&gt;"Yes",""))</f>
        <v/>
      </c>
      <c r="N27" s="223"/>
      <c r="O27" s="221"/>
      <c r="P27" s="221"/>
      <c r="Q27" s="226"/>
      <c r="R27" s="323"/>
      <c r="S27" s="210" t="str">
        <f t="shared" si="1"/>
        <v/>
      </c>
      <c r="T27" s="201"/>
      <c r="U27" s="227"/>
      <c r="V27" s="225"/>
      <c r="W27" s="221"/>
      <c r="AA27" s="170" t="b">
        <f t="shared" si="2"/>
        <v>0</v>
      </c>
      <c r="AB27" s="170" t="b">
        <f t="shared" si="3"/>
        <v>0</v>
      </c>
      <c r="AC27" s="170" t="b">
        <f t="shared" si="4"/>
        <v>0</v>
      </c>
      <c r="AD27" s="170" t="b">
        <f t="shared" si="5"/>
        <v>0</v>
      </c>
      <c r="AE27" s="170" t="b">
        <f t="shared" si="6"/>
        <v>0</v>
      </c>
      <c r="AF27" s="170" t="b">
        <f t="shared" si="7"/>
        <v>0</v>
      </c>
    </row>
    <row r="28" spans="1:32" ht="15.75" customHeight="1" thickBot="1" x14ac:dyDescent="0.35">
      <c r="A28" s="221"/>
      <c r="B28" s="221"/>
      <c r="C28" s="222"/>
      <c r="D28" s="219">
        <f t="shared" ca="1" si="0"/>
        <v>122</v>
      </c>
      <c r="E28" s="221"/>
      <c r="F28" s="221"/>
      <c r="G28" s="221"/>
      <c r="H28" s="223"/>
      <c r="I28" s="224"/>
      <c r="J28" s="221"/>
      <c r="K28" s="224"/>
      <c r="L28" s="220"/>
      <c r="M28" s="205" t="str">
        <f t="array" ref="M28">IF(I28="Yes",IF(NOT(K28),L28,K28),IF(I28&lt;&gt;"Yes",""))</f>
        <v/>
      </c>
      <c r="N28" s="223"/>
      <c r="O28" s="221"/>
      <c r="P28" s="221"/>
      <c r="Q28" s="226"/>
      <c r="R28" s="323"/>
      <c r="S28" s="210" t="str">
        <f t="shared" si="1"/>
        <v/>
      </c>
      <c r="T28" s="201"/>
      <c r="U28" s="227"/>
      <c r="V28" s="225"/>
      <c r="W28" s="221"/>
      <c r="AA28" s="170" t="b">
        <f t="shared" si="2"/>
        <v>0</v>
      </c>
      <c r="AB28" s="170" t="b">
        <f t="shared" si="3"/>
        <v>0</v>
      </c>
      <c r="AC28" s="170" t="b">
        <f t="shared" si="4"/>
        <v>0</v>
      </c>
      <c r="AD28" s="170" t="b">
        <f t="shared" si="5"/>
        <v>0</v>
      </c>
      <c r="AE28" s="170" t="b">
        <f t="shared" si="6"/>
        <v>0</v>
      </c>
      <c r="AF28" s="170" t="b">
        <f t="shared" si="7"/>
        <v>0</v>
      </c>
    </row>
    <row r="29" spans="1:32" ht="15.75" customHeight="1" thickBot="1" x14ac:dyDescent="0.35">
      <c r="A29" s="221"/>
      <c r="B29" s="221"/>
      <c r="C29" s="222"/>
      <c r="D29" s="219">
        <f t="shared" ca="1" si="0"/>
        <v>122</v>
      </c>
      <c r="E29" s="221"/>
      <c r="F29" s="221"/>
      <c r="G29" s="221"/>
      <c r="H29" s="223"/>
      <c r="I29" s="224"/>
      <c r="J29" s="221"/>
      <c r="K29" s="224"/>
      <c r="L29" s="216"/>
      <c r="M29" s="205" t="str">
        <f t="array" ref="M29">IF(I29="Yes",IF(NOT(K29),L29,K29),IF(I29&lt;&gt;"Yes",""))</f>
        <v/>
      </c>
      <c r="N29" s="223"/>
      <c r="O29" s="221"/>
      <c r="P29" s="221"/>
      <c r="Q29" s="226"/>
      <c r="R29" s="323"/>
      <c r="S29" s="210" t="str">
        <f t="shared" si="1"/>
        <v/>
      </c>
      <c r="T29" s="201"/>
      <c r="U29" s="227"/>
      <c r="V29" s="225"/>
      <c r="W29" s="221"/>
      <c r="AA29" s="170" t="b">
        <f t="shared" si="2"/>
        <v>0</v>
      </c>
      <c r="AB29" s="170" t="b">
        <f t="shared" si="3"/>
        <v>0</v>
      </c>
      <c r="AC29" s="170" t="b">
        <f t="shared" si="4"/>
        <v>0</v>
      </c>
      <c r="AD29" s="170" t="b">
        <f t="shared" si="5"/>
        <v>0</v>
      </c>
      <c r="AE29" s="170" t="b">
        <f t="shared" si="6"/>
        <v>0</v>
      </c>
      <c r="AF29" s="170" t="b">
        <f t="shared" si="7"/>
        <v>0</v>
      </c>
    </row>
    <row r="30" spans="1:32" ht="15.75" customHeight="1" thickBot="1" x14ac:dyDescent="0.35">
      <c r="A30" s="221"/>
      <c r="B30" s="221"/>
      <c r="C30" s="222"/>
      <c r="D30" s="219">
        <f t="shared" ca="1" si="0"/>
        <v>122</v>
      </c>
      <c r="E30" s="221"/>
      <c r="F30" s="221"/>
      <c r="G30" s="221"/>
      <c r="H30" s="223"/>
      <c r="I30" s="224"/>
      <c r="J30" s="221"/>
      <c r="K30" s="224"/>
      <c r="L30" s="216"/>
      <c r="M30" s="205" t="str">
        <f t="array" ref="M30">IF(I30="Yes",IF(NOT(K30),L30,K30),IF(I30&lt;&gt;"Yes",""))</f>
        <v/>
      </c>
      <c r="N30" s="223"/>
      <c r="O30" s="221"/>
      <c r="P30" s="221"/>
      <c r="Q30" s="226"/>
      <c r="R30" s="323"/>
      <c r="S30" s="210" t="str">
        <f t="shared" si="1"/>
        <v/>
      </c>
      <c r="T30" s="201"/>
      <c r="U30" s="227"/>
      <c r="V30" s="225"/>
      <c r="W30" s="221"/>
      <c r="AA30" s="170" t="b">
        <f t="shared" si="2"/>
        <v>0</v>
      </c>
      <c r="AB30" s="170" t="b">
        <f t="shared" si="3"/>
        <v>0</v>
      </c>
      <c r="AC30" s="170" t="b">
        <f t="shared" si="4"/>
        <v>0</v>
      </c>
      <c r="AD30" s="170" t="b">
        <f t="shared" si="5"/>
        <v>0</v>
      </c>
      <c r="AE30" s="170" t="b">
        <f t="shared" si="6"/>
        <v>0</v>
      </c>
      <c r="AF30" s="170" t="b">
        <f t="shared" si="7"/>
        <v>0</v>
      </c>
    </row>
    <row r="31" spans="1:32" ht="15.75" customHeight="1" thickBot="1" x14ac:dyDescent="0.35">
      <c r="A31" s="221"/>
      <c r="B31" s="221"/>
      <c r="C31" s="222"/>
      <c r="D31" s="219">
        <f t="shared" ca="1" si="0"/>
        <v>122</v>
      </c>
      <c r="E31" s="221"/>
      <c r="F31" s="221"/>
      <c r="G31" s="221"/>
      <c r="H31" s="223"/>
      <c r="I31" s="224"/>
      <c r="J31" s="221"/>
      <c r="K31" s="224"/>
      <c r="L31" s="216"/>
      <c r="M31" s="205" t="str">
        <f t="array" ref="M31">IF(I31="Yes",IF(NOT(K31),L31,K31),IF(I31&lt;&gt;"Yes",""))</f>
        <v/>
      </c>
      <c r="N31" s="223"/>
      <c r="O31" s="221"/>
      <c r="P31" s="221"/>
      <c r="Q31" s="226"/>
      <c r="R31" s="323"/>
      <c r="S31" s="210" t="str">
        <f t="shared" si="1"/>
        <v/>
      </c>
      <c r="T31" s="201"/>
      <c r="U31" s="227"/>
      <c r="V31" s="225"/>
      <c r="W31" s="221"/>
      <c r="AA31" s="170" t="b">
        <f t="shared" si="2"/>
        <v>0</v>
      </c>
      <c r="AB31" s="170" t="b">
        <f t="shared" si="3"/>
        <v>0</v>
      </c>
      <c r="AC31" s="170" t="b">
        <f t="shared" si="4"/>
        <v>0</v>
      </c>
      <c r="AD31" s="170" t="b">
        <f t="shared" si="5"/>
        <v>0</v>
      </c>
      <c r="AE31" s="170" t="b">
        <f t="shared" si="6"/>
        <v>0</v>
      </c>
      <c r="AF31" s="170" t="b">
        <f t="shared" si="7"/>
        <v>0</v>
      </c>
    </row>
    <row r="32" spans="1:32" ht="15.75" customHeight="1" thickBot="1" x14ac:dyDescent="0.35">
      <c r="A32" s="221"/>
      <c r="B32" s="221"/>
      <c r="C32" s="222"/>
      <c r="D32" s="219">
        <f t="shared" ca="1" si="0"/>
        <v>122</v>
      </c>
      <c r="E32" s="221"/>
      <c r="F32" s="221"/>
      <c r="G32" s="221"/>
      <c r="H32" s="223"/>
      <c r="I32" s="224"/>
      <c r="J32" s="221"/>
      <c r="K32" s="224"/>
      <c r="L32" s="216"/>
      <c r="M32" s="205" t="str">
        <f t="array" ref="M32">IF(I32="Yes",IF(NOT(K32),L32,K32),IF(I32&lt;&gt;"Yes",""))</f>
        <v/>
      </c>
      <c r="N32" s="223"/>
      <c r="O32" s="221"/>
      <c r="P32" s="221"/>
      <c r="Q32" s="226"/>
      <c r="R32" s="323"/>
      <c r="S32" s="210" t="str">
        <f t="shared" si="1"/>
        <v/>
      </c>
      <c r="T32" s="201"/>
      <c r="U32" s="227"/>
      <c r="V32" s="225"/>
      <c r="W32" s="221"/>
      <c r="AA32" s="170" t="b">
        <f t="shared" si="2"/>
        <v>0</v>
      </c>
      <c r="AB32" s="170" t="b">
        <f t="shared" si="3"/>
        <v>0</v>
      </c>
      <c r="AC32" s="170" t="b">
        <f t="shared" si="4"/>
        <v>0</v>
      </c>
      <c r="AD32" s="170" t="b">
        <f t="shared" si="5"/>
        <v>0</v>
      </c>
      <c r="AE32" s="170" t="b">
        <f t="shared" si="6"/>
        <v>0</v>
      </c>
      <c r="AF32" s="170" t="b">
        <f t="shared" si="7"/>
        <v>0</v>
      </c>
    </row>
    <row r="33" spans="1:32" ht="15.75" customHeight="1" thickBot="1" x14ac:dyDescent="0.35">
      <c r="A33" s="221"/>
      <c r="B33" s="221"/>
      <c r="C33" s="222"/>
      <c r="D33" s="219">
        <f t="shared" ca="1" si="0"/>
        <v>122</v>
      </c>
      <c r="E33" s="221"/>
      <c r="F33" s="221"/>
      <c r="G33" s="221"/>
      <c r="H33" s="223"/>
      <c r="I33" s="224"/>
      <c r="J33" s="221"/>
      <c r="K33" s="224"/>
      <c r="L33" s="216"/>
      <c r="M33" s="205" t="str">
        <f t="array" ref="M33">IF(I33="Yes",IF(NOT(K33),L33,K33),IF(I33&lt;&gt;"Yes",""))</f>
        <v/>
      </c>
      <c r="N33" s="223"/>
      <c r="O33" s="221"/>
      <c r="P33" s="221"/>
      <c r="Q33" s="226"/>
      <c r="R33" s="323"/>
      <c r="S33" s="210" t="str">
        <f t="shared" si="1"/>
        <v/>
      </c>
      <c r="T33" s="201"/>
      <c r="U33" s="227"/>
      <c r="V33" s="225"/>
      <c r="W33" s="221"/>
      <c r="AA33" s="170" t="b">
        <f t="shared" si="2"/>
        <v>0</v>
      </c>
      <c r="AB33" s="170" t="b">
        <f t="shared" si="3"/>
        <v>0</v>
      </c>
      <c r="AC33" s="170" t="b">
        <f t="shared" si="4"/>
        <v>0</v>
      </c>
      <c r="AD33" s="170" t="b">
        <f t="shared" si="5"/>
        <v>0</v>
      </c>
      <c r="AE33" s="170" t="b">
        <f t="shared" si="6"/>
        <v>0</v>
      </c>
      <c r="AF33" s="170" t="b">
        <f t="shared" si="7"/>
        <v>0</v>
      </c>
    </row>
    <row r="34" spans="1:32" ht="15.75" customHeight="1" thickBot="1" x14ac:dyDescent="0.35">
      <c r="A34" s="221"/>
      <c r="B34" s="221"/>
      <c r="C34" s="222"/>
      <c r="D34" s="219">
        <f t="shared" ca="1" si="0"/>
        <v>122</v>
      </c>
      <c r="E34" s="221"/>
      <c r="F34" s="221"/>
      <c r="G34" s="221"/>
      <c r="H34" s="223"/>
      <c r="I34" s="224"/>
      <c r="J34" s="221"/>
      <c r="K34" s="224"/>
      <c r="L34" s="220"/>
      <c r="M34" s="205" t="str">
        <f t="array" ref="M34">IF(I34="Yes",IF(NOT(K34),L34,K34),IF(I34&lt;&gt;"Yes",""))</f>
        <v/>
      </c>
      <c r="N34" s="223"/>
      <c r="O34" s="221"/>
      <c r="P34" s="221"/>
      <c r="Q34" s="226"/>
      <c r="R34" s="323"/>
      <c r="S34" s="210" t="str">
        <f t="shared" si="1"/>
        <v/>
      </c>
      <c r="T34" s="201"/>
      <c r="U34" s="227"/>
      <c r="V34" s="225"/>
      <c r="W34" s="221"/>
      <c r="AA34" s="170" t="b">
        <f t="shared" si="2"/>
        <v>0</v>
      </c>
      <c r="AB34" s="170" t="b">
        <f t="shared" si="3"/>
        <v>0</v>
      </c>
      <c r="AC34" s="170" t="b">
        <f t="shared" si="4"/>
        <v>0</v>
      </c>
      <c r="AD34" s="170" t="b">
        <f t="shared" si="5"/>
        <v>0</v>
      </c>
      <c r="AE34" s="170" t="b">
        <f t="shared" si="6"/>
        <v>0</v>
      </c>
      <c r="AF34" s="170" t="b">
        <f t="shared" si="7"/>
        <v>0</v>
      </c>
    </row>
    <row r="35" spans="1:32" ht="15.75" customHeight="1" thickBot="1" x14ac:dyDescent="0.35">
      <c r="A35" s="221"/>
      <c r="B35" s="221"/>
      <c r="C35" s="222"/>
      <c r="D35" s="219">
        <f t="shared" ca="1" si="0"/>
        <v>122</v>
      </c>
      <c r="E35" s="221"/>
      <c r="F35" s="221"/>
      <c r="G35" s="221"/>
      <c r="H35" s="223"/>
      <c r="I35" s="224"/>
      <c r="J35" s="221"/>
      <c r="K35" s="224"/>
      <c r="L35" s="216"/>
      <c r="M35" s="205" t="str">
        <f t="array" ref="M35">IF(I35="Yes",IF(NOT(K35),L35,K35),IF(I35&lt;&gt;"Yes",""))</f>
        <v/>
      </c>
      <c r="N35" s="223"/>
      <c r="O35" s="221"/>
      <c r="P35" s="221"/>
      <c r="Q35" s="226"/>
      <c r="R35" s="323"/>
      <c r="S35" s="210" t="str">
        <f t="shared" si="1"/>
        <v/>
      </c>
      <c r="T35" s="201"/>
      <c r="U35" s="227"/>
      <c r="V35" s="225"/>
      <c r="W35" s="221"/>
      <c r="AA35" s="170" t="b">
        <f t="shared" si="2"/>
        <v>0</v>
      </c>
      <c r="AB35" s="170" t="b">
        <f t="shared" si="3"/>
        <v>0</v>
      </c>
      <c r="AC35" s="170" t="b">
        <f t="shared" si="4"/>
        <v>0</v>
      </c>
      <c r="AD35" s="170" t="b">
        <f t="shared" si="5"/>
        <v>0</v>
      </c>
      <c r="AE35" s="170" t="b">
        <f t="shared" si="6"/>
        <v>0</v>
      </c>
      <c r="AF35" s="170" t="b">
        <f t="shared" si="7"/>
        <v>0</v>
      </c>
    </row>
    <row r="36" spans="1:32" ht="15.75" customHeight="1" thickBot="1" x14ac:dyDescent="0.35">
      <c r="A36" s="221"/>
      <c r="B36" s="221"/>
      <c r="C36" s="222"/>
      <c r="D36" s="219">
        <f t="shared" ca="1" si="0"/>
        <v>122</v>
      </c>
      <c r="E36" s="221"/>
      <c r="F36" s="221"/>
      <c r="G36" s="221"/>
      <c r="H36" s="223"/>
      <c r="I36" s="224"/>
      <c r="J36" s="221"/>
      <c r="K36" s="224"/>
      <c r="L36" s="216"/>
      <c r="M36" s="205" t="str">
        <f t="array" ref="M36">IF(I36="Yes",IF(NOT(K36),L36,K36),IF(I36&lt;&gt;"Yes",""))</f>
        <v/>
      </c>
      <c r="N36" s="223"/>
      <c r="O36" s="221"/>
      <c r="P36" s="221"/>
      <c r="Q36" s="226"/>
      <c r="R36" s="323"/>
      <c r="S36" s="210" t="str">
        <f t="shared" si="1"/>
        <v/>
      </c>
      <c r="T36" s="228"/>
      <c r="U36" s="227"/>
      <c r="V36" s="225"/>
      <c r="W36" s="221"/>
      <c r="AA36" s="170" t="b">
        <f t="shared" si="2"/>
        <v>0</v>
      </c>
      <c r="AB36" s="170" t="b">
        <f t="shared" si="3"/>
        <v>0</v>
      </c>
      <c r="AC36" s="170" t="b">
        <f t="shared" si="4"/>
        <v>0</v>
      </c>
      <c r="AD36" s="170" t="b">
        <f t="shared" si="5"/>
        <v>0</v>
      </c>
      <c r="AE36" s="170" t="b">
        <f t="shared" si="6"/>
        <v>0</v>
      </c>
      <c r="AF36" s="170" t="b">
        <f t="shared" si="7"/>
        <v>0</v>
      </c>
    </row>
    <row r="37" spans="1:32" ht="15.75" customHeight="1" thickBot="1" x14ac:dyDescent="0.35">
      <c r="A37" s="221"/>
      <c r="B37" s="221"/>
      <c r="C37" s="222"/>
      <c r="D37" s="219">
        <f t="shared" ca="1" si="0"/>
        <v>122</v>
      </c>
      <c r="E37" s="221"/>
      <c r="F37" s="221"/>
      <c r="G37" s="221"/>
      <c r="H37" s="223"/>
      <c r="I37" s="224"/>
      <c r="J37" s="221"/>
      <c r="K37" s="224"/>
      <c r="L37" s="220"/>
      <c r="M37" s="205" t="str">
        <f t="array" ref="M37">IF(I37="Yes",IF(NOT(K37),L37,K37),IF(I37&lt;&gt;"Yes",""))</f>
        <v/>
      </c>
      <c r="N37" s="223"/>
      <c r="O37" s="221"/>
      <c r="P37" s="221"/>
      <c r="Q37" s="226"/>
      <c r="R37" s="323"/>
      <c r="S37" s="210" t="str">
        <f t="shared" si="1"/>
        <v/>
      </c>
      <c r="T37" s="201"/>
      <c r="U37" s="227"/>
      <c r="V37" s="225"/>
      <c r="W37" s="221"/>
      <c r="AA37" s="170" t="b">
        <f t="shared" si="2"/>
        <v>0</v>
      </c>
      <c r="AB37" s="170" t="b">
        <f t="shared" si="3"/>
        <v>0</v>
      </c>
      <c r="AC37" s="170" t="b">
        <f t="shared" si="4"/>
        <v>0</v>
      </c>
      <c r="AD37" s="170" t="b">
        <f t="shared" si="5"/>
        <v>0</v>
      </c>
      <c r="AE37" s="170" t="b">
        <f t="shared" si="6"/>
        <v>0</v>
      </c>
      <c r="AF37" s="170" t="b">
        <f t="shared" si="7"/>
        <v>0</v>
      </c>
    </row>
    <row r="38" spans="1:32" ht="15.75" customHeight="1" thickBot="1" x14ac:dyDescent="0.35">
      <c r="A38" s="221"/>
      <c r="B38" s="221"/>
      <c r="C38" s="222"/>
      <c r="D38" s="219">
        <f t="shared" ca="1" si="0"/>
        <v>122</v>
      </c>
      <c r="E38" s="221"/>
      <c r="F38" s="221"/>
      <c r="G38" s="221"/>
      <c r="H38" s="223"/>
      <c r="I38" s="224"/>
      <c r="J38" s="221"/>
      <c r="K38" s="224"/>
      <c r="L38" s="216"/>
      <c r="M38" s="205" t="str">
        <f t="array" ref="M38">IF(I38="Yes",IF(NOT(K38),L38,K38),IF(I38&lt;&gt;"Yes",""))</f>
        <v/>
      </c>
      <c r="N38" s="223"/>
      <c r="O38" s="221"/>
      <c r="P38" s="221"/>
      <c r="Q38" s="226"/>
      <c r="R38" s="323"/>
      <c r="S38" s="210" t="str">
        <f t="shared" si="1"/>
        <v/>
      </c>
      <c r="T38" s="201"/>
      <c r="U38" s="227"/>
      <c r="V38" s="225"/>
      <c r="W38" s="221"/>
      <c r="AA38" s="170" t="b">
        <f t="shared" si="2"/>
        <v>0</v>
      </c>
      <c r="AB38" s="170" t="b">
        <f t="shared" si="3"/>
        <v>0</v>
      </c>
      <c r="AC38" s="170" t="b">
        <f t="shared" si="4"/>
        <v>0</v>
      </c>
      <c r="AD38" s="170" t="b">
        <f t="shared" si="5"/>
        <v>0</v>
      </c>
      <c r="AE38" s="170" t="b">
        <f t="shared" si="6"/>
        <v>0</v>
      </c>
      <c r="AF38" s="170" t="b">
        <f t="shared" si="7"/>
        <v>0</v>
      </c>
    </row>
    <row r="39" spans="1:32" ht="15.75" customHeight="1" thickBot="1" x14ac:dyDescent="0.35">
      <c r="A39" s="221"/>
      <c r="B39" s="221"/>
      <c r="C39" s="222"/>
      <c r="D39" s="219">
        <f t="shared" ca="1" si="0"/>
        <v>122</v>
      </c>
      <c r="E39" s="221"/>
      <c r="F39" s="221"/>
      <c r="G39" s="221"/>
      <c r="H39" s="223"/>
      <c r="I39" s="224"/>
      <c r="J39" s="221"/>
      <c r="K39" s="224"/>
      <c r="L39" s="216"/>
      <c r="M39" s="205" t="str">
        <f t="array" ref="M39">IF(I39="Yes",IF(NOT(K39),L39,K39),IF(I39&lt;&gt;"Yes",""))</f>
        <v/>
      </c>
      <c r="N39" s="223"/>
      <c r="O39" s="221"/>
      <c r="P39" s="221"/>
      <c r="Q39" s="226"/>
      <c r="R39" s="323"/>
      <c r="S39" s="210" t="str">
        <f t="shared" si="1"/>
        <v/>
      </c>
      <c r="T39" s="201"/>
      <c r="U39" s="227"/>
      <c r="V39" s="225"/>
      <c r="W39" s="221"/>
      <c r="AA39" s="170" t="b">
        <f t="shared" si="2"/>
        <v>0</v>
      </c>
      <c r="AB39" s="170" t="b">
        <f t="shared" si="3"/>
        <v>0</v>
      </c>
      <c r="AC39" s="170" t="b">
        <f t="shared" si="4"/>
        <v>0</v>
      </c>
      <c r="AD39" s="170" t="b">
        <f t="shared" si="5"/>
        <v>0</v>
      </c>
      <c r="AE39" s="170" t="b">
        <f t="shared" si="6"/>
        <v>0</v>
      </c>
      <c r="AF39" s="170" t="b">
        <f t="shared" si="7"/>
        <v>0</v>
      </c>
    </row>
    <row r="40" spans="1:32" ht="15.75" customHeight="1" thickBot="1" x14ac:dyDescent="0.35">
      <c r="A40" s="221"/>
      <c r="B40" s="221"/>
      <c r="C40" s="222"/>
      <c r="D40" s="219">
        <f t="shared" ca="1" si="0"/>
        <v>122</v>
      </c>
      <c r="E40" s="221"/>
      <c r="F40" s="221"/>
      <c r="G40" s="221"/>
      <c r="H40" s="223"/>
      <c r="I40" s="224"/>
      <c r="J40" s="221"/>
      <c r="K40" s="224"/>
      <c r="L40" s="220"/>
      <c r="M40" s="205" t="str">
        <f t="array" ref="M40">IF(I40="Yes",IF(NOT(K40),L40,K40),IF(I40&lt;&gt;"Yes",""))</f>
        <v/>
      </c>
      <c r="N40" s="223"/>
      <c r="O40" s="221"/>
      <c r="P40" s="221"/>
      <c r="Q40" s="226"/>
      <c r="R40" s="323"/>
      <c r="S40" s="210" t="str">
        <f t="shared" si="1"/>
        <v/>
      </c>
      <c r="T40" s="201"/>
      <c r="U40" s="227"/>
      <c r="V40" s="225"/>
      <c r="W40" s="221"/>
      <c r="AA40" s="170" t="b">
        <f t="shared" si="2"/>
        <v>0</v>
      </c>
      <c r="AB40" s="170" t="b">
        <f t="shared" si="3"/>
        <v>0</v>
      </c>
      <c r="AC40" s="170" t="b">
        <f t="shared" si="4"/>
        <v>0</v>
      </c>
      <c r="AD40" s="170" t="b">
        <f t="shared" si="5"/>
        <v>0</v>
      </c>
      <c r="AE40" s="170" t="b">
        <f t="shared" si="6"/>
        <v>0</v>
      </c>
      <c r="AF40" s="170" t="b">
        <f t="shared" si="7"/>
        <v>0</v>
      </c>
    </row>
    <row r="41" spans="1:32" ht="15.75" customHeight="1" thickBot="1" x14ac:dyDescent="0.35">
      <c r="A41" s="221"/>
      <c r="B41" s="221"/>
      <c r="C41" s="222"/>
      <c r="D41" s="219">
        <f t="shared" ca="1" si="0"/>
        <v>122</v>
      </c>
      <c r="E41" s="221"/>
      <c r="F41" s="221"/>
      <c r="G41" s="221"/>
      <c r="H41" s="223"/>
      <c r="I41" s="224"/>
      <c r="J41" s="221"/>
      <c r="K41" s="224"/>
      <c r="L41" s="216"/>
      <c r="M41" s="205" t="str">
        <f t="array" ref="M41">IF(I41="Yes",IF(NOT(K41),L41,K41),IF(I41&lt;&gt;"Yes",""))</f>
        <v/>
      </c>
      <c r="N41" s="223"/>
      <c r="O41" s="221"/>
      <c r="P41" s="221"/>
      <c r="Q41" s="226"/>
      <c r="R41" s="323"/>
      <c r="S41" s="210" t="str">
        <f t="shared" si="1"/>
        <v/>
      </c>
      <c r="T41" s="201"/>
      <c r="U41" s="227"/>
      <c r="V41" s="225"/>
      <c r="W41" s="221"/>
      <c r="AA41" s="170" t="b">
        <f t="shared" si="2"/>
        <v>0</v>
      </c>
      <c r="AB41" s="170" t="b">
        <f t="shared" si="3"/>
        <v>0</v>
      </c>
      <c r="AC41" s="170" t="b">
        <f t="shared" si="4"/>
        <v>0</v>
      </c>
      <c r="AD41" s="170" t="b">
        <f t="shared" si="5"/>
        <v>0</v>
      </c>
      <c r="AE41" s="170" t="b">
        <f t="shared" si="6"/>
        <v>0</v>
      </c>
      <c r="AF41" s="170" t="b">
        <f t="shared" si="7"/>
        <v>0</v>
      </c>
    </row>
    <row r="42" spans="1:32" ht="15.75" customHeight="1" thickBot="1" x14ac:dyDescent="0.35">
      <c r="A42" s="221"/>
      <c r="B42" s="221"/>
      <c r="C42" s="222"/>
      <c r="D42" s="219">
        <f t="shared" ca="1" si="0"/>
        <v>122</v>
      </c>
      <c r="E42" s="221"/>
      <c r="F42" s="221"/>
      <c r="G42" s="221"/>
      <c r="H42" s="223"/>
      <c r="I42" s="224"/>
      <c r="J42" s="221"/>
      <c r="K42" s="224"/>
      <c r="L42" s="216"/>
      <c r="M42" s="205" t="str">
        <f t="array" ref="M42">IF(I42="Yes",IF(NOT(K42),L42,K42),IF(I42&lt;&gt;"Yes",""))</f>
        <v/>
      </c>
      <c r="N42" s="223"/>
      <c r="O42" s="221"/>
      <c r="P42" s="221"/>
      <c r="Q42" s="226"/>
      <c r="R42" s="323"/>
      <c r="S42" s="210" t="str">
        <f t="shared" si="1"/>
        <v/>
      </c>
      <c r="T42" s="201"/>
      <c r="U42" s="227"/>
      <c r="V42" s="225"/>
      <c r="W42" s="221"/>
      <c r="AA42" s="170" t="b">
        <f t="shared" si="2"/>
        <v>0</v>
      </c>
      <c r="AB42" s="170" t="b">
        <f t="shared" si="3"/>
        <v>0</v>
      </c>
      <c r="AC42" s="170" t="b">
        <f t="shared" si="4"/>
        <v>0</v>
      </c>
      <c r="AD42" s="170" t="b">
        <f t="shared" si="5"/>
        <v>0</v>
      </c>
      <c r="AE42" s="170" t="b">
        <f t="shared" si="6"/>
        <v>0</v>
      </c>
      <c r="AF42" s="170" t="b">
        <f t="shared" si="7"/>
        <v>0</v>
      </c>
    </row>
    <row r="43" spans="1:32" ht="15.75" customHeight="1" thickBot="1" x14ac:dyDescent="0.35">
      <c r="A43" s="221"/>
      <c r="B43" s="221"/>
      <c r="C43" s="222"/>
      <c r="D43" s="219">
        <f t="shared" ca="1" si="0"/>
        <v>122</v>
      </c>
      <c r="E43" s="221"/>
      <c r="F43" s="221"/>
      <c r="G43" s="221"/>
      <c r="H43" s="223"/>
      <c r="I43" s="224"/>
      <c r="J43" s="221"/>
      <c r="K43" s="224"/>
      <c r="L43" s="216"/>
      <c r="M43" s="205" t="str">
        <f t="array" ref="M43">IF(I43="Yes",IF(NOT(K43),L43,K43),IF(I43&lt;&gt;"Yes",""))</f>
        <v/>
      </c>
      <c r="N43" s="223"/>
      <c r="O43" s="221"/>
      <c r="P43" s="221"/>
      <c r="Q43" s="226"/>
      <c r="R43" s="323"/>
      <c r="S43" s="210" t="str">
        <f t="shared" si="1"/>
        <v/>
      </c>
      <c r="T43" s="201"/>
      <c r="U43" s="227"/>
      <c r="V43" s="225"/>
      <c r="W43" s="221"/>
      <c r="AA43" s="170" t="b">
        <f t="shared" si="2"/>
        <v>0</v>
      </c>
      <c r="AB43" s="170" t="b">
        <f t="shared" si="3"/>
        <v>0</v>
      </c>
      <c r="AC43" s="170" t="b">
        <f t="shared" si="4"/>
        <v>0</v>
      </c>
      <c r="AD43" s="170" t="b">
        <f t="shared" si="5"/>
        <v>0</v>
      </c>
      <c r="AE43" s="170" t="b">
        <f t="shared" si="6"/>
        <v>0</v>
      </c>
      <c r="AF43" s="170" t="b">
        <f t="shared" si="7"/>
        <v>0</v>
      </c>
    </row>
    <row r="44" spans="1:32" ht="15.75" customHeight="1" thickBot="1" x14ac:dyDescent="0.35">
      <c r="A44" s="221"/>
      <c r="B44" s="221"/>
      <c r="C44" s="222"/>
      <c r="D44" s="219">
        <f t="shared" ca="1" si="0"/>
        <v>122</v>
      </c>
      <c r="E44" s="221"/>
      <c r="F44" s="221"/>
      <c r="G44" s="221"/>
      <c r="H44" s="223"/>
      <c r="I44" s="224"/>
      <c r="J44" s="221"/>
      <c r="K44" s="224"/>
      <c r="L44" s="216"/>
      <c r="M44" s="205" t="str">
        <f t="array" ref="M44">IF(I44="Yes",IF(NOT(K44),L44,K44),IF(I44&lt;&gt;"Yes",""))</f>
        <v/>
      </c>
      <c r="N44" s="223"/>
      <c r="O44" s="221"/>
      <c r="P44" s="221"/>
      <c r="Q44" s="226"/>
      <c r="R44" s="323"/>
      <c r="S44" s="210" t="str">
        <f t="shared" si="1"/>
        <v/>
      </c>
      <c r="T44" s="201"/>
      <c r="U44" s="227"/>
      <c r="V44" s="225"/>
      <c r="W44" s="221"/>
      <c r="AA44" s="170" t="b">
        <f t="shared" si="2"/>
        <v>0</v>
      </c>
      <c r="AB44" s="170" t="b">
        <f t="shared" si="3"/>
        <v>0</v>
      </c>
      <c r="AC44" s="170" t="b">
        <f t="shared" si="4"/>
        <v>0</v>
      </c>
      <c r="AD44" s="170" t="b">
        <f t="shared" si="5"/>
        <v>0</v>
      </c>
      <c r="AE44" s="170" t="b">
        <f t="shared" si="6"/>
        <v>0</v>
      </c>
      <c r="AF44" s="170" t="b">
        <f t="shared" si="7"/>
        <v>0</v>
      </c>
    </row>
    <row r="45" spans="1:32" ht="15.75" customHeight="1" thickBot="1" x14ac:dyDescent="0.35">
      <c r="A45" s="221"/>
      <c r="B45" s="221"/>
      <c r="C45" s="222"/>
      <c r="D45" s="219">
        <f t="shared" ca="1" si="0"/>
        <v>122</v>
      </c>
      <c r="E45" s="221"/>
      <c r="F45" s="221"/>
      <c r="G45" s="221"/>
      <c r="H45" s="223"/>
      <c r="I45" s="224"/>
      <c r="J45" s="221"/>
      <c r="K45" s="224"/>
      <c r="L45" s="216"/>
      <c r="M45" s="205" t="str">
        <f t="array" ref="M45">IF(I45="Yes",IF(NOT(K45),L45,K45),IF(I45&lt;&gt;"Yes",""))</f>
        <v/>
      </c>
      <c r="N45" s="223"/>
      <c r="O45" s="221"/>
      <c r="P45" s="221"/>
      <c r="Q45" s="226"/>
      <c r="R45" s="323"/>
      <c r="S45" s="210" t="str">
        <f t="shared" si="1"/>
        <v/>
      </c>
      <c r="T45" s="201"/>
      <c r="U45" s="227"/>
      <c r="V45" s="225"/>
      <c r="W45" s="221"/>
      <c r="AA45" s="170" t="b">
        <f t="shared" si="2"/>
        <v>0</v>
      </c>
      <c r="AB45" s="170" t="b">
        <f t="shared" si="3"/>
        <v>0</v>
      </c>
      <c r="AC45" s="170" t="b">
        <f t="shared" si="4"/>
        <v>0</v>
      </c>
      <c r="AD45" s="170" t="b">
        <f t="shared" si="5"/>
        <v>0</v>
      </c>
      <c r="AE45" s="170" t="b">
        <f t="shared" si="6"/>
        <v>0</v>
      </c>
      <c r="AF45" s="170" t="b">
        <f t="shared" si="7"/>
        <v>0</v>
      </c>
    </row>
    <row r="46" spans="1:32" ht="15.75" customHeight="1" thickBot="1" x14ac:dyDescent="0.35">
      <c r="A46" s="221"/>
      <c r="B46" s="221"/>
      <c r="C46" s="222"/>
      <c r="D46" s="219">
        <f t="shared" ca="1" si="0"/>
        <v>122</v>
      </c>
      <c r="E46" s="221"/>
      <c r="F46" s="221"/>
      <c r="G46" s="221"/>
      <c r="H46" s="223"/>
      <c r="I46" s="224"/>
      <c r="J46" s="221"/>
      <c r="K46" s="224"/>
      <c r="L46" s="216"/>
      <c r="M46" s="205" t="str">
        <f t="array" ref="M46">IF(I46="Yes",IF(NOT(K46),L46,K46),IF(I46&lt;&gt;"Yes",""))</f>
        <v/>
      </c>
      <c r="N46" s="223"/>
      <c r="O46" s="221"/>
      <c r="P46" s="221"/>
      <c r="Q46" s="226"/>
      <c r="R46" s="323"/>
      <c r="S46" s="210" t="str">
        <f t="shared" si="1"/>
        <v/>
      </c>
      <c r="T46" s="201"/>
      <c r="U46" s="227"/>
      <c r="V46" s="225"/>
      <c r="W46" s="221"/>
      <c r="AA46" s="170" t="b">
        <f t="shared" si="2"/>
        <v>0</v>
      </c>
      <c r="AB46" s="170" t="b">
        <f t="shared" si="3"/>
        <v>0</v>
      </c>
      <c r="AC46" s="170" t="b">
        <f t="shared" si="4"/>
        <v>0</v>
      </c>
      <c r="AD46" s="170" t="b">
        <f t="shared" si="5"/>
        <v>0</v>
      </c>
      <c r="AE46" s="170" t="b">
        <f t="shared" si="6"/>
        <v>0</v>
      </c>
      <c r="AF46" s="170" t="b">
        <f t="shared" si="7"/>
        <v>0</v>
      </c>
    </row>
    <row r="47" spans="1:32" ht="15.75" customHeight="1" thickBot="1" x14ac:dyDescent="0.35">
      <c r="A47" s="221"/>
      <c r="B47" s="221"/>
      <c r="C47" s="222"/>
      <c r="D47" s="219">
        <f t="shared" ca="1" si="0"/>
        <v>122</v>
      </c>
      <c r="E47" s="221"/>
      <c r="F47" s="221"/>
      <c r="G47" s="221"/>
      <c r="H47" s="223"/>
      <c r="I47" s="224"/>
      <c r="J47" s="221"/>
      <c r="K47" s="224"/>
      <c r="L47" s="216"/>
      <c r="M47" s="205" t="str">
        <f t="array" ref="M47">IF(I47="Yes",IF(NOT(K47),L47,K47),IF(I47&lt;&gt;"Yes",""))</f>
        <v/>
      </c>
      <c r="N47" s="223"/>
      <c r="O47" s="221"/>
      <c r="P47" s="221"/>
      <c r="Q47" s="226"/>
      <c r="R47" s="323"/>
      <c r="S47" s="210" t="str">
        <f t="shared" si="1"/>
        <v/>
      </c>
      <c r="T47" s="201"/>
      <c r="U47" s="227"/>
      <c r="V47" s="225"/>
      <c r="W47" s="221"/>
      <c r="AA47" s="170" t="b">
        <f t="shared" si="2"/>
        <v>0</v>
      </c>
      <c r="AB47" s="170" t="b">
        <f t="shared" si="3"/>
        <v>0</v>
      </c>
      <c r="AC47" s="170" t="b">
        <f t="shared" si="4"/>
        <v>0</v>
      </c>
      <c r="AD47" s="170" t="b">
        <f t="shared" si="5"/>
        <v>0</v>
      </c>
      <c r="AE47" s="170" t="b">
        <f t="shared" si="6"/>
        <v>0</v>
      </c>
      <c r="AF47" s="170" t="b">
        <f t="shared" si="7"/>
        <v>0</v>
      </c>
    </row>
    <row r="48" spans="1:32" ht="15.75" customHeight="1" thickBot="1" x14ac:dyDescent="0.35">
      <c r="A48" s="221"/>
      <c r="B48" s="221"/>
      <c r="C48" s="222"/>
      <c r="D48" s="219">
        <f t="shared" ca="1" si="0"/>
        <v>122</v>
      </c>
      <c r="E48" s="221"/>
      <c r="F48" s="221"/>
      <c r="G48" s="221"/>
      <c r="H48" s="223"/>
      <c r="I48" s="224"/>
      <c r="J48" s="221"/>
      <c r="K48" s="224"/>
      <c r="L48" s="216"/>
      <c r="M48" s="205" t="str">
        <f t="array" ref="M48">IF(I48="Yes",IF(NOT(K48),L48,K48),IF(I48&lt;&gt;"Yes",""))</f>
        <v/>
      </c>
      <c r="N48" s="223"/>
      <c r="O48" s="221"/>
      <c r="P48" s="221"/>
      <c r="Q48" s="226"/>
      <c r="R48" s="323"/>
      <c r="S48" s="210" t="str">
        <f t="shared" si="1"/>
        <v/>
      </c>
      <c r="T48" s="201"/>
      <c r="U48" s="227"/>
      <c r="V48" s="225"/>
      <c r="W48" s="221"/>
      <c r="AA48" s="170" t="b">
        <f t="shared" si="2"/>
        <v>0</v>
      </c>
      <c r="AB48" s="170" t="b">
        <f t="shared" si="3"/>
        <v>0</v>
      </c>
      <c r="AC48" s="170" t="b">
        <f t="shared" si="4"/>
        <v>0</v>
      </c>
      <c r="AD48" s="170" t="b">
        <f t="shared" si="5"/>
        <v>0</v>
      </c>
      <c r="AE48" s="170" t="b">
        <f t="shared" si="6"/>
        <v>0</v>
      </c>
      <c r="AF48" s="170" t="b">
        <f t="shared" si="7"/>
        <v>0</v>
      </c>
    </row>
    <row r="49" spans="1:32" ht="15.75" customHeight="1" thickBot="1" x14ac:dyDescent="0.35">
      <c r="A49" s="221"/>
      <c r="B49" s="221"/>
      <c r="C49" s="222"/>
      <c r="D49" s="219">
        <f t="shared" ca="1" si="0"/>
        <v>122</v>
      </c>
      <c r="E49" s="221"/>
      <c r="F49" s="221"/>
      <c r="G49" s="221"/>
      <c r="H49" s="223"/>
      <c r="I49" s="224"/>
      <c r="J49" s="221"/>
      <c r="K49" s="224"/>
      <c r="L49" s="216"/>
      <c r="M49" s="205" t="str">
        <f t="array" ref="M49">IF(I49="Yes",IF(NOT(K49),L49,K49),IF(I49&lt;&gt;"Yes",""))</f>
        <v/>
      </c>
      <c r="N49" s="223"/>
      <c r="O49" s="221"/>
      <c r="P49" s="221"/>
      <c r="Q49" s="226"/>
      <c r="R49" s="323"/>
      <c r="S49" s="210" t="str">
        <f t="shared" si="1"/>
        <v/>
      </c>
      <c r="T49" s="201"/>
      <c r="U49" s="227"/>
      <c r="V49" s="225"/>
      <c r="W49" s="221"/>
      <c r="AA49" s="170" t="b">
        <f t="shared" si="2"/>
        <v>0</v>
      </c>
      <c r="AB49" s="170" t="b">
        <f t="shared" si="3"/>
        <v>0</v>
      </c>
      <c r="AC49" s="170" t="b">
        <f t="shared" si="4"/>
        <v>0</v>
      </c>
      <c r="AD49" s="170" t="b">
        <f t="shared" si="5"/>
        <v>0</v>
      </c>
      <c r="AE49" s="170" t="b">
        <f t="shared" si="6"/>
        <v>0</v>
      </c>
      <c r="AF49" s="170" t="b">
        <f t="shared" si="7"/>
        <v>0</v>
      </c>
    </row>
    <row r="50" spans="1:32" ht="15.75" customHeight="1" thickBot="1" x14ac:dyDescent="0.35">
      <c r="A50" s="221"/>
      <c r="B50" s="221"/>
      <c r="C50" s="222"/>
      <c r="D50" s="219">
        <f t="shared" ca="1" si="0"/>
        <v>122</v>
      </c>
      <c r="E50" s="221"/>
      <c r="F50" s="221"/>
      <c r="G50" s="221"/>
      <c r="H50" s="223"/>
      <c r="I50" s="224"/>
      <c r="J50" s="221"/>
      <c r="K50" s="224"/>
      <c r="L50" s="216"/>
      <c r="M50" s="205" t="str">
        <f t="array" ref="M50">IF(I50="Yes",IF(NOT(K50),L50,K50),IF(I50&lt;&gt;"Yes",""))</f>
        <v/>
      </c>
      <c r="N50" s="223"/>
      <c r="O50" s="221"/>
      <c r="P50" s="221"/>
      <c r="Q50" s="226"/>
      <c r="R50" s="323"/>
      <c r="S50" s="210" t="str">
        <f t="shared" si="1"/>
        <v/>
      </c>
      <c r="T50" s="201"/>
      <c r="U50" s="227"/>
      <c r="V50" s="225"/>
      <c r="W50" s="221"/>
      <c r="AA50" s="170" t="b">
        <f t="shared" si="2"/>
        <v>0</v>
      </c>
      <c r="AB50" s="170" t="b">
        <f t="shared" si="3"/>
        <v>0</v>
      </c>
      <c r="AC50" s="170" t="b">
        <f t="shared" si="4"/>
        <v>0</v>
      </c>
      <c r="AD50" s="170" t="b">
        <f t="shared" si="5"/>
        <v>0</v>
      </c>
      <c r="AE50" s="170" t="b">
        <f t="shared" si="6"/>
        <v>0</v>
      </c>
      <c r="AF50" s="170" t="b">
        <f t="shared" si="7"/>
        <v>0</v>
      </c>
    </row>
    <row r="51" spans="1:32" ht="15.75" customHeight="1" thickBot="1" x14ac:dyDescent="0.35">
      <c r="A51" s="221"/>
      <c r="B51" s="221"/>
      <c r="C51" s="222"/>
      <c r="D51" s="219">
        <f t="shared" ca="1" si="0"/>
        <v>122</v>
      </c>
      <c r="E51" s="221"/>
      <c r="F51" s="221"/>
      <c r="G51" s="221"/>
      <c r="H51" s="223"/>
      <c r="I51" s="224"/>
      <c r="J51" s="221"/>
      <c r="K51" s="224"/>
      <c r="L51" s="216"/>
      <c r="M51" s="205" t="str">
        <f t="array" ref="M51">IF(I51="Yes",IF(NOT(K51),L51,K51),IF(I51&lt;&gt;"Yes",""))</f>
        <v/>
      </c>
      <c r="N51" s="223"/>
      <c r="O51" s="221"/>
      <c r="P51" s="221"/>
      <c r="Q51" s="226"/>
      <c r="R51" s="323"/>
      <c r="S51" s="210" t="str">
        <f t="shared" si="1"/>
        <v/>
      </c>
      <c r="T51" s="201"/>
      <c r="U51" s="227"/>
      <c r="V51" s="225"/>
      <c r="W51" s="221"/>
      <c r="AA51" s="170" t="b">
        <f t="shared" si="2"/>
        <v>0</v>
      </c>
      <c r="AB51" s="170" t="b">
        <f t="shared" si="3"/>
        <v>0</v>
      </c>
      <c r="AC51" s="170" t="b">
        <f t="shared" si="4"/>
        <v>0</v>
      </c>
      <c r="AD51" s="170" t="b">
        <f t="shared" si="5"/>
        <v>0</v>
      </c>
      <c r="AE51" s="170" t="b">
        <f t="shared" si="6"/>
        <v>0</v>
      </c>
      <c r="AF51" s="170" t="b">
        <f t="shared" si="7"/>
        <v>0</v>
      </c>
    </row>
    <row r="52" spans="1:32" ht="15.75" customHeight="1" thickBot="1" x14ac:dyDescent="0.35">
      <c r="A52" s="221"/>
      <c r="B52" s="221"/>
      <c r="C52" s="222"/>
      <c r="D52" s="219">
        <f t="shared" ca="1" si="0"/>
        <v>122</v>
      </c>
      <c r="E52" s="221"/>
      <c r="F52" s="221"/>
      <c r="G52" s="221"/>
      <c r="H52" s="223"/>
      <c r="I52" s="224"/>
      <c r="J52" s="221"/>
      <c r="K52" s="224"/>
      <c r="L52" s="216"/>
      <c r="M52" s="205" t="str">
        <f t="array" ref="M52">IF(I52="Yes",IF(NOT(K52),L52,K52),IF(I52&lt;&gt;"Yes",""))</f>
        <v/>
      </c>
      <c r="N52" s="223"/>
      <c r="O52" s="221"/>
      <c r="P52" s="221"/>
      <c r="Q52" s="226"/>
      <c r="R52" s="323"/>
      <c r="S52" s="210" t="str">
        <f t="shared" si="1"/>
        <v/>
      </c>
      <c r="T52" s="201"/>
      <c r="U52" s="227"/>
      <c r="V52" s="225"/>
      <c r="W52" s="221"/>
      <c r="AA52" s="170" t="b">
        <f t="shared" si="2"/>
        <v>0</v>
      </c>
      <c r="AB52" s="170" t="b">
        <f t="shared" si="3"/>
        <v>0</v>
      </c>
      <c r="AC52" s="170" t="b">
        <f t="shared" si="4"/>
        <v>0</v>
      </c>
      <c r="AD52" s="170" t="b">
        <f t="shared" si="5"/>
        <v>0</v>
      </c>
      <c r="AE52" s="170" t="b">
        <f t="shared" si="6"/>
        <v>0</v>
      </c>
      <c r="AF52" s="170" t="b">
        <f t="shared" si="7"/>
        <v>0</v>
      </c>
    </row>
    <row r="53" spans="1:32" ht="15.75" customHeight="1" thickBot="1" x14ac:dyDescent="0.35">
      <c r="A53" s="221"/>
      <c r="B53" s="221"/>
      <c r="C53" s="222"/>
      <c r="D53" s="219">
        <f t="shared" ca="1" si="0"/>
        <v>122</v>
      </c>
      <c r="E53" s="221"/>
      <c r="F53" s="221"/>
      <c r="G53" s="221"/>
      <c r="H53" s="223"/>
      <c r="I53" s="224"/>
      <c r="J53" s="221"/>
      <c r="K53" s="224"/>
      <c r="L53" s="216"/>
      <c r="M53" s="205" t="str">
        <f t="array" ref="M53">IF(I53="Yes",IF(NOT(K53),L53,K53),IF(I53&lt;&gt;"Yes",""))</f>
        <v/>
      </c>
      <c r="N53" s="223"/>
      <c r="O53" s="221"/>
      <c r="P53" s="221"/>
      <c r="Q53" s="226"/>
      <c r="R53" s="323"/>
      <c r="S53" s="210" t="str">
        <f t="shared" si="1"/>
        <v/>
      </c>
      <c r="T53" s="201"/>
      <c r="U53" s="227"/>
      <c r="V53" s="225"/>
      <c r="W53" s="221"/>
      <c r="AA53" s="170" t="b">
        <f t="shared" si="2"/>
        <v>0</v>
      </c>
      <c r="AB53" s="170" t="b">
        <f t="shared" si="3"/>
        <v>0</v>
      </c>
      <c r="AC53" s="170" t="b">
        <f t="shared" si="4"/>
        <v>0</v>
      </c>
      <c r="AD53" s="170" t="b">
        <f t="shared" si="5"/>
        <v>0</v>
      </c>
      <c r="AE53" s="170" t="b">
        <f t="shared" si="6"/>
        <v>0</v>
      </c>
      <c r="AF53" s="170" t="b">
        <f t="shared" si="7"/>
        <v>0</v>
      </c>
    </row>
    <row r="54" spans="1:32" ht="15.75" customHeight="1" thickBot="1" x14ac:dyDescent="0.35">
      <c r="A54" s="221"/>
      <c r="B54" s="221"/>
      <c r="C54" s="222"/>
      <c r="D54" s="219">
        <f t="shared" ca="1" si="0"/>
        <v>122</v>
      </c>
      <c r="E54" s="221"/>
      <c r="F54" s="221"/>
      <c r="G54" s="221"/>
      <c r="H54" s="223"/>
      <c r="I54" s="224"/>
      <c r="J54" s="221"/>
      <c r="K54" s="224"/>
      <c r="L54" s="216"/>
      <c r="M54" s="205" t="str">
        <f t="array" ref="M54">IF(I54="Yes",IF(NOT(K54),L54,K54),IF(I54&lt;&gt;"Yes",""))</f>
        <v/>
      </c>
      <c r="N54" s="223"/>
      <c r="O54" s="221"/>
      <c r="P54" s="221"/>
      <c r="Q54" s="226"/>
      <c r="R54" s="323"/>
      <c r="S54" s="210" t="str">
        <f t="shared" si="1"/>
        <v/>
      </c>
      <c r="T54" s="201"/>
      <c r="U54" s="227"/>
      <c r="V54" s="225"/>
      <c r="W54" s="221"/>
      <c r="AA54" s="170" t="b">
        <f t="shared" si="2"/>
        <v>0</v>
      </c>
      <c r="AB54" s="170" t="b">
        <f t="shared" si="3"/>
        <v>0</v>
      </c>
      <c r="AC54" s="170" t="b">
        <f t="shared" si="4"/>
        <v>0</v>
      </c>
      <c r="AD54" s="170" t="b">
        <f t="shared" si="5"/>
        <v>0</v>
      </c>
      <c r="AE54" s="170" t="b">
        <f t="shared" si="6"/>
        <v>0</v>
      </c>
      <c r="AF54" s="170" t="b">
        <f t="shared" si="7"/>
        <v>0</v>
      </c>
    </row>
    <row r="55" spans="1:32" ht="15.75" customHeight="1" thickBot="1" x14ac:dyDescent="0.35">
      <c r="A55" s="221"/>
      <c r="B55" s="221"/>
      <c r="C55" s="222"/>
      <c r="D55" s="219">
        <f t="shared" ca="1" si="0"/>
        <v>122</v>
      </c>
      <c r="E55" s="221"/>
      <c r="F55" s="221"/>
      <c r="G55" s="221"/>
      <c r="H55" s="223"/>
      <c r="I55" s="224"/>
      <c r="J55" s="221"/>
      <c r="K55" s="224"/>
      <c r="L55" s="216"/>
      <c r="M55" s="205" t="str">
        <f t="array" ref="M55">IF(I55="Yes",IF(NOT(K55),L55,K55),IF(I55&lt;&gt;"Yes",""))</f>
        <v/>
      </c>
      <c r="N55" s="223"/>
      <c r="O55" s="221"/>
      <c r="P55" s="221"/>
      <c r="Q55" s="226"/>
      <c r="R55" s="323"/>
      <c r="S55" s="210" t="str">
        <f t="shared" si="1"/>
        <v/>
      </c>
      <c r="T55" s="201"/>
      <c r="U55" s="227"/>
      <c r="V55" s="225"/>
      <c r="W55" s="221"/>
      <c r="AA55" s="170" t="b">
        <f t="shared" si="2"/>
        <v>0</v>
      </c>
      <c r="AB55" s="170" t="b">
        <f t="shared" si="3"/>
        <v>0</v>
      </c>
      <c r="AC55" s="170" t="b">
        <f t="shared" si="4"/>
        <v>0</v>
      </c>
      <c r="AD55" s="170" t="b">
        <f t="shared" si="5"/>
        <v>0</v>
      </c>
      <c r="AE55" s="170" t="b">
        <f t="shared" si="6"/>
        <v>0</v>
      </c>
      <c r="AF55" s="170" t="b">
        <f t="shared" si="7"/>
        <v>0</v>
      </c>
    </row>
    <row r="56" spans="1:32" ht="15.75" customHeight="1" thickBot="1" x14ac:dyDescent="0.35">
      <c r="A56" s="221"/>
      <c r="B56" s="221"/>
      <c r="C56" s="222"/>
      <c r="D56" s="219">
        <f t="shared" ca="1" si="0"/>
        <v>122</v>
      </c>
      <c r="E56" s="221"/>
      <c r="F56" s="221"/>
      <c r="G56" s="221"/>
      <c r="H56" s="223"/>
      <c r="I56" s="224"/>
      <c r="J56" s="221"/>
      <c r="K56" s="224"/>
      <c r="L56" s="216"/>
      <c r="M56" s="205" t="str">
        <f t="array" ref="M56">IF(I56="Yes",IF(NOT(K56),L56,K56),IF(I56&lt;&gt;"Yes",""))</f>
        <v/>
      </c>
      <c r="N56" s="223"/>
      <c r="O56" s="221"/>
      <c r="P56" s="221"/>
      <c r="Q56" s="226"/>
      <c r="R56" s="323"/>
      <c r="S56" s="210" t="str">
        <f t="shared" si="1"/>
        <v/>
      </c>
      <c r="T56" s="201"/>
      <c r="U56" s="227"/>
      <c r="V56" s="225"/>
      <c r="W56" s="221"/>
      <c r="AA56" s="170" t="b">
        <f t="shared" si="2"/>
        <v>0</v>
      </c>
      <c r="AB56" s="170" t="b">
        <f t="shared" si="3"/>
        <v>0</v>
      </c>
      <c r="AC56" s="170" t="b">
        <f t="shared" si="4"/>
        <v>0</v>
      </c>
      <c r="AD56" s="170" t="b">
        <f t="shared" si="5"/>
        <v>0</v>
      </c>
      <c r="AE56" s="170" t="b">
        <f t="shared" si="6"/>
        <v>0</v>
      </c>
      <c r="AF56" s="170" t="b">
        <f t="shared" si="7"/>
        <v>0</v>
      </c>
    </row>
    <row r="57" spans="1:32" ht="15.75" customHeight="1" thickBot="1" x14ac:dyDescent="0.35">
      <c r="A57" s="221"/>
      <c r="B57" s="221"/>
      <c r="C57" s="222"/>
      <c r="D57" s="219">
        <f t="shared" ca="1" si="0"/>
        <v>122</v>
      </c>
      <c r="E57" s="221"/>
      <c r="F57" s="221"/>
      <c r="G57" s="221"/>
      <c r="H57" s="223"/>
      <c r="I57" s="224"/>
      <c r="J57" s="221"/>
      <c r="K57" s="224"/>
      <c r="L57" s="216"/>
      <c r="M57" s="205" t="str">
        <f t="array" ref="M57">IF(I57="Yes",IF(NOT(K57),L57,K57),IF(I57&lt;&gt;"Yes",""))</f>
        <v/>
      </c>
      <c r="N57" s="223"/>
      <c r="O57" s="221"/>
      <c r="P57" s="221"/>
      <c r="Q57" s="226"/>
      <c r="R57" s="323"/>
      <c r="S57" s="210" t="str">
        <f t="shared" si="1"/>
        <v/>
      </c>
      <c r="T57" s="201"/>
      <c r="U57" s="227"/>
      <c r="V57" s="225"/>
      <c r="W57" s="221"/>
      <c r="AA57" s="170" t="b">
        <f t="shared" si="2"/>
        <v>0</v>
      </c>
      <c r="AB57" s="170" t="b">
        <f t="shared" si="3"/>
        <v>0</v>
      </c>
      <c r="AC57" s="170" t="b">
        <f t="shared" si="4"/>
        <v>0</v>
      </c>
      <c r="AD57" s="170" t="b">
        <f t="shared" si="5"/>
        <v>0</v>
      </c>
      <c r="AE57" s="170" t="b">
        <f t="shared" si="6"/>
        <v>0</v>
      </c>
      <c r="AF57" s="170" t="b">
        <f t="shared" si="7"/>
        <v>0</v>
      </c>
    </row>
    <row r="58" spans="1:32" ht="15.75" customHeight="1" thickBot="1" x14ac:dyDescent="0.35">
      <c r="A58" s="221"/>
      <c r="B58" s="221"/>
      <c r="C58" s="222"/>
      <c r="D58" s="219">
        <f t="shared" ca="1" si="0"/>
        <v>122</v>
      </c>
      <c r="E58" s="221"/>
      <c r="F58" s="221"/>
      <c r="G58" s="221"/>
      <c r="H58" s="223"/>
      <c r="I58" s="224"/>
      <c r="J58" s="221"/>
      <c r="K58" s="224"/>
      <c r="L58" s="216"/>
      <c r="M58" s="205" t="str">
        <f t="array" ref="M58">IF(I58="Yes",IF(NOT(K58),L58,K58),IF(I58&lt;&gt;"Yes",""))</f>
        <v/>
      </c>
      <c r="N58" s="223"/>
      <c r="O58" s="221"/>
      <c r="P58" s="221"/>
      <c r="Q58" s="226"/>
      <c r="R58" s="323"/>
      <c r="S58" s="210" t="str">
        <f t="shared" si="1"/>
        <v/>
      </c>
      <c r="T58" s="201"/>
      <c r="U58" s="227"/>
      <c r="V58" s="225"/>
      <c r="W58" s="221"/>
      <c r="AA58" s="170" t="b">
        <f t="shared" si="2"/>
        <v>0</v>
      </c>
      <c r="AB58" s="170" t="b">
        <f t="shared" si="3"/>
        <v>0</v>
      </c>
      <c r="AC58" s="170" t="b">
        <f t="shared" si="4"/>
        <v>0</v>
      </c>
      <c r="AD58" s="170" t="b">
        <f t="shared" si="5"/>
        <v>0</v>
      </c>
      <c r="AE58" s="170" t="b">
        <f t="shared" si="6"/>
        <v>0</v>
      </c>
      <c r="AF58" s="170" t="b">
        <f t="shared" si="7"/>
        <v>0</v>
      </c>
    </row>
    <row r="59" spans="1:32" ht="15.75" customHeight="1" thickBot="1" x14ac:dyDescent="0.35">
      <c r="A59" s="221"/>
      <c r="B59" s="221"/>
      <c r="C59" s="222"/>
      <c r="D59" s="219">
        <f t="shared" ca="1" si="0"/>
        <v>122</v>
      </c>
      <c r="E59" s="221"/>
      <c r="F59" s="221"/>
      <c r="G59" s="221"/>
      <c r="H59" s="223"/>
      <c r="I59" s="224"/>
      <c r="J59" s="221"/>
      <c r="K59" s="224"/>
      <c r="L59" s="216"/>
      <c r="M59" s="205" t="str">
        <f t="array" ref="M59">IF(I59="Yes",IF(NOT(K59),L59,K59),IF(I59&lt;&gt;"Yes",""))</f>
        <v/>
      </c>
      <c r="N59" s="223"/>
      <c r="O59" s="221"/>
      <c r="P59" s="221"/>
      <c r="Q59" s="226"/>
      <c r="R59" s="323"/>
      <c r="S59" s="210" t="str">
        <f t="shared" si="1"/>
        <v/>
      </c>
      <c r="T59" s="201"/>
      <c r="U59" s="227"/>
      <c r="V59" s="225"/>
      <c r="W59" s="221"/>
      <c r="AA59" s="170" t="b">
        <f t="shared" si="2"/>
        <v>0</v>
      </c>
      <c r="AB59" s="170" t="b">
        <f t="shared" si="3"/>
        <v>0</v>
      </c>
      <c r="AC59" s="170" t="b">
        <f t="shared" si="4"/>
        <v>0</v>
      </c>
      <c r="AD59" s="170" t="b">
        <f t="shared" si="5"/>
        <v>0</v>
      </c>
      <c r="AE59" s="170" t="b">
        <f t="shared" si="6"/>
        <v>0</v>
      </c>
      <c r="AF59" s="170" t="b">
        <f t="shared" si="7"/>
        <v>0</v>
      </c>
    </row>
    <row r="60" spans="1:32" ht="15.75" customHeight="1" thickBot="1" x14ac:dyDescent="0.35">
      <c r="A60" s="221"/>
      <c r="B60" s="221"/>
      <c r="C60" s="222"/>
      <c r="D60" s="219">
        <f t="shared" ca="1" si="0"/>
        <v>122</v>
      </c>
      <c r="E60" s="221"/>
      <c r="F60" s="221"/>
      <c r="G60" s="221"/>
      <c r="H60" s="223"/>
      <c r="I60" s="224"/>
      <c r="J60" s="221"/>
      <c r="K60" s="224"/>
      <c r="L60" s="216"/>
      <c r="M60" s="205" t="str">
        <f t="array" ref="M60">IF(I60="Yes",IF(NOT(K60),L60,K60),IF(I60&lt;&gt;"Yes",""))</f>
        <v/>
      </c>
      <c r="N60" s="223"/>
      <c r="O60" s="221"/>
      <c r="P60" s="221"/>
      <c r="Q60" s="226"/>
      <c r="R60" s="323"/>
      <c r="S60" s="210" t="str">
        <f t="shared" si="1"/>
        <v/>
      </c>
      <c r="T60" s="201"/>
      <c r="U60" s="227"/>
      <c r="V60" s="225"/>
      <c r="W60" s="221"/>
      <c r="AA60" s="170" t="b">
        <f t="shared" si="2"/>
        <v>0</v>
      </c>
      <c r="AB60" s="170" t="b">
        <f t="shared" si="3"/>
        <v>0</v>
      </c>
      <c r="AC60" s="170" t="b">
        <f t="shared" si="4"/>
        <v>0</v>
      </c>
      <c r="AD60" s="170" t="b">
        <f t="shared" si="5"/>
        <v>0</v>
      </c>
      <c r="AE60" s="170" t="b">
        <f t="shared" si="6"/>
        <v>0</v>
      </c>
      <c r="AF60" s="170" t="b">
        <f t="shared" si="7"/>
        <v>0</v>
      </c>
    </row>
    <row r="61" spans="1:32" ht="15.75" customHeight="1" thickBot="1" x14ac:dyDescent="0.35">
      <c r="A61" s="221"/>
      <c r="B61" s="221"/>
      <c r="C61" s="222"/>
      <c r="D61" s="219">
        <f t="shared" ca="1" si="0"/>
        <v>122</v>
      </c>
      <c r="E61" s="221"/>
      <c r="F61" s="221"/>
      <c r="G61" s="221"/>
      <c r="H61" s="223"/>
      <c r="I61" s="224"/>
      <c r="J61" s="221"/>
      <c r="K61" s="224"/>
      <c r="L61" s="216"/>
      <c r="M61" s="205" t="str">
        <f t="array" ref="M61">IF(I61="Yes",IF(NOT(K61),L61,K61),IF(I61&lt;&gt;"Yes",""))</f>
        <v/>
      </c>
      <c r="N61" s="223"/>
      <c r="O61" s="221"/>
      <c r="P61" s="221"/>
      <c r="Q61" s="226"/>
      <c r="R61" s="323"/>
      <c r="S61" s="210" t="str">
        <f t="shared" si="1"/>
        <v/>
      </c>
      <c r="T61" s="201"/>
      <c r="U61" s="227"/>
      <c r="V61" s="225"/>
      <c r="W61" s="221"/>
      <c r="AA61" s="170" t="b">
        <f t="shared" si="2"/>
        <v>0</v>
      </c>
      <c r="AB61" s="170" t="b">
        <f t="shared" si="3"/>
        <v>0</v>
      </c>
      <c r="AC61" s="170" t="b">
        <f t="shared" si="4"/>
        <v>0</v>
      </c>
      <c r="AD61" s="170" t="b">
        <f t="shared" si="5"/>
        <v>0</v>
      </c>
      <c r="AE61" s="170" t="b">
        <f t="shared" si="6"/>
        <v>0</v>
      </c>
      <c r="AF61" s="170" t="b">
        <f t="shared" si="7"/>
        <v>0</v>
      </c>
    </row>
    <row r="62" spans="1:32" ht="15.75" customHeight="1" thickBot="1" x14ac:dyDescent="0.35">
      <c r="A62" s="221"/>
      <c r="B62" s="221"/>
      <c r="C62" s="222"/>
      <c r="D62" s="219">
        <f t="shared" ca="1" si="0"/>
        <v>122</v>
      </c>
      <c r="E62" s="221"/>
      <c r="F62" s="221"/>
      <c r="G62" s="221"/>
      <c r="H62" s="223"/>
      <c r="I62" s="224"/>
      <c r="J62" s="221"/>
      <c r="K62" s="224"/>
      <c r="L62" s="216"/>
      <c r="M62" s="205" t="str">
        <f t="array" ref="M62">IF(I62="Yes",IF(NOT(K62),L62,K62),IF(I62&lt;&gt;"Yes",""))</f>
        <v/>
      </c>
      <c r="N62" s="223"/>
      <c r="O62" s="221"/>
      <c r="P62" s="221"/>
      <c r="Q62" s="226"/>
      <c r="R62" s="323"/>
      <c r="S62" s="210" t="str">
        <f t="shared" si="1"/>
        <v/>
      </c>
      <c r="T62" s="201"/>
      <c r="U62" s="227"/>
      <c r="V62" s="225"/>
      <c r="W62" s="221"/>
      <c r="AA62" s="170" t="b">
        <f t="shared" si="2"/>
        <v>0</v>
      </c>
      <c r="AB62" s="170" t="b">
        <f t="shared" si="3"/>
        <v>0</v>
      </c>
      <c r="AC62" s="170" t="b">
        <f t="shared" si="4"/>
        <v>0</v>
      </c>
      <c r="AD62" s="170" t="b">
        <f t="shared" si="5"/>
        <v>0</v>
      </c>
      <c r="AE62" s="170" t="b">
        <f t="shared" si="6"/>
        <v>0</v>
      </c>
      <c r="AF62" s="170" t="b">
        <f t="shared" si="7"/>
        <v>0</v>
      </c>
    </row>
    <row r="63" spans="1:32" ht="15.75" customHeight="1" thickBot="1" x14ac:dyDescent="0.35">
      <c r="A63" s="221"/>
      <c r="B63" s="221"/>
      <c r="C63" s="222"/>
      <c r="D63" s="219">
        <f t="shared" ca="1" si="0"/>
        <v>122</v>
      </c>
      <c r="E63" s="221"/>
      <c r="F63" s="221"/>
      <c r="G63" s="221"/>
      <c r="H63" s="223"/>
      <c r="I63" s="224"/>
      <c r="J63" s="221"/>
      <c r="K63" s="224"/>
      <c r="L63" s="216"/>
      <c r="M63" s="205" t="str">
        <f t="array" ref="M63">IF(I63="Yes",IF(NOT(K63),L63,K63),IF(I63&lt;&gt;"Yes",""))</f>
        <v/>
      </c>
      <c r="N63" s="223"/>
      <c r="O63" s="221"/>
      <c r="P63" s="221"/>
      <c r="Q63" s="226"/>
      <c r="R63" s="323"/>
      <c r="S63" s="210" t="str">
        <f t="shared" si="1"/>
        <v/>
      </c>
      <c r="T63" s="201"/>
      <c r="U63" s="227"/>
      <c r="V63" s="225"/>
      <c r="W63" s="221"/>
      <c r="AA63" s="170" t="b">
        <f t="shared" si="2"/>
        <v>0</v>
      </c>
      <c r="AB63" s="170" t="b">
        <f t="shared" si="3"/>
        <v>0</v>
      </c>
      <c r="AC63" s="170" t="b">
        <f t="shared" si="4"/>
        <v>0</v>
      </c>
      <c r="AD63" s="170" t="b">
        <f t="shared" si="5"/>
        <v>0</v>
      </c>
      <c r="AE63" s="170" t="b">
        <f t="shared" si="6"/>
        <v>0</v>
      </c>
      <c r="AF63" s="170" t="b">
        <f t="shared" si="7"/>
        <v>0</v>
      </c>
    </row>
    <row r="64" spans="1:32" ht="15.75" customHeight="1" thickBot="1" x14ac:dyDescent="0.35">
      <c r="A64" s="221"/>
      <c r="B64" s="221"/>
      <c r="C64" s="222"/>
      <c r="D64" s="219">
        <f t="shared" ca="1" si="0"/>
        <v>122</v>
      </c>
      <c r="E64" s="221"/>
      <c r="F64" s="221"/>
      <c r="G64" s="221"/>
      <c r="H64" s="223"/>
      <c r="I64" s="224"/>
      <c r="J64" s="221"/>
      <c r="K64" s="224"/>
      <c r="L64" s="216"/>
      <c r="M64" s="205" t="str">
        <f t="array" ref="M64">IF(I64="Yes",IF(NOT(K64),L64,K64),IF(I64&lt;&gt;"Yes",""))</f>
        <v/>
      </c>
      <c r="N64" s="223"/>
      <c r="O64" s="221"/>
      <c r="P64" s="221"/>
      <c r="Q64" s="226"/>
      <c r="R64" s="323"/>
      <c r="S64" s="210" t="str">
        <f t="shared" si="1"/>
        <v/>
      </c>
      <c r="T64" s="201"/>
      <c r="U64" s="227"/>
      <c r="V64" s="225"/>
      <c r="W64" s="221"/>
      <c r="AA64" s="170" t="b">
        <f t="shared" si="2"/>
        <v>0</v>
      </c>
      <c r="AB64" s="170" t="b">
        <f t="shared" si="3"/>
        <v>0</v>
      </c>
      <c r="AC64" s="170" t="b">
        <f t="shared" si="4"/>
        <v>0</v>
      </c>
      <c r="AD64" s="170" t="b">
        <f t="shared" si="5"/>
        <v>0</v>
      </c>
      <c r="AE64" s="170" t="b">
        <f t="shared" si="6"/>
        <v>0</v>
      </c>
      <c r="AF64" s="170" t="b">
        <f t="shared" si="7"/>
        <v>0</v>
      </c>
    </row>
    <row r="65" spans="1:32" ht="15.75" customHeight="1" thickBot="1" x14ac:dyDescent="0.35">
      <c r="A65" s="221"/>
      <c r="B65" s="221"/>
      <c r="C65" s="222"/>
      <c r="D65" s="219">
        <f t="shared" ca="1" si="0"/>
        <v>122</v>
      </c>
      <c r="E65" s="221"/>
      <c r="F65" s="221"/>
      <c r="G65" s="221"/>
      <c r="H65" s="223"/>
      <c r="I65" s="224"/>
      <c r="J65" s="221"/>
      <c r="K65" s="224"/>
      <c r="L65" s="216"/>
      <c r="M65" s="205" t="str">
        <f t="array" ref="M65">IF(I65="Yes",IF(NOT(K65),L65,K65),IF(I65&lt;&gt;"Yes",""))</f>
        <v/>
      </c>
      <c r="N65" s="223"/>
      <c r="O65" s="221"/>
      <c r="P65" s="221"/>
      <c r="Q65" s="226"/>
      <c r="R65" s="323"/>
      <c r="S65" s="210" t="str">
        <f t="shared" si="1"/>
        <v/>
      </c>
      <c r="T65" s="201"/>
      <c r="U65" s="227"/>
      <c r="V65" s="225"/>
      <c r="W65" s="221"/>
      <c r="AA65" s="170" t="b">
        <f t="shared" si="2"/>
        <v>0</v>
      </c>
      <c r="AB65" s="170" t="b">
        <f t="shared" si="3"/>
        <v>0</v>
      </c>
      <c r="AC65" s="170" t="b">
        <f t="shared" si="4"/>
        <v>0</v>
      </c>
      <c r="AD65" s="170" t="b">
        <f t="shared" si="5"/>
        <v>0</v>
      </c>
      <c r="AE65" s="170" t="b">
        <f t="shared" si="6"/>
        <v>0</v>
      </c>
      <c r="AF65" s="170" t="b">
        <f t="shared" si="7"/>
        <v>0</v>
      </c>
    </row>
    <row r="66" spans="1:32" ht="15.75" customHeight="1" thickBot="1" x14ac:dyDescent="0.35">
      <c r="A66" s="221"/>
      <c r="B66" s="221"/>
      <c r="C66" s="222"/>
      <c r="D66" s="219">
        <f t="shared" ca="1" si="0"/>
        <v>122</v>
      </c>
      <c r="E66" s="221"/>
      <c r="F66" s="221"/>
      <c r="G66" s="221"/>
      <c r="H66" s="223"/>
      <c r="I66" s="224"/>
      <c r="J66" s="221"/>
      <c r="K66" s="224"/>
      <c r="L66" s="216"/>
      <c r="M66" s="205" t="str">
        <f t="array" ref="M66">IF(I66="Yes",IF(NOT(K66),L66,K66),IF(I66&lt;&gt;"Yes",""))</f>
        <v/>
      </c>
      <c r="N66" s="223"/>
      <c r="O66" s="221"/>
      <c r="P66" s="221"/>
      <c r="Q66" s="226"/>
      <c r="R66" s="323"/>
      <c r="S66" s="210" t="str">
        <f t="shared" si="1"/>
        <v/>
      </c>
      <c r="T66" s="201"/>
      <c r="U66" s="227"/>
      <c r="V66" s="225"/>
      <c r="W66" s="221"/>
      <c r="AA66" s="170" t="b">
        <f t="shared" si="2"/>
        <v>0</v>
      </c>
      <c r="AB66" s="170" t="b">
        <f t="shared" si="3"/>
        <v>0</v>
      </c>
      <c r="AC66" s="170" t="b">
        <f t="shared" si="4"/>
        <v>0</v>
      </c>
      <c r="AD66" s="170" t="b">
        <f t="shared" si="5"/>
        <v>0</v>
      </c>
      <c r="AE66" s="170" t="b">
        <f t="shared" si="6"/>
        <v>0</v>
      </c>
      <c r="AF66" s="170" t="b">
        <f t="shared" si="7"/>
        <v>0</v>
      </c>
    </row>
    <row r="67" spans="1:32" ht="15.75" customHeight="1" thickBot="1" x14ac:dyDescent="0.35">
      <c r="A67" s="221"/>
      <c r="B67" s="221"/>
      <c r="C67" s="222"/>
      <c r="D67" s="219">
        <f t="shared" ca="1" si="0"/>
        <v>122</v>
      </c>
      <c r="E67" s="221"/>
      <c r="F67" s="221"/>
      <c r="G67" s="221"/>
      <c r="H67" s="223"/>
      <c r="I67" s="224"/>
      <c r="J67" s="221"/>
      <c r="K67" s="224"/>
      <c r="L67" s="216"/>
      <c r="M67" s="205" t="str">
        <f t="array" ref="M67">IF(I67="Yes",IF(NOT(K67),L67,K67),IF(I67&lt;&gt;"Yes",""))</f>
        <v/>
      </c>
      <c r="N67" s="223"/>
      <c r="O67" s="221"/>
      <c r="P67" s="221"/>
      <c r="Q67" s="226"/>
      <c r="R67" s="323"/>
      <c r="S67" s="210" t="str">
        <f t="shared" si="1"/>
        <v/>
      </c>
      <c r="T67" s="201"/>
      <c r="U67" s="227"/>
      <c r="V67" s="225"/>
      <c r="W67" s="221"/>
      <c r="AA67" s="170" t="b">
        <f t="shared" si="2"/>
        <v>0</v>
      </c>
      <c r="AB67" s="170" t="b">
        <f t="shared" si="3"/>
        <v>0</v>
      </c>
      <c r="AC67" s="170" t="b">
        <f t="shared" si="4"/>
        <v>0</v>
      </c>
      <c r="AD67" s="170" t="b">
        <f t="shared" si="5"/>
        <v>0</v>
      </c>
      <c r="AE67" s="170" t="b">
        <f t="shared" si="6"/>
        <v>0</v>
      </c>
      <c r="AF67" s="170" t="b">
        <f t="shared" si="7"/>
        <v>0</v>
      </c>
    </row>
    <row r="68" spans="1:32" ht="15.75" customHeight="1" thickBot="1" x14ac:dyDescent="0.35">
      <c r="A68" s="221"/>
      <c r="B68" s="221"/>
      <c r="C68" s="222"/>
      <c r="D68" s="219">
        <f t="shared" ref="D68:D75" ca="1" si="8">ROUNDDOWN(YEARFRAC(C68, TODAY(), 1), 0)</f>
        <v>122</v>
      </c>
      <c r="E68" s="221"/>
      <c r="F68" s="221"/>
      <c r="G68" s="221"/>
      <c r="H68" s="223"/>
      <c r="I68" s="224"/>
      <c r="J68" s="221"/>
      <c r="K68" s="224"/>
      <c r="L68" s="216"/>
      <c r="M68" s="205" t="str">
        <f t="array" ref="M68">IF(I68="Yes",IF(NOT(K68),L68,K68),IF(I68&lt;&gt;"Yes",""))</f>
        <v/>
      </c>
      <c r="N68" s="223"/>
      <c r="O68" s="221"/>
      <c r="P68" s="221"/>
      <c r="Q68" s="226"/>
      <c r="R68" s="323"/>
      <c r="S68" s="210" t="str">
        <f t="shared" si="1"/>
        <v/>
      </c>
      <c r="T68" s="201"/>
      <c r="U68" s="227"/>
      <c r="V68" s="225"/>
      <c r="W68" s="221"/>
      <c r="AA68" s="170" t="b">
        <f t="shared" si="2"/>
        <v>0</v>
      </c>
      <c r="AB68" s="170" t="b">
        <f t="shared" si="3"/>
        <v>0</v>
      </c>
      <c r="AC68" s="170" t="b">
        <f t="shared" si="4"/>
        <v>0</v>
      </c>
      <c r="AD68" s="170" t="b">
        <f t="shared" si="5"/>
        <v>0</v>
      </c>
      <c r="AE68" s="170" t="b">
        <f t="shared" si="6"/>
        <v>0</v>
      </c>
      <c r="AF68" s="170" t="b">
        <f t="shared" si="7"/>
        <v>0</v>
      </c>
    </row>
    <row r="69" spans="1:32" ht="15.75" customHeight="1" thickBot="1" x14ac:dyDescent="0.35">
      <c r="A69" s="221"/>
      <c r="B69" s="221"/>
      <c r="C69" s="222"/>
      <c r="D69" s="219">
        <f t="shared" ca="1" si="8"/>
        <v>122</v>
      </c>
      <c r="E69" s="221"/>
      <c r="F69" s="221"/>
      <c r="G69" s="221"/>
      <c r="H69" s="223"/>
      <c r="I69" s="224"/>
      <c r="J69" s="221"/>
      <c r="K69" s="224"/>
      <c r="L69" s="216"/>
      <c r="M69" s="205" t="str">
        <f t="array" ref="M69">IF(I69="Yes",IF(NOT(K69),L69,K69),IF(I69&lt;&gt;"Yes",""))</f>
        <v/>
      </c>
      <c r="N69" s="223"/>
      <c r="O69" s="221"/>
      <c r="P69" s="221"/>
      <c r="Q69" s="226"/>
      <c r="R69" s="323"/>
      <c r="S69" s="210" t="str">
        <f t="shared" ref="S69:S75" si="9">IF(I69="","",IF(I69="Yes","Yes","No"))</f>
        <v/>
      </c>
      <c r="T69" s="201"/>
      <c r="U69" s="227"/>
      <c r="V69" s="225"/>
      <c r="W69" s="221"/>
      <c r="AA69" s="170" t="b">
        <f t="shared" ref="AA69:AA75" si="10">IF(I69="Yes",IF(E69="Student",IF(J69="Yes",K69,0)))</f>
        <v>0</v>
      </c>
      <c r="AB69" s="170" t="b">
        <f t="shared" ref="AB69:AB75" si="11">IF(J69="Yes",IF(F69="Student",IF(J69="No",L69,0)))</f>
        <v>0</v>
      </c>
      <c r="AC69" s="170" t="b">
        <f t="shared" ref="AC69:AC75" si="12">IF(AA69=0, AB69, AA69)</f>
        <v>0</v>
      </c>
      <c r="AD69" s="170" t="b">
        <f t="shared" ref="AD69:AD75" si="13">IF(L69="Yes",IF(H69="Staff",IF(J69="Yes",K69,0)))</f>
        <v>0</v>
      </c>
      <c r="AE69" s="170" t="b">
        <f t="shared" ref="AE69:AE75" si="14">IF(M69="Yes",IF(I69="Staff",IF(J69="No",L69,0)))</f>
        <v>0</v>
      </c>
      <c r="AF69" s="170" t="b">
        <f t="shared" ref="AF69:AF75" si="15">IF(AD69=0, AE69, AD69)</f>
        <v>0</v>
      </c>
    </row>
    <row r="70" spans="1:32" ht="15.75" customHeight="1" thickBot="1" x14ac:dyDescent="0.35">
      <c r="A70" s="221"/>
      <c r="B70" s="221"/>
      <c r="C70" s="222"/>
      <c r="D70" s="219">
        <f t="shared" ca="1" si="8"/>
        <v>122</v>
      </c>
      <c r="E70" s="221"/>
      <c r="F70" s="221"/>
      <c r="G70" s="221"/>
      <c r="H70" s="223"/>
      <c r="I70" s="224"/>
      <c r="J70" s="221"/>
      <c r="K70" s="224"/>
      <c r="L70" s="216"/>
      <c r="M70" s="205" t="str">
        <f t="array" ref="M70">IF(I70="Yes",IF(NOT(K70),L70,K70),IF(I70&lt;&gt;"Yes",""))</f>
        <v/>
      </c>
      <c r="N70" s="223"/>
      <c r="O70" s="221"/>
      <c r="P70" s="221"/>
      <c r="Q70" s="226"/>
      <c r="R70" s="323"/>
      <c r="S70" s="210" t="str">
        <f t="shared" si="9"/>
        <v/>
      </c>
      <c r="T70" s="201"/>
      <c r="U70" s="227"/>
      <c r="V70" s="225"/>
      <c r="W70" s="221"/>
      <c r="AA70" s="170" t="b">
        <f t="shared" si="10"/>
        <v>0</v>
      </c>
      <c r="AB70" s="170" t="b">
        <f t="shared" si="11"/>
        <v>0</v>
      </c>
      <c r="AC70" s="170" t="b">
        <f t="shared" si="12"/>
        <v>0</v>
      </c>
      <c r="AD70" s="170" t="b">
        <f t="shared" si="13"/>
        <v>0</v>
      </c>
      <c r="AE70" s="170" t="b">
        <f t="shared" si="14"/>
        <v>0</v>
      </c>
      <c r="AF70" s="170" t="b">
        <f t="shared" si="15"/>
        <v>0</v>
      </c>
    </row>
    <row r="71" spans="1:32" ht="15.75" customHeight="1" thickBot="1" x14ac:dyDescent="0.35">
      <c r="A71" s="221"/>
      <c r="B71" s="221"/>
      <c r="C71" s="222"/>
      <c r="D71" s="219">
        <f t="shared" ca="1" si="8"/>
        <v>122</v>
      </c>
      <c r="E71" s="221"/>
      <c r="F71" s="221"/>
      <c r="G71" s="221"/>
      <c r="H71" s="223"/>
      <c r="I71" s="224"/>
      <c r="J71" s="221"/>
      <c r="K71" s="224"/>
      <c r="L71" s="216"/>
      <c r="M71" s="205" t="str">
        <f t="array" ref="M71">IF(I71="Yes",IF(NOT(K71),L71,K71),IF(I71&lt;&gt;"Yes",""))</f>
        <v/>
      </c>
      <c r="N71" s="223"/>
      <c r="O71" s="221"/>
      <c r="P71" s="221"/>
      <c r="Q71" s="226"/>
      <c r="R71" s="323"/>
      <c r="S71" s="210" t="str">
        <f t="shared" si="9"/>
        <v/>
      </c>
      <c r="T71" s="201"/>
      <c r="U71" s="227"/>
      <c r="V71" s="225"/>
      <c r="W71" s="221"/>
      <c r="AA71" s="170" t="b">
        <f t="shared" si="10"/>
        <v>0</v>
      </c>
      <c r="AB71" s="170" t="b">
        <f t="shared" si="11"/>
        <v>0</v>
      </c>
      <c r="AC71" s="170" t="b">
        <f t="shared" si="12"/>
        <v>0</v>
      </c>
      <c r="AD71" s="170" t="b">
        <f t="shared" si="13"/>
        <v>0</v>
      </c>
      <c r="AE71" s="170" t="b">
        <f t="shared" si="14"/>
        <v>0</v>
      </c>
      <c r="AF71" s="170" t="b">
        <f t="shared" si="15"/>
        <v>0</v>
      </c>
    </row>
    <row r="72" spans="1:32" ht="15.75" customHeight="1" thickBot="1" x14ac:dyDescent="0.35">
      <c r="A72" s="221"/>
      <c r="B72" s="221"/>
      <c r="C72" s="222"/>
      <c r="D72" s="219">
        <f t="shared" ca="1" si="8"/>
        <v>122</v>
      </c>
      <c r="E72" s="221"/>
      <c r="F72" s="221"/>
      <c r="G72" s="221"/>
      <c r="H72" s="223"/>
      <c r="I72" s="224"/>
      <c r="J72" s="221"/>
      <c r="K72" s="224"/>
      <c r="L72" s="216"/>
      <c r="M72" s="205" t="str">
        <f t="array" ref="M72">IF(I72="Yes",IF(NOT(K72),L72,K72),IF(I72&lt;&gt;"Yes",""))</f>
        <v/>
      </c>
      <c r="N72" s="223"/>
      <c r="O72" s="221"/>
      <c r="P72" s="221"/>
      <c r="Q72" s="226"/>
      <c r="R72" s="323"/>
      <c r="S72" s="210" t="str">
        <f t="shared" si="9"/>
        <v/>
      </c>
      <c r="T72" s="201"/>
      <c r="U72" s="227"/>
      <c r="V72" s="225"/>
      <c r="W72" s="221"/>
      <c r="AA72" s="170" t="b">
        <f t="shared" si="10"/>
        <v>0</v>
      </c>
      <c r="AB72" s="170" t="b">
        <f t="shared" si="11"/>
        <v>0</v>
      </c>
      <c r="AC72" s="170" t="b">
        <f t="shared" si="12"/>
        <v>0</v>
      </c>
      <c r="AD72" s="170" t="b">
        <f t="shared" si="13"/>
        <v>0</v>
      </c>
      <c r="AE72" s="170" t="b">
        <f t="shared" si="14"/>
        <v>0</v>
      </c>
      <c r="AF72" s="170" t="b">
        <f t="shared" si="15"/>
        <v>0</v>
      </c>
    </row>
    <row r="73" spans="1:32" ht="15.75" customHeight="1" thickBot="1" x14ac:dyDescent="0.35">
      <c r="A73" s="221"/>
      <c r="B73" s="221"/>
      <c r="C73" s="222"/>
      <c r="D73" s="219">
        <f t="shared" ca="1" si="8"/>
        <v>122</v>
      </c>
      <c r="E73" s="221"/>
      <c r="F73" s="221"/>
      <c r="G73" s="221"/>
      <c r="H73" s="223"/>
      <c r="I73" s="224"/>
      <c r="J73" s="221"/>
      <c r="K73" s="224"/>
      <c r="L73" s="216"/>
      <c r="M73" s="205" t="str">
        <f t="array" ref="M73">IF(I73="Yes",IF(NOT(K73),L73,K73),IF(I73&lt;&gt;"Yes",""))</f>
        <v/>
      </c>
      <c r="N73" s="223"/>
      <c r="O73" s="221"/>
      <c r="P73" s="221"/>
      <c r="Q73" s="226"/>
      <c r="R73" s="323"/>
      <c r="S73" s="210" t="str">
        <f t="shared" si="9"/>
        <v/>
      </c>
      <c r="T73" s="201"/>
      <c r="U73" s="227"/>
      <c r="V73" s="225"/>
      <c r="W73" s="221"/>
      <c r="AA73" s="170" t="b">
        <f t="shared" si="10"/>
        <v>0</v>
      </c>
      <c r="AB73" s="170" t="b">
        <f t="shared" si="11"/>
        <v>0</v>
      </c>
      <c r="AC73" s="170" t="b">
        <f t="shared" si="12"/>
        <v>0</v>
      </c>
      <c r="AD73" s="170" t="b">
        <f t="shared" si="13"/>
        <v>0</v>
      </c>
      <c r="AE73" s="170" t="b">
        <f t="shared" si="14"/>
        <v>0</v>
      </c>
      <c r="AF73" s="170" t="b">
        <f t="shared" si="15"/>
        <v>0</v>
      </c>
    </row>
    <row r="74" spans="1:32" ht="15.75" customHeight="1" thickBot="1" x14ac:dyDescent="0.35">
      <c r="A74" s="221"/>
      <c r="B74" s="221"/>
      <c r="C74" s="222"/>
      <c r="D74" s="219">
        <f t="shared" ca="1" si="8"/>
        <v>122</v>
      </c>
      <c r="E74" s="221"/>
      <c r="F74" s="221"/>
      <c r="G74" s="221"/>
      <c r="H74" s="223"/>
      <c r="I74" s="224"/>
      <c r="J74" s="221"/>
      <c r="K74" s="224"/>
      <c r="L74" s="216"/>
      <c r="M74" s="205" t="str">
        <f t="array" ref="M74">IF(I74="Yes",IF(NOT(K74),L74,K74),IF(I74&lt;&gt;"Yes",""))</f>
        <v/>
      </c>
      <c r="N74" s="223"/>
      <c r="O74" s="221"/>
      <c r="P74" s="221"/>
      <c r="Q74" s="226"/>
      <c r="R74" s="323"/>
      <c r="S74" s="210" t="str">
        <f t="shared" si="9"/>
        <v/>
      </c>
      <c r="T74" s="201"/>
      <c r="U74" s="227"/>
      <c r="V74" s="225"/>
      <c r="W74" s="221"/>
      <c r="AA74" s="170" t="b">
        <f t="shared" si="10"/>
        <v>0</v>
      </c>
      <c r="AB74" s="170" t="b">
        <f t="shared" si="11"/>
        <v>0</v>
      </c>
      <c r="AC74" s="170" t="b">
        <f t="shared" si="12"/>
        <v>0</v>
      </c>
      <c r="AD74" s="170" t="b">
        <f t="shared" si="13"/>
        <v>0</v>
      </c>
      <c r="AE74" s="170" t="b">
        <f t="shared" si="14"/>
        <v>0</v>
      </c>
      <c r="AF74" s="170" t="b">
        <f t="shared" si="15"/>
        <v>0</v>
      </c>
    </row>
    <row r="75" spans="1:32" ht="15.75" customHeight="1" thickBot="1" x14ac:dyDescent="0.35">
      <c r="A75" s="221"/>
      <c r="B75" s="221"/>
      <c r="C75" s="222"/>
      <c r="D75" s="219">
        <f t="shared" ca="1" si="8"/>
        <v>122</v>
      </c>
      <c r="E75" s="221"/>
      <c r="F75" s="221"/>
      <c r="G75" s="221"/>
      <c r="H75" s="223"/>
      <c r="I75" s="224"/>
      <c r="J75" s="221"/>
      <c r="K75" s="224"/>
      <c r="L75" s="216"/>
      <c r="M75" s="205" t="str">
        <f t="array" ref="M75">IF(I75="Yes",IF(NOT(K75),L75,K75),IF(I75&lt;&gt;"Yes",""))</f>
        <v/>
      </c>
      <c r="N75" s="223"/>
      <c r="O75" s="221"/>
      <c r="P75" s="221"/>
      <c r="Q75" s="226"/>
      <c r="R75" s="323"/>
      <c r="S75" s="210" t="str">
        <f t="shared" si="9"/>
        <v/>
      </c>
      <c r="T75" s="201"/>
      <c r="U75" s="227"/>
      <c r="V75" s="225"/>
      <c r="W75" s="221"/>
      <c r="AA75" s="170" t="b">
        <f t="shared" si="10"/>
        <v>0</v>
      </c>
      <c r="AB75" s="170" t="b">
        <f t="shared" si="11"/>
        <v>0</v>
      </c>
      <c r="AC75" s="170" t="b">
        <f t="shared" si="12"/>
        <v>0</v>
      </c>
      <c r="AD75" s="170" t="b">
        <f t="shared" si="13"/>
        <v>0</v>
      </c>
      <c r="AE75" s="170" t="b">
        <f t="shared" si="14"/>
        <v>0</v>
      </c>
      <c r="AF75" s="170" t="b">
        <f t="shared" si="15"/>
        <v>0</v>
      </c>
    </row>
    <row r="76" spans="1:32" ht="15" customHeight="1" x14ac:dyDescent="0.3">
      <c r="K76" s="229"/>
    </row>
  </sheetData>
  <sheetProtection selectLockedCells="1"/>
  <autoFilter ref="A3:W75" xr:uid="{00000000-0009-0000-0000-000001000000}"/>
  <conditionalFormatting sqref="L4:L75">
    <cfRule type="cellIs" dxfId="16" priority="6" operator="equal">
      <formula>"Yes"</formula>
    </cfRule>
  </conditionalFormatting>
  <conditionalFormatting sqref="K4:K75">
    <cfRule type="expression" priority="1">
      <formula>J4="Yes"</formula>
    </cfRule>
    <cfRule type="expression" dxfId="15" priority="2">
      <formula>J4=""</formula>
    </cfRule>
    <cfRule type="expression" dxfId="14" priority="3">
      <formula>J4="Unknown"</formula>
    </cfRule>
    <cfRule type="expression" dxfId="13" priority="7">
      <formula>J4="No"</formula>
    </cfRule>
  </conditionalFormatting>
  <conditionalFormatting sqref="I2 L2:L75">
    <cfRule type="cellIs" dxfId="12" priority="8" operator="equal">
      <formula>"Pending"</formula>
    </cfRule>
  </conditionalFormatting>
  <conditionalFormatting sqref="I2 L2:L75">
    <cfRule type="cellIs" dxfId="11" priority="9" operator="equal">
      <formula>"Not tested"</formula>
    </cfRule>
  </conditionalFormatting>
  <conditionalFormatting sqref="S4:S75">
    <cfRule type="cellIs" dxfId="10" priority="5" operator="equal">
      <formula>"No"</formula>
    </cfRule>
    <cfRule type="cellIs" dxfId="9" priority="10" operator="equal">
      <formula>""</formula>
    </cfRule>
  </conditionalFormatting>
  <conditionalFormatting sqref="L4:L75">
    <cfRule type="cellIs" dxfId="8" priority="11" operator="equal">
      <formula>"No (negative)"</formula>
    </cfRule>
  </conditionalFormatting>
  <conditionalFormatting sqref="D4:D75">
    <cfRule type="cellIs" dxfId="7" priority="12" operator="greaterThan">
      <formula>119</formula>
    </cfRule>
  </conditionalFormatting>
  <conditionalFormatting sqref="S4:S75">
    <cfRule type="cellIs" dxfId="6" priority="18" operator="equal">
      <formula>"Yes"</formula>
    </cfRule>
  </conditionalFormatting>
  <conditionalFormatting sqref="L4:L75">
    <cfRule type="expression" dxfId="5" priority="19">
      <formula>S4="Yes"</formula>
    </cfRule>
  </conditionalFormatting>
  <conditionalFormatting sqref="L4:L75">
    <cfRule type="expression" dxfId="4" priority="20">
      <formula>S4="No"</formula>
    </cfRule>
  </conditionalFormatting>
  <conditionalFormatting sqref="I1:I1048576">
    <cfRule type="cellIs" dxfId="3" priority="4" operator="equal">
      <formula>"Yes"</formula>
    </cfRule>
  </conditionalFormatting>
  <dataValidations count="19">
    <dataValidation type="custom" allowBlank="1" showDropDown="1" showInputMessage="1" prompt="Field will autopopulate as the rest of the line list is completed." sqref="M4:N75" xr:uid="{857D1429-CF7C-4B17-9E15-B16D37A81EB6}">
      <formula1>OR(NOT(ISERROR(DATEVALUE(M4))), AND(ISNUMBER(M4), LEFT(CELL("format", M4))="D"))</formula1>
    </dataValidation>
    <dataValidation type="list" allowBlank="1" showInputMessage="1" showErrorMessage="1" prompt="COVID-19 Vaccination - Did this individual complete their initial COVID-19 vaccination series (i.e., one dose of J&amp;J vaccine or two doses of Pfizer or Moderna vaccine)" sqref="R4:R75" xr:uid="{D4B819A9-803C-45D5-A912-BBD79FCB2C5C}">
      <formula1>"Yes,No,Unknown"</formula1>
    </dataValidation>
    <dataValidation type="date" allowBlank="1" showInputMessage="1" showErrorMessage="1" prompt="Most recent test date - Date of collection of most recent specimen tested (for residents who have been tested multiple times)." sqref="U4:U75" xr:uid="{8CCDD898-3EC3-4B95-AD06-ADF0A310670E}">
      <formula1>42005</formula1>
      <formula2>47848</formula2>
    </dataValidation>
    <dataValidation type="list" allowBlank="1" showInputMessage="1" showErrorMessage="1" prompt="Died? - Indicate whether or not resident died." sqref="P4:P75" xr:uid="{421CAA76-3087-43F1-B383-26B8A989B331}">
      <formula1>"Yes,No"</formula1>
    </dataValidation>
    <dataValidation type="list" allowBlank="1" showInputMessage="1" showErrorMessage="1" prompt="Ever had symptoms? - Did the resident ever have any signs or symptoms of illness?" sqref="J4:J75" xr:uid="{ED9F3EC6-3CBA-4A55-82A5-59830A561FE9}">
      <formula1>"Yes,No,Unknown"</formula1>
    </dataValidation>
    <dataValidation type="custom" allowBlank="1" showDropDown="1" sqref="H2:I2" xr:uid="{7BF21580-2F5B-468D-B994-043654EFA376}">
      <formula1>OR(NOT(ISERROR(DATEVALUE(H2))), AND(ISNUMBER(H2), LEFT(CELL("format", H2))="D"))</formula1>
    </dataValidation>
    <dataValidation type="date" allowBlank="1" showInputMessage="1" showErrorMessage="1" prompt="Date of Birth - Enter the resident's date of birth." sqref="C4:C75" xr:uid="{A59BDFC0-E47E-4FCF-ABD4-65F6B5633496}">
      <formula1>1</formula1>
      <formula2>73415</formula2>
    </dataValidation>
    <dataValidation type="date" allowBlank="1" showInputMessage="1" showErrorMessage="1" prompt="Date of death - If resident died, indicate date of death." sqref="Q4:Q75" xr:uid="{7D1E6B37-C122-48DC-A9B1-539D5013BBDE}">
      <formula1>42005</formula1>
      <formula2>47848</formula2>
    </dataValidation>
    <dataValidation type="list" allowBlank="1" showInputMessage="1" showErrorMessage="1" prompt="Most recent test result - Enter most recent test result: positive, negative, or pending." sqref="T4:T75" xr:uid="{7CDFB53F-55BF-40A5-8925-0D31B7941332}">
      <formula1>"Positive,Negative,Pending,Inconclusive"</formula1>
    </dataValidation>
    <dataValidation type="list" allowBlank="1" showInputMessage="1" showErrorMessage="1" prompt="Ever hospitalized? - If the resident was ever hospitalized, select &quot;Yes&quot;" sqref="O4:O75" xr:uid="{E00228F5-9F33-4FAD-847B-9D6CD4972F31}">
      <formula1>"Yes,No"</formula1>
    </dataValidation>
    <dataValidation type="list" allowBlank="1" showInputMessage="1" showErrorMessage="1" prompt="Current status - Select the current status of confirmed cases with respect to precautions." sqref="N4:N75" xr:uid="{AE639F53-558E-4A0F-8267-390523D313CC}">
      <formula1>"Excluded,Completed Isolation (Returned to Class),Unknown"</formula1>
    </dataValidation>
    <dataValidation allowBlank="1" showInputMessage="1" showErrorMessage="1" prompt="Field will autopopulate based on answer in column I." sqref="S3:S75" xr:uid="{7750EE31-AB02-4762-887B-DBAF7530F202}"/>
    <dataValidation allowBlank="1" showInputMessage="1" showErrorMessage="1" prompt="Age will be calculated automatically based on date of birth." sqref="D3" xr:uid="{D9AF4C0E-CBCD-439C-8BAD-D8EE39858431}"/>
    <dataValidation type="custom" showInputMessage="1" showErrorMessage="1" sqref="D4:D75" xr:uid="{637B30A1-0BBE-431C-8B4A-520A5DA0843F}">
      <formula1>1</formula1>
    </dataValidation>
    <dataValidation allowBlank="1" showInputMessage="1" showErrorMessage="1" prompt="Field will autopopulate as the rest of the line list is completed." sqref="M3:N3" xr:uid="{538F2F8B-E2E1-4E04-A001-E5C0715A46D1}"/>
    <dataValidation type="list" allowBlank="1" showErrorMessage="1" error="Please select from the box" sqref="E4:E75" xr:uid="{CCA2316E-6C94-4C3B-8039-D0DF14C49E4A}">
      <formula1>"Student,Staff"</formula1>
    </dataValidation>
    <dataValidation type="date" allowBlank="1" showDropDown="1" sqref="H4:H75" xr:uid="{CC40BB5F-CEE6-4050-A5C4-885D59E55444}">
      <formula1>32874</formula1>
      <formula2>73415</formula2>
    </dataValidation>
    <dataValidation type="list" allowBlank="1" sqref="I4:I75" xr:uid="{D564B7ED-069D-4686-A9F5-1B65660A03E7}">
      <formula1>"Yes, No (Negative), No (Inconclusive),Not Tested, Pending"</formula1>
    </dataValidation>
    <dataValidation type="date" allowBlank="1" showInputMessage="1" showErrorMessage="1" sqref="K1:L1048576" xr:uid="{681D8C92-05C6-4456-8890-8172FF089759}">
      <formula1>32874</formula1>
      <formula2>55153</formula2>
    </dataValidation>
  </dataValidations>
  <hyperlinks>
    <hyperlink ref="R3" r:id="rId1" location=":~:text=When%20Are%20You%20Up%20to%20Date%3F" xr:uid="{2C0D36B6-67EE-4AB1-A12A-4171102DF293}"/>
  </hyperlinks>
  <pageMargins left="0.7" right="0.7" top="0.75" bottom="0.75" header="0" footer="0"/>
  <pageSetup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1012"/>
  <sheetViews>
    <sheetView tabSelected="1" workbookViewId="0"/>
  </sheetViews>
  <sheetFormatPr defaultColWidth="11.19921875" defaultRowHeight="15" customHeight="1" x14ac:dyDescent="0.3"/>
  <cols>
    <col min="1" max="1" width="40.09765625" style="7" customWidth="1"/>
    <col min="2" max="2" width="20.19921875" style="7" customWidth="1"/>
    <col min="3" max="3" width="16.69921875" style="7" customWidth="1"/>
    <col min="4" max="6" width="25.19921875" style="7" customWidth="1"/>
    <col min="7" max="8" width="11.8984375" style="7" customWidth="1"/>
    <col min="9" max="9" width="10.09765625" style="7" customWidth="1"/>
    <col min="10" max="14" width="8" style="7" customWidth="1"/>
    <col min="15" max="15" width="20.09765625" style="7" hidden="1" customWidth="1"/>
    <col min="16" max="20" width="8.3984375" style="7" hidden="1" customWidth="1"/>
    <col min="21" max="28" width="8" style="7" customWidth="1"/>
    <col min="29" max="16384" width="11.19921875" style="7"/>
  </cols>
  <sheetData>
    <row r="1" spans="1:20" ht="15.75" customHeight="1" x14ac:dyDescent="0.3">
      <c r="A1" s="8" t="s">
        <v>53</v>
      </c>
      <c r="B1" s="9"/>
      <c r="C1" s="9"/>
      <c r="D1" s="267"/>
    </row>
    <row r="2" spans="1:20" ht="15.75" customHeight="1" x14ac:dyDescent="0.3">
      <c r="A2" s="268"/>
      <c r="B2" s="269"/>
      <c r="C2" s="269"/>
      <c r="D2" s="270"/>
    </row>
    <row r="3" spans="1:20" ht="16.5" customHeight="1" thickBot="1" x14ac:dyDescent="0.35">
      <c r="A3" s="266" t="s">
        <v>54</v>
      </c>
      <c r="B3" s="10" t="s">
        <v>55</v>
      </c>
      <c r="C3" s="10" t="s">
        <v>56</v>
      </c>
      <c r="D3" s="11" t="s">
        <v>57</v>
      </c>
      <c r="F3" s="7" t="s">
        <v>158</v>
      </c>
      <c r="G3" s="12">
        <f>MAX('Cohort 1'!M:M,'Cohort 2'!M:M,'Cohort 3'!M:M,'Cohort 4'!M:M,'Cohort 5'!M:M)</f>
        <v>0</v>
      </c>
      <c r="H3" s="13"/>
      <c r="I3" s="13"/>
    </row>
    <row r="4" spans="1:20" ht="29.25" customHeight="1" thickBot="1" x14ac:dyDescent="0.35">
      <c r="A4" s="14" t="s">
        <v>58</v>
      </c>
      <c r="B4" s="15">
        <f>SUM(B5:B9)</f>
        <v>0</v>
      </c>
      <c r="C4" s="16">
        <f>SUM(C5:C9)</f>
        <v>0</v>
      </c>
      <c r="D4" s="17">
        <f>SUM(D5:D9)</f>
        <v>0</v>
      </c>
      <c r="E4" s="269"/>
      <c r="F4" s="271" t="s">
        <v>59</v>
      </c>
      <c r="G4" s="272" t="s">
        <v>60</v>
      </c>
      <c r="H4" s="272" t="s">
        <v>61</v>
      </c>
      <c r="I4" s="273" t="s">
        <v>62</v>
      </c>
      <c r="P4" s="7" t="s">
        <v>194</v>
      </c>
      <c r="Q4" s="7" t="s">
        <v>198</v>
      </c>
      <c r="R4" s="327" t="s">
        <v>195</v>
      </c>
      <c r="S4" s="327" t="s">
        <v>196</v>
      </c>
      <c r="T4" s="327" t="s">
        <v>197</v>
      </c>
    </row>
    <row r="5" spans="1:20" ht="16.5" customHeight="1" x14ac:dyDescent="0.3">
      <c r="A5" s="18" t="str">
        <f>'Cohort 1'!A1</f>
        <v>COHORT 1</v>
      </c>
      <c r="B5" s="19">
        <f>COUNTIF('Cohort 1'!J:J,"yes")</f>
        <v>0</v>
      </c>
      <c r="C5" s="19">
        <f>COUNTIFS('Cohort 1'!J:J,"yes",'Cohort 1'!E:E,"Student")</f>
        <v>0</v>
      </c>
      <c r="D5" s="20">
        <f>COUNTIFS('Cohort 1'!J:J,"yes",'Cohort 1'!E:E,"Staff")</f>
        <v>0</v>
      </c>
      <c r="F5" s="268" t="str">
        <f>A5</f>
        <v>COHORT 1</v>
      </c>
      <c r="G5" s="274" t="e">
        <f t="array" ref="G5">SMALL(IF('Cohort 1'!M:M&gt;0,'Cohort 1'!M:M,FALSE),2)</f>
        <v>#NUM!</v>
      </c>
      <c r="H5" s="275">
        <f>MAX('Cohort 1'!M:M)</f>
        <v>0</v>
      </c>
      <c r="I5" s="276">
        <f>(H5+11)</f>
        <v>11</v>
      </c>
      <c r="O5" s="7" t="s">
        <v>191</v>
      </c>
      <c r="P5" s="269">
        <f>MIN('Cohort 1'!$AC:$AC)</f>
        <v>0</v>
      </c>
      <c r="Q5" s="269">
        <f>MIN('Cohort 2'!$AC:$AC)</f>
        <v>0</v>
      </c>
      <c r="R5" s="269">
        <f>MIN('Cohort 3'!$AC:$AC)</f>
        <v>0</v>
      </c>
      <c r="S5" s="269">
        <f>MIN('Cohort 4'!$AC:$AC)</f>
        <v>0</v>
      </c>
      <c r="T5" s="269">
        <f>MIN('Cohort 5'!$AC:$AC)</f>
        <v>0</v>
      </c>
    </row>
    <row r="6" spans="1:20" ht="16.5" customHeight="1" x14ac:dyDescent="0.3">
      <c r="A6" s="18" t="str">
        <f>'Cohort 2'!A1</f>
        <v>COHORT 2</v>
      </c>
      <c r="B6" s="19">
        <f>COUNTIF('Cohort 2'!J:J,"yes")</f>
        <v>0</v>
      </c>
      <c r="C6" s="19">
        <f>COUNTIFS('Cohort 2'!J:J,"yes",'Cohort 2'!E:E,"Student")</f>
        <v>0</v>
      </c>
      <c r="D6" s="20">
        <f>COUNTIFS('Cohort 2'!J:J,"yes",'Cohort 2'!E:E,"Staff")</f>
        <v>0</v>
      </c>
      <c r="F6" s="268" t="str">
        <f t="shared" ref="F6:F9" si="0">A6</f>
        <v>COHORT 2</v>
      </c>
      <c r="G6" s="274" t="e">
        <f>SMALL(IF('Cohort 2'!M:M&gt;0,'Cohort 2'!M:M,FALSE),2)</f>
        <v>#NUM!</v>
      </c>
      <c r="H6" s="275">
        <f>MAX('Cohort 2'!M:M)</f>
        <v>0</v>
      </c>
      <c r="I6" s="276">
        <f>(H6+11)</f>
        <v>11</v>
      </c>
      <c r="O6" s="7" t="s">
        <v>190</v>
      </c>
      <c r="P6" s="269">
        <f>MIN('Cohort 1'!$AF:$AF)</f>
        <v>0</v>
      </c>
      <c r="Q6" s="269">
        <f>MIN('Cohort 2'!$AF:$AF)</f>
        <v>0</v>
      </c>
      <c r="R6" s="269">
        <f>MIN('Cohort 3'!$AF:$AF)</f>
        <v>0</v>
      </c>
      <c r="S6" s="269">
        <f>MIN('Cohort 4'!$AF:$AF)</f>
        <v>0</v>
      </c>
      <c r="T6" s="269">
        <f>MIN('Cohort 5'!$AF:$AF)</f>
        <v>0</v>
      </c>
    </row>
    <row r="7" spans="1:20" ht="15" customHeight="1" x14ac:dyDescent="0.3">
      <c r="A7" s="18" t="str">
        <f>'Cohort 3'!A1</f>
        <v>COHORT 3</v>
      </c>
      <c r="B7" s="19">
        <f>COUNTIF('Cohort 3'!J:J,"yes")</f>
        <v>0</v>
      </c>
      <c r="C7" s="19">
        <f>COUNTIFS('Cohort 3'!J:J,"yes",'Cohort 3'!E:E,"Student")</f>
        <v>0</v>
      </c>
      <c r="D7" s="20">
        <f>COUNTIFS('Cohort 3'!J:J,"yes",'Cohort 3'!E:E,"Staff")</f>
        <v>0</v>
      </c>
      <c r="F7" s="268" t="str">
        <f t="shared" si="0"/>
        <v>COHORT 3</v>
      </c>
      <c r="G7" s="274" t="e">
        <f>SMALL(IF('Cohort 3'!M:M&gt;0,'Cohort 3'!M:M,FALSE),2)</f>
        <v>#NUM!</v>
      </c>
      <c r="H7" s="275">
        <f>MAX('Cohort 3'!M:M)</f>
        <v>0</v>
      </c>
      <c r="I7" s="276">
        <f>(H7+11)</f>
        <v>11</v>
      </c>
      <c r="O7" s="7" t="s">
        <v>192</v>
      </c>
      <c r="P7" s="269">
        <f>MAX('Cohort 1'!$AC:$AC)</f>
        <v>0</v>
      </c>
      <c r="Q7" s="269">
        <f>MAX('Cohort 2'!$AC:$AC)</f>
        <v>0</v>
      </c>
      <c r="R7" s="269">
        <f>MAX('Cohort 3'!$AC:$AC)</f>
        <v>0</v>
      </c>
      <c r="S7" s="269">
        <f>MAX('Cohort 4'!$AC:$AC)</f>
        <v>0</v>
      </c>
      <c r="T7" s="269">
        <f>MAX('Cohort 5'!$AC:$AC)</f>
        <v>0</v>
      </c>
    </row>
    <row r="8" spans="1:20" ht="15" customHeight="1" x14ac:dyDescent="0.3">
      <c r="A8" s="18" t="str">
        <f>'Cohort 4'!A1</f>
        <v>COHORT 4</v>
      </c>
      <c r="B8" s="19">
        <f>COUNTIF('Cohort 4'!J:J,"yes")</f>
        <v>0</v>
      </c>
      <c r="C8" s="19">
        <f>COUNTIFS('Cohort 4'!J:J,"yes",'Cohort 4'!E:E,"Student")</f>
        <v>0</v>
      </c>
      <c r="D8" s="20">
        <f>COUNTIFS('Cohort 4'!J:J,"yes",'Cohort 4'!E:E,"Staff")</f>
        <v>0</v>
      </c>
      <c r="F8" s="268" t="str">
        <f t="shared" si="0"/>
        <v>COHORT 4</v>
      </c>
      <c r="G8" s="274" t="e">
        <f>SMALL(IF('Cohort 4'!M:M&gt;0,'Cohort 4'!M:M,FALSE),2)</f>
        <v>#NUM!</v>
      </c>
      <c r="H8" s="275">
        <f>MAX('Cohort 4'!M:M)</f>
        <v>0</v>
      </c>
      <c r="I8" s="276">
        <f>(H8+11)</f>
        <v>11</v>
      </c>
      <c r="O8" s="7" t="s">
        <v>193</v>
      </c>
      <c r="P8" s="269">
        <f>MAX('Cohort 1'!$AF:$AF)</f>
        <v>0</v>
      </c>
      <c r="Q8" s="269">
        <f>MAX('Cohort 2'!$AF:$AF)</f>
        <v>0</v>
      </c>
      <c r="R8" s="269">
        <f>MAX('Cohort 3'!$AF:$AF)</f>
        <v>0</v>
      </c>
      <c r="S8" s="269">
        <f>MAX('Cohort 4'!$AF:$AF)</f>
        <v>0</v>
      </c>
      <c r="T8" s="269">
        <f>MAX('Cohort 5'!$AF:$AF)</f>
        <v>0</v>
      </c>
    </row>
    <row r="9" spans="1:20" ht="16.2" thickBot="1" x14ac:dyDescent="0.35">
      <c r="A9" s="18" t="str">
        <f>'Cohort 5'!A1</f>
        <v>COHORT 5</v>
      </c>
      <c r="B9" s="19">
        <f>COUNTIF('Cohort 5'!J:J,"yes")</f>
        <v>0</v>
      </c>
      <c r="C9" s="19">
        <f>COUNTIFS('Cohort 5'!J:J,"yes",'Cohort 5'!E:E,"Student")</f>
        <v>0</v>
      </c>
      <c r="D9" s="20">
        <f>COUNTIFS('Cohort 5'!J:J,"yes",'Cohort 5'!E:E,"Staff")</f>
        <v>0</v>
      </c>
      <c r="F9" s="281" t="str">
        <f t="shared" si="0"/>
        <v>COHORT 5</v>
      </c>
      <c r="G9" s="277" t="e">
        <f>SMALL(IF('Cohort 5'!M:M&gt;0,'Cohort 5'!M:M,FALSE),2)</f>
        <v>#NUM!</v>
      </c>
      <c r="H9" s="278">
        <f>MAX('Cohort 5'!M:M)</f>
        <v>0</v>
      </c>
      <c r="I9" s="279">
        <f>(H9+11)</f>
        <v>11</v>
      </c>
    </row>
    <row r="10" spans="1:20" ht="27" customHeight="1" thickBot="1" x14ac:dyDescent="0.35">
      <c r="A10" s="21" t="s">
        <v>165</v>
      </c>
      <c r="B10" s="22">
        <f>SUM(B11:B15)</f>
        <v>0</v>
      </c>
      <c r="C10" s="28">
        <f>SUM(C11:C15)</f>
        <v>0</v>
      </c>
      <c r="D10" s="29">
        <f>SUM(D11:D15)</f>
        <v>0</v>
      </c>
      <c r="P10" s="7" t="s">
        <v>194</v>
      </c>
      <c r="Q10" s="7" t="s">
        <v>198</v>
      </c>
      <c r="R10" s="327" t="s">
        <v>195</v>
      </c>
      <c r="S10" s="327" t="s">
        <v>196</v>
      </c>
      <c r="T10" s="327" t="s">
        <v>197</v>
      </c>
    </row>
    <row r="11" spans="1:20" ht="16.5" customHeight="1" x14ac:dyDescent="0.3">
      <c r="A11" s="18" t="str">
        <f>'Cohort 1'!A1</f>
        <v>COHORT 1</v>
      </c>
      <c r="B11" s="19">
        <f>COUNTIF( 'Cohort 1'!I:I,"yes")</f>
        <v>0</v>
      </c>
      <c r="C11" s="19">
        <f>COUNTIFS('Cohort 1'!I:I,"yes",'Cohort 1'!E:E,"Student")</f>
        <v>0</v>
      </c>
      <c r="D11" s="27">
        <f>COUNTIFS('Cohort 1'!I:I,"yes",'Cohort 1'!E:E,"Staff")</f>
        <v>0</v>
      </c>
      <c r="L11" s="327"/>
      <c r="O11" s="7" t="s">
        <v>199</v>
      </c>
      <c r="P11" s="330">
        <f>COUNTIF('Cohort 1'!AA:AA,"&gt;1/1/2020")</f>
        <v>0</v>
      </c>
      <c r="Q11" s="330">
        <f>COUNTIF('Cohort 2'!AA:AA,"&gt;1/1/2020")</f>
        <v>0</v>
      </c>
      <c r="R11" s="330">
        <f>COUNTIF('Cohort 3'!AA:AA,"&gt;1/1/2020")</f>
        <v>0</v>
      </c>
      <c r="S11" s="330">
        <f>COUNTIF('Cohort 4'!AA:AA,"&gt;1/1/2020")</f>
        <v>0</v>
      </c>
      <c r="T11" s="330">
        <f>COUNTIF('Cohort 5'!AA:AA,"&gt;1/1/2020")</f>
        <v>0</v>
      </c>
    </row>
    <row r="12" spans="1:20" ht="15" customHeight="1" x14ac:dyDescent="0.3">
      <c r="A12" s="18" t="str">
        <f>'Cohort 2'!A1</f>
        <v>COHORT 2</v>
      </c>
      <c r="B12" s="19">
        <f>COUNTIF( 'Cohort 2'!I:I,"yes")</f>
        <v>0</v>
      </c>
      <c r="C12" s="19">
        <f>COUNTIFS('Cohort 2'!I:I,"yes",'Cohort 2'!E:E,"Student")</f>
        <v>0</v>
      </c>
      <c r="D12" s="27">
        <f>COUNTIFS('Cohort 2'!I:I,"yes",'Cohort 2'!E:E,"Staff")</f>
        <v>0</v>
      </c>
      <c r="L12" s="327"/>
      <c r="O12" s="7" t="s">
        <v>200</v>
      </c>
      <c r="P12" s="330">
        <f>COUNTIF('Cohort 1'!AD:AD,"&gt;1/1/2020")</f>
        <v>0</v>
      </c>
      <c r="Q12" s="330">
        <f>COUNTIF('Cohort 2'!AD:AD,"&gt;1/1/2020")</f>
        <v>0</v>
      </c>
      <c r="R12" s="330">
        <f>COUNTIF('Cohort 3'!AD:AD,"&gt;1/1/2020")</f>
        <v>0</v>
      </c>
      <c r="S12" s="330">
        <f>COUNTIF('Cohort 4'!AD:AD,"&gt;1/1/2020")</f>
        <v>0</v>
      </c>
      <c r="T12" s="330">
        <f>COUNTIF('Cohort 5'!AD:AD,"&gt;1/1/2020")</f>
        <v>0</v>
      </c>
    </row>
    <row r="13" spans="1:20" ht="16.5" customHeight="1" x14ac:dyDescent="0.3">
      <c r="A13" s="18" t="str">
        <f>'Cohort 3'!A1</f>
        <v>COHORT 3</v>
      </c>
      <c r="B13" s="19">
        <f>COUNTIF( 'Cohort 3'!I:I,"yes")</f>
        <v>0</v>
      </c>
      <c r="C13" s="19">
        <f>COUNTIFS('Cohort 3'!I:I,"yes",'Cohort 3'!E:E,"Student")</f>
        <v>0</v>
      </c>
      <c r="D13" s="27">
        <f>COUNTIFS('Cohort 3'!I:I,"yes",'Cohort 3'!E:E,"Staff")</f>
        <v>0</v>
      </c>
      <c r="L13" s="327"/>
      <c r="O13" s="7" t="s">
        <v>201</v>
      </c>
      <c r="P13" s="330">
        <f>COUNTIF('Cohort 1'!AB:AB,"&gt;1/1/2020")</f>
        <v>0</v>
      </c>
      <c r="Q13" s="330">
        <f>COUNTIF('Cohort 2'!AB:AB,"&gt;1/1/2020")</f>
        <v>0</v>
      </c>
      <c r="R13" s="330">
        <f>COUNTIF('Cohort 3'!AB:AB,"&gt;1/1/2020")</f>
        <v>0</v>
      </c>
      <c r="S13" s="330">
        <f>COUNTIF('Cohort 4'!AB:AB,"&gt;1/1/2020")</f>
        <v>0</v>
      </c>
      <c r="T13" s="330">
        <f>COUNTIF('Cohort 5'!AB:AB,"&gt;1/1/2020")</f>
        <v>0</v>
      </c>
    </row>
    <row r="14" spans="1:20" ht="15.6" x14ac:dyDescent="0.3">
      <c r="A14" s="18" t="str">
        <f>'Cohort 4'!A1</f>
        <v>COHORT 4</v>
      </c>
      <c r="B14" s="19">
        <f>COUNTIF( 'Cohort 4'!I:I,"yes")</f>
        <v>0</v>
      </c>
      <c r="C14" s="19">
        <f>COUNTIFS('Cohort 4'!I:I,"yes",'Cohort 4'!E:E,"Student")</f>
        <v>0</v>
      </c>
      <c r="D14" s="27">
        <f>COUNTIFS('Cohort 4'!I:I,"yes",'Cohort 4'!E:E,"Staff")</f>
        <v>0</v>
      </c>
      <c r="L14" s="327"/>
      <c r="O14" s="7" t="s">
        <v>202</v>
      </c>
      <c r="P14" s="330">
        <f>COUNTIF('Cohort 1'!AE:AE,"&gt;1/1/2020")</f>
        <v>0</v>
      </c>
      <c r="Q14" s="330">
        <f>COUNTIF('Cohort 2'!AE:AE,"&gt;1/1/2020")</f>
        <v>0</v>
      </c>
      <c r="R14" s="330">
        <f>COUNTIF('Cohort 3'!AE:AE,"&gt;1/1/2020")</f>
        <v>0</v>
      </c>
      <c r="S14" s="330">
        <f>COUNTIF('Cohort 4'!AE:AE,"&gt;1/1/2020")</f>
        <v>0</v>
      </c>
      <c r="T14" s="330">
        <f>COUNTIF('Cohort 5'!AE:AE,"&gt;1/1/2020")</f>
        <v>0</v>
      </c>
    </row>
    <row r="15" spans="1:20" ht="15.6" x14ac:dyDescent="0.3">
      <c r="A15" s="18" t="str">
        <f>'Cohort 5'!A1</f>
        <v>COHORT 5</v>
      </c>
      <c r="B15" s="19">
        <f>COUNTIF( 'Cohort 5'!I:I,"yes")</f>
        <v>0</v>
      </c>
      <c r="C15" s="19">
        <f>COUNTIFS('Cohort 5'!I:I,"yes",'Cohort 5'!E:E,"Student")</f>
        <v>0</v>
      </c>
      <c r="D15" s="27">
        <f>COUNTIFS('Cohort 5'!I:I,"yes",'Cohort 5'!E:E,"Staff")</f>
        <v>0</v>
      </c>
      <c r="L15" s="327"/>
    </row>
    <row r="16" spans="1:20" ht="26.25" customHeight="1" thickBot="1" x14ac:dyDescent="0.35">
      <c r="A16" s="21" t="s">
        <v>166</v>
      </c>
      <c r="B16" s="22">
        <f>SUM(B17:B21)</f>
        <v>0</v>
      </c>
      <c r="C16" s="22">
        <f>SUM(C17:C21)</f>
        <v>0</v>
      </c>
      <c r="D16" s="24">
        <f>SUM(D17:D21)</f>
        <v>0</v>
      </c>
      <c r="H16" s="327"/>
      <c r="I16" s="327"/>
      <c r="J16" s="327"/>
      <c r="K16" s="327"/>
      <c r="L16" s="327"/>
    </row>
    <row r="17" spans="1:4" ht="16.5" customHeight="1" x14ac:dyDescent="0.3">
      <c r="A17" s="25" t="str">
        <f>A11</f>
        <v>COHORT 1</v>
      </c>
      <c r="B17" s="19">
        <f>COUNTIFS('Cohort 1'!I:I,"Yes",'Cohort 1'!R:R,"Yes")</f>
        <v>0</v>
      </c>
      <c r="C17" s="26">
        <f>COUNTIFS('Cohort 1'!I:I,"Yes",'Cohort 1'!R:R,"Yes",'Cohort 1'!E:E,"Student")</f>
        <v>0</v>
      </c>
      <c r="D17" s="27">
        <f>COUNTIFS('Cohort 1'!I:I,"Yes",'Cohort 1'!R:R,"Yes",'Cohort 1'!E:E,"Staff")</f>
        <v>0</v>
      </c>
    </row>
    <row r="18" spans="1:4" ht="15.6" x14ac:dyDescent="0.3">
      <c r="A18" s="25" t="str">
        <f>A12</f>
        <v>COHORT 2</v>
      </c>
      <c r="B18" s="19">
        <f>COUNTIFS('Cohort 2'!I:I,"Yes",'Cohort 2'!R:R,"Yes")</f>
        <v>0</v>
      </c>
      <c r="C18" s="26">
        <f>COUNTIFS('Cohort 2'!I:I,"Yes",'Cohort 2'!R:R,"Yes",'Cohort 2'!E:E,"Student")</f>
        <v>0</v>
      </c>
      <c r="D18" s="27">
        <f>COUNTIFS('Cohort 2'!I:I,"Yes",'Cohort 2'!R:R,"Yes",'Cohort 2'!E:E,"Staff")</f>
        <v>0</v>
      </c>
    </row>
    <row r="19" spans="1:4" ht="16.5" customHeight="1" x14ac:dyDescent="0.3">
      <c r="A19" s="23" t="str">
        <f>A13</f>
        <v>COHORT 3</v>
      </c>
      <c r="B19" s="19">
        <f>COUNTIFS('Cohort 3'!I:I,"Yes",'Cohort 3'!R:R,"Yes")</f>
        <v>0</v>
      </c>
      <c r="C19" s="26">
        <f>COUNTIFS('Cohort 3'!I:I,"Yes",'Cohort 3'!R:R,"Yes",'Cohort 3'!E:E,"Student")</f>
        <v>0</v>
      </c>
      <c r="D19" s="27">
        <f>COUNTIFS('Cohort 3'!I:I,"Yes",'Cohort 3'!R:R,"Yes",'Cohort 3'!E:E,"Staff")</f>
        <v>0</v>
      </c>
    </row>
    <row r="20" spans="1:4" ht="16.5" customHeight="1" x14ac:dyDescent="0.3">
      <c r="A20" s="25" t="str">
        <f>A14</f>
        <v>COHORT 4</v>
      </c>
      <c r="B20" s="19">
        <f>COUNTIFS('Cohort 4'!I:I,"Yes",'Cohort 4'!R:R,"Yes")</f>
        <v>0</v>
      </c>
      <c r="C20" s="26">
        <f>COUNTIFS('Cohort 4'!I:I,"Yes",'Cohort 4'!R:R,"Yes",'Cohort 4'!E:E,"Student")</f>
        <v>0</v>
      </c>
      <c r="D20" s="27">
        <f>COUNTIFS('Cohort 4'!I:I,"Yes",'Cohort 4'!R:R,"Yes",'Cohort 4'!E:E,"Staff")</f>
        <v>0</v>
      </c>
    </row>
    <row r="21" spans="1:4" ht="16.5" customHeight="1" x14ac:dyDescent="0.3">
      <c r="A21" s="25" t="str">
        <f>A15</f>
        <v>COHORT 5</v>
      </c>
      <c r="B21" s="19">
        <f>COUNTIFS('Cohort 5'!I:I,"Yes",'Cohort 5'!R:R,"Yes")</f>
        <v>0</v>
      </c>
      <c r="C21" s="26">
        <f>COUNTIFS('Cohort 5'!I:I,"Yes",'Cohort 5'!R:R,"Yes",'Cohort 5'!E:E,"Student")</f>
        <v>0</v>
      </c>
      <c r="D21" s="27">
        <f>COUNTIFS('Cohort 5'!I:I,"Yes",'Cohort 5'!R:R,"Yes",'Cohort 5'!E:E,"Staff")</f>
        <v>0</v>
      </c>
    </row>
    <row r="22" spans="1:4" ht="27.9" customHeight="1" thickBot="1" x14ac:dyDescent="0.35">
      <c r="A22" s="14" t="s">
        <v>162</v>
      </c>
      <c r="B22" s="15">
        <f>SUM(B23:B27)</f>
        <v>0</v>
      </c>
      <c r="C22" s="16">
        <f>SUM(C23:C27)</f>
        <v>0</v>
      </c>
      <c r="D22" s="233">
        <f>SUM(D23:D27)</f>
        <v>0</v>
      </c>
    </row>
    <row r="23" spans="1:4" ht="16.5" customHeight="1" x14ac:dyDescent="0.3">
      <c r="A23" s="25" t="str">
        <f>A17</f>
        <v>COHORT 1</v>
      </c>
      <c r="B23" s="19">
        <f>COUNTIF('Cohort 1'!I:I,"No (negative)")</f>
        <v>0</v>
      </c>
      <c r="C23" s="19">
        <f>COUNTIFS('Cohort 1'!I:I,"No (negative)",'Cohort 1'!E:E,"Student")</f>
        <v>0</v>
      </c>
      <c r="D23" s="20">
        <f>COUNTIFS('Cohort 1'!I:I,"No (negative)",'Cohort 1'!E:E,"Staff")</f>
        <v>0</v>
      </c>
    </row>
    <row r="24" spans="1:4" ht="16.5" customHeight="1" x14ac:dyDescent="0.3">
      <c r="A24" s="25" t="str">
        <f>A18</f>
        <v>COHORT 2</v>
      </c>
      <c r="B24" s="19">
        <f>COUNTIF('Cohort 2'!I:I,"No (negative)")</f>
        <v>0</v>
      </c>
      <c r="C24" s="19">
        <f>COUNTIFS('Cohort 2'!I:I,"No (negative)",'Cohort 2'!E:E,"Student")</f>
        <v>0</v>
      </c>
      <c r="D24" s="20">
        <f>COUNTIFS('Cohort 2'!I:I,"No (negative)",'Cohort 2'!E:E,"Staff")</f>
        <v>0</v>
      </c>
    </row>
    <row r="25" spans="1:4" ht="16.5" customHeight="1" x14ac:dyDescent="0.3">
      <c r="A25" s="232" t="str">
        <f>A19</f>
        <v>COHORT 3</v>
      </c>
      <c r="B25" s="19">
        <f>COUNTIF('Cohort 3'!I:I,"No (negative)")</f>
        <v>0</v>
      </c>
      <c r="C25" s="19">
        <f>COUNTIFS('Cohort 3'!I:I,"No (negative)",'Cohort 3'!E:E,"Student")</f>
        <v>0</v>
      </c>
      <c r="D25" s="20">
        <f>COUNTIFS('Cohort 3'!I:I,"No (negative)",'Cohort 3'!E:E,"Staff")</f>
        <v>0</v>
      </c>
    </row>
    <row r="26" spans="1:4" ht="16.5" customHeight="1" x14ac:dyDescent="0.3">
      <c r="A26" s="25" t="str">
        <f>A20</f>
        <v>COHORT 4</v>
      </c>
      <c r="B26" s="19">
        <f>COUNTIF('Cohort 4'!I:I,"No (negative)")</f>
        <v>0</v>
      </c>
      <c r="C26" s="19">
        <f>COUNTIFS('Cohort 4'!I:I,"No (negative)",'Cohort 4'!E:E,"Student")</f>
        <v>0</v>
      </c>
      <c r="D26" s="20">
        <f>COUNTIFS('Cohort 4'!I:I,"No (negative)",'Cohort 4'!E:E,"Staff")</f>
        <v>0</v>
      </c>
    </row>
    <row r="27" spans="1:4" ht="16.5" customHeight="1" x14ac:dyDescent="0.3">
      <c r="A27" s="25" t="str">
        <f>A21</f>
        <v>COHORT 5</v>
      </c>
      <c r="B27" s="19">
        <f>COUNTIF('Cohort 5'!I:I,"No (negative)")</f>
        <v>0</v>
      </c>
      <c r="C27" s="19">
        <f>COUNTIFS('Cohort 5'!I:I,"No (negative)",'Cohort 5'!E:E,"Student")</f>
        <v>0</v>
      </c>
      <c r="D27" s="20">
        <f>COUNTIFS('Cohort 5'!I:I,"No (negative)",'Cohort 5'!E:E,"Staff")</f>
        <v>0</v>
      </c>
    </row>
    <row r="28" spans="1:4" ht="22.5" customHeight="1" thickBot="1" x14ac:dyDescent="0.35">
      <c r="A28" s="14" t="s">
        <v>163</v>
      </c>
      <c r="B28" s="15">
        <f>SUM(B29:B33)</f>
        <v>0</v>
      </c>
      <c r="C28" s="16">
        <f>SUM(C29:C33)</f>
        <v>0</v>
      </c>
      <c r="D28" s="233">
        <f>SUM(D29:D33)</f>
        <v>0</v>
      </c>
    </row>
    <row r="29" spans="1:4" ht="16.5" customHeight="1" x14ac:dyDescent="0.3">
      <c r="A29" s="25" t="str">
        <f>A23</f>
        <v>COHORT 1</v>
      </c>
      <c r="B29" s="19">
        <f>COUNTIF('Cohort 1'!I:I,"Pending")</f>
        <v>0</v>
      </c>
      <c r="C29" s="26">
        <f>COUNTIFS('Cohort 1'!I:I,"Pending",'Cohort 1'!E:E,"Student")</f>
        <v>0</v>
      </c>
      <c r="D29" s="27">
        <f>COUNTIFS('Cohort 1'!I:I,"Pending",'Cohort 1'!E:E,"Staff")</f>
        <v>0</v>
      </c>
    </row>
    <row r="30" spans="1:4" ht="16.5" customHeight="1" x14ac:dyDescent="0.3">
      <c r="A30" s="25" t="str">
        <f>A24</f>
        <v>COHORT 2</v>
      </c>
      <c r="B30" s="19">
        <f>COUNTIF('Cohort 2'!I:I,"Pending")</f>
        <v>0</v>
      </c>
      <c r="C30" s="26">
        <f>COUNTIFS('Cohort 2'!I:I,"Pending",'Cohort 2'!E:E,"Student")</f>
        <v>0</v>
      </c>
      <c r="D30" s="27">
        <f>COUNTIFS('Cohort 2'!I:I,"Pending",'Cohort 2'!E:E,"Staff")</f>
        <v>0</v>
      </c>
    </row>
    <row r="31" spans="1:4" ht="16.5" customHeight="1" x14ac:dyDescent="0.3">
      <c r="A31" s="232" t="str">
        <f>A25</f>
        <v>COHORT 3</v>
      </c>
      <c r="B31" s="19">
        <f>COUNTIF('Cohort 3'!I:I,"Pending")</f>
        <v>0</v>
      </c>
      <c r="C31" s="26">
        <f>COUNTIFS('Cohort 3'!I:I,"Pending",'Cohort 3'!E:E,"Student")</f>
        <v>0</v>
      </c>
      <c r="D31" s="27">
        <f>COUNTIFS('Cohort 3'!I:I,"Pending",'Cohort 3'!E:E,"Staff")</f>
        <v>0</v>
      </c>
    </row>
    <row r="32" spans="1:4" ht="15.6" customHeight="1" x14ac:dyDescent="0.3">
      <c r="A32" s="25" t="str">
        <f>A26</f>
        <v>COHORT 4</v>
      </c>
      <c r="B32" s="19">
        <f>COUNTIF('Cohort 4'!I:I,"Pending")</f>
        <v>0</v>
      </c>
      <c r="C32" s="26">
        <f>COUNTIFS('Cohort 4'!I:I,"Pending",'Cohort 4'!E:E,"Student")</f>
        <v>0</v>
      </c>
      <c r="D32" s="27">
        <f>COUNTIFS('Cohort 4'!I:I,"Pending",'Cohort 4'!E:E,"Staff")</f>
        <v>0</v>
      </c>
    </row>
    <row r="33" spans="1:4" ht="16.5" customHeight="1" x14ac:dyDescent="0.3">
      <c r="A33" s="25" t="str">
        <f>A27</f>
        <v>COHORT 5</v>
      </c>
      <c r="B33" s="19">
        <f>COUNTIF('Cohort 5'!I:I,"Pending")</f>
        <v>0</v>
      </c>
      <c r="C33" s="26">
        <f>COUNTIFS('Cohort 5'!I:I,"Pending",'Cohort 5'!E:E,"Student")</f>
        <v>0</v>
      </c>
      <c r="D33" s="27">
        <f>COUNTIFS('Cohort 5'!I:I,"Pending",'Cohort 5'!E:E,"Staff")</f>
        <v>0</v>
      </c>
    </row>
    <row r="34" spans="1:4" ht="28.5" customHeight="1" thickBot="1" x14ac:dyDescent="0.35">
      <c r="A34" s="21" t="s">
        <v>167</v>
      </c>
      <c r="B34" s="22">
        <f>SUM(B35:B39)</f>
        <v>0</v>
      </c>
      <c r="C34" s="28">
        <f>SUM(C35:C39)</f>
        <v>0</v>
      </c>
      <c r="D34" s="29">
        <f>SUM(D35:D39)</f>
        <v>0</v>
      </c>
    </row>
    <row r="35" spans="1:4" ht="16.5" customHeight="1" x14ac:dyDescent="0.3">
      <c r="A35" s="25" t="str">
        <f>A17</f>
        <v>COHORT 1</v>
      </c>
      <c r="B35" s="19">
        <f>COUNTIFS('Cohort 1'!I:I,"yes",'Cohort 1'!O:O,"yes")</f>
        <v>0</v>
      </c>
      <c r="C35" s="19">
        <f>COUNTIFS('Cohort 1'!I:I,"yes",'Cohort 1'!O:O,"yes",'Cohort 1'!E:E,"Student")</f>
        <v>0</v>
      </c>
      <c r="D35" s="20">
        <f>COUNTIFS('Cohort 1'!I:I,"yes",'Cohort 1'!O:O,"yes",'Cohort 1'!E:E,"Staff")</f>
        <v>0</v>
      </c>
    </row>
    <row r="36" spans="1:4" ht="15.75" customHeight="1" x14ac:dyDescent="0.3">
      <c r="A36" s="25" t="str">
        <f>A18</f>
        <v>COHORT 2</v>
      </c>
      <c r="B36" s="19">
        <f>COUNTIFS('Cohort 2'!I:I,"yes",'Cohort 2'!O:O,"yes")</f>
        <v>0</v>
      </c>
      <c r="C36" s="19">
        <f>COUNTIFS('Cohort 2'!I:I,"yes",'Cohort 2'!O:O,"yes",'Cohort 2'!E:E,"Student")</f>
        <v>0</v>
      </c>
      <c r="D36" s="20">
        <f>COUNTIFS('Cohort 2'!I:I,"yes",'Cohort 2'!O:O,"yes",'Cohort 2'!E:E,"Staff")</f>
        <v>0</v>
      </c>
    </row>
    <row r="37" spans="1:4" ht="15.75" customHeight="1" x14ac:dyDescent="0.3">
      <c r="A37" s="23" t="str">
        <f>A19</f>
        <v>COHORT 3</v>
      </c>
      <c r="B37" s="19">
        <f>COUNTIFS('Cohort 3'!I:I,"yes",'Cohort 3'!O:O,"yes")</f>
        <v>0</v>
      </c>
      <c r="C37" s="19">
        <f>COUNTIFS('Cohort 3'!I:I,"yes",'Cohort 3'!O:O,"yes",'Cohort 3'!E:E,"Student")</f>
        <v>0</v>
      </c>
      <c r="D37" s="20">
        <f>COUNTIFS('Cohort 3'!I:I,"yes",'Cohort 3'!O:O,"yes",'Cohort 3'!E:E,"Staff")</f>
        <v>0</v>
      </c>
    </row>
    <row r="38" spans="1:4" ht="15.75" customHeight="1" x14ac:dyDescent="0.3">
      <c r="A38" s="25" t="str">
        <f>A20</f>
        <v>COHORT 4</v>
      </c>
      <c r="B38" s="19">
        <f>COUNTIFS('Cohort 4'!I:I,"yes",'Cohort 4'!O:O,"yes")</f>
        <v>0</v>
      </c>
      <c r="C38" s="19">
        <f>COUNTIFS('Cohort 4'!I:I,"yes",'Cohort 4'!O:O,"yes",'Cohort 4'!E:E,"Student")</f>
        <v>0</v>
      </c>
      <c r="D38" s="20">
        <f>COUNTIFS('Cohort 4'!I:I,"yes",'Cohort 4'!O:O,"yes",'Cohort 4'!E:E,"Staff")</f>
        <v>0</v>
      </c>
    </row>
    <row r="39" spans="1:4" ht="15.75" customHeight="1" x14ac:dyDescent="0.3">
      <c r="A39" s="25" t="str">
        <f>A21</f>
        <v>COHORT 5</v>
      </c>
      <c r="B39" s="19">
        <f>COUNTIFS('Cohort 5'!I:I,"yes",'Cohort 5'!O:O,"yes")</f>
        <v>0</v>
      </c>
      <c r="C39" s="19">
        <f>COUNTIFS('Cohort 5'!I:I,"yes",'Cohort 5'!O:O,"yes",'Cohort 5'!E:E,"Student")</f>
        <v>0</v>
      </c>
      <c r="D39" s="20">
        <f>COUNTIFS('Cohort 5'!I:I,"yes",'Cohort 5'!O:O,"yes",'Cohort 5'!E:E,"Staff")</f>
        <v>0</v>
      </c>
    </row>
    <row r="40" spans="1:4" ht="27.75" customHeight="1" thickBot="1" x14ac:dyDescent="0.35">
      <c r="A40" s="21" t="s">
        <v>168</v>
      </c>
      <c r="B40" s="22">
        <f>SUM(B41:B45)</f>
        <v>0</v>
      </c>
      <c r="C40" s="28">
        <f>SUM(C41:C45)</f>
        <v>0</v>
      </c>
      <c r="D40" s="29">
        <f>SUM(D41:D45)</f>
        <v>0</v>
      </c>
    </row>
    <row r="41" spans="1:4" ht="15.75" customHeight="1" x14ac:dyDescent="0.3">
      <c r="A41" s="25" t="str">
        <f>A17</f>
        <v>COHORT 1</v>
      </c>
      <c r="B41" s="19">
        <f>COUNTIFS('Cohort 1'!I:I,"yes",'Cohort 1'!P:P,"yes")</f>
        <v>0</v>
      </c>
      <c r="C41" s="26">
        <f>COUNTIFS('Cohort 1'!I:I,"yes",'Cohort 1'!P:P,"yes",'Cohort 1'!E:E,"Student")</f>
        <v>0</v>
      </c>
      <c r="D41" s="27">
        <f>COUNTIFS('Cohort 1'!I:I,"yes",'Cohort 1'!P:P,"yes",'Cohort 1'!E:E,"Staff")</f>
        <v>0</v>
      </c>
    </row>
    <row r="42" spans="1:4" ht="15.75" customHeight="1" x14ac:dyDescent="0.3">
      <c r="A42" s="23" t="str">
        <f>A18</f>
        <v>COHORT 2</v>
      </c>
      <c r="B42" s="19">
        <f>COUNTIFS('Cohort 2'!I:I,"yes",'Cohort 2'!P:P,"yes")</f>
        <v>0</v>
      </c>
      <c r="C42" s="26">
        <f>COUNTIFS('Cohort 2'!I:I,"yes",'Cohort 2'!P:P,"yes",'Cohort 2'!E:E,"Student")</f>
        <v>0</v>
      </c>
      <c r="D42" s="27">
        <f>COUNTIFS('Cohort 2'!I:I,"yes",'Cohort 2'!P:P,"yes",'Cohort 2'!E:E,"Staff")</f>
        <v>0</v>
      </c>
    </row>
    <row r="43" spans="1:4" ht="15.75" customHeight="1" x14ac:dyDescent="0.3">
      <c r="A43" s="23" t="str">
        <f>A19</f>
        <v>COHORT 3</v>
      </c>
      <c r="B43" s="19">
        <f>COUNTIFS('Cohort 3'!I:I,"yes",'Cohort 3'!P:P,"yes")</f>
        <v>0</v>
      </c>
      <c r="C43" s="26">
        <f>COUNTIFS('Cohort 3'!I:I,"yes",'Cohort 3'!P:P,"yes",'Cohort 3'!E:E,"Student")</f>
        <v>0</v>
      </c>
      <c r="D43" s="27">
        <f>COUNTIFS('Cohort 3'!I:I,"yes",'Cohort 3'!P:P,"yes",'Cohort 3'!E:E,"Staff")</f>
        <v>0</v>
      </c>
    </row>
    <row r="44" spans="1:4" ht="15.6" customHeight="1" x14ac:dyDescent="0.3">
      <c r="A44" s="25" t="str">
        <f>A20</f>
        <v>COHORT 4</v>
      </c>
      <c r="B44" s="19">
        <f>COUNTIFS('Cohort 4'!I:I,"yes",'Cohort 4'!P:P,"yes")</f>
        <v>0</v>
      </c>
      <c r="C44" s="26">
        <f>COUNTIFS('Cohort 4'!I:I,"yes",'Cohort 4'!P:P,"yes",'Cohort 4'!E:E,"Student")</f>
        <v>0</v>
      </c>
      <c r="D44" s="27">
        <f>COUNTIFS('Cohort 4'!I:I,"yes",'Cohort 4'!P:P,"yes",'Cohort 4'!E:E,"Staff")</f>
        <v>0</v>
      </c>
    </row>
    <row r="45" spans="1:4" ht="15.75" customHeight="1" thickBot="1" x14ac:dyDescent="0.35">
      <c r="A45" s="264" t="str">
        <f>A21</f>
        <v>COHORT 5</v>
      </c>
      <c r="B45" s="265">
        <f>COUNTIFS('Cohort 5'!I:I,"yes",'Cohort 5'!P:P,"yes")</f>
        <v>0</v>
      </c>
      <c r="C45" s="164">
        <f>COUNTIFS('Cohort 5'!I:I,"yes",'Cohort 5'!P:P,"yes",'Cohort 5'!E:E,"Student")</f>
        <v>0</v>
      </c>
      <c r="D45" s="165">
        <f>COUNTIFS('Cohort 5'!I:I,"yes",'Cohort 5'!P:P,"yes",'Cohort 5'!E:E,"Staff")</f>
        <v>0</v>
      </c>
    </row>
    <row r="46" spans="1:4" ht="15.75" customHeight="1" x14ac:dyDescent="0.3"/>
    <row r="47" spans="1:4" ht="15.75" customHeight="1" x14ac:dyDescent="0.3"/>
    <row r="48" spans="1:4"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spans="4:4" ht="15.75" customHeight="1" x14ac:dyDescent="0.3"/>
    <row r="226" spans="4:4" ht="15.75" customHeight="1" x14ac:dyDescent="0.3"/>
    <row r="227" spans="4:4" ht="15.75" customHeight="1" x14ac:dyDescent="0.3"/>
    <row r="228" spans="4:4" ht="15.75" customHeight="1" x14ac:dyDescent="0.3"/>
    <row r="229" spans="4:4" ht="15.75" customHeight="1" x14ac:dyDescent="0.3"/>
    <row r="230" spans="4:4" ht="15.75" customHeight="1" x14ac:dyDescent="0.3"/>
    <row r="231" spans="4:4" ht="15.75" customHeight="1" x14ac:dyDescent="0.3"/>
    <row r="232" spans="4:4" ht="15.75" customHeight="1" x14ac:dyDescent="0.3"/>
    <row r="233" spans="4:4" ht="15.75" customHeight="1" x14ac:dyDescent="0.3"/>
    <row r="234" spans="4:4" ht="15.75" customHeight="1" x14ac:dyDescent="0.3"/>
    <row r="235" spans="4:4" ht="15.75" customHeight="1" x14ac:dyDescent="0.3"/>
    <row r="236" spans="4:4" ht="15.75" customHeight="1" x14ac:dyDescent="0.3"/>
    <row r="237" spans="4:4" ht="15.75" customHeight="1" x14ac:dyDescent="0.3"/>
    <row r="238" spans="4:4" ht="15.75" customHeight="1" x14ac:dyDescent="0.3"/>
    <row r="239" spans="4:4" ht="15.75" customHeight="1" x14ac:dyDescent="0.3"/>
    <row r="240" spans="4:4" ht="15.75" customHeight="1" x14ac:dyDescent="0.3">
      <c r="D240" s="280"/>
    </row>
    <row r="241" spans="4:4" ht="15.75" customHeight="1" x14ac:dyDescent="0.3">
      <c r="D241" s="280"/>
    </row>
    <row r="242" spans="4:4" ht="15.75" customHeight="1" x14ac:dyDescent="0.3">
      <c r="D242" s="280"/>
    </row>
    <row r="243" spans="4:4" ht="15.75" customHeight="1" x14ac:dyDescent="0.3">
      <c r="D243" s="280"/>
    </row>
    <row r="244" spans="4:4" ht="15.75" customHeight="1" x14ac:dyDescent="0.3">
      <c r="D244" s="280"/>
    </row>
    <row r="245" spans="4:4" ht="15.75" customHeight="1" x14ac:dyDescent="0.3">
      <c r="D245" s="280"/>
    </row>
    <row r="246" spans="4:4" ht="15.75" customHeight="1" x14ac:dyDescent="0.3">
      <c r="D246" s="280"/>
    </row>
    <row r="247" spans="4:4" ht="15.75" customHeight="1" x14ac:dyDescent="0.3">
      <c r="D247" s="280"/>
    </row>
    <row r="248" spans="4:4" ht="15.75" customHeight="1" x14ac:dyDescent="0.3">
      <c r="D248" s="280"/>
    </row>
    <row r="249" spans="4:4" ht="15.75" customHeight="1" x14ac:dyDescent="0.3">
      <c r="D249" s="280"/>
    </row>
    <row r="250" spans="4:4" ht="15.75" customHeight="1" x14ac:dyDescent="0.3">
      <c r="D250" s="280"/>
    </row>
    <row r="251" spans="4:4" ht="15.75" customHeight="1" x14ac:dyDescent="0.3">
      <c r="D251" s="280"/>
    </row>
    <row r="252" spans="4:4" ht="15.75" customHeight="1" x14ac:dyDescent="0.3">
      <c r="D252" s="280"/>
    </row>
    <row r="253" spans="4:4" ht="15.75" customHeight="1" x14ac:dyDescent="0.3">
      <c r="D253" s="280"/>
    </row>
    <row r="254" spans="4:4" ht="15.75" customHeight="1" x14ac:dyDescent="0.3">
      <c r="D254" s="280"/>
    </row>
    <row r="255" spans="4:4" ht="15.75" customHeight="1" x14ac:dyDescent="0.3">
      <c r="D255" s="280"/>
    </row>
    <row r="256" spans="4:4" ht="15.75" customHeight="1" x14ac:dyDescent="0.3">
      <c r="D256" s="280"/>
    </row>
    <row r="257" spans="4:4" ht="15.75" customHeight="1" x14ac:dyDescent="0.3">
      <c r="D257" s="280"/>
    </row>
    <row r="258" spans="4:4" ht="15.75" customHeight="1" x14ac:dyDescent="0.3">
      <c r="D258" s="280"/>
    </row>
    <row r="259" spans="4:4" ht="15.75" customHeight="1" x14ac:dyDescent="0.3">
      <c r="D259" s="280"/>
    </row>
    <row r="260" spans="4:4" ht="15.75" customHeight="1" x14ac:dyDescent="0.3">
      <c r="D260" s="280"/>
    </row>
    <row r="261" spans="4:4" ht="15.75" customHeight="1" x14ac:dyDescent="0.3">
      <c r="D261" s="280"/>
    </row>
    <row r="262" spans="4:4" ht="15.75" customHeight="1" x14ac:dyDescent="0.3">
      <c r="D262" s="280"/>
    </row>
    <row r="263" spans="4:4" ht="15.75" customHeight="1" x14ac:dyDescent="0.3">
      <c r="D263" s="280"/>
    </row>
    <row r="264" spans="4:4" ht="15.75" customHeight="1" x14ac:dyDescent="0.3">
      <c r="D264" s="280"/>
    </row>
    <row r="265" spans="4:4" ht="15.75" customHeight="1" x14ac:dyDescent="0.3">
      <c r="D265" s="280"/>
    </row>
    <row r="266" spans="4:4" ht="15.75" customHeight="1" x14ac:dyDescent="0.3">
      <c r="D266" s="280"/>
    </row>
    <row r="267" spans="4:4" ht="15.75" customHeight="1" x14ac:dyDescent="0.3">
      <c r="D267" s="280"/>
    </row>
    <row r="268" spans="4:4" ht="15.75" customHeight="1" x14ac:dyDescent="0.3">
      <c r="D268" s="280"/>
    </row>
    <row r="269" spans="4:4" ht="15.75" customHeight="1" x14ac:dyDescent="0.3">
      <c r="D269" s="280"/>
    </row>
    <row r="270" spans="4:4" ht="15.75" customHeight="1" x14ac:dyDescent="0.3">
      <c r="D270" s="280"/>
    </row>
    <row r="271" spans="4:4" ht="15.75" customHeight="1" x14ac:dyDescent="0.3">
      <c r="D271" s="280"/>
    </row>
    <row r="272" spans="4:4" ht="15.75" customHeight="1" x14ac:dyDescent="0.3">
      <c r="D272" s="280"/>
    </row>
    <row r="273" spans="4:4" ht="15.75" customHeight="1" x14ac:dyDescent="0.3">
      <c r="D273" s="280"/>
    </row>
    <row r="274" spans="4:4" ht="15.75" customHeight="1" x14ac:dyDescent="0.3">
      <c r="D274" s="280"/>
    </row>
    <row r="275" spans="4:4" ht="15.75" customHeight="1" x14ac:dyDescent="0.3">
      <c r="D275" s="280"/>
    </row>
    <row r="276" spans="4:4" ht="15.75" customHeight="1" x14ac:dyDescent="0.3">
      <c r="D276" s="280"/>
    </row>
    <row r="277" spans="4:4" ht="15.75" customHeight="1" x14ac:dyDescent="0.3">
      <c r="D277" s="280"/>
    </row>
    <row r="278" spans="4:4" ht="15.75" customHeight="1" x14ac:dyDescent="0.3">
      <c r="D278" s="280"/>
    </row>
    <row r="279" spans="4:4" ht="15.75" customHeight="1" x14ac:dyDescent="0.3">
      <c r="D279" s="280"/>
    </row>
    <row r="280" spans="4:4" ht="15.75" customHeight="1" x14ac:dyDescent="0.3">
      <c r="D280" s="280"/>
    </row>
    <row r="281" spans="4:4" ht="15.75" customHeight="1" x14ac:dyDescent="0.3">
      <c r="D281" s="280"/>
    </row>
    <row r="282" spans="4:4" ht="15.75" customHeight="1" x14ac:dyDescent="0.3">
      <c r="D282" s="280"/>
    </row>
    <row r="283" spans="4:4" ht="15.75" customHeight="1" x14ac:dyDescent="0.3">
      <c r="D283" s="280"/>
    </row>
    <row r="284" spans="4:4" ht="15.75" customHeight="1" x14ac:dyDescent="0.3">
      <c r="D284" s="280"/>
    </row>
    <row r="285" spans="4:4" ht="15.75" customHeight="1" x14ac:dyDescent="0.3">
      <c r="D285" s="280"/>
    </row>
    <row r="286" spans="4:4" ht="15.75" customHeight="1" x14ac:dyDescent="0.3">
      <c r="D286" s="280"/>
    </row>
    <row r="287" spans="4:4" ht="15.75" customHeight="1" x14ac:dyDescent="0.3">
      <c r="D287" s="280"/>
    </row>
    <row r="288" spans="4:4" ht="15.75" customHeight="1" x14ac:dyDescent="0.3">
      <c r="D288" s="280"/>
    </row>
    <row r="289" spans="4:4" ht="15.75" customHeight="1" x14ac:dyDescent="0.3">
      <c r="D289" s="280"/>
    </row>
    <row r="290" spans="4:4" ht="15.75" customHeight="1" x14ac:dyDescent="0.3">
      <c r="D290" s="280"/>
    </row>
    <row r="291" spans="4:4" ht="15.75" customHeight="1" x14ac:dyDescent="0.3">
      <c r="D291" s="280"/>
    </row>
    <row r="292" spans="4:4" ht="15.75" customHeight="1" x14ac:dyDescent="0.3">
      <c r="D292" s="280"/>
    </row>
    <row r="293" spans="4:4" ht="15.75" customHeight="1" x14ac:dyDescent="0.3">
      <c r="D293" s="280"/>
    </row>
    <row r="294" spans="4:4" ht="15.75" customHeight="1" x14ac:dyDescent="0.3">
      <c r="D294" s="280"/>
    </row>
    <row r="295" spans="4:4" ht="15.75" customHeight="1" x14ac:dyDescent="0.3">
      <c r="D295" s="280"/>
    </row>
    <row r="296" spans="4:4" ht="15.75" customHeight="1" x14ac:dyDescent="0.3">
      <c r="D296" s="280"/>
    </row>
    <row r="297" spans="4:4" ht="15.75" customHeight="1" x14ac:dyDescent="0.3">
      <c r="D297" s="280"/>
    </row>
    <row r="298" spans="4:4" ht="15.75" customHeight="1" x14ac:dyDescent="0.3">
      <c r="D298" s="280"/>
    </row>
    <row r="299" spans="4:4" ht="15.75" customHeight="1" x14ac:dyDescent="0.3">
      <c r="D299" s="280"/>
    </row>
    <row r="300" spans="4:4" ht="15.75" customHeight="1" x14ac:dyDescent="0.3">
      <c r="D300" s="280"/>
    </row>
    <row r="301" spans="4:4" ht="15.75" customHeight="1" x14ac:dyDescent="0.3">
      <c r="D301" s="280"/>
    </row>
    <row r="302" spans="4:4" ht="15.75" customHeight="1" x14ac:dyDescent="0.3">
      <c r="D302" s="280"/>
    </row>
    <row r="303" spans="4:4" ht="15.75" customHeight="1" x14ac:dyDescent="0.3">
      <c r="D303" s="280"/>
    </row>
    <row r="304" spans="4:4" ht="15.75" customHeight="1" x14ac:dyDescent="0.3">
      <c r="D304" s="280"/>
    </row>
    <row r="305" spans="4:4" ht="15.75" customHeight="1" x14ac:dyDescent="0.3">
      <c r="D305" s="280"/>
    </row>
    <row r="306" spans="4:4" ht="15.75" customHeight="1" x14ac:dyDescent="0.3">
      <c r="D306" s="280"/>
    </row>
    <row r="307" spans="4:4" ht="15.75" customHeight="1" x14ac:dyDescent="0.3">
      <c r="D307" s="280"/>
    </row>
    <row r="308" spans="4:4" ht="15.75" customHeight="1" x14ac:dyDescent="0.3">
      <c r="D308" s="280"/>
    </row>
    <row r="309" spans="4:4" ht="15.75" customHeight="1" x14ac:dyDescent="0.3">
      <c r="D309" s="280"/>
    </row>
    <row r="310" spans="4:4" ht="15.75" customHeight="1" x14ac:dyDescent="0.3">
      <c r="D310" s="280"/>
    </row>
    <row r="311" spans="4:4" ht="15.75" customHeight="1" x14ac:dyDescent="0.3">
      <c r="D311" s="280"/>
    </row>
    <row r="312" spans="4:4" ht="15.75" customHeight="1" x14ac:dyDescent="0.3">
      <c r="D312" s="280"/>
    </row>
    <row r="313" spans="4:4" ht="15.75" customHeight="1" x14ac:dyDescent="0.3">
      <c r="D313" s="280"/>
    </row>
    <row r="314" spans="4:4" ht="15.75" customHeight="1" x14ac:dyDescent="0.3">
      <c r="D314" s="280"/>
    </row>
    <row r="315" spans="4:4" ht="15.75" customHeight="1" x14ac:dyDescent="0.3">
      <c r="D315" s="280"/>
    </row>
    <row r="316" spans="4:4" ht="15.75" customHeight="1" x14ac:dyDescent="0.3">
      <c r="D316" s="280"/>
    </row>
    <row r="317" spans="4:4" ht="15.75" customHeight="1" x14ac:dyDescent="0.3">
      <c r="D317" s="280"/>
    </row>
    <row r="318" spans="4:4" ht="15.75" customHeight="1" x14ac:dyDescent="0.3">
      <c r="D318" s="280"/>
    </row>
    <row r="319" spans="4:4" ht="15.75" customHeight="1" x14ac:dyDescent="0.3">
      <c r="D319" s="280"/>
    </row>
    <row r="320" spans="4:4" ht="15.75" customHeight="1" x14ac:dyDescent="0.3">
      <c r="D320" s="280"/>
    </row>
    <row r="321" spans="4:4" ht="15.75" customHeight="1" x14ac:dyDescent="0.3">
      <c r="D321" s="280"/>
    </row>
    <row r="322" spans="4:4" ht="15.75" customHeight="1" x14ac:dyDescent="0.3">
      <c r="D322" s="280"/>
    </row>
    <row r="323" spans="4:4" ht="15.75" customHeight="1" x14ac:dyDescent="0.3">
      <c r="D323" s="280"/>
    </row>
    <row r="324" spans="4:4" ht="15.75" customHeight="1" x14ac:dyDescent="0.3">
      <c r="D324" s="280"/>
    </row>
    <row r="325" spans="4:4" ht="15.75" customHeight="1" x14ac:dyDescent="0.3">
      <c r="D325" s="280"/>
    </row>
    <row r="326" spans="4:4" ht="15.75" customHeight="1" x14ac:dyDescent="0.3">
      <c r="D326" s="280"/>
    </row>
    <row r="327" spans="4:4" ht="15.75" customHeight="1" x14ac:dyDescent="0.3">
      <c r="D327" s="280"/>
    </row>
    <row r="328" spans="4:4" ht="15.75" customHeight="1" x14ac:dyDescent="0.3">
      <c r="D328" s="280"/>
    </row>
    <row r="329" spans="4:4" ht="15.75" customHeight="1" x14ac:dyDescent="0.3">
      <c r="D329" s="280"/>
    </row>
    <row r="330" spans="4:4" ht="15.75" customHeight="1" x14ac:dyDescent="0.3">
      <c r="D330" s="280"/>
    </row>
    <row r="331" spans="4:4" ht="15.75" customHeight="1" x14ac:dyDescent="0.3">
      <c r="D331" s="280"/>
    </row>
    <row r="332" spans="4:4" ht="15.75" customHeight="1" x14ac:dyDescent="0.3">
      <c r="D332" s="280"/>
    </row>
    <row r="333" spans="4:4" ht="15.75" customHeight="1" x14ac:dyDescent="0.3">
      <c r="D333" s="280"/>
    </row>
    <row r="334" spans="4:4" ht="15.75" customHeight="1" x14ac:dyDescent="0.3">
      <c r="D334" s="280"/>
    </row>
    <row r="335" spans="4:4" ht="15.75" customHeight="1" x14ac:dyDescent="0.3">
      <c r="D335" s="280"/>
    </row>
    <row r="336" spans="4:4" ht="15.75" customHeight="1" x14ac:dyDescent="0.3">
      <c r="D336" s="280"/>
    </row>
    <row r="337" spans="4:4" ht="15.75" customHeight="1" x14ac:dyDescent="0.3">
      <c r="D337" s="280"/>
    </row>
    <row r="338" spans="4:4" ht="15.75" customHeight="1" x14ac:dyDescent="0.3">
      <c r="D338" s="280"/>
    </row>
    <row r="339" spans="4:4" ht="15.75" customHeight="1" x14ac:dyDescent="0.3">
      <c r="D339" s="280"/>
    </row>
    <row r="340" spans="4:4" ht="15.75" customHeight="1" x14ac:dyDescent="0.3">
      <c r="D340" s="280"/>
    </row>
    <row r="341" spans="4:4" ht="15.75" customHeight="1" x14ac:dyDescent="0.3">
      <c r="D341" s="280"/>
    </row>
    <row r="342" spans="4:4" ht="15.75" customHeight="1" x14ac:dyDescent="0.3">
      <c r="D342" s="280"/>
    </row>
    <row r="343" spans="4:4" ht="15.75" customHeight="1" x14ac:dyDescent="0.3">
      <c r="D343" s="280"/>
    </row>
    <row r="344" spans="4:4" ht="15.75" customHeight="1" x14ac:dyDescent="0.3">
      <c r="D344" s="280"/>
    </row>
    <row r="345" spans="4:4" ht="15.75" customHeight="1" x14ac:dyDescent="0.3">
      <c r="D345" s="280"/>
    </row>
    <row r="346" spans="4:4" ht="15.75" customHeight="1" x14ac:dyDescent="0.3">
      <c r="D346" s="280"/>
    </row>
    <row r="347" spans="4:4" ht="15.75" customHeight="1" x14ac:dyDescent="0.3">
      <c r="D347" s="280"/>
    </row>
    <row r="348" spans="4:4" ht="15.75" customHeight="1" x14ac:dyDescent="0.3">
      <c r="D348" s="280"/>
    </row>
    <row r="349" spans="4:4" ht="15.75" customHeight="1" x14ac:dyDescent="0.3">
      <c r="D349" s="280"/>
    </row>
    <row r="350" spans="4:4" ht="15.75" customHeight="1" x14ac:dyDescent="0.3">
      <c r="D350" s="280"/>
    </row>
    <row r="351" spans="4:4" ht="15.75" customHeight="1" x14ac:dyDescent="0.3">
      <c r="D351" s="280"/>
    </row>
    <row r="352" spans="4:4" ht="15.75" customHeight="1" x14ac:dyDescent="0.3">
      <c r="D352" s="280"/>
    </row>
    <row r="353" spans="4:4" ht="15.75" customHeight="1" x14ac:dyDescent="0.3">
      <c r="D353" s="280"/>
    </row>
    <row r="354" spans="4:4" ht="15.75" customHeight="1" x14ac:dyDescent="0.3">
      <c r="D354" s="280"/>
    </row>
    <row r="355" spans="4:4" ht="15.75" customHeight="1" x14ac:dyDescent="0.3">
      <c r="D355" s="280"/>
    </row>
    <row r="356" spans="4:4" ht="15.75" customHeight="1" x14ac:dyDescent="0.3">
      <c r="D356" s="280"/>
    </row>
    <row r="357" spans="4:4" ht="15.75" customHeight="1" x14ac:dyDescent="0.3">
      <c r="D357" s="280"/>
    </row>
    <row r="358" spans="4:4" ht="15.75" customHeight="1" x14ac:dyDescent="0.3">
      <c r="D358" s="280"/>
    </row>
    <row r="359" spans="4:4" ht="15.75" customHeight="1" x14ac:dyDescent="0.3">
      <c r="D359" s="280"/>
    </row>
    <row r="360" spans="4:4" ht="15.75" customHeight="1" x14ac:dyDescent="0.3">
      <c r="D360" s="280"/>
    </row>
    <row r="361" spans="4:4" ht="15.75" customHeight="1" x14ac:dyDescent="0.3">
      <c r="D361" s="280"/>
    </row>
    <row r="362" spans="4:4" ht="15.75" customHeight="1" x14ac:dyDescent="0.3">
      <c r="D362" s="280"/>
    </row>
    <row r="363" spans="4:4" ht="15.75" customHeight="1" x14ac:dyDescent="0.3">
      <c r="D363" s="280"/>
    </row>
    <row r="364" spans="4:4" ht="15.75" customHeight="1" x14ac:dyDescent="0.3">
      <c r="D364" s="280"/>
    </row>
    <row r="365" spans="4:4" ht="15.75" customHeight="1" x14ac:dyDescent="0.3">
      <c r="D365" s="280"/>
    </row>
    <row r="366" spans="4:4" ht="15.75" customHeight="1" x14ac:dyDescent="0.3">
      <c r="D366" s="280"/>
    </row>
    <row r="367" spans="4:4" ht="15.75" customHeight="1" x14ac:dyDescent="0.3">
      <c r="D367" s="280"/>
    </row>
    <row r="368" spans="4:4" ht="15.75" customHeight="1" x14ac:dyDescent="0.3">
      <c r="D368" s="280"/>
    </row>
    <row r="369" spans="4:4" ht="15.75" customHeight="1" x14ac:dyDescent="0.3">
      <c r="D369" s="280"/>
    </row>
    <row r="370" spans="4:4" ht="15.75" customHeight="1" x14ac:dyDescent="0.3">
      <c r="D370" s="280"/>
    </row>
    <row r="371" spans="4:4" ht="15.75" customHeight="1" x14ac:dyDescent="0.3">
      <c r="D371" s="280"/>
    </row>
    <row r="372" spans="4:4" ht="15.75" customHeight="1" x14ac:dyDescent="0.3">
      <c r="D372" s="280"/>
    </row>
    <row r="373" spans="4:4" ht="15.75" customHeight="1" x14ac:dyDescent="0.3">
      <c r="D373" s="280"/>
    </row>
    <row r="374" spans="4:4" ht="15.75" customHeight="1" x14ac:dyDescent="0.3">
      <c r="D374" s="280"/>
    </row>
    <row r="375" spans="4:4" ht="15.75" customHeight="1" x14ac:dyDescent="0.3">
      <c r="D375" s="280"/>
    </row>
    <row r="376" spans="4:4" ht="15.75" customHeight="1" x14ac:dyDescent="0.3">
      <c r="D376" s="280"/>
    </row>
    <row r="377" spans="4:4" ht="15.75" customHeight="1" x14ac:dyDescent="0.3">
      <c r="D377" s="280"/>
    </row>
    <row r="378" spans="4:4" ht="15.75" customHeight="1" x14ac:dyDescent="0.3">
      <c r="D378" s="280"/>
    </row>
    <row r="379" spans="4:4" ht="15.75" customHeight="1" x14ac:dyDescent="0.3">
      <c r="D379" s="280"/>
    </row>
    <row r="380" spans="4:4" ht="15.75" customHeight="1" x14ac:dyDescent="0.3">
      <c r="D380" s="280"/>
    </row>
    <row r="381" spans="4:4" ht="15.75" customHeight="1" x14ac:dyDescent="0.3">
      <c r="D381" s="280"/>
    </row>
    <row r="382" spans="4:4" ht="15.75" customHeight="1" x14ac:dyDescent="0.3">
      <c r="D382" s="280"/>
    </row>
    <row r="383" spans="4:4" ht="15.75" customHeight="1" x14ac:dyDescent="0.3">
      <c r="D383" s="280"/>
    </row>
    <row r="384" spans="4:4" ht="15.75" customHeight="1" x14ac:dyDescent="0.3">
      <c r="D384" s="280"/>
    </row>
    <row r="385" spans="4:4" ht="15.75" customHeight="1" x14ac:dyDescent="0.3">
      <c r="D385" s="280"/>
    </row>
    <row r="386" spans="4:4" ht="15.75" customHeight="1" x14ac:dyDescent="0.3">
      <c r="D386" s="280"/>
    </row>
    <row r="387" spans="4:4" ht="15.75" customHeight="1" x14ac:dyDescent="0.3">
      <c r="D387" s="280"/>
    </row>
    <row r="388" spans="4:4" ht="15.75" customHeight="1" x14ac:dyDescent="0.3">
      <c r="D388" s="280"/>
    </row>
    <row r="389" spans="4:4" ht="15.75" customHeight="1" x14ac:dyDescent="0.3">
      <c r="D389" s="280"/>
    </row>
    <row r="390" spans="4:4" ht="15.75" customHeight="1" x14ac:dyDescent="0.3">
      <c r="D390" s="280"/>
    </row>
    <row r="391" spans="4:4" ht="15.75" customHeight="1" x14ac:dyDescent="0.3">
      <c r="D391" s="280"/>
    </row>
    <row r="392" spans="4:4" ht="15.75" customHeight="1" x14ac:dyDescent="0.3">
      <c r="D392" s="280"/>
    </row>
    <row r="393" spans="4:4" ht="15.75" customHeight="1" x14ac:dyDescent="0.3">
      <c r="D393" s="280"/>
    </row>
    <row r="394" spans="4:4" ht="15.75" customHeight="1" x14ac:dyDescent="0.3">
      <c r="D394" s="280"/>
    </row>
    <row r="395" spans="4:4" ht="15.75" customHeight="1" x14ac:dyDescent="0.3">
      <c r="D395" s="280"/>
    </row>
    <row r="396" spans="4:4" ht="15.75" customHeight="1" x14ac:dyDescent="0.3">
      <c r="D396" s="280"/>
    </row>
    <row r="397" spans="4:4" ht="15.75" customHeight="1" x14ac:dyDescent="0.3">
      <c r="D397" s="280"/>
    </row>
    <row r="398" spans="4:4" ht="15.75" customHeight="1" x14ac:dyDescent="0.3">
      <c r="D398" s="280"/>
    </row>
    <row r="399" spans="4:4" ht="15.75" customHeight="1" x14ac:dyDescent="0.3">
      <c r="D399" s="280"/>
    </row>
    <row r="400" spans="4:4" ht="15.75" customHeight="1" x14ac:dyDescent="0.3">
      <c r="D400" s="280"/>
    </row>
    <row r="401" spans="4:4" ht="15.75" customHeight="1" x14ac:dyDescent="0.3">
      <c r="D401" s="280"/>
    </row>
    <row r="402" spans="4:4" ht="15.75" customHeight="1" x14ac:dyDescent="0.3">
      <c r="D402" s="280"/>
    </row>
    <row r="403" spans="4:4" ht="15.75" customHeight="1" x14ac:dyDescent="0.3">
      <c r="D403" s="280"/>
    </row>
    <row r="404" spans="4:4" ht="15.75" customHeight="1" x14ac:dyDescent="0.3">
      <c r="D404" s="280"/>
    </row>
    <row r="405" spans="4:4" ht="15.75" customHeight="1" x14ac:dyDescent="0.3">
      <c r="D405" s="280"/>
    </row>
    <row r="406" spans="4:4" ht="15.75" customHeight="1" x14ac:dyDescent="0.3">
      <c r="D406" s="280"/>
    </row>
    <row r="407" spans="4:4" ht="15.75" customHeight="1" x14ac:dyDescent="0.3">
      <c r="D407" s="280"/>
    </row>
    <row r="408" spans="4:4" ht="15.75" customHeight="1" x14ac:dyDescent="0.3">
      <c r="D408" s="280"/>
    </row>
    <row r="409" spans="4:4" ht="15.75" customHeight="1" x14ac:dyDescent="0.3">
      <c r="D409" s="280"/>
    </row>
    <row r="410" spans="4:4" ht="15.75" customHeight="1" x14ac:dyDescent="0.3">
      <c r="D410" s="280"/>
    </row>
    <row r="411" spans="4:4" ht="15.75" customHeight="1" x14ac:dyDescent="0.3">
      <c r="D411" s="280"/>
    </row>
    <row r="412" spans="4:4" ht="15.75" customHeight="1" x14ac:dyDescent="0.3">
      <c r="D412" s="280"/>
    </row>
    <row r="413" spans="4:4" ht="15.75" customHeight="1" x14ac:dyDescent="0.3">
      <c r="D413" s="280"/>
    </row>
    <row r="414" spans="4:4" ht="15.75" customHeight="1" x14ac:dyDescent="0.3">
      <c r="D414" s="280"/>
    </row>
    <row r="415" spans="4:4" ht="15.75" customHeight="1" x14ac:dyDescent="0.3">
      <c r="D415" s="280"/>
    </row>
    <row r="416" spans="4:4" ht="15.75" customHeight="1" x14ac:dyDescent="0.3">
      <c r="D416" s="280"/>
    </row>
    <row r="417" spans="4:4" ht="15.75" customHeight="1" x14ac:dyDescent="0.3">
      <c r="D417" s="280"/>
    </row>
    <row r="418" spans="4:4" ht="15.75" customHeight="1" x14ac:dyDescent="0.3">
      <c r="D418" s="280"/>
    </row>
    <row r="419" spans="4:4" ht="15.75" customHeight="1" x14ac:dyDescent="0.3">
      <c r="D419" s="280"/>
    </row>
    <row r="420" spans="4:4" ht="15.75" customHeight="1" x14ac:dyDescent="0.3">
      <c r="D420" s="280"/>
    </row>
    <row r="421" spans="4:4" ht="15.75" customHeight="1" x14ac:dyDescent="0.3">
      <c r="D421" s="280"/>
    </row>
    <row r="422" spans="4:4" ht="15.75" customHeight="1" x14ac:dyDescent="0.3">
      <c r="D422" s="280"/>
    </row>
    <row r="423" spans="4:4" ht="15.75" customHeight="1" x14ac:dyDescent="0.3">
      <c r="D423" s="280"/>
    </row>
    <row r="424" spans="4:4" ht="15.75" customHeight="1" x14ac:dyDescent="0.3">
      <c r="D424" s="280"/>
    </row>
    <row r="425" spans="4:4" ht="15.75" customHeight="1" x14ac:dyDescent="0.3">
      <c r="D425" s="280"/>
    </row>
    <row r="426" spans="4:4" ht="15.75" customHeight="1" x14ac:dyDescent="0.3">
      <c r="D426" s="280"/>
    </row>
    <row r="427" spans="4:4" ht="15.75" customHeight="1" x14ac:dyDescent="0.3">
      <c r="D427" s="280"/>
    </row>
    <row r="428" spans="4:4" ht="15.75" customHeight="1" x14ac:dyDescent="0.3">
      <c r="D428" s="280"/>
    </row>
    <row r="429" spans="4:4" ht="15.75" customHeight="1" x14ac:dyDescent="0.3">
      <c r="D429" s="280"/>
    </row>
    <row r="430" spans="4:4" ht="15.75" customHeight="1" x14ac:dyDescent="0.3">
      <c r="D430" s="280"/>
    </row>
    <row r="431" spans="4:4" ht="15.75" customHeight="1" x14ac:dyDescent="0.3">
      <c r="D431" s="280"/>
    </row>
    <row r="432" spans="4:4" ht="15.75" customHeight="1" x14ac:dyDescent="0.3">
      <c r="D432" s="280"/>
    </row>
    <row r="433" spans="4:4" ht="15.75" customHeight="1" x14ac:dyDescent="0.3">
      <c r="D433" s="280"/>
    </row>
    <row r="434" spans="4:4" ht="15.75" customHeight="1" x14ac:dyDescent="0.3">
      <c r="D434" s="280"/>
    </row>
    <row r="435" spans="4:4" ht="15.75" customHeight="1" x14ac:dyDescent="0.3">
      <c r="D435" s="280"/>
    </row>
    <row r="436" spans="4:4" ht="15.75" customHeight="1" x14ac:dyDescent="0.3">
      <c r="D436" s="280"/>
    </row>
    <row r="437" spans="4:4" ht="15.75" customHeight="1" x14ac:dyDescent="0.3">
      <c r="D437" s="280"/>
    </row>
    <row r="438" spans="4:4" ht="15.75" customHeight="1" x14ac:dyDescent="0.3">
      <c r="D438" s="280"/>
    </row>
    <row r="439" spans="4:4" ht="15.75" customHeight="1" x14ac:dyDescent="0.3">
      <c r="D439" s="280"/>
    </row>
    <row r="440" spans="4:4" ht="15.75" customHeight="1" x14ac:dyDescent="0.3">
      <c r="D440" s="280"/>
    </row>
    <row r="441" spans="4:4" ht="15.75" customHeight="1" x14ac:dyDescent="0.3">
      <c r="D441" s="280"/>
    </row>
    <row r="442" spans="4:4" ht="15.75" customHeight="1" x14ac:dyDescent="0.3">
      <c r="D442" s="280"/>
    </row>
    <row r="443" spans="4:4" ht="15.75" customHeight="1" x14ac:dyDescent="0.3">
      <c r="D443" s="280"/>
    </row>
    <row r="444" spans="4:4" ht="15.75" customHeight="1" x14ac:dyDescent="0.3">
      <c r="D444" s="280"/>
    </row>
    <row r="445" spans="4:4" ht="15.75" customHeight="1" x14ac:dyDescent="0.3">
      <c r="D445" s="280"/>
    </row>
    <row r="446" spans="4:4" ht="15.75" customHeight="1" x14ac:dyDescent="0.3">
      <c r="D446" s="280"/>
    </row>
    <row r="447" spans="4:4" ht="15.75" customHeight="1" x14ac:dyDescent="0.3">
      <c r="D447" s="280"/>
    </row>
    <row r="448" spans="4:4" ht="15.75" customHeight="1" x14ac:dyDescent="0.3">
      <c r="D448" s="280"/>
    </row>
    <row r="449" spans="4:4" ht="15.75" customHeight="1" x14ac:dyDescent="0.3">
      <c r="D449" s="280"/>
    </row>
    <row r="450" spans="4:4" ht="15.75" customHeight="1" x14ac:dyDescent="0.3">
      <c r="D450" s="280"/>
    </row>
    <row r="451" spans="4:4" ht="15.75" customHeight="1" x14ac:dyDescent="0.3">
      <c r="D451" s="280"/>
    </row>
    <row r="452" spans="4:4" ht="15.75" customHeight="1" x14ac:dyDescent="0.3">
      <c r="D452" s="280"/>
    </row>
    <row r="453" spans="4:4" ht="15.75" customHeight="1" x14ac:dyDescent="0.3">
      <c r="D453" s="280"/>
    </row>
    <row r="454" spans="4:4" ht="15.75" customHeight="1" x14ac:dyDescent="0.3">
      <c r="D454" s="280"/>
    </row>
    <row r="455" spans="4:4" ht="15.75" customHeight="1" x14ac:dyDescent="0.3">
      <c r="D455" s="280"/>
    </row>
    <row r="456" spans="4:4" ht="15.75" customHeight="1" x14ac:dyDescent="0.3">
      <c r="D456" s="280"/>
    </row>
    <row r="457" spans="4:4" ht="15.75" customHeight="1" x14ac:dyDescent="0.3">
      <c r="D457" s="280"/>
    </row>
    <row r="458" spans="4:4" ht="15.75" customHeight="1" x14ac:dyDescent="0.3">
      <c r="D458" s="280"/>
    </row>
    <row r="459" spans="4:4" ht="15.75" customHeight="1" x14ac:dyDescent="0.3">
      <c r="D459" s="280"/>
    </row>
    <row r="460" spans="4:4" ht="15.75" customHeight="1" x14ac:dyDescent="0.3">
      <c r="D460" s="280"/>
    </row>
    <row r="461" spans="4:4" ht="15.75" customHeight="1" x14ac:dyDescent="0.3">
      <c r="D461" s="280"/>
    </row>
    <row r="462" spans="4:4" ht="15.75" customHeight="1" x14ac:dyDescent="0.3">
      <c r="D462" s="280"/>
    </row>
    <row r="463" spans="4:4" ht="15.75" customHeight="1" x14ac:dyDescent="0.3">
      <c r="D463" s="280"/>
    </row>
    <row r="464" spans="4:4" ht="15.75" customHeight="1" x14ac:dyDescent="0.3">
      <c r="D464" s="280"/>
    </row>
    <row r="465" spans="4:4" ht="15.75" customHeight="1" x14ac:dyDescent="0.3">
      <c r="D465" s="280"/>
    </row>
    <row r="466" spans="4:4" ht="15.75" customHeight="1" x14ac:dyDescent="0.3">
      <c r="D466" s="280"/>
    </row>
    <row r="467" spans="4:4" ht="15.75" customHeight="1" x14ac:dyDescent="0.3">
      <c r="D467" s="280"/>
    </row>
    <row r="468" spans="4:4" ht="15.75" customHeight="1" x14ac:dyDescent="0.3">
      <c r="D468" s="280"/>
    </row>
    <row r="469" spans="4:4" ht="15.75" customHeight="1" x14ac:dyDescent="0.3">
      <c r="D469" s="280"/>
    </row>
    <row r="470" spans="4:4" ht="15.75" customHeight="1" x14ac:dyDescent="0.3">
      <c r="D470" s="280"/>
    </row>
    <row r="471" spans="4:4" ht="15.75" customHeight="1" x14ac:dyDescent="0.3">
      <c r="D471" s="280"/>
    </row>
    <row r="472" spans="4:4" ht="15.75" customHeight="1" x14ac:dyDescent="0.3">
      <c r="D472" s="280"/>
    </row>
    <row r="473" spans="4:4" ht="15.75" customHeight="1" x14ac:dyDescent="0.3">
      <c r="D473" s="280"/>
    </row>
    <row r="474" spans="4:4" ht="15.75" customHeight="1" x14ac:dyDescent="0.3">
      <c r="D474" s="280"/>
    </row>
    <row r="475" spans="4:4" ht="15.75" customHeight="1" x14ac:dyDescent="0.3">
      <c r="D475" s="280"/>
    </row>
    <row r="476" spans="4:4" ht="15.75" customHeight="1" x14ac:dyDescent="0.3">
      <c r="D476" s="280"/>
    </row>
    <row r="477" spans="4:4" ht="15.75" customHeight="1" x14ac:dyDescent="0.3">
      <c r="D477" s="280"/>
    </row>
    <row r="478" spans="4:4" ht="15.75" customHeight="1" x14ac:dyDescent="0.3">
      <c r="D478" s="280"/>
    </row>
    <row r="479" spans="4:4" ht="15.75" customHeight="1" x14ac:dyDescent="0.3">
      <c r="D479" s="280"/>
    </row>
    <row r="480" spans="4:4" ht="15.75" customHeight="1" x14ac:dyDescent="0.3">
      <c r="D480" s="280"/>
    </row>
    <row r="481" spans="4:4" ht="15.75" customHeight="1" x14ac:dyDescent="0.3">
      <c r="D481" s="280"/>
    </row>
    <row r="482" spans="4:4" ht="15.75" customHeight="1" x14ac:dyDescent="0.3">
      <c r="D482" s="280"/>
    </row>
    <row r="483" spans="4:4" ht="15.75" customHeight="1" x14ac:dyDescent="0.3">
      <c r="D483" s="280"/>
    </row>
    <row r="484" spans="4:4" ht="15.75" customHeight="1" x14ac:dyDescent="0.3">
      <c r="D484" s="280"/>
    </row>
    <row r="485" spans="4:4" ht="15.75" customHeight="1" x14ac:dyDescent="0.3">
      <c r="D485" s="280"/>
    </row>
    <row r="486" spans="4:4" ht="15.75" customHeight="1" x14ac:dyDescent="0.3">
      <c r="D486" s="280"/>
    </row>
    <row r="487" spans="4:4" ht="15.75" customHeight="1" x14ac:dyDescent="0.3">
      <c r="D487" s="280"/>
    </row>
    <row r="488" spans="4:4" ht="15.75" customHeight="1" x14ac:dyDescent="0.3">
      <c r="D488" s="280"/>
    </row>
    <row r="489" spans="4:4" ht="15.75" customHeight="1" x14ac:dyDescent="0.3">
      <c r="D489" s="280"/>
    </row>
    <row r="490" spans="4:4" ht="15.75" customHeight="1" x14ac:dyDescent="0.3">
      <c r="D490" s="280"/>
    </row>
    <row r="491" spans="4:4" ht="15.75" customHeight="1" x14ac:dyDescent="0.3">
      <c r="D491" s="280"/>
    </row>
    <row r="492" spans="4:4" ht="15.75" customHeight="1" x14ac:dyDescent="0.3">
      <c r="D492" s="280"/>
    </row>
    <row r="493" spans="4:4" ht="15.75" customHeight="1" x14ac:dyDescent="0.3">
      <c r="D493" s="280"/>
    </row>
    <row r="494" spans="4:4" ht="15.75" customHeight="1" x14ac:dyDescent="0.3">
      <c r="D494" s="280"/>
    </row>
    <row r="495" spans="4:4" ht="15.75" customHeight="1" x14ac:dyDescent="0.3">
      <c r="D495" s="280"/>
    </row>
    <row r="496" spans="4:4" ht="15.75" customHeight="1" x14ac:dyDescent="0.3">
      <c r="D496" s="280"/>
    </row>
    <row r="497" spans="4:4" ht="15.75" customHeight="1" x14ac:dyDescent="0.3">
      <c r="D497" s="280"/>
    </row>
    <row r="498" spans="4:4" ht="15.75" customHeight="1" x14ac:dyDescent="0.3">
      <c r="D498" s="280"/>
    </row>
    <row r="499" spans="4:4" ht="15.75" customHeight="1" x14ac:dyDescent="0.3">
      <c r="D499" s="280"/>
    </row>
    <row r="500" spans="4:4" ht="15.75" customHeight="1" x14ac:dyDescent="0.3">
      <c r="D500" s="280"/>
    </row>
    <row r="501" spans="4:4" ht="15.75" customHeight="1" x14ac:dyDescent="0.3">
      <c r="D501" s="280"/>
    </row>
    <row r="502" spans="4:4" ht="15.75" customHeight="1" x14ac:dyDescent="0.3">
      <c r="D502" s="280"/>
    </row>
    <row r="503" spans="4:4" ht="15.75" customHeight="1" x14ac:dyDescent="0.3">
      <c r="D503" s="280"/>
    </row>
    <row r="504" spans="4:4" ht="15.75" customHeight="1" x14ac:dyDescent="0.3">
      <c r="D504" s="280"/>
    </row>
    <row r="505" spans="4:4" ht="15.75" customHeight="1" x14ac:dyDescent="0.3">
      <c r="D505" s="280"/>
    </row>
    <row r="506" spans="4:4" ht="15.75" customHeight="1" x14ac:dyDescent="0.3">
      <c r="D506" s="280"/>
    </row>
    <row r="507" spans="4:4" ht="15.75" customHeight="1" x14ac:dyDescent="0.3">
      <c r="D507" s="280"/>
    </row>
    <row r="508" spans="4:4" ht="15.75" customHeight="1" x14ac:dyDescent="0.3">
      <c r="D508" s="280"/>
    </row>
    <row r="509" spans="4:4" ht="15.75" customHeight="1" x14ac:dyDescent="0.3">
      <c r="D509" s="280"/>
    </row>
    <row r="510" spans="4:4" ht="15.75" customHeight="1" x14ac:dyDescent="0.3">
      <c r="D510" s="280"/>
    </row>
    <row r="511" spans="4:4" ht="15.75" customHeight="1" x14ac:dyDescent="0.3">
      <c r="D511" s="280"/>
    </row>
    <row r="512" spans="4:4" ht="15.75" customHeight="1" x14ac:dyDescent="0.3">
      <c r="D512" s="280"/>
    </row>
    <row r="513" spans="4:4" ht="15.75" customHeight="1" x14ac:dyDescent="0.3">
      <c r="D513" s="280"/>
    </row>
    <row r="514" spans="4:4" ht="15.75" customHeight="1" x14ac:dyDescent="0.3">
      <c r="D514" s="280"/>
    </row>
    <row r="515" spans="4:4" ht="15.75" customHeight="1" x14ac:dyDescent="0.3">
      <c r="D515" s="280"/>
    </row>
    <row r="516" spans="4:4" ht="15.75" customHeight="1" x14ac:dyDescent="0.3">
      <c r="D516" s="280"/>
    </row>
    <row r="517" spans="4:4" ht="15.75" customHeight="1" x14ac:dyDescent="0.3">
      <c r="D517" s="280"/>
    </row>
    <row r="518" spans="4:4" ht="15.75" customHeight="1" x14ac:dyDescent="0.3">
      <c r="D518" s="280"/>
    </row>
    <row r="519" spans="4:4" ht="15.75" customHeight="1" x14ac:dyDescent="0.3">
      <c r="D519" s="280"/>
    </row>
    <row r="520" spans="4:4" ht="15.75" customHeight="1" x14ac:dyDescent="0.3">
      <c r="D520" s="280"/>
    </row>
    <row r="521" spans="4:4" ht="15.75" customHeight="1" x14ac:dyDescent="0.3">
      <c r="D521" s="280"/>
    </row>
    <row r="522" spans="4:4" ht="15.75" customHeight="1" x14ac:dyDescent="0.3">
      <c r="D522" s="280"/>
    </row>
    <row r="523" spans="4:4" ht="15.75" customHeight="1" x14ac:dyDescent="0.3">
      <c r="D523" s="280"/>
    </row>
    <row r="524" spans="4:4" ht="15.75" customHeight="1" x14ac:dyDescent="0.3">
      <c r="D524" s="280"/>
    </row>
    <row r="525" spans="4:4" ht="15.75" customHeight="1" x14ac:dyDescent="0.3">
      <c r="D525" s="280"/>
    </row>
    <row r="526" spans="4:4" ht="15.75" customHeight="1" x14ac:dyDescent="0.3">
      <c r="D526" s="280"/>
    </row>
    <row r="527" spans="4:4" ht="15.75" customHeight="1" x14ac:dyDescent="0.3">
      <c r="D527" s="280"/>
    </row>
    <row r="528" spans="4:4" ht="15.75" customHeight="1" x14ac:dyDescent="0.3">
      <c r="D528" s="280"/>
    </row>
    <row r="529" spans="4:4" ht="15.75" customHeight="1" x14ac:dyDescent="0.3">
      <c r="D529" s="280"/>
    </row>
    <row r="530" spans="4:4" ht="15.75" customHeight="1" x14ac:dyDescent="0.3">
      <c r="D530" s="280"/>
    </row>
    <row r="531" spans="4:4" ht="15.75" customHeight="1" x14ac:dyDescent="0.3">
      <c r="D531" s="280"/>
    </row>
    <row r="532" spans="4:4" ht="15.75" customHeight="1" x14ac:dyDescent="0.3">
      <c r="D532" s="280"/>
    </row>
    <row r="533" spans="4:4" ht="15.75" customHeight="1" x14ac:dyDescent="0.3">
      <c r="D533" s="280"/>
    </row>
    <row r="534" spans="4:4" ht="15.75" customHeight="1" x14ac:dyDescent="0.3">
      <c r="D534" s="280"/>
    </row>
    <row r="535" spans="4:4" ht="15.75" customHeight="1" x14ac:dyDescent="0.3">
      <c r="D535" s="280"/>
    </row>
    <row r="536" spans="4:4" ht="15.75" customHeight="1" x14ac:dyDescent="0.3">
      <c r="D536" s="280"/>
    </row>
    <row r="537" spans="4:4" ht="15.75" customHeight="1" x14ac:dyDescent="0.3">
      <c r="D537" s="280"/>
    </row>
    <row r="538" spans="4:4" ht="15.75" customHeight="1" x14ac:dyDescent="0.3">
      <c r="D538" s="280"/>
    </row>
    <row r="539" spans="4:4" ht="15.75" customHeight="1" x14ac:dyDescent="0.3">
      <c r="D539" s="280"/>
    </row>
    <row r="540" spans="4:4" ht="15.75" customHeight="1" x14ac:dyDescent="0.3">
      <c r="D540" s="280"/>
    </row>
    <row r="541" spans="4:4" ht="15.75" customHeight="1" x14ac:dyDescent="0.3">
      <c r="D541" s="280"/>
    </row>
    <row r="542" spans="4:4" ht="15.75" customHeight="1" x14ac:dyDescent="0.3">
      <c r="D542" s="280"/>
    </row>
    <row r="543" spans="4:4" ht="15.75" customHeight="1" x14ac:dyDescent="0.3">
      <c r="D543" s="280"/>
    </row>
    <row r="544" spans="4:4" ht="15.75" customHeight="1" x14ac:dyDescent="0.3">
      <c r="D544" s="280"/>
    </row>
    <row r="545" spans="4:4" ht="15.75" customHeight="1" x14ac:dyDescent="0.3">
      <c r="D545" s="280"/>
    </row>
    <row r="546" spans="4:4" ht="15.75" customHeight="1" x14ac:dyDescent="0.3">
      <c r="D546" s="280"/>
    </row>
    <row r="547" spans="4:4" ht="15.75" customHeight="1" x14ac:dyDescent="0.3">
      <c r="D547" s="280"/>
    </row>
    <row r="548" spans="4:4" ht="15.75" customHeight="1" x14ac:dyDescent="0.3">
      <c r="D548" s="280"/>
    </row>
    <row r="549" spans="4:4" ht="15.75" customHeight="1" x14ac:dyDescent="0.3">
      <c r="D549" s="280"/>
    </row>
    <row r="550" spans="4:4" ht="15.75" customHeight="1" x14ac:dyDescent="0.3">
      <c r="D550" s="280"/>
    </row>
    <row r="551" spans="4:4" ht="15.75" customHeight="1" x14ac:dyDescent="0.3">
      <c r="D551" s="280"/>
    </row>
    <row r="552" spans="4:4" ht="15.75" customHeight="1" x14ac:dyDescent="0.3">
      <c r="D552" s="280"/>
    </row>
    <row r="553" spans="4:4" ht="15.75" customHeight="1" x14ac:dyDescent="0.3">
      <c r="D553" s="280"/>
    </row>
    <row r="554" spans="4:4" ht="15.75" customHeight="1" x14ac:dyDescent="0.3">
      <c r="D554" s="280"/>
    </row>
    <row r="555" spans="4:4" ht="15.75" customHeight="1" x14ac:dyDescent="0.3">
      <c r="D555" s="280"/>
    </row>
    <row r="556" spans="4:4" ht="15.75" customHeight="1" x14ac:dyDescent="0.3">
      <c r="D556" s="280"/>
    </row>
    <row r="557" spans="4:4" ht="15.75" customHeight="1" x14ac:dyDescent="0.3">
      <c r="D557" s="280"/>
    </row>
    <row r="558" spans="4:4" ht="15.75" customHeight="1" x14ac:dyDescent="0.3">
      <c r="D558" s="280"/>
    </row>
    <row r="559" spans="4:4" ht="15.75" customHeight="1" x14ac:dyDescent="0.3">
      <c r="D559" s="280"/>
    </row>
    <row r="560" spans="4:4" ht="15.75" customHeight="1" x14ac:dyDescent="0.3">
      <c r="D560" s="280"/>
    </row>
    <row r="561" spans="4:4" ht="15.75" customHeight="1" x14ac:dyDescent="0.3">
      <c r="D561" s="280"/>
    </row>
    <row r="562" spans="4:4" ht="15.75" customHeight="1" x14ac:dyDescent="0.3">
      <c r="D562" s="280"/>
    </row>
    <row r="563" spans="4:4" ht="15.75" customHeight="1" x14ac:dyDescent="0.3">
      <c r="D563" s="280"/>
    </row>
    <row r="564" spans="4:4" ht="15.75" customHeight="1" x14ac:dyDescent="0.3">
      <c r="D564" s="280"/>
    </row>
    <row r="565" spans="4:4" ht="15.75" customHeight="1" x14ac:dyDescent="0.3">
      <c r="D565" s="280"/>
    </row>
    <row r="566" spans="4:4" ht="15.75" customHeight="1" x14ac:dyDescent="0.3">
      <c r="D566" s="280"/>
    </row>
    <row r="567" spans="4:4" ht="15.75" customHeight="1" x14ac:dyDescent="0.3">
      <c r="D567" s="280"/>
    </row>
    <row r="568" spans="4:4" ht="15.75" customHeight="1" x14ac:dyDescent="0.3">
      <c r="D568" s="280"/>
    </row>
    <row r="569" spans="4:4" ht="15.75" customHeight="1" x14ac:dyDescent="0.3">
      <c r="D569" s="280"/>
    </row>
    <row r="570" spans="4:4" ht="15.75" customHeight="1" x14ac:dyDescent="0.3">
      <c r="D570" s="280"/>
    </row>
    <row r="571" spans="4:4" ht="15.75" customHeight="1" x14ac:dyDescent="0.3">
      <c r="D571" s="280"/>
    </row>
    <row r="572" spans="4:4" ht="15.75" customHeight="1" x14ac:dyDescent="0.3">
      <c r="D572" s="280"/>
    </row>
    <row r="573" spans="4:4" ht="15.75" customHeight="1" x14ac:dyDescent="0.3">
      <c r="D573" s="280"/>
    </row>
    <row r="574" spans="4:4" ht="15.75" customHeight="1" x14ac:dyDescent="0.3">
      <c r="D574" s="280"/>
    </row>
    <row r="575" spans="4:4" ht="15.75" customHeight="1" x14ac:dyDescent="0.3">
      <c r="D575" s="280"/>
    </row>
    <row r="576" spans="4:4" ht="15.75" customHeight="1" x14ac:dyDescent="0.3">
      <c r="D576" s="280"/>
    </row>
    <row r="577" spans="4:4" ht="15.75" customHeight="1" x14ac:dyDescent="0.3">
      <c r="D577" s="280"/>
    </row>
    <row r="578" spans="4:4" ht="15.75" customHeight="1" x14ac:dyDescent="0.3">
      <c r="D578" s="280"/>
    </row>
    <row r="579" spans="4:4" ht="15.75" customHeight="1" x14ac:dyDescent="0.3">
      <c r="D579" s="280"/>
    </row>
    <row r="580" spans="4:4" ht="15.75" customHeight="1" x14ac:dyDescent="0.3">
      <c r="D580" s="280"/>
    </row>
    <row r="581" spans="4:4" ht="15.75" customHeight="1" x14ac:dyDescent="0.3">
      <c r="D581" s="280"/>
    </row>
    <row r="582" spans="4:4" ht="15.75" customHeight="1" x14ac:dyDescent="0.3">
      <c r="D582" s="280"/>
    </row>
    <row r="583" spans="4:4" ht="15.75" customHeight="1" x14ac:dyDescent="0.3">
      <c r="D583" s="280"/>
    </row>
    <row r="584" spans="4:4" ht="15.75" customHeight="1" x14ac:dyDescent="0.3">
      <c r="D584" s="280"/>
    </row>
    <row r="585" spans="4:4" ht="15.75" customHeight="1" x14ac:dyDescent="0.3">
      <c r="D585" s="280"/>
    </row>
    <row r="586" spans="4:4" ht="15.75" customHeight="1" x14ac:dyDescent="0.3">
      <c r="D586" s="280"/>
    </row>
    <row r="587" spans="4:4" ht="15.75" customHeight="1" x14ac:dyDescent="0.3">
      <c r="D587" s="280"/>
    </row>
    <row r="588" spans="4:4" ht="15.75" customHeight="1" x14ac:dyDescent="0.3">
      <c r="D588" s="280"/>
    </row>
    <row r="589" spans="4:4" ht="15.75" customHeight="1" x14ac:dyDescent="0.3">
      <c r="D589" s="280"/>
    </row>
    <row r="590" spans="4:4" ht="15.75" customHeight="1" x14ac:dyDescent="0.3">
      <c r="D590" s="280"/>
    </row>
    <row r="591" spans="4:4" ht="15.75" customHeight="1" x14ac:dyDescent="0.3">
      <c r="D591" s="280"/>
    </row>
    <row r="592" spans="4:4" ht="15.75" customHeight="1" x14ac:dyDescent="0.3">
      <c r="D592" s="280"/>
    </row>
    <row r="593" spans="4:4" ht="15.75" customHeight="1" x14ac:dyDescent="0.3">
      <c r="D593" s="280"/>
    </row>
    <row r="594" spans="4:4" ht="15.75" customHeight="1" x14ac:dyDescent="0.3">
      <c r="D594" s="280"/>
    </row>
    <row r="595" spans="4:4" ht="15.75" customHeight="1" x14ac:dyDescent="0.3">
      <c r="D595" s="280"/>
    </row>
    <row r="596" spans="4:4" ht="15.75" customHeight="1" x14ac:dyDescent="0.3">
      <c r="D596" s="280"/>
    </row>
    <row r="597" spans="4:4" ht="15.75" customHeight="1" x14ac:dyDescent="0.3">
      <c r="D597" s="280"/>
    </row>
    <row r="598" spans="4:4" ht="15.75" customHeight="1" x14ac:dyDescent="0.3">
      <c r="D598" s="280"/>
    </row>
    <row r="599" spans="4:4" ht="15.75" customHeight="1" x14ac:dyDescent="0.3">
      <c r="D599" s="280"/>
    </row>
    <row r="600" spans="4:4" ht="15.75" customHeight="1" x14ac:dyDescent="0.3">
      <c r="D600" s="280"/>
    </row>
    <row r="601" spans="4:4" ht="15.75" customHeight="1" x14ac:dyDescent="0.3">
      <c r="D601" s="280"/>
    </row>
    <row r="602" spans="4:4" ht="15.75" customHeight="1" x14ac:dyDescent="0.3">
      <c r="D602" s="280"/>
    </row>
    <row r="603" spans="4:4" ht="15.75" customHeight="1" x14ac:dyDescent="0.3">
      <c r="D603" s="280"/>
    </row>
    <row r="604" spans="4:4" ht="15.75" customHeight="1" x14ac:dyDescent="0.3">
      <c r="D604" s="280"/>
    </row>
    <row r="605" spans="4:4" ht="15.75" customHeight="1" x14ac:dyDescent="0.3">
      <c r="D605" s="280"/>
    </row>
    <row r="606" spans="4:4" ht="15.75" customHeight="1" x14ac:dyDescent="0.3">
      <c r="D606" s="280"/>
    </row>
    <row r="607" spans="4:4" ht="15.75" customHeight="1" x14ac:dyDescent="0.3">
      <c r="D607" s="280"/>
    </row>
    <row r="608" spans="4:4" ht="15.75" customHeight="1" x14ac:dyDescent="0.3">
      <c r="D608" s="280"/>
    </row>
    <row r="609" spans="4:4" ht="15.75" customHeight="1" x14ac:dyDescent="0.3">
      <c r="D609" s="280"/>
    </row>
    <row r="610" spans="4:4" ht="15.75" customHeight="1" x14ac:dyDescent="0.3">
      <c r="D610" s="280"/>
    </row>
    <row r="611" spans="4:4" ht="15.75" customHeight="1" x14ac:dyDescent="0.3">
      <c r="D611" s="280"/>
    </row>
    <row r="612" spans="4:4" ht="15.75" customHeight="1" x14ac:dyDescent="0.3">
      <c r="D612" s="280"/>
    </row>
    <row r="613" spans="4:4" ht="15.75" customHeight="1" x14ac:dyDescent="0.3">
      <c r="D613" s="280"/>
    </row>
    <row r="614" spans="4:4" ht="15.75" customHeight="1" x14ac:dyDescent="0.3">
      <c r="D614" s="280"/>
    </row>
    <row r="615" spans="4:4" ht="15.75" customHeight="1" x14ac:dyDescent="0.3">
      <c r="D615" s="280"/>
    </row>
    <row r="616" spans="4:4" ht="15.75" customHeight="1" x14ac:dyDescent="0.3">
      <c r="D616" s="280"/>
    </row>
    <row r="617" spans="4:4" ht="15.75" customHeight="1" x14ac:dyDescent="0.3">
      <c r="D617" s="280"/>
    </row>
    <row r="618" spans="4:4" ht="15.75" customHeight="1" x14ac:dyDescent="0.3">
      <c r="D618" s="280"/>
    </row>
    <row r="619" spans="4:4" ht="15.75" customHeight="1" x14ac:dyDescent="0.3">
      <c r="D619" s="280"/>
    </row>
    <row r="620" spans="4:4" ht="15.75" customHeight="1" x14ac:dyDescent="0.3">
      <c r="D620" s="280"/>
    </row>
    <row r="621" spans="4:4" ht="15.75" customHeight="1" x14ac:dyDescent="0.3">
      <c r="D621" s="280"/>
    </row>
    <row r="622" spans="4:4" ht="15.75" customHeight="1" x14ac:dyDescent="0.3">
      <c r="D622" s="280"/>
    </row>
    <row r="623" spans="4:4" ht="15.75" customHeight="1" x14ac:dyDescent="0.3">
      <c r="D623" s="280"/>
    </row>
    <row r="624" spans="4:4" ht="15.75" customHeight="1" x14ac:dyDescent="0.3">
      <c r="D624" s="280"/>
    </row>
    <row r="625" spans="4:4" ht="15.75" customHeight="1" x14ac:dyDescent="0.3">
      <c r="D625" s="280"/>
    </row>
    <row r="626" spans="4:4" ht="15.75" customHeight="1" x14ac:dyDescent="0.3">
      <c r="D626" s="280"/>
    </row>
    <row r="627" spans="4:4" ht="15.75" customHeight="1" x14ac:dyDescent="0.3">
      <c r="D627" s="280"/>
    </row>
    <row r="628" spans="4:4" ht="15.75" customHeight="1" x14ac:dyDescent="0.3">
      <c r="D628" s="280"/>
    </row>
    <row r="629" spans="4:4" ht="15.75" customHeight="1" x14ac:dyDescent="0.3">
      <c r="D629" s="280"/>
    </row>
    <row r="630" spans="4:4" ht="15.75" customHeight="1" x14ac:dyDescent="0.3">
      <c r="D630" s="280"/>
    </row>
    <row r="631" spans="4:4" ht="15.75" customHeight="1" x14ac:dyDescent="0.3">
      <c r="D631" s="280"/>
    </row>
    <row r="632" spans="4:4" ht="15.75" customHeight="1" x14ac:dyDescent="0.3">
      <c r="D632" s="280"/>
    </row>
    <row r="633" spans="4:4" ht="15.75" customHeight="1" x14ac:dyDescent="0.3">
      <c r="D633" s="280"/>
    </row>
    <row r="634" spans="4:4" ht="15.75" customHeight="1" x14ac:dyDescent="0.3">
      <c r="D634" s="280"/>
    </row>
    <row r="635" spans="4:4" ht="15.75" customHeight="1" x14ac:dyDescent="0.3">
      <c r="D635" s="280"/>
    </row>
    <row r="636" spans="4:4" ht="15.75" customHeight="1" x14ac:dyDescent="0.3">
      <c r="D636" s="280"/>
    </row>
    <row r="637" spans="4:4" ht="15.75" customHeight="1" x14ac:dyDescent="0.3">
      <c r="D637" s="280"/>
    </row>
    <row r="638" spans="4:4" ht="15.75" customHeight="1" x14ac:dyDescent="0.3">
      <c r="D638" s="280"/>
    </row>
    <row r="639" spans="4:4" ht="15.75" customHeight="1" x14ac:dyDescent="0.3">
      <c r="D639" s="280"/>
    </row>
    <row r="640" spans="4:4" ht="15.75" customHeight="1" x14ac:dyDescent="0.3">
      <c r="D640" s="280"/>
    </row>
    <row r="641" spans="4:4" ht="15.75" customHeight="1" x14ac:dyDescent="0.3">
      <c r="D641" s="280"/>
    </row>
    <row r="642" spans="4:4" ht="15.75" customHeight="1" x14ac:dyDescent="0.3">
      <c r="D642" s="280"/>
    </row>
    <row r="643" spans="4:4" ht="15.75" customHeight="1" x14ac:dyDescent="0.3">
      <c r="D643" s="280"/>
    </row>
    <row r="644" spans="4:4" ht="15.75" customHeight="1" x14ac:dyDescent="0.3">
      <c r="D644" s="280"/>
    </row>
    <row r="645" spans="4:4" ht="15.75" customHeight="1" x14ac:dyDescent="0.3">
      <c r="D645" s="280"/>
    </row>
    <row r="646" spans="4:4" ht="15.75" customHeight="1" x14ac:dyDescent="0.3">
      <c r="D646" s="280"/>
    </row>
    <row r="647" spans="4:4" ht="15.75" customHeight="1" x14ac:dyDescent="0.3">
      <c r="D647" s="280"/>
    </row>
    <row r="648" spans="4:4" ht="15.75" customHeight="1" x14ac:dyDescent="0.3">
      <c r="D648" s="280"/>
    </row>
    <row r="649" spans="4:4" ht="15.75" customHeight="1" x14ac:dyDescent="0.3">
      <c r="D649" s="280"/>
    </row>
    <row r="650" spans="4:4" ht="15.75" customHeight="1" x14ac:dyDescent="0.3">
      <c r="D650" s="280"/>
    </row>
    <row r="651" spans="4:4" ht="15.75" customHeight="1" x14ac:dyDescent="0.3">
      <c r="D651" s="280"/>
    </row>
    <row r="652" spans="4:4" ht="15.75" customHeight="1" x14ac:dyDescent="0.3">
      <c r="D652" s="280"/>
    </row>
    <row r="653" spans="4:4" ht="15.75" customHeight="1" x14ac:dyDescent="0.3">
      <c r="D653" s="280"/>
    </row>
    <row r="654" spans="4:4" ht="15.75" customHeight="1" x14ac:dyDescent="0.3">
      <c r="D654" s="280"/>
    </row>
    <row r="655" spans="4:4" ht="15.75" customHeight="1" x14ac:dyDescent="0.3">
      <c r="D655" s="280"/>
    </row>
    <row r="656" spans="4:4" ht="15.75" customHeight="1" x14ac:dyDescent="0.3">
      <c r="D656" s="280"/>
    </row>
    <row r="657" spans="4:4" ht="15.75" customHeight="1" x14ac:dyDescent="0.3">
      <c r="D657" s="280"/>
    </row>
    <row r="658" spans="4:4" ht="15.75" customHeight="1" x14ac:dyDescent="0.3">
      <c r="D658" s="280"/>
    </row>
    <row r="659" spans="4:4" ht="15.75" customHeight="1" x14ac:dyDescent="0.3">
      <c r="D659" s="280"/>
    </row>
    <row r="660" spans="4:4" ht="15.75" customHeight="1" x14ac:dyDescent="0.3">
      <c r="D660" s="280"/>
    </row>
    <row r="661" spans="4:4" ht="15.75" customHeight="1" x14ac:dyDescent="0.3">
      <c r="D661" s="280"/>
    </row>
    <row r="662" spans="4:4" ht="15.75" customHeight="1" x14ac:dyDescent="0.3">
      <c r="D662" s="280"/>
    </row>
    <row r="663" spans="4:4" ht="15.75" customHeight="1" x14ac:dyDescent="0.3">
      <c r="D663" s="280"/>
    </row>
    <row r="664" spans="4:4" ht="15.75" customHeight="1" x14ac:dyDescent="0.3">
      <c r="D664" s="280"/>
    </row>
    <row r="665" spans="4:4" ht="15.75" customHeight="1" x14ac:dyDescent="0.3">
      <c r="D665" s="280"/>
    </row>
    <row r="666" spans="4:4" ht="15.75" customHeight="1" x14ac:dyDescent="0.3">
      <c r="D666" s="280"/>
    </row>
    <row r="667" spans="4:4" ht="15.75" customHeight="1" x14ac:dyDescent="0.3">
      <c r="D667" s="280"/>
    </row>
    <row r="668" spans="4:4" ht="15.75" customHeight="1" x14ac:dyDescent="0.3">
      <c r="D668" s="280"/>
    </row>
    <row r="669" spans="4:4" ht="15.75" customHeight="1" x14ac:dyDescent="0.3">
      <c r="D669" s="280"/>
    </row>
    <row r="670" spans="4:4" ht="15.75" customHeight="1" x14ac:dyDescent="0.3">
      <c r="D670" s="280"/>
    </row>
    <row r="671" spans="4:4" ht="15.75" customHeight="1" x14ac:dyDescent="0.3">
      <c r="D671" s="280"/>
    </row>
    <row r="672" spans="4:4" ht="15.75" customHeight="1" x14ac:dyDescent="0.3">
      <c r="D672" s="280"/>
    </row>
    <row r="673" spans="4:4" ht="15.75" customHeight="1" x14ac:dyDescent="0.3">
      <c r="D673" s="280"/>
    </row>
    <row r="674" spans="4:4" ht="15.75" customHeight="1" x14ac:dyDescent="0.3">
      <c r="D674" s="280"/>
    </row>
    <row r="675" spans="4:4" ht="15.75" customHeight="1" x14ac:dyDescent="0.3">
      <c r="D675" s="280"/>
    </row>
    <row r="676" spans="4:4" ht="15.75" customHeight="1" x14ac:dyDescent="0.3">
      <c r="D676" s="280"/>
    </row>
    <row r="677" spans="4:4" ht="15.75" customHeight="1" x14ac:dyDescent="0.3">
      <c r="D677" s="280"/>
    </row>
    <row r="678" spans="4:4" ht="15.75" customHeight="1" x14ac:dyDescent="0.3">
      <c r="D678" s="280"/>
    </row>
    <row r="679" spans="4:4" ht="15.75" customHeight="1" x14ac:dyDescent="0.3">
      <c r="D679" s="280"/>
    </row>
    <row r="680" spans="4:4" ht="15.75" customHeight="1" x14ac:dyDescent="0.3">
      <c r="D680" s="280"/>
    </row>
    <row r="681" spans="4:4" ht="15.75" customHeight="1" x14ac:dyDescent="0.3">
      <c r="D681" s="280"/>
    </row>
    <row r="682" spans="4:4" ht="15.75" customHeight="1" x14ac:dyDescent="0.3">
      <c r="D682" s="280"/>
    </row>
    <row r="683" spans="4:4" ht="15.75" customHeight="1" x14ac:dyDescent="0.3">
      <c r="D683" s="280"/>
    </row>
    <row r="684" spans="4:4" ht="15.75" customHeight="1" x14ac:dyDescent="0.3">
      <c r="D684" s="280"/>
    </row>
    <row r="685" spans="4:4" ht="15.75" customHeight="1" x14ac:dyDescent="0.3">
      <c r="D685" s="280"/>
    </row>
    <row r="686" spans="4:4" ht="15.75" customHeight="1" x14ac:dyDescent="0.3">
      <c r="D686" s="280"/>
    </row>
    <row r="687" spans="4:4" ht="15.75" customHeight="1" x14ac:dyDescent="0.3">
      <c r="D687" s="280"/>
    </row>
    <row r="688" spans="4:4" ht="15.75" customHeight="1" x14ac:dyDescent="0.3">
      <c r="D688" s="280"/>
    </row>
    <row r="689" spans="4:4" ht="15.75" customHeight="1" x14ac:dyDescent="0.3">
      <c r="D689" s="280"/>
    </row>
    <row r="690" spans="4:4" ht="15.75" customHeight="1" x14ac:dyDescent="0.3">
      <c r="D690" s="280"/>
    </row>
    <row r="691" spans="4:4" ht="15.75" customHeight="1" x14ac:dyDescent="0.3">
      <c r="D691" s="280"/>
    </row>
    <row r="692" spans="4:4" ht="15.75" customHeight="1" x14ac:dyDescent="0.3">
      <c r="D692" s="280"/>
    </row>
    <row r="693" spans="4:4" ht="15.75" customHeight="1" x14ac:dyDescent="0.3">
      <c r="D693" s="280"/>
    </row>
    <row r="694" spans="4:4" ht="15.75" customHeight="1" x14ac:dyDescent="0.3">
      <c r="D694" s="280"/>
    </row>
    <row r="695" spans="4:4" ht="15.75" customHeight="1" x14ac:dyDescent="0.3">
      <c r="D695" s="280"/>
    </row>
    <row r="696" spans="4:4" ht="15.75" customHeight="1" x14ac:dyDescent="0.3">
      <c r="D696" s="280"/>
    </row>
    <row r="697" spans="4:4" ht="15.75" customHeight="1" x14ac:dyDescent="0.3">
      <c r="D697" s="280"/>
    </row>
    <row r="698" spans="4:4" ht="15.75" customHeight="1" x14ac:dyDescent="0.3">
      <c r="D698" s="280"/>
    </row>
    <row r="699" spans="4:4" ht="15.75" customHeight="1" x14ac:dyDescent="0.3">
      <c r="D699" s="280"/>
    </row>
    <row r="700" spans="4:4" ht="15.75" customHeight="1" x14ac:dyDescent="0.3">
      <c r="D700" s="280"/>
    </row>
    <row r="701" spans="4:4" ht="15.75" customHeight="1" x14ac:dyDescent="0.3">
      <c r="D701" s="280"/>
    </row>
    <row r="702" spans="4:4" ht="15.75" customHeight="1" x14ac:dyDescent="0.3">
      <c r="D702" s="280"/>
    </row>
    <row r="703" spans="4:4" ht="15.75" customHeight="1" x14ac:dyDescent="0.3">
      <c r="D703" s="280"/>
    </row>
    <row r="704" spans="4:4" ht="15.75" customHeight="1" x14ac:dyDescent="0.3">
      <c r="D704" s="280"/>
    </row>
    <row r="705" spans="4:4" ht="15.75" customHeight="1" x14ac:dyDescent="0.3">
      <c r="D705" s="280"/>
    </row>
    <row r="706" spans="4:4" ht="15.75" customHeight="1" x14ac:dyDescent="0.3">
      <c r="D706" s="280"/>
    </row>
    <row r="707" spans="4:4" ht="15.75" customHeight="1" x14ac:dyDescent="0.3">
      <c r="D707" s="280"/>
    </row>
    <row r="708" spans="4:4" ht="15.75" customHeight="1" x14ac:dyDescent="0.3">
      <c r="D708" s="280"/>
    </row>
    <row r="709" spans="4:4" ht="15.75" customHeight="1" x14ac:dyDescent="0.3">
      <c r="D709" s="280"/>
    </row>
    <row r="710" spans="4:4" ht="15.75" customHeight="1" x14ac:dyDescent="0.3">
      <c r="D710" s="280"/>
    </row>
    <row r="711" spans="4:4" ht="15.75" customHeight="1" x14ac:dyDescent="0.3">
      <c r="D711" s="280"/>
    </row>
    <row r="712" spans="4:4" ht="15.75" customHeight="1" x14ac:dyDescent="0.3">
      <c r="D712" s="280"/>
    </row>
    <row r="713" spans="4:4" ht="15.75" customHeight="1" x14ac:dyDescent="0.3">
      <c r="D713" s="280"/>
    </row>
    <row r="714" spans="4:4" ht="15.75" customHeight="1" x14ac:dyDescent="0.3">
      <c r="D714" s="280"/>
    </row>
    <row r="715" spans="4:4" ht="15.75" customHeight="1" x14ac:dyDescent="0.3">
      <c r="D715" s="280"/>
    </row>
    <row r="716" spans="4:4" ht="15.75" customHeight="1" x14ac:dyDescent="0.3">
      <c r="D716" s="280"/>
    </row>
    <row r="717" spans="4:4" ht="15.75" customHeight="1" x14ac:dyDescent="0.3">
      <c r="D717" s="280"/>
    </row>
    <row r="718" spans="4:4" ht="15.75" customHeight="1" x14ac:dyDescent="0.3">
      <c r="D718" s="280"/>
    </row>
    <row r="719" spans="4:4" ht="15.75" customHeight="1" x14ac:dyDescent="0.3">
      <c r="D719" s="280"/>
    </row>
    <row r="720" spans="4:4" ht="15.75" customHeight="1" x14ac:dyDescent="0.3">
      <c r="D720" s="280"/>
    </row>
    <row r="721" spans="4:4" ht="15.75" customHeight="1" x14ac:dyDescent="0.3">
      <c r="D721" s="280"/>
    </row>
    <row r="722" spans="4:4" ht="15.75" customHeight="1" x14ac:dyDescent="0.3">
      <c r="D722" s="280"/>
    </row>
    <row r="723" spans="4:4" ht="15.75" customHeight="1" x14ac:dyDescent="0.3">
      <c r="D723" s="280"/>
    </row>
    <row r="724" spans="4:4" ht="15.75" customHeight="1" x14ac:dyDescent="0.3">
      <c r="D724" s="280"/>
    </row>
    <row r="725" spans="4:4" ht="15.75" customHeight="1" x14ac:dyDescent="0.3">
      <c r="D725" s="280"/>
    </row>
    <row r="726" spans="4:4" ht="15.75" customHeight="1" x14ac:dyDescent="0.3">
      <c r="D726" s="280"/>
    </row>
    <row r="727" spans="4:4" ht="15.75" customHeight="1" x14ac:dyDescent="0.3">
      <c r="D727" s="280"/>
    </row>
    <row r="728" spans="4:4" ht="15.75" customHeight="1" x14ac:dyDescent="0.3">
      <c r="D728" s="280"/>
    </row>
    <row r="729" spans="4:4" ht="15.75" customHeight="1" x14ac:dyDescent="0.3">
      <c r="D729" s="280"/>
    </row>
    <row r="730" spans="4:4" ht="15.75" customHeight="1" x14ac:dyDescent="0.3">
      <c r="D730" s="280"/>
    </row>
    <row r="731" spans="4:4" ht="15.75" customHeight="1" x14ac:dyDescent="0.3">
      <c r="D731" s="280"/>
    </row>
    <row r="732" spans="4:4" ht="15.75" customHeight="1" x14ac:dyDescent="0.3">
      <c r="D732" s="280"/>
    </row>
    <row r="733" spans="4:4" ht="15.75" customHeight="1" x14ac:dyDescent="0.3">
      <c r="D733" s="280"/>
    </row>
    <row r="734" spans="4:4" ht="15.75" customHeight="1" x14ac:dyDescent="0.3">
      <c r="D734" s="280"/>
    </row>
    <row r="735" spans="4:4" ht="15.75" customHeight="1" x14ac:dyDescent="0.3">
      <c r="D735" s="280"/>
    </row>
    <row r="736" spans="4:4" ht="15.75" customHeight="1" x14ac:dyDescent="0.3">
      <c r="D736" s="280"/>
    </row>
    <row r="737" spans="4:4" ht="15.75" customHeight="1" x14ac:dyDescent="0.3">
      <c r="D737" s="280"/>
    </row>
    <row r="738" spans="4:4" ht="15.75" customHeight="1" x14ac:dyDescent="0.3">
      <c r="D738" s="280"/>
    </row>
    <row r="739" spans="4:4" ht="15.75" customHeight="1" x14ac:dyDescent="0.3">
      <c r="D739" s="280"/>
    </row>
    <row r="740" spans="4:4" ht="15.75" customHeight="1" x14ac:dyDescent="0.3">
      <c r="D740" s="280"/>
    </row>
    <row r="741" spans="4:4" ht="15.75" customHeight="1" x14ac:dyDescent="0.3">
      <c r="D741" s="280"/>
    </row>
    <row r="742" spans="4:4" ht="15.75" customHeight="1" x14ac:dyDescent="0.3">
      <c r="D742" s="280"/>
    </row>
    <row r="743" spans="4:4" ht="15.75" customHeight="1" x14ac:dyDescent="0.3">
      <c r="D743" s="280"/>
    </row>
    <row r="744" spans="4:4" ht="15.75" customHeight="1" x14ac:dyDescent="0.3">
      <c r="D744" s="280"/>
    </row>
    <row r="745" spans="4:4" ht="15.75" customHeight="1" x14ac:dyDescent="0.3">
      <c r="D745" s="280"/>
    </row>
    <row r="746" spans="4:4" ht="15.75" customHeight="1" x14ac:dyDescent="0.3">
      <c r="D746" s="280"/>
    </row>
    <row r="747" spans="4:4" ht="15.75" customHeight="1" x14ac:dyDescent="0.3">
      <c r="D747" s="280"/>
    </row>
    <row r="748" spans="4:4" ht="15.75" customHeight="1" x14ac:dyDescent="0.3">
      <c r="D748" s="280"/>
    </row>
    <row r="749" spans="4:4" ht="15.75" customHeight="1" x14ac:dyDescent="0.3">
      <c r="D749" s="280"/>
    </row>
    <row r="750" spans="4:4" ht="15.75" customHeight="1" x14ac:dyDescent="0.3">
      <c r="D750" s="280"/>
    </row>
    <row r="751" spans="4:4" ht="15.75" customHeight="1" x14ac:dyDescent="0.3">
      <c r="D751" s="280"/>
    </row>
    <row r="752" spans="4:4" ht="15.75" customHeight="1" x14ac:dyDescent="0.3">
      <c r="D752" s="280"/>
    </row>
    <row r="753" spans="4:4" ht="15.75" customHeight="1" x14ac:dyDescent="0.3">
      <c r="D753" s="280"/>
    </row>
    <row r="754" spans="4:4" ht="15.75" customHeight="1" x14ac:dyDescent="0.3">
      <c r="D754" s="280"/>
    </row>
    <row r="755" spans="4:4" ht="15.75" customHeight="1" x14ac:dyDescent="0.3">
      <c r="D755" s="280"/>
    </row>
    <row r="756" spans="4:4" ht="15.75" customHeight="1" x14ac:dyDescent="0.3">
      <c r="D756" s="280"/>
    </row>
    <row r="757" spans="4:4" ht="15.75" customHeight="1" x14ac:dyDescent="0.3">
      <c r="D757" s="280"/>
    </row>
    <row r="758" spans="4:4" ht="15.75" customHeight="1" x14ac:dyDescent="0.3">
      <c r="D758" s="280"/>
    </row>
    <row r="759" spans="4:4" ht="15.75" customHeight="1" x14ac:dyDescent="0.3">
      <c r="D759" s="280"/>
    </row>
    <row r="760" spans="4:4" ht="15.75" customHeight="1" x14ac:dyDescent="0.3">
      <c r="D760" s="280"/>
    </row>
    <row r="761" spans="4:4" ht="15.75" customHeight="1" x14ac:dyDescent="0.3">
      <c r="D761" s="280"/>
    </row>
    <row r="762" spans="4:4" ht="15.75" customHeight="1" x14ac:dyDescent="0.3">
      <c r="D762" s="280"/>
    </row>
    <row r="763" spans="4:4" ht="15.75" customHeight="1" x14ac:dyDescent="0.3">
      <c r="D763" s="280"/>
    </row>
    <row r="764" spans="4:4" ht="15.75" customHeight="1" x14ac:dyDescent="0.3">
      <c r="D764" s="280"/>
    </row>
    <row r="765" spans="4:4" ht="15.75" customHeight="1" x14ac:dyDescent="0.3">
      <c r="D765" s="280"/>
    </row>
    <row r="766" spans="4:4" ht="15.75" customHeight="1" x14ac:dyDescent="0.3">
      <c r="D766" s="280"/>
    </row>
    <row r="767" spans="4:4" ht="15.75" customHeight="1" x14ac:dyDescent="0.3">
      <c r="D767" s="280"/>
    </row>
    <row r="768" spans="4:4" ht="15.75" customHeight="1" x14ac:dyDescent="0.3">
      <c r="D768" s="280"/>
    </row>
    <row r="769" spans="4:4" ht="15.75" customHeight="1" x14ac:dyDescent="0.3">
      <c r="D769" s="280"/>
    </row>
    <row r="770" spans="4:4" ht="15.75" customHeight="1" x14ac:dyDescent="0.3">
      <c r="D770" s="280"/>
    </row>
    <row r="771" spans="4:4" ht="15.75" customHeight="1" x14ac:dyDescent="0.3">
      <c r="D771" s="280"/>
    </row>
    <row r="772" spans="4:4" ht="15.75" customHeight="1" x14ac:dyDescent="0.3">
      <c r="D772" s="280"/>
    </row>
    <row r="773" spans="4:4" ht="15.75" customHeight="1" x14ac:dyDescent="0.3">
      <c r="D773" s="280"/>
    </row>
    <row r="774" spans="4:4" ht="15.75" customHeight="1" x14ac:dyDescent="0.3">
      <c r="D774" s="280"/>
    </row>
    <row r="775" spans="4:4" ht="15.75" customHeight="1" x14ac:dyDescent="0.3">
      <c r="D775" s="280"/>
    </row>
    <row r="776" spans="4:4" ht="15.75" customHeight="1" x14ac:dyDescent="0.3">
      <c r="D776" s="280"/>
    </row>
    <row r="777" spans="4:4" ht="15.75" customHeight="1" x14ac:dyDescent="0.3">
      <c r="D777" s="280"/>
    </row>
    <row r="778" spans="4:4" ht="15.75" customHeight="1" x14ac:dyDescent="0.3">
      <c r="D778" s="280"/>
    </row>
    <row r="779" spans="4:4" ht="15.75" customHeight="1" x14ac:dyDescent="0.3">
      <c r="D779" s="280"/>
    </row>
    <row r="780" spans="4:4" ht="15.75" customHeight="1" x14ac:dyDescent="0.3">
      <c r="D780" s="280"/>
    </row>
    <row r="781" spans="4:4" ht="15.75" customHeight="1" x14ac:dyDescent="0.3">
      <c r="D781" s="280"/>
    </row>
    <row r="782" spans="4:4" ht="15.75" customHeight="1" x14ac:dyDescent="0.3">
      <c r="D782" s="280"/>
    </row>
    <row r="783" spans="4:4" ht="15.75" customHeight="1" x14ac:dyDescent="0.3">
      <c r="D783" s="280"/>
    </row>
    <row r="784" spans="4:4" ht="15.75" customHeight="1" x14ac:dyDescent="0.3">
      <c r="D784" s="280"/>
    </row>
    <row r="785" spans="4:4" ht="15.75" customHeight="1" x14ac:dyDescent="0.3">
      <c r="D785" s="280"/>
    </row>
    <row r="786" spans="4:4" ht="15.75" customHeight="1" x14ac:dyDescent="0.3">
      <c r="D786" s="280"/>
    </row>
    <row r="787" spans="4:4" ht="15.75" customHeight="1" x14ac:dyDescent="0.3">
      <c r="D787" s="280"/>
    </row>
    <row r="788" spans="4:4" ht="15.75" customHeight="1" x14ac:dyDescent="0.3">
      <c r="D788" s="280"/>
    </row>
    <row r="789" spans="4:4" ht="15.75" customHeight="1" x14ac:dyDescent="0.3">
      <c r="D789" s="280"/>
    </row>
    <row r="790" spans="4:4" ht="15.75" customHeight="1" x14ac:dyDescent="0.3">
      <c r="D790" s="280"/>
    </row>
    <row r="791" spans="4:4" ht="15.75" customHeight="1" x14ac:dyDescent="0.3">
      <c r="D791" s="280"/>
    </row>
    <row r="792" spans="4:4" ht="15.75" customHeight="1" x14ac:dyDescent="0.3">
      <c r="D792" s="280"/>
    </row>
    <row r="793" spans="4:4" ht="15.75" customHeight="1" x14ac:dyDescent="0.3">
      <c r="D793" s="280"/>
    </row>
    <row r="794" spans="4:4" ht="15.75" customHeight="1" x14ac:dyDescent="0.3">
      <c r="D794" s="280"/>
    </row>
    <row r="795" spans="4:4" ht="15.75" customHeight="1" x14ac:dyDescent="0.3">
      <c r="D795" s="280"/>
    </row>
    <row r="796" spans="4:4" ht="15.75" customHeight="1" x14ac:dyDescent="0.3">
      <c r="D796" s="280"/>
    </row>
    <row r="797" spans="4:4" ht="15.75" customHeight="1" x14ac:dyDescent="0.3">
      <c r="D797" s="280"/>
    </row>
    <row r="798" spans="4:4" ht="15.75" customHeight="1" x14ac:dyDescent="0.3">
      <c r="D798" s="280"/>
    </row>
    <row r="799" spans="4:4" ht="15.75" customHeight="1" x14ac:dyDescent="0.3">
      <c r="D799" s="280"/>
    </row>
    <row r="800" spans="4:4" ht="15.75" customHeight="1" x14ac:dyDescent="0.3">
      <c r="D800" s="280"/>
    </row>
    <row r="801" spans="4:4" ht="15.75" customHeight="1" x14ac:dyDescent="0.3">
      <c r="D801" s="280"/>
    </row>
    <row r="802" spans="4:4" ht="15.75" customHeight="1" x14ac:dyDescent="0.3">
      <c r="D802" s="280"/>
    </row>
    <row r="803" spans="4:4" ht="15.75" customHeight="1" x14ac:dyDescent="0.3">
      <c r="D803" s="280"/>
    </row>
    <row r="804" spans="4:4" ht="15.75" customHeight="1" x14ac:dyDescent="0.3">
      <c r="D804" s="280"/>
    </row>
    <row r="805" spans="4:4" ht="15.75" customHeight="1" x14ac:dyDescent="0.3">
      <c r="D805" s="280"/>
    </row>
    <row r="806" spans="4:4" ht="15.75" customHeight="1" x14ac:dyDescent="0.3">
      <c r="D806" s="280"/>
    </row>
    <row r="807" spans="4:4" ht="15.75" customHeight="1" x14ac:dyDescent="0.3">
      <c r="D807" s="280"/>
    </row>
    <row r="808" spans="4:4" ht="15.75" customHeight="1" x14ac:dyDescent="0.3">
      <c r="D808" s="280"/>
    </row>
    <row r="809" spans="4:4" ht="15.75" customHeight="1" x14ac:dyDescent="0.3">
      <c r="D809" s="280"/>
    </row>
    <row r="810" spans="4:4" ht="15.75" customHeight="1" x14ac:dyDescent="0.3">
      <c r="D810" s="280"/>
    </row>
    <row r="811" spans="4:4" ht="15.75" customHeight="1" x14ac:dyDescent="0.3">
      <c r="D811" s="280"/>
    </row>
    <row r="812" spans="4:4" ht="15.75" customHeight="1" x14ac:dyDescent="0.3">
      <c r="D812" s="280"/>
    </row>
    <row r="813" spans="4:4" ht="15.75" customHeight="1" x14ac:dyDescent="0.3">
      <c r="D813" s="280"/>
    </row>
    <row r="814" spans="4:4" ht="15.75" customHeight="1" x14ac:dyDescent="0.3">
      <c r="D814" s="280"/>
    </row>
    <row r="815" spans="4:4" ht="15.75" customHeight="1" x14ac:dyDescent="0.3">
      <c r="D815" s="280"/>
    </row>
    <row r="816" spans="4:4" ht="15.75" customHeight="1" x14ac:dyDescent="0.3">
      <c r="D816" s="280"/>
    </row>
    <row r="817" spans="4:4" ht="15.75" customHeight="1" x14ac:dyDescent="0.3">
      <c r="D817" s="280"/>
    </row>
    <row r="818" spans="4:4" ht="15.75" customHeight="1" x14ac:dyDescent="0.3">
      <c r="D818" s="280"/>
    </row>
    <row r="819" spans="4:4" ht="15.75" customHeight="1" x14ac:dyDescent="0.3">
      <c r="D819" s="280"/>
    </row>
    <row r="820" spans="4:4" ht="15.75" customHeight="1" x14ac:dyDescent="0.3">
      <c r="D820" s="280"/>
    </row>
    <row r="821" spans="4:4" ht="15.75" customHeight="1" x14ac:dyDescent="0.3">
      <c r="D821" s="280"/>
    </row>
    <row r="822" spans="4:4" ht="15.75" customHeight="1" x14ac:dyDescent="0.3">
      <c r="D822" s="280"/>
    </row>
    <row r="823" spans="4:4" ht="15.75" customHeight="1" x14ac:dyDescent="0.3">
      <c r="D823" s="280"/>
    </row>
    <row r="824" spans="4:4" ht="15.75" customHeight="1" x14ac:dyDescent="0.3">
      <c r="D824" s="280"/>
    </row>
    <row r="825" spans="4:4" ht="15.75" customHeight="1" x14ac:dyDescent="0.3">
      <c r="D825" s="280"/>
    </row>
    <row r="826" spans="4:4" ht="15.75" customHeight="1" x14ac:dyDescent="0.3">
      <c r="D826" s="280"/>
    </row>
    <row r="827" spans="4:4" ht="15.75" customHeight="1" x14ac:dyDescent="0.3">
      <c r="D827" s="280"/>
    </row>
    <row r="828" spans="4:4" ht="15.75" customHeight="1" x14ac:dyDescent="0.3">
      <c r="D828" s="280"/>
    </row>
    <row r="829" spans="4:4" ht="15.75" customHeight="1" x14ac:dyDescent="0.3">
      <c r="D829" s="280"/>
    </row>
    <row r="830" spans="4:4" ht="15.75" customHeight="1" x14ac:dyDescent="0.3">
      <c r="D830" s="280"/>
    </row>
    <row r="831" spans="4:4" ht="15.75" customHeight="1" x14ac:dyDescent="0.3">
      <c r="D831" s="280"/>
    </row>
    <row r="832" spans="4:4" ht="15.75" customHeight="1" x14ac:dyDescent="0.3">
      <c r="D832" s="280"/>
    </row>
    <row r="833" spans="4:4" ht="15.75" customHeight="1" x14ac:dyDescent="0.3">
      <c r="D833" s="280"/>
    </row>
    <row r="834" spans="4:4" ht="15.75" customHeight="1" x14ac:dyDescent="0.3">
      <c r="D834" s="280"/>
    </row>
    <row r="835" spans="4:4" ht="15.75" customHeight="1" x14ac:dyDescent="0.3">
      <c r="D835" s="280"/>
    </row>
    <row r="836" spans="4:4" ht="15.75" customHeight="1" x14ac:dyDescent="0.3">
      <c r="D836" s="280"/>
    </row>
    <row r="837" spans="4:4" ht="15.75" customHeight="1" x14ac:dyDescent="0.3">
      <c r="D837" s="280"/>
    </row>
    <row r="838" spans="4:4" ht="15.75" customHeight="1" x14ac:dyDescent="0.3">
      <c r="D838" s="280"/>
    </row>
    <row r="839" spans="4:4" ht="15.75" customHeight="1" x14ac:dyDescent="0.3">
      <c r="D839" s="280"/>
    </row>
    <row r="840" spans="4:4" ht="15.75" customHeight="1" x14ac:dyDescent="0.3">
      <c r="D840" s="280"/>
    </row>
    <row r="841" spans="4:4" ht="15.75" customHeight="1" x14ac:dyDescent="0.3">
      <c r="D841" s="280"/>
    </row>
    <row r="842" spans="4:4" ht="15.75" customHeight="1" x14ac:dyDescent="0.3">
      <c r="D842" s="280"/>
    </row>
    <row r="843" spans="4:4" ht="15.75" customHeight="1" x14ac:dyDescent="0.3">
      <c r="D843" s="280"/>
    </row>
    <row r="844" spans="4:4" ht="15.75" customHeight="1" x14ac:dyDescent="0.3">
      <c r="D844" s="280"/>
    </row>
    <row r="845" spans="4:4" ht="15.75" customHeight="1" x14ac:dyDescent="0.3">
      <c r="D845" s="280"/>
    </row>
    <row r="846" spans="4:4" ht="15.75" customHeight="1" x14ac:dyDescent="0.3">
      <c r="D846" s="280"/>
    </row>
    <row r="847" spans="4:4" ht="15.75" customHeight="1" x14ac:dyDescent="0.3">
      <c r="D847" s="280"/>
    </row>
    <row r="848" spans="4:4" ht="15.75" customHeight="1" x14ac:dyDescent="0.3">
      <c r="D848" s="280"/>
    </row>
    <row r="849" spans="4:4" ht="15.75" customHeight="1" x14ac:dyDescent="0.3">
      <c r="D849" s="280"/>
    </row>
    <row r="850" spans="4:4" ht="15.75" customHeight="1" x14ac:dyDescent="0.3">
      <c r="D850" s="280"/>
    </row>
    <row r="851" spans="4:4" ht="15.75" customHeight="1" x14ac:dyDescent="0.3">
      <c r="D851" s="280"/>
    </row>
    <row r="852" spans="4:4" ht="15.75" customHeight="1" x14ac:dyDescent="0.3">
      <c r="D852" s="280"/>
    </row>
    <row r="853" spans="4:4" ht="15.75" customHeight="1" x14ac:dyDescent="0.3">
      <c r="D853" s="280"/>
    </row>
    <row r="854" spans="4:4" ht="15.75" customHeight="1" x14ac:dyDescent="0.3">
      <c r="D854" s="280"/>
    </row>
    <row r="855" spans="4:4" ht="15.75" customHeight="1" x14ac:dyDescent="0.3">
      <c r="D855" s="280"/>
    </row>
    <row r="856" spans="4:4" ht="15.75" customHeight="1" x14ac:dyDescent="0.3">
      <c r="D856" s="280"/>
    </row>
    <row r="857" spans="4:4" ht="15.75" customHeight="1" x14ac:dyDescent="0.3">
      <c r="D857" s="280"/>
    </row>
    <row r="858" spans="4:4" ht="15.75" customHeight="1" x14ac:dyDescent="0.3">
      <c r="D858" s="280"/>
    </row>
    <row r="859" spans="4:4" ht="15.75" customHeight="1" x14ac:dyDescent="0.3">
      <c r="D859" s="280"/>
    </row>
    <row r="860" spans="4:4" ht="15.75" customHeight="1" x14ac:dyDescent="0.3">
      <c r="D860" s="280"/>
    </row>
    <row r="861" spans="4:4" ht="15.75" customHeight="1" x14ac:dyDescent="0.3">
      <c r="D861" s="280"/>
    </row>
    <row r="862" spans="4:4" ht="15.75" customHeight="1" x14ac:dyDescent="0.3">
      <c r="D862" s="280"/>
    </row>
    <row r="863" spans="4:4" ht="15.75" customHeight="1" x14ac:dyDescent="0.3">
      <c r="D863" s="280"/>
    </row>
    <row r="864" spans="4:4" ht="15.75" customHeight="1" x14ac:dyDescent="0.3">
      <c r="D864" s="280"/>
    </row>
    <row r="865" spans="4:4" ht="15.75" customHeight="1" x14ac:dyDescent="0.3">
      <c r="D865" s="280"/>
    </row>
    <row r="866" spans="4:4" ht="15.75" customHeight="1" x14ac:dyDescent="0.3">
      <c r="D866" s="280"/>
    </row>
    <row r="867" spans="4:4" ht="15.75" customHeight="1" x14ac:dyDescent="0.3">
      <c r="D867" s="280"/>
    </row>
    <row r="868" spans="4:4" ht="15.75" customHeight="1" x14ac:dyDescent="0.3">
      <c r="D868" s="280"/>
    </row>
    <row r="869" spans="4:4" ht="15.75" customHeight="1" x14ac:dyDescent="0.3">
      <c r="D869" s="280"/>
    </row>
    <row r="870" spans="4:4" ht="15.75" customHeight="1" x14ac:dyDescent="0.3">
      <c r="D870" s="280"/>
    </row>
    <row r="871" spans="4:4" ht="15.75" customHeight="1" x14ac:dyDescent="0.3">
      <c r="D871" s="280"/>
    </row>
    <row r="872" spans="4:4" ht="15.75" customHeight="1" x14ac:dyDescent="0.3">
      <c r="D872" s="280"/>
    </row>
    <row r="873" spans="4:4" ht="15.75" customHeight="1" x14ac:dyDescent="0.3">
      <c r="D873" s="280"/>
    </row>
    <row r="874" spans="4:4" ht="15.75" customHeight="1" x14ac:dyDescent="0.3">
      <c r="D874" s="280"/>
    </row>
    <row r="875" spans="4:4" ht="15.75" customHeight="1" x14ac:dyDescent="0.3">
      <c r="D875" s="280"/>
    </row>
    <row r="876" spans="4:4" ht="15.75" customHeight="1" x14ac:dyDescent="0.3">
      <c r="D876" s="280"/>
    </row>
    <row r="877" spans="4:4" ht="15.75" customHeight="1" x14ac:dyDescent="0.3">
      <c r="D877" s="280"/>
    </row>
    <row r="878" spans="4:4" ht="15.75" customHeight="1" x14ac:dyDescent="0.3">
      <c r="D878" s="280"/>
    </row>
    <row r="879" spans="4:4" ht="15.75" customHeight="1" x14ac:dyDescent="0.3">
      <c r="D879" s="280"/>
    </row>
    <row r="880" spans="4:4" ht="15.75" customHeight="1" x14ac:dyDescent="0.3">
      <c r="D880" s="280"/>
    </row>
    <row r="881" spans="4:4" ht="15.75" customHeight="1" x14ac:dyDescent="0.3">
      <c r="D881" s="280"/>
    </row>
    <row r="882" spans="4:4" ht="15.75" customHeight="1" x14ac:dyDescent="0.3">
      <c r="D882" s="280"/>
    </row>
    <row r="883" spans="4:4" ht="15.75" customHeight="1" x14ac:dyDescent="0.3">
      <c r="D883" s="280"/>
    </row>
    <row r="884" spans="4:4" ht="15.75" customHeight="1" x14ac:dyDescent="0.3">
      <c r="D884" s="280"/>
    </row>
    <row r="885" spans="4:4" ht="15.75" customHeight="1" x14ac:dyDescent="0.3">
      <c r="D885" s="280"/>
    </row>
    <row r="886" spans="4:4" ht="15.75" customHeight="1" x14ac:dyDescent="0.3">
      <c r="D886" s="280"/>
    </row>
    <row r="887" spans="4:4" ht="15.75" customHeight="1" x14ac:dyDescent="0.3">
      <c r="D887" s="280"/>
    </row>
    <row r="888" spans="4:4" ht="15.75" customHeight="1" x14ac:dyDescent="0.3">
      <c r="D888" s="280"/>
    </row>
    <row r="889" spans="4:4" ht="15.75" customHeight="1" x14ac:dyDescent="0.3">
      <c r="D889" s="280"/>
    </row>
    <row r="890" spans="4:4" ht="15.75" customHeight="1" x14ac:dyDescent="0.3">
      <c r="D890" s="280"/>
    </row>
    <row r="891" spans="4:4" ht="15.75" customHeight="1" x14ac:dyDescent="0.3">
      <c r="D891" s="280"/>
    </row>
    <row r="892" spans="4:4" ht="15.75" customHeight="1" x14ac:dyDescent="0.3">
      <c r="D892" s="280"/>
    </row>
    <row r="893" spans="4:4" ht="15.75" customHeight="1" x14ac:dyDescent="0.3">
      <c r="D893" s="280"/>
    </row>
    <row r="894" spans="4:4" ht="15.75" customHeight="1" x14ac:dyDescent="0.3">
      <c r="D894" s="280"/>
    </row>
    <row r="895" spans="4:4" ht="15.75" customHeight="1" x14ac:dyDescent="0.3">
      <c r="D895" s="280"/>
    </row>
    <row r="896" spans="4:4" ht="15.75" customHeight="1" x14ac:dyDescent="0.3">
      <c r="D896" s="280"/>
    </row>
    <row r="897" spans="4:4" ht="15.75" customHeight="1" x14ac:dyDescent="0.3">
      <c r="D897" s="280"/>
    </row>
    <row r="898" spans="4:4" ht="15.75" customHeight="1" x14ac:dyDescent="0.3">
      <c r="D898" s="280"/>
    </row>
    <row r="899" spans="4:4" ht="15.75" customHeight="1" x14ac:dyDescent="0.3">
      <c r="D899" s="280"/>
    </row>
    <row r="900" spans="4:4" ht="15.75" customHeight="1" x14ac:dyDescent="0.3">
      <c r="D900" s="280"/>
    </row>
    <row r="901" spans="4:4" ht="15.75" customHeight="1" x14ac:dyDescent="0.3">
      <c r="D901" s="280"/>
    </row>
    <row r="902" spans="4:4" ht="15.75" customHeight="1" x14ac:dyDescent="0.3">
      <c r="D902" s="280"/>
    </row>
    <row r="903" spans="4:4" ht="15.75" customHeight="1" x14ac:dyDescent="0.3">
      <c r="D903" s="280"/>
    </row>
    <row r="904" spans="4:4" ht="15.75" customHeight="1" x14ac:dyDescent="0.3">
      <c r="D904" s="280"/>
    </row>
    <row r="905" spans="4:4" ht="15.75" customHeight="1" x14ac:dyDescent="0.3">
      <c r="D905" s="280"/>
    </row>
    <row r="906" spans="4:4" ht="15.75" customHeight="1" x14ac:dyDescent="0.3">
      <c r="D906" s="280"/>
    </row>
    <row r="907" spans="4:4" ht="15.75" customHeight="1" x14ac:dyDescent="0.3">
      <c r="D907" s="280"/>
    </row>
    <row r="908" spans="4:4" ht="15.75" customHeight="1" x14ac:dyDescent="0.3">
      <c r="D908" s="280"/>
    </row>
    <row r="909" spans="4:4" ht="15.75" customHeight="1" x14ac:dyDescent="0.3">
      <c r="D909" s="280"/>
    </row>
    <row r="910" spans="4:4" ht="15.75" customHeight="1" x14ac:dyDescent="0.3">
      <c r="D910" s="280"/>
    </row>
    <row r="911" spans="4:4" ht="15.75" customHeight="1" x14ac:dyDescent="0.3">
      <c r="D911" s="280"/>
    </row>
    <row r="912" spans="4:4" ht="15.75" customHeight="1" x14ac:dyDescent="0.3">
      <c r="D912" s="280"/>
    </row>
    <row r="913" spans="4:4" ht="15.75" customHeight="1" x14ac:dyDescent="0.3">
      <c r="D913" s="280"/>
    </row>
    <row r="914" spans="4:4" ht="15.75" customHeight="1" x14ac:dyDescent="0.3">
      <c r="D914" s="280"/>
    </row>
    <row r="915" spans="4:4" ht="15.75" customHeight="1" x14ac:dyDescent="0.3">
      <c r="D915" s="280"/>
    </row>
    <row r="916" spans="4:4" ht="15.75" customHeight="1" x14ac:dyDescent="0.3">
      <c r="D916" s="280"/>
    </row>
    <row r="917" spans="4:4" ht="15.75" customHeight="1" x14ac:dyDescent="0.3">
      <c r="D917" s="280"/>
    </row>
    <row r="918" spans="4:4" ht="15.75" customHeight="1" x14ac:dyDescent="0.3">
      <c r="D918" s="280"/>
    </row>
    <row r="919" spans="4:4" ht="15.75" customHeight="1" x14ac:dyDescent="0.3">
      <c r="D919" s="280"/>
    </row>
    <row r="920" spans="4:4" ht="15.75" customHeight="1" x14ac:dyDescent="0.3">
      <c r="D920" s="280"/>
    </row>
    <row r="921" spans="4:4" ht="15.75" customHeight="1" x14ac:dyDescent="0.3">
      <c r="D921" s="280"/>
    </row>
    <row r="922" spans="4:4" ht="15.75" customHeight="1" x14ac:dyDescent="0.3">
      <c r="D922" s="280"/>
    </row>
    <row r="923" spans="4:4" ht="15.75" customHeight="1" x14ac:dyDescent="0.3">
      <c r="D923" s="280"/>
    </row>
    <row r="924" spans="4:4" ht="15.75" customHeight="1" x14ac:dyDescent="0.3">
      <c r="D924" s="280"/>
    </row>
    <row r="925" spans="4:4" ht="15.75" customHeight="1" x14ac:dyDescent="0.3">
      <c r="D925" s="280"/>
    </row>
    <row r="926" spans="4:4" ht="15.75" customHeight="1" x14ac:dyDescent="0.3">
      <c r="D926" s="280"/>
    </row>
    <row r="927" spans="4:4" ht="15.75" customHeight="1" x14ac:dyDescent="0.3">
      <c r="D927" s="280"/>
    </row>
    <row r="928" spans="4:4" ht="15.75" customHeight="1" x14ac:dyDescent="0.3">
      <c r="D928" s="280"/>
    </row>
    <row r="929" spans="4:4" ht="15.75" customHeight="1" x14ac:dyDescent="0.3">
      <c r="D929" s="280"/>
    </row>
    <row r="930" spans="4:4" ht="15.75" customHeight="1" x14ac:dyDescent="0.3">
      <c r="D930" s="280"/>
    </row>
    <row r="931" spans="4:4" ht="15.75" customHeight="1" x14ac:dyDescent="0.3">
      <c r="D931" s="280"/>
    </row>
    <row r="932" spans="4:4" ht="15.75" customHeight="1" x14ac:dyDescent="0.3">
      <c r="D932" s="280"/>
    </row>
    <row r="933" spans="4:4" ht="15.75" customHeight="1" x14ac:dyDescent="0.3">
      <c r="D933" s="280"/>
    </row>
    <row r="934" spans="4:4" ht="15.75" customHeight="1" x14ac:dyDescent="0.3">
      <c r="D934" s="280"/>
    </row>
    <row r="935" spans="4:4" ht="15.75" customHeight="1" x14ac:dyDescent="0.3">
      <c r="D935" s="280"/>
    </row>
    <row r="936" spans="4:4" ht="15.75" customHeight="1" x14ac:dyDescent="0.3">
      <c r="D936" s="280"/>
    </row>
    <row r="937" spans="4:4" ht="15.75" customHeight="1" x14ac:dyDescent="0.3">
      <c r="D937" s="280"/>
    </row>
    <row r="938" spans="4:4" ht="15.75" customHeight="1" x14ac:dyDescent="0.3">
      <c r="D938" s="280"/>
    </row>
    <row r="939" spans="4:4" ht="15.75" customHeight="1" x14ac:dyDescent="0.3">
      <c r="D939" s="280"/>
    </row>
    <row r="940" spans="4:4" ht="15.75" customHeight="1" x14ac:dyDescent="0.3">
      <c r="D940" s="280"/>
    </row>
    <row r="941" spans="4:4" ht="15.75" customHeight="1" x14ac:dyDescent="0.3">
      <c r="D941" s="280"/>
    </row>
    <row r="942" spans="4:4" ht="15.75" customHeight="1" x14ac:dyDescent="0.3">
      <c r="D942" s="280"/>
    </row>
    <row r="943" spans="4:4" ht="15.75" customHeight="1" x14ac:dyDescent="0.3">
      <c r="D943" s="280"/>
    </row>
    <row r="944" spans="4:4" ht="15.75" customHeight="1" x14ac:dyDescent="0.3">
      <c r="D944" s="280"/>
    </row>
    <row r="945" spans="4:4" ht="15.75" customHeight="1" x14ac:dyDescent="0.3">
      <c r="D945" s="280"/>
    </row>
    <row r="946" spans="4:4" ht="15.75" customHeight="1" x14ac:dyDescent="0.3">
      <c r="D946" s="280"/>
    </row>
    <row r="947" spans="4:4" ht="15.75" customHeight="1" x14ac:dyDescent="0.3">
      <c r="D947" s="280"/>
    </row>
    <row r="948" spans="4:4" ht="15.75" customHeight="1" x14ac:dyDescent="0.3">
      <c r="D948" s="280"/>
    </row>
    <row r="949" spans="4:4" ht="15.75" customHeight="1" x14ac:dyDescent="0.3">
      <c r="D949" s="280"/>
    </row>
    <row r="950" spans="4:4" ht="15.75" customHeight="1" x14ac:dyDescent="0.3">
      <c r="D950" s="280"/>
    </row>
    <row r="951" spans="4:4" ht="15.75" customHeight="1" x14ac:dyDescent="0.3">
      <c r="D951" s="280"/>
    </row>
    <row r="952" spans="4:4" ht="15.75" customHeight="1" x14ac:dyDescent="0.3">
      <c r="D952" s="280"/>
    </row>
    <row r="953" spans="4:4" ht="15.75" customHeight="1" x14ac:dyDescent="0.3">
      <c r="D953" s="280"/>
    </row>
    <row r="954" spans="4:4" ht="15.75" customHeight="1" x14ac:dyDescent="0.3">
      <c r="D954" s="280"/>
    </row>
    <row r="955" spans="4:4" ht="15.75" customHeight="1" x14ac:dyDescent="0.3">
      <c r="D955" s="280"/>
    </row>
    <row r="956" spans="4:4" ht="15.75" customHeight="1" x14ac:dyDescent="0.3">
      <c r="D956" s="280"/>
    </row>
    <row r="957" spans="4:4" ht="15.75" customHeight="1" x14ac:dyDescent="0.3">
      <c r="D957" s="280"/>
    </row>
    <row r="958" spans="4:4" ht="15.75" customHeight="1" x14ac:dyDescent="0.3">
      <c r="D958" s="280"/>
    </row>
    <row r="959" spans="4:4" ht="15.75" customHeight="1" x14ac:dyDescent="0.3">
      <c r="D959" s="280"/>
    </row>
    <row r="960" spans="4:4" ht="15.75" customHeight="1" x14ac:dyDescent="0.3">
      <c r="D960" s="280"/>
    </row>
    <row r="961" spans="4:4" ht="15.75" customHeight="1" x14ac:dyDescent="0.3">
      <c r="D961" s="280"/>
    </row>
    <row r="962" spans="4:4" ht="15.75" customHeight="1" x14ac:dyDescent="0.3">
      <c r="D962" s="280"/>
    </row>
    <row r="963" spans="4:4" ht="15.75" customHeight="1" x14ac:dyDescent="0.3">
      <c r="D963" s="280"/>
    </row>
    <row r="964" spans="4:4" ht="15.75" customHeight="1" x14ac:dyDescent="0.3">
      <c r="D964" s="280"/>
    </row>
    <row r="965" spans="4:4" ht="15.75" customHeight="1" x14ac:dyDescent="0.3">
      <c r="D965" s="280"/>
    </row>
    <row r="966" spans="4:4" ht="15.75" customHeight="1" x14ac:dyDescent="0.3">
      <c r="D966" s="280"/>
    </row>
    <row r="967" spans="4:4" ht="15.75" customHeight="1" x14ac:dyDescent="0.3">
      <c r="D967" s="280"/>
    </row>
    <row r="968" spans="4:4" ht="15.75" customHeight="1" x14ac:dyDescent="0.3">
      <c r="D968" s="280"/>
    </row>
    <row r="969" spans="4:4" ht="15.75" customHeight="1" x14ac:dyDescent="0.3">
      <c r="D969" s="280"/>
    </row>
    <row r="970" spans="4:4" ht="15.75" customHeight="1" x14ac:dyDescent="0.3">
      <c r="D970" s="280"/>
    </row>
    <row r="971" spans="4:4" ht="15.75" customHeight="1" x14ac:dyDescent="0.3">
      <c r="D971" s="280"/>
    </row>
    <row r="972" spans="4:4" ht="15.75" customHeight="1" x14ac:dyDescent="0.3">
      <c r="D972" s="280"/>
    </row>
    <row r="973" spans="4:4" ht="15.75" customHeight="1" x14ac:dyDescent="0.3">
      <c r="D973" s="280"/>
    </row>
    <row r="974" spans="4:4" ht="15.75" customHeight="1" x14ac:dyDescent="0.3">
      <c r="D974" s="280"/>
    </row>
    <row r="975" spans="4:4" ht="15.75" customHeight="1" x14ac:dyDescent="0.3">
      <c r="D975" s="280"/>
    </row>
    <row r="976" spans="4:4" ht="15.75" customHeight="1" x14ac:dyDescent="0.3">
      <c r="D976" s="280"/>
    </row>
    <row r="977" spans="4:4" ht="15.75" customHeight="1" x14ac:dyDescent="0.3">
      <c r="D977" s="280"/>
    </row>
    <row r="978" spans="4:4" ht="15.75" customHeight="1" x14ac:dyDescent="0.3">
      <c r="D978" s="280"/>
    </row>
    <row r="979" spans="4:4" ht="15.75" customHeight="1" x14ac:dyDescent="0.3">
      <c r="D979" s="280"/>
    </row>
    <row r="980" spans="4:4" ht="15.75" customHeight="1" x14ac:dyDescent="0.3">
      <c r="D980" s="280"/>
    </row>
    <row r="981" spans="4:4" ht="15.75" customHeight="1" x14ac:dyDescent="0.3">
      <c r="D981" s="280"/>
    </row>
    <row r="982" spans="4:4" ht="15.75" customHeight="1" x14ac:dyDescent="0.3">
      <c r="D982" s="280"/>
    </row>
    <row r="983" spans="4:4" ht="15.75" customHeight="1" x14ac:dyDescent="0.3">
      <c r="D983" s="280"/>
    </row>
    <row r="984" spans="4:4" ht="15.75" customHeight="1" x14ac:dyDescent="0.3">
      <c r="D984" s="280"/>
    </row>
    <row r="985" spans="4:4" ht="15.75" customHeight="1" x14ac:dyDescent="0.3">
      <c r="D985" s="280"/>
    </row>
    <row r="986" spans="4:4" ht="15.75" customHeight="1" x14ac:dyDescent="0.3">
      <c r="D986" s="280"/>
    </row>
    <row r="987" spans="4:4" ht="15.75" customHeight="1" x14ac:dyDescent="0.3">
      <c r="D987" s="280"/>
    </row>
    <row r="988" spans="4:4" ht="15.75" customHeight="1" x14ac:dyDescent="0.3">
      <c r="D988" s="280"/>
    </row>
    <row r="989" spans="4:4" ht="15.75" customHeight="1" x14ac:dyDescent="0.3">
      <c r="D989" s="280"/>
    </row>
    <row r="990" spans="4:4" ht="15.75" customHeight="1" x14ac:dyDescent="0.3">
      <c r="D990" s="280"/>
    </row>
    <row r="991" spans="4:4" ht="15.75" customHeight="1" x14ac:dyDescent="0.3">
      <c r="D991" s="280"/>
    </row>
    <row r="992" spans="4:4" ht="15.75" customHeight="1" x14ac:dyDescent="0.3">
      <c r="D992" s="280"/>
    </row>
    <row r="993" spans="4:4" ht="15.75" customHeight="1" x14ac:dyDescent="0.3">
      <c r="D993" s="280"/>
    </row>
    <row r="994" spans="4:4" ht="15.75" customHeight="1" x14ac:dyDescent="0.3">
      <c r="D994" s="280"/>
    </row>
    <row r="995" spans="4:4" ht="15.75" customHeight="1" x14ac:dyDescent="0.3">
      <c r="D995" s="280"/>
    </row>
    <row r="996" spans="4:4" ht="15.75" customHeight="1" x14ac:dyDescent="0.3">
      <c r="D996" s="280"/>
    </row>
    <row r="997" spans="4:4" ht="15.75" customHeight="1" x14ac:dyDescent="0.3">
      <c r="D997" s="280"/>
    </row>
    <row r="998" spans="4:4" ht="15.75" customHeight="1" x14ac:dyDescent="0.3">
      <c r="D998" s="280"/>
    </row>
    <row r="999" spans="4:4" ht="15.75" customHeight="1" x14ac:dyDescent="0.3">
      <c r="D999" s="280"/>
    </row>
    <row r="1000" spans="4:4" ht="15.75" customHeight="1" x14ac:dyDescent="0.3">
      <c r="D1000" s="280"/>
    </row>
    <row r="1001" spans="4:4" ht="15.75" customHeight="1" x14ac:dyDescent="0.3">
      <c r="D1001" s="280"/>
    </row>
    <row r="1002" spans="4:4" ht="15.75" customHeight="1" x14ac:dyDescent="0.3">
      <c r="D1002" s="280"/>
    </row>
    <row r="1003" spans="4:4" ht="15.75" customHeight="1" x14ac:dyDescent="0.3">
      <c r="D1003" s="280"/>
    </row>
    <row r="1004" spans="4:4" ht="15.75" customHeight="1" x14ac:dyDescent="0.3">
      <c r="D1004" s="280"/>
    </row>
    <row r="1005" spans="4:4" ht="15.75" customHeight="1" x14ac:dyDescent="0.3">
      <c r="D1005" s="280"/>
    </row>
    <row r="1006" spans="4:4" ht="15.75" customHeight="1" x14ac:dyDescent="0.3">
      <c r="D1006" s="280"/>
    </row>
    <row r="1007" spans="4:4" ht="15.75" customHeight="1" x14ac:dyDescent="0.3">
      <c r="D1007" s="280"/>
    </row>
    <row r="1008" spans="4:4" ht="15.75" customHeight="1" x14ac:dyDescent="0.3">
      <c r="D1008" s="280"/>
    </row>
    <row r="1009" spans="4:4" ht="15.75" customHeight="1" x14ac:dyDescent="0.3">
      <c r="D1009" s="280"/>
    </row>
    <row r="1010" spans="4:4" ht="15.75" customHeight="1" x14ac:dyDescent="0.3">
      <c r="D1010" s="280"/>
    </row>
    <row r="1011" spans="4:4" ht="15.75" customHeight="1" x14ac:dyDescent="0.3">
      <c r="D1011" s="280"/>
    </row>
    <row r="1012" spans="4:4" ht="15.75" customHeight="1" x14ac:dyDescent="0.3">
      <c r="D1012" s="280"/>
    </row>
  </sheetData>
  <conditionalFormatting sqref="I5:I10 R4">
    <cfRule type="expression" dxfId="2" priority="2">
      <formula>AND(ISNUMBER(I4),TRUNC(I4)&lt;TODAY())</formula>
    </cfRule>
  </conditionalFormatting>
  <conditionalFormatting sqref="H5:H10">
    <cfRule type="expression" dxfId="1" priority="3">
      <formula>H5&lt;32874</formula>
    </cfRule>
  </conditionalFormatting>
  <conditionalFormatting sqref="R10">
    <cfRule type="expression" dxfId="0" priority="1">
      <formula>AND(ISNUMBER(R10),TRUNC(R10)&lt;TODAY())</formula>
    </cfRule>
  </conditionalFormatting>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994"/>
  <sheetViews>
    <sheetView zoomScaleNormal="100" workbookViewId="0"/>
  </sheetViews>
  <sheetFormatPr defaultColWidth="11.19921875" defaultRowHeight="15" customHeight="1" x14ac:dyDescent="0.3"/>
  <cols>
    <col min="1" max="1" width="46.69921875" customWidth="1"/>
    <col min="2" max="2" width="18.69921875" customWidth="1"/>
    <col min="3" max="6" width="18.19921875" customWidth="1"/>
    <col min="7" max="10" width="8.69921875" customWidth="1"/>
    <col min="11" max="26" width="8" customWidth="1"/>
  </cols>
  <sheetData>
    <row r="1" spans="1:26" ht="19.5" customHeight="1" x14ac:dyDescent="0.3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ht="19.5" customHeight="1" x14ac:dyDescent="0.35">
      <c r="A2" s="30"/>
      <c r="B2" s="30"/>
      <c r="C2" s="30"/>
      <c r="D2" s="31"/>
      <c r="E2" s="32" t="s">
        <v>63</v>
      </c>
      <c r="F2" s="33"/>
      <c r="G2" s="34"/>
      <c r="H2" s="30"/>
      <c r="I2" s="30"/>
      <c r="J2" s="30"/>
      <c r="K2" s="30"/>
      <c r="L2" s="30"/>
      <c r="M2" s="30"/>
      <c r="N2" s="30"/>
      <c r="O2" s="30"/>
      <c r="P2" s="30"/>
      <c r="Q2" s="30"/>
      <c r="R2" s="30"/>
      <c r="S2" s="30"/>
      <c r="T2" s="30"/>
      <c r="U2" s="30"/>
      <c r="V2" s="30"/>
      <c r="W2" s="30"/>
      <c r="X2" s="30"/>
      <c r="Y2" s="30"/>
      <c r="Z2" s="30"/>
    </row>
    <row r="3" spans="1:26" ht="19.5" customHeight="1" x14ac:dyDescent="0.35">
      <c r="A3" s="30"/>
      <c r="B3" s="30"/>
      <c r="C3" s="30"/>
      <c r="D3" s="30"/>
      <c r="E3" s="35"/>
      <c r="F3" s="36"/>
      <c r="G3" s="30"/>
      <c r="H3" s="30"/>
      <c r="I3" s="30"/>
      <c r="J3" s="30"/>
      <c r="K3" s="30"/>
      <c r="L3" s="30"/>
      <c r="M3" s="30"/>
      <c r="N3" s="30"/>
      <c r="O3" s="30"/>
      <c r="P3" s="30"/>
      <c r="Q3" s="30"/>
      <c r="R3" s="30"/>
      <c r="S3" s="30"/>
      <c r="T3" s="30"/>
      <c r="U3" s="30"/>
      <c r="V3" s="30"/>
      <c r="W3" s="30"/>
      <c r="X3" s="30"/>
      <c r="Y3" s="30"/>
      <c r="Z3" s="30"/>
    </row>
    <row r="4" spans="1:26" ht="18.75" customHeight="1" x14ac:dyDescent="0.35">
      <c r="A4" s="30"/>
      <c r="B4" s="30"/>
      <c r="C4" s="30"/>
      <c r="D4" s="30"/>
      <c r="E4" s="35"/>
      <c r="F4" s="36"/>
      <c r="G4" s="30"/>
      <c r="H4" s="30"/>
      <c r="I4" s="30"/>
      <c r="J4" s="30"/>
      <c r="K4" s="30"/>
      <c r="L4" s="30"/>
      <c r="M4" s="30"/>
      <c r="N4" s="30"/>
      <c r="O4" s="30"/>
      <c r="P4" s="30"/>
      <c r="Q4" s="30"/>
      <c r="R4" s="30"/>
      <c r="S4" s="30"/>
      <c r="T4" s="30"/>
      <c r="U4" s="30"/>
      <c r="V4" s="30"/>
      <c r="W4" s="30"/>
      <c r="X4" s="30"/>
      <c r="Y4" s="30"/>
      <c r="Z4" s="30"/>
    </row>
    <row r="5" spans="1:26" ht="18.75" customHeight="1" x14ac:dyDescent="0.35">
      <c r="A5" s="30"/>
      <c r="B5" s="30"/>
      <c r="C5" s="30"/>
      <c r="D5" s="30"/>
      <c r="E5" s="30"/>
      <c r="F5" s="30"/>
      <c r="G5" s="30"/>
      <c r="H5" s="30"/>
      <c r="I5" s="30"/>
      <c r="J5" s="30"/>
      <c r="K5" s="30"/>
      <c r="L5" s="30"/>
      <c r="M5" s="30"/>
      <c r="N5" s="30"/>
      <c r="O5" s="30"/>
      <c r="P5" s="30"/>
      <c r="Q5" s="30"/>
      <c r="R5" s="30"/>
      <c r="S5" s="30"/>
      <c r="T5" s="30"/>
      <c r="U5" s="30"/>
      <c r="V5" s="30"/>
      <c r="W5" s="30"/>
      <c r="X5" s="30"/>
      <c r="Y5" s="30"/>
      <c r="Z5" s="30"/>
    </row>
    <row r="6" spans="1:26" ht="21" customHeight="1" x14ac:dyDescent="0.4">
      <c r="A6" s="339" t="s">
        <v>64</v>
      </c>
      <c r="B6" s="337"/>
      <c r="C6" s="337"/>
      <c r="D6" s="337"/>
      <c r="E6" s="337"/>
      <c r="F6" s="337"/>
      <c r="G6" s="37"/>
      <c r="H6" s="37"/>
      <c r="I6" s="37"/>
      <c r="J6" s="37"/>
      <c r="K6" s="37"/>
      <c r="L6" s="37"/>
      <c r="M6" s="37"/>
      <c r="N6" s="37"/>
      <c r="O6" s="37"/>
      <c r="P6" s="37"/>
      <c r="Q6" s="37"/>
      <c r="R6" s="37"/>
      <c r="S6" s="37"/>
      <c r="T6" s="37"/>
      <c r="U6" s="37"/>
      <c r="V6" s="37"/>
      <c r="W6" s="37"/>
      <c r="X6" s="37"/>
      <c r="Y6" s="37"/>
      <c r="Z6" s="37"/>
    </row>
    <row r="7" spans="1:26" ht="21" customHeight="1" x14ac:dyDescent="0.4">
      <c r="A7" s="340" t="s">
        <v>65</v>
      </c>
      <c r="B7" s="337"/>
      <c r="C7" s="337"/>
      <c r="D7" s="337"/>
      <c r="E7" s="337"/>
      <c r="F7" s="337"/>
      <c r="G7" s="37"/>
      <c r="H7" s="37"/>
      <c r="I7" s="37"/>
      <c r="J7" s="37"/>
      <c r="K7" s="37"/>
      <c r="L7" s="37"/>
      <c r="M7" s="37"/>
      <c r="N7" s="37"/>
      <c r="O7" s="37"/>
      <c r="P7" s="37"/>
      <c r="Q7" s="37"/>
      <c r="R7" s="37"/>
      <c r="S7" s="37"/>
      <c r="T7" s="37"/>
      <c r="U7" s="37"/>
      <c r="V7" s="37"/>
      <c r="W7" s="37"/>
      <c r="X7" s="37"/>
      <c r="Y7" s="37"/>
      <c r="Z7" s="37"/>
    </row>
    <row r="8" spans="1:26" ht="21" customHeight="1" x14ac:dyDescent="0.4">
      <c r="A8" s="340" t="s">
        <v>66</v>
      </c>
      <c r="B8" s="337"/>
      <c r="C8" s="337"/>
      <c r="D8" s="337"/>
      <c r="E8" s="337"/>
      <c r="F8" s="337"/>
      <c r="G8" s="37"/>
      <c r="H8" s="37"/>
      <c r="I8" s="37"/>
      <c r="J8" s="37"/>
      <c r="K8" s="37"/>
      <c r="L8" s="37"/>
      <c r="M8" s="37"/>
      <c r="N8" s="37"/>
      <c r="O8" s="37"/>
      <c r="P8" s="37"/>
      <c r="Q8" s="37"/>
      <c r="R8" s="37"/>
      <c r="S8" s="37"/>
      <c r="T8" s="37"/>
      <c r="U8" s="37"/>
      <c r="V8" s="37"/>
      <c r="W8" s="37"/>
      <c r="X8" s="37"/>
      <c r="Y8" s="37"/>
      <c r="Z8" s="37"/>
    </row>
    <row r="9" spans="1:26" ht="18.75" customHeight="1" x14ac:dyDescent="0.35">
      <c r="A9" s="30"/>
      <c r="B9" s="30"/>
      <c r="C9" s="38"/>
      <c r="D9" s="30"/>
      <c r="E9" s="30"/>
      <c r="F9" s="30"/>
      <c r="G9" s="30"/>
      <c r="H9" s="30"/>
      <c r="I9" s="30"/>
      <c r="J9" s="30"/>
      <c r="K9" s="30"/>
      <c r="L9" s="30"/>
      <c r="M9" s="30"/>
      <c r="N9" s="30"/>
      <c r="O9" s="30"/>
      <c r="P9" s="30"/>
      <c r="Q9" s="30"/>
      <c r="R9" s="30"/>
      <c r="S9" s="30"/>
      <c r="T9" s="30"/>
      <c r="U9" s="30"/>
      <c r="V9" s="30"/>
      <c r="W9" s="30"/>
      <c r="X9" s="30"/>
      <c r="Y9" s="30"/>
      <c r="Z9" s="30"/>
    </row>
    <row r="10" spans="1:26" ht="19.5" customHeight="1" x14ac:dyDescent="0.35">
      <c r="A10" s="39"/>
      <c r="B10" s="30"/>
      <c r="C10" s="30"/>
      <c r="D10" s="30"/>
      <c r="E10" s="30"/>
      <c r="F10" s="30"/>
      <c r="G10" s="30"/>
      <c r="H10" s="30"/>
      <c r="I10" s="30"/>
      <c r="J10" s="30"/>
      <c r="K10" s="30"/>
      <c r="L10" s="30"/>
      <c r="M10" s="30"/>
      <c r="N10" s="30"/>
      <c r="O10" s="30"/>
      <c r="P10" s="30"/>
      <c r="Q10" s="30"/>
      <c r="R10" s="30"/>
      <c r="S10" s="30"/>
      <c r="T10" s="30"/>
      <c r="U10" s="30"/>
      <c r="V10" s="30"/>
      <c r="W10" s="30"/>
      <c r="X10" s="30"/>
      <c r="Y10" s="30"/>
      <c r="Z10" s="30"/>
    </row>
    <row r="11" spans="1:26" ht="19.5" customHeight="1" x14ac:dyDescent="0.35">
      <c r="A11" s="40" t="s">
        <v>67</v>
      </c>
      <c r="B11" s="30"/>
      <c r="C11" s="30"/>
      <c r="D11" s="30"/>
      <c r="E11" s="30"/>
      <c r="F11" s="30"/>
      <c r="G11" s="30"/>
      <c r="H11" s="30"/>
      <c r="I11" s="30"/>
      <c r="J11" s="30"/>
      <c r="K11" s="30"/>
      <c r="L11" s="30"/>
      <c r="M11" s="30"/>
      <c r="N11" s="30"/>
      <c r="O11" s="30"/>
      <c r="P11" s="30"/>
      <c r="Q11" s="30"/>
      <c r="R11" s="30"/>
      <c r="S11" s="30"/>
      <c r="T11" s="30"/>
      <c r="U11" s="30"/>
      <c r="V11" s="30"/>
      <c r="W11" s="30"/>
      <c r="X11" s="30"/>
      <c r="Y11" s="30"/>
      <c r="Z11" s="30"/>
    </row>
    <row r="12" spans="1:26" ht="18.75" customHeight="1" x14ac:dyDescent="0.35">
      <c r="A12" s="41" t="s">
        <v>68</v>
      </c>
      <c r="B12" s="30"/>
      <c r="C12" s="30"/>
      <c r="D12" s="30"/>
      <c r="E12" s="30"/>
      <c r="F12" s="30"/>
      <c r="G12" s="30"/>
      <c r="H12" s="30"/>
      <c r="I12" s="30"/>
      <c r="J12" s="30"/>
      <c r="K12" s="30"/>
      <c r="L12" s="30"/>
      <c r="M12" s="30"/>
      <c r="N12" s="30"/>
      <c r="O12" s="30"/>
      <c r="P12" s="30"/>
      <c r="Q12" s="30"/>
      <c r="R12" s="30"/>
      <c r="S12" s="30"/>
      <c r="T12" s="30"/>
      <c r="U12" s="30"/>
      <c r="V12" s="30"/>
      <c r="W12" s="30"/>
      <c r="X12" s="30"/>
      <c r="Y12" s="30"/>
      <c r="Z12" s="30"/>
    </row>
    <row r="13" spans="1:26" ht="19.5" customHeight="1" x14ac:dyDescent="0.35">
      <c r="A13" s="30"/>
      <c r="B13" s="30"/>
      <c r="C13" s="30"/>
      <c r="D13" s="30"/>
      <c r="E13" s="30"/>
      <c r="F13" s="30"/>
      <c r="G13" s="30"/>
      <c r="H13" s="30"/>
      <c r="I13" s="30"/>
      <c r="J13" s="30"/>
      <c r="K13" s="30"/>
      <c r="L13" s="30"/>
      <c r="M13" s="30"/>
      <c r="N13" s="30"/>
      <c r="O13" s="30"/>
      <c r="P13" s="30"/>
      <c r="Q13" s="30"/>
      <c r="R13" s="30"/>
      <c r="S13" s="30"/>
      <c r="T13" s="30"/>
      <c r="U13" s="30"/>
      <c r="V13" s="30"/>
      <c r="W13" s="30"/>
      <c r="X13" s="30"/>
      <c r="Y13" s="30"/>
      <c r="Z13" s="30"/>
    </row>
    <row r="14" spans="1:26" ht="20.25" customHeight="1" x14ac:dyDescent="0.35">
      <c r="A14" s="42" t="s">
        <v>69</v>
      </c>
      <c r="B14" s="43"/>
      <c r="C14" s="43"/>
      <c r="D14" s="43"/>
      <c r="E14" s="43"/>
      <c r="F14" s="44"/>
      <c r="G14" s="30"/>
      <c r="H14" s="30"/>
      <c r="I14" s="30"/>
      <c r="J14" s="30"/>
      <c r="K14" s="30"/>
      <c r="L14" s="30"/>
      <c r="M14" s="30"/>
      <c r="N14" s="30"/>
      <c r="O14" s="30"/>
      <c r="P14" s="30"/>
      <c r="Q14" s="30"/>
      <c r="R14" s="30"/>
      <c r="S14" s="30"/>
      <c r="T14" s="30"/>
      <c r="U14" s="30"/>
      <c r="V14" s="30"/>
      <c r="W14" s="30"/>
      <c r="X14" s="30"/>
      <c r="Y14" s="30"/>
      <c r="Z14" s="30"/>
    </row>
    <row r="15" spans="1:26" ht="37.5" customHeight="1" x14ac:dyDescent="0.35">
      <c r="A15" s="45" t="s">
        <v>70</v>
      </c>
      <c r="B15" s="46"/>
      <c r="C15" s="47" t="s">
        <v>71</v>
      </c>
      <c r="D15" s="48"/>
      <c r="E15" s="49"/>
      <c r="F15" s="50"/>
      <c r="G15" s="30"/>
      <c r="H15" s="30"/>
      <c r="I15" s="30"/>
      <c r="J15" s="30"/>
      <c r="K15" s="30"/>
      <c r="L15" s="30"/>
      <c r="M15" s="30"/>
      <c r="N15" s="30"/>
      <c r="O15" s="30"/>
      <c r="P15" s="30"/>
      <c r="Q15" s="30"/>
      <c r="R15" s="30"/>
      <c r="S15" s="30"/>
      <c r="T15" s="30"/>
      <c r="U15" s="30"/>
      <c r="V15" s="30"/>
      <c r="W15" s="30"/>
      <c r="X15" s="30"/>
      <c r="Y15" s="30"/>
      <c r="Z15" s="30"/>
    </row>
    <row r="16" spans="1:26" ht="19.5" customHeight="1" x14ac:dyDescent="0.35">
      <c r="A16" s="51" t="s">
        <v>72</v>
      </c>
      <c r="B16" s="52"/>
      <c r="C16" s="53" t="s">
        <v>73</v>
      </c>
      <c r="D16" s="54"/>
      <c r="E16" s="55"/>
      <c r="F16" s="56"/>
      <c r="G16" s="30"/>
      <c r="H16" s="30"/>
      <c r="I16" s="30"/>
      <c r="J16" s="30"/>
      <c r="K16" s="30"/>
      <c r="L16" s="30"/>
      <c r="M16" s="30"/>
      <c r="N16" s="30"/>
      <c r="O16" s="30"/>
      <c r="P16" s="30"/>
      <c r="Q16" s="30"/>
      <c r="R16" s="30"/>
      <c r="S16" s="30"/>
      <c r="T16" s="30"/>
      <c r="U16" s="30"/>
      <c r="V16" s="30"/>
      <c r="W16" s="30"/>
      <c r="X16" s="30"/>
      <c r="Y16" s="30"/>
      <c r="Z16" s="30"/>
    </row>
    <row r="17" spans="1:26" ht="3.75" customHeight="1" x14ac:dyDescent="0.35">
      <c r="A17" s="57"/>
      <c r="B17" s="58"/>
      <c r="C17" s="59"/>
      <c r="D17" s="60"/>
      <c r="E17" s="55"/>
      <c r="F17" s="31"/>
      <c r="G17" s="30"/>
      <c r="H17" s="30"/>
      <c r="I17" s="30"/>
      <c r="J17" s="30"/>
      <c r="K17" s="30"/>
      <c r="L17" s="30"/>
      <c r="M17" s="30"/>
      <c r="N17" s="30"/>
      <c r="O17" s="30"/>
      <c r="P17" s="30"/>
      <c r="Q17" s="30"/>
      <c r="R17" s="30"/>
      <c r="S17" s="30"/>
      <c r="T17" s="30"/>
      <c r="U17" s="30"/>
      <c r="V17" s="30"/>
      <c r="W17" s="30"/>
      <c r="X17" s="30"/>
      <c r="Y17" s="30"/>
      <c r="Z17" s="30"/>
    </row>
    <row r="18" spans="1:26" ht="38.25" customHeight="1" x14ac:dyDescent="0.35">
      <c r="A18" s="61" t="s">
        <v>74</v>
      </c>
      <c r="B18" s="62" t="s">
        <v>169</v>
      </c>
      <c r="C18" s="63" t="s">
        <v>75</v>
      </c>
      <c r="D18" s="64"/>
      <c r="E18" s="55"/>
      <c r="F18" s="56"/>
      <c r="G18" s="30"/>
      <c r="H18" s="30"/>
      <c r="I18" s="30"/>
      <c r="J18" s="30"/>
      <c r="K18" s="30"/>
      <c r="L18" s="30"/>
      <c r="M18" s="30"/>
      <c r="N18" s="30"/>
      <c r="O18" s="30"/>
      <c r="P18" s="30"/>
      <c r="Q18" s="30"/>
      <c r="R18" s="30"/>
      <c r="S18" s="30"/>
      <c r="T18" s="30"/>
      <c r="U18" s="30"/>
      <c r="V18" s="30"/>
      <c r="W18" s="30"/>
      <c r="X18" s="30"/>
      <c r="Y18" s="30"/>
      <c r="Z18" s="30"/>
    </row>
    <row r="19" spans="1:26" ht="4.5" customHeight="1" x14ac:dyDescent="0.35">
      <c r="A19" s="57"/>
      <c r="B19" s="65"/>
      <c r="C19" s="66"/>
      <c r="D19" s="67"/>
      <c r="E19" s="68"/>
      <c r="F19" s="31"/>
      <c r="G19" s="30"/>
      <c r="H19" s="30"/>
      <c r="I19" s="30"/>
      <c r="J19" s="30"/>
      <c r="K19" s="30"/>
      <c r="L19" s="30"/>
      <c r="M19" s="30"/>
      <c r="N19" s="30"/>
      <c r="O19" s="30"/>
      <c r="P19" s="30"/>
      <c r="Q19" s="30"/>
      <c r="R19" s="30"/>
      <c r="S19" s="30"/>
      <c r="T19" s="30"/>
      <c r="U19" s="30"/>
      <c r="V19" s="30"/>
      <c r="W19" s="30"/>
      <c r="X19" s="30"/>
      <c r="Y19" s="30"/>
      <c r="Z19" s="30"/>
    </row>
    <row r="20" spans="1:26" ht="21.75" customHeight="1" x14ac:dyDescent="0.35">
      <c r="A20" s="69" t="s">
        <v>76</v>
      </c>
      <c r="B20" s="70"/>
      <c r="C20" s="69" t="s">
        <v>77</v>
      </c>
      <c r="D20" s="70"/>
      <c r="E20" s="71"/>
      <c r="F20" s="72"/>
      <c r="G20" s="30"/>
      <c r="H20" s="30"/>
      <c r="I20" s="30"/>
      <c r="J20" s="30"/>
      <c r="K20" s="30"/>
      <c r="L20" s="30"/>
      <c r="M20" s="30"/>
      <c r="N20" s="30"/>
      <c r="O20" s="30"/>
      <c r="P20" s="30"/>
      <c r="Q20" s="30"/>
      <c r="R20" s="30"/>
      <c r="S20" s="30"/>
      <c r="T20" s="30"/>
      <c r="U20" s="30"/>
      <c r="V20" s="30"/>
      <c r="W20" s="30"/>
      <c r="X20" s="30"/>
      <c r="Y20" s="30"/>
      <c r="Z20" s="30"/>
    </row>
    <row r="21" spans="1:26" ht="20.25" customHeight="1" x14ac:dyDescent="0.35">
      <c r="A21" s="73" t="s">
        <v>78</v>
      </c>
      <c r="B21" s="74"/>
      <c r="C21" s="74"/>
      <c r="D21" s="74"/>
      <c r="E21" s="74"/>
      <c r="F21" s="75"/>
      <c r="G21" s="30"/>
      <c r="H21" s="30"/>
      <c r="I21" s="30"/>
      <c r="J21" s="30"/>
      <c r="K21" s="30"/>
      <c r="L21" s="30"/>
      <c r="M21" s="30"/>
      <c r="N21" s="30"/>
      <c r="O21" s="30"/>
      <c r="P21" s="30"/>
      <c r="Q21" s="30"/>
      <c r="R21" s="30"/>
      <c r="S21" s="30"/>
      <c r="T21" s="30"/>
      <c r="U21" s="30"/>
      <c r="V21" s="30"/>
      <c r="W21" s="30"/>
      <c r="X21" s="30"/>
      <c r="Y21" s="30"/>
      <c r="Z21" s="30"/>
    </row>
    <row r="22" spans="1:26" ht="57" customHeight="1" x14ac:dyDescent="0.35">
      <c r="A22" s="76" t="s">
        <v>79</v>
      </c>
      <c r="B22" s="77" t="s">
        <v>80</v>
      </c>
      <c r="C22" s="76" t="s">
        <v>81</v>
      </c>
      <c r="D22" s="76" t="s">
        <v>82</v>
      </c>
      <c r="E22" s="78" t="s">
        <v>83</v>
      </c>
      <c r="F22" s="79"/>
      <c r="G22" s="30"/>
      <c r="H22" s="30"/>
      <c r="I22" s="30"/>
      <c r="J22" s="30"/>
      <c r="K22" s="30"/>
      <c r="L22" s="30"/>
      <c r="M22" s="30"/>
      <c r="N22" s="30"/>
      <c r="O22" s="30"/>
      <c r="P22" s="30"/>
      <c r="Q22" s="30"/>
      <c r="R22" s="30"/>
      <c r="S22" s="30"/>
      <c r="T22" s="30"/>
      <c r="U22" s="30"/>
      <c r="V22" s="30"/>
      <c r="W22" s="30"/>
      <c r="X22" s="30"/>
      <c r="Y22" s="30"/>
      <c r="Z22" s="30"/>
    </row>
    <row r="23" spans="1:26" ht="21.75" customHeight="1" x14ac:dyDescent="0.35">
      <c r="A23" s="80" t="s">
        <v>159</v>
      </c>
      <c r="B23" s="81" t="s">
        <v>84</v>
      </c>
      <c r="C23" s="81" t="s">
        <v>85</v>
      </c>
      <c r="D23" s="82" t="s">
        <v>86</v>
      </c>
      <c r="E23" s="83" t="s">
        <v>85</v>
      </c>
      <c r="F23" s="84"/>
      <c r="G23" s="30"/>
      <c r="H23" s="30"/>
      <c r="I23" s="30"/>
      <c r="J23" s="30"/>
      <c r="K23" s="30"/>
      <c r="L23" s="30"/>
      <c r="M23" s="30"/>
      <c r="N23" s="30"/>
      <c r="O23" s="30"/>
      <c r="P23" s="30"/>
      <c r="Q23" s="30"/>
      <c r="R23" s="30"/>
      <c r="S23" s="30"/>
      <c r="T23" s="30"/>
      <c r="U23" s="30"/>
      <c r="V23" s="30"/>
      <c r="W23" s="30"/>
      <c r="X23" s="30"/>
      <c r="Y23" s="30"/>
      <c r="Z23" s="30"/>
    </row>
    <row r="24" spans="1:26" ht="19.5" customHeight="1" x14ac:dyDescent="0.35">
      <c r="A24" s="85"/>
      <c r="B24" s="85"/>
      <c r="C24" s="86"/>
      <c r="D24" s="85"/>
      <c r="E24" s="86"/>
      <c r="F24" s="84"/>
      <c r="G24" s="30"/>
      <c r="H24" s="30"/>
      <c r="I24" s="30"/>
      <c r="J24" s="30"/>
      <c r="K24" s="30"/>
      <c r="L24" s="30"/>
      <c r="M24" s="30"/>
      <c r="N24" s="30"/>
      <c r="O24" s="30"/>
      <c r="P24" s="30"/>
      <c r="Q24" s="30"/>
      <c r="R24" s="30"/>
      <c r="S24" s="30"/>
      <c r="T24" s="30"/>
      <c r="U24" s="30"/>
      <c r="V24" s="30"/>
      <c r="W24" s="30"/>
      <c r="X24" s="30"/>
      <c r="Y24" s="30"/>
      <c r="Z24" s="30"/>
    </row>
    <row r="25" spans="1:26" ht="21" customHeight="1" x14ac:dyDescent="0.35">
      <c r="A25" s="87" t="s">
        <v>87</v>
      </c>
      <c r="B25" s="88" t="s">
        <v>88</v>
      </c>
      <c r="C25" s="45" t="s">
        <v>85</v>
      </c>
      <c r="D25" s="45" t="s">
        <v>89</v>
      </c>
      <c r="E25" s="89" t="s">
        <v>85</v>
      </c>
      <c r="F25" s="84"/>
      <c r="G25" s="30"/>
      <c r="H25" s="30"/>
      <c r="I25" s="30"/>
      <c r="J25" s="30"/>
      <c r="K25" s="30"/>
      <c r="L25" s="30"/>
      <c r="M25" s="30"/>
      <c r="N25" s="30"/>
      <c r="O25" s="30"/>
      <c r="P25" s="30"/>
      <c r="Q25" s="30"/>
      <c r="R25" s="30"/>
      <c r="S25" s="30"/>
      <c r="T25" s="30"/>
      <c r="U25" s="30"/>
      <c r="V25" s="30"/>
      <c r="W25" s="30"/>
      <c r="X25" s="30"/>
      <c r="Y25" s="30"/>
      <c r="Z25" s="30"/>
    </row>
    <row r="26" spans="1:26" ht="19.5" customHeight="1" x14ac:dyDescent="0.35">
      <c r="A26" s="90"/>
      <c r="B26" s="91"/>
      <c r="C26" s="92"/>
      <c r="D26" s="91"/>
      <c r="E26" s="92"/>
      <c r="F26" s="93"/>
      <c r="G26" s="30"/>
      <c r="H26" s="30"/>
      <c r="I26" s="30"/>
      <c r="J26" s="30"/>
      <c r="K26" s="30"/>
      <c r="L26" s="30"/>
      <c r="M26" s="30"/>
      <c r="N26" s="30"/>
      <c r="O26" s="30"/>
      <c r="P26" s="30"/>
      <c r="Q26" s="30"/>
      <c r="R26" s="30"/>
      <c r="S26" s="30"/>
      <c r="T26" s="30"/>
      <c r="U26" s="30"/>
      <c r="V26" s="30"/>
      <c r="W26" s="30"/>
      <c r="X26" s="30"/>
      <c r="Y26" s="30"/>
      <c r="Z26" s="30"/>
    </row>
    <row r="27" spans="1:26" ht="4.5" customHeight="1" x14ac:dyDescent="0.35">
      <c r="A27" s="94"/>
      <c r="B27" s="95"/>
      <c r="C27" s="96"/>
      <c r="D27" s="95"/>
      <c r="E27" s="97"/>
      <c r="F27" s="31"/>
      <c r="G27" s="30"/>
      <c r="H27" s="30"/>
      <c r="I27" s="30"/>
      <c r="J27" s="30"/>
      <c r="K27" s="30"/>
      <c r="L27" s="30"/>
      <c r="M27" s="30"/>
      <c r="N27" s="30"/>
      <c r="O27" s="30"/>
      <c r="P27" s="30"/>
      <c r="Q27" s="30"/>
      <c r="R27" s="30"/>
      <c r="S27" s="30"/>
      <c r="T27" s="30"/>
      <c r="U27" s="30"/>
      <c r="V27" s="30"/>
      <c r="W27" s="30"/>
      <c r="X27" s="30"/>
      <c r="Y27" s="30"/>
      <c r="Z27" s="30"/>
    </row>
    <row r="28" spans="1:26" ht="19.5" customHeight="1" x14ac:dyDescent="0.35">
      <c r="A28" s="98" t="s">
        <v>90</v>
      </c>
      <c r="B28" s="99"/>
      <c r="C28" s="45" t="s">
        <v>85</v>
      </c>
      <c r="D28" s="100"/>
      <c r="E28" s="101"/>
      <c r="F28" s="102"/>
      <c r="G28" s="30"/>
      <c r="H28" s="30"/>
      <c r="I28" s="30"/>
      <c r="J28" s="30"/>
      <c r="K28" s="30"/>
      <c r="L28" s="30"/>
      <c r="M28" s="30"/>
      <c r="N28" s="30"/>
      <c r="O28" s="30"/>
      <c r="P28" s="30"/>
      <c r="Q28" s="30"/>
      <c r="R28" s="30"/>
      <c r="S28" s="30"/>
      <c r="T28" s="30"/>
      <c r="U28" s="30"/>
      <c r="V28" s="30"/>
      <c r="W28" s="30"/>
      <c r="X28" s="30"/>
      <c r="Y28" s="30"/>
      <c r="Z28" s="30"/>
    </row>
    <row r="29" spans="1:26" ht="19.5" customHeight="1" x14ac:dyDescent="0.35">
      <c r="A29" s="51" t="s">
        <v>91</v>
      </c>
      <c r="B29" s="103"/>
      <c r="C29" s="104" t="s">
        <v>85</v>
      </c>
      <c r="D29" s="100"/>
      <c r="E29" s="105"/>
      <c r="F29" s="31"/>
      <c r="G29" s="30"/>
      <c r="H29" s="30"/>
      <c r="I29" s="30"/>
      <c r="J29" s="30"/>
      <c r="K29" s="30"/>
      <c r="L29" s="30"/>
      <c r="M29" s="30"/>
      <c r="N29" s="30"/>
      <c r="O29" s="30"/>
      <c r="P29" s="30"/>
      <c r="Q29" s="30"/>
      <c r="R29" s="30"/>
      <c r="S29" s="30"/>
      <c r="T29" s="30"/>
      <c r="U29" s="30"/>
      <c r="V29" s="30"/>
      <c r="W29" s="30"/>
      <c r="X29" s="30"/>
      <c r="Y29" s="30"/>
      <c r="Z29" s="30"/>
    </row>
    <row r="30" spans="1:26" ht="4.5" customHeight="1" x14ac:dyDescent="0.35">
      <c r="A30" s="106"/>
      <c r="B30" s="107"/>
      <c r="C30" s="108"/>
      <c r="D30" s="96"/>
      <c r="E30" s="109"/>
      <c r="F30" s="110"/>
      <c r="G30" s="30"/>
      <c r="H30" s="30"/>
      <c r="I30" s="30"/>
      <c r="J30" s="30"/>
      <c r="K30" s="30"/>
      <c r="L30" s="30"/>
      <c r="M30" s="30"/>
      <c r="N30" s="30"/>
      <c r="O30" s="30"/>
      <c r="P30" s="30"/>
      <c r="Q30" s="30"/>
      <c r="R30" s="30"/>
      <c r="S30" s="30"/>
      <c r="T30" s="30"/>
      <c r="U30" s="30"/>
      <c r="V30" s="30"/>
      <c r="W30" s="30"/>
      <c r="X30" s="30"/>
      <c r="Y30" s="30"/>
      <c r="Z30" s="30"/>
    </row>
    <row r="31" spans="1:26" ht="51.75" customHeight="1" x14ac:dyDescent="0.35">
      <c r="A31" s="111" t="s">
        <v>92</v>
      </c>
      <c r="B31" s="112"/>
      <c r="C31" s="111" t="s">
        <v>93</v>
      </c>
      <c r="D31" s="113"/>
      <c r="E31" s="114" t="s">
        <v>94</v>
      </c>
      <c r="F31" s="115"/>
      <c r="G31" s="30"/>
      <c r="H31" s="30"/>
      <c r="I31" s="30"/>
      <c r="J31" s="30"/>
      <c r="K31" s="30"/>
      <c r="L31" s="30"/>
      <c r="M31" s="30"/>
      <c r="N31" s="30"/>
      <c r="O31" s="30"/>
      <c r="P31" s="30"/>
      <c r="Q31" s="30"/>
      <c r="R31" s="30"/>
      <c r="S31" s="30"/>
      <c r="T31" s="30"/>
      <c r="U31" s="30"/>
      <c r="V31" s="30"/>
      <c r="W31" s="30"/>
      <c r="X31" s="30"/>
      <c r="Y31" s="30"/>
      <c r="Z31" s="30"/>
    </row>
    <row r="32" spans="1:26" ht="20.25" customHeight="1" x14ac:dyDescent="0.35">
      <c r="A32" s="116" t="s">
        <v>95</v>
      </c>
      <c r="B32" s="74"/>
      <c r="C32" s="74"/>
      <c r="D32" s="74"/>
      <c r="E32" s="117"/>
      <c r="F32" s="75"/>
      <c r="G32" s="30"/>
      <c r="H32" s="30"/>
      <c r="I32" s="30"/>
      <c r="J32" s="30"/>
      <c r="K32" s="30"/>
      <c r="L32" s="30"/>
      <c r="M32" s="30"/>
      <c r="N32" s="30"/>
      <c r="O32" s="30"/>
      <c r="P32" s="30"/>
      <c r="Q32" s="30"/>
      <c r="R32" s="30"/>
      <c r="S32" s="30"/>
      <c r="T32" s="30"/>
      <c r="U32" s="30"/>
      <c r="V32" s="30"/>
      <c r="W32" s="30"/>
      <c r="X32" s="30"/>
      <c r="Y32" s="30"/>
      <c r="Z32" s="30"/>
    </row>
    <row r="33" spans="1:26" ht="18" customHeight="1" x14ac:dyDescent="0.35">
      <c r="A33" s="118"/>
      <c r="B33" s="119" t="s">
        <v>96</v>
      </c>
      <c r="C33" s="120" t="s">
        <v>97</v>
      </c>
      <c r="D33" s="121" t="s">
        <v>98</v>
      </c>
      <c r="E33" s="122"/>
      <c r="F33" s="123"/>
      <c r="G33" s="30"/>
      <c r="H33" s="30"/>
      <c r="I33" s="30"/>
      <c r="J33" s="30"/>
      <c r="K33" s="30"/>
      <c r="L33" s="30"/>
      <c r="M33" s="30"/>
      <c r="N33" s="30"/>
      <c r="O33" s="30"/>
      <c r="P33" s="30"/>
      <c r="Q33" s="30"/>
      <c r="R33" s="30"/>
      <c r="S33" s="30"/>
      <c r="T33" s="30"/>
      <c r="U33" s="30"/>
      <c r="V33" s="30"/>
      <c r="W33" s="30"/>
      <c r="X33" s="30"/>
      <c r="Y33" s="30"/>
      <c r="Z33" s="30"/>
    </row>
    <row r="34" spans="1:26" ht="38.25" customHeight="1" thickTop="1" x14ac:dyDescent="0.35">
      <c r="A34" s="124" t="s">
        <v>99</v>
      </c>
      <c r="B34" s="125"/>
      <c r="C34" s="126"/>
      <c r="D34" s="317">
        <f t="shared" ref="D34:D35" si="0">SUM(B34:C34)</f>
        <v>0</v>
      </c>
      <c r="E34" s="127"/>
      <c r="F34" s="128"/>
      <c r="G34" s="30"/>
      <c r="H34" s="30"/>
      <c r="I34" s="30"/>
      <c r="J34" s="30"/>
      <c r="K34" s="30"/>
      <c r="L34" s="30"/>
      <c r="M34" s="30"/>
      <c r="N34" s="30"/>
      <c r="O34" s="30"/>
      <c r="P34" s="30"/>
      <c r="Q34" s="30"/>
      <c r="R34" s="30"/>
      <c r="S34" s="30"/>
      <c r="T34" s="30"/>
      <c r="U34" s="30"/>
      <c r="V34" s="30"/>
      <c r="W34" s="30"/>
      <c r="X34" s="30"/>
      <c r="Y34" s="30"/>
      <c r="Z34" s="30"/>
    </row>
    <row r="35" spans="1:26" ht="38.25" customHeight="1" thickBot="1" x14ac:dyDescent="0.4">
      <c r="A35" s="129" t="s">
        <v>100</v>
      </c>
      <c r="B35" s="130"/>
      <c r="C35" s="130"/>
      <c r="D35" s="318">
        <f t="shared" si="0"/>
        <v>0</v>
      </c>
      <c r="E35" s="105"/>
      <c r="F35" s="131"/>
      <c r="G35" s="30"/>
      <c r="H35" s="30"/>
      <c r="I35" s="30"/>
      <c r="J35" s="30"/>
      <c r="K35" s="30"/>
      <c r="L35" s="30"/>
      <c r="M35" s="30"/>
      <c r="N35" s="30"/>
      <c r="O35" s="30"/>
      <c r="P35" s="30"/>
      <c r="Q35" s="30"/>
      <c r="R35" s="30"/>
      <c r="S35" s="30"/>
      <c r="T35" s="30"/>
      <c r="U35" s="30"/>
      <c r="V35" s="30"/>
      <c r="W35" s="30"/>
      <c r="X35" s="30"/>
      <c r="Y35" s="30"/>
      <c r="Z35" s="30"/>
    </row>
    <row r="36" spans="1:26" ht="20.25" customHeight="1" thickTop="1" thickBot="1" x14ac:dyDescent="0.4">
      <c r="A36" s="116" t="s">
        <v>101</v>
      </c>
      <c r="B36" s="74"/>
      <c r="C36" s="74"/>
      <c r="D36" s="74"/>
      <c r="E36" s="117"/>
      <c r="F36" s="75"/>
      <c r="G36" s="30"/>
      <c r="H36" s="30"/>
      <c r="I36" s="30"/>
      <c r="J36" s="30"/>
      <c r="K36" s="30"/>
      <c r="L36" s="30"/>
      <c r="M36" s="30"/>
      <c r="N36" s="30"/>
      <c r="O36" s="30"/>
      <c r="P36" s="30"/>
      <c r="Q36" s="30"/>
      <c r="R36" s="30"/>
      <c r="S36" s="30"/>
      <c r="T36" s="30"/>
      <c r="U36" s="30"/>
      <c r="V36" s="30"/>
      <c r="W36" s="30"/>
      <c r="X36" s="30"/>
      <c r="Y36" s="30"/>
      <c r="Z36" s="30"/>
    </row>
    <row r="37" spans="1:26" ht="75.75" customHeight="1" thickBot="1" x14ac:dyDescent="0.4">
      <c r="A37" s="132" t="s">
        <v>102</v>
      </c>
      <c r="B37" s="133" t="s">
        <v>96</v>
      </c>
      <c r="C37" s="134" t="s">
        <v>97</v>
      </c>
      <c r="D37" s="135" t="s">
        <v>98</v>
      </c>
      <c r="E37" s="136"/>
      <c r="F37" s="79"/>
      <c r="G37" s="30"/>
      <c r="H37" s="30"/>
      <c r="I37" s="30"/>
      <c r="J37" s="30"/>
      <c r="K37" s="30"/>
      <c r="L37" s="30"/>
      <c r="M37" s="30"/>
      <c r="N37" s="30"/>
      <c r="O37" s="30"/>
      <c r="P37" s="30"/>
      <c r="Q37" s="30"/>
      <c r="R37" s="30"/>
      <c r="S37" s="30"/>
      <c r="T37" s="30"/>
      <c r="U37" s="30"/>
      <c r="V37" s="30"/>
      <c r="W37" s="30"/>
      <c r="X37" s="30"/>
      <c r="Y37" s="30"/>
      <c r="Z37" s="30"/>
    </row>
    <row r="38" spans="1:26" ht="75.75" customHeight="1" thickTop="1" x14ac:dyDescent="0.35">
      <c r="A38" s="139" t="s">
        <v>103</v>
      </c>
      <c r="B38" s="137">
        <f>Summary!C11</f>
        <v>0</v>
      </c>
      <c r="C38" s="137">
        <f>Summary!D11</f>
        <v>0</v>
      </c>
      <c r="D38" s="284">
        <f>Summary!B11</f>
        <v>0</v>
      </c>
      <c r="E38" s="301"/>
      <c r="F38" s="138"/>
      <c r="G38" s="30"/>
      <c r="H38" s="30"/>
      <c r="I38" s="30"/>
      <c r="J38" s="30"/>
      <c r="K38" s="30"/>
      <c r="L38" s="30"/>
      <c r="M38" s="30"/>
      <c r="N38" s="30"/>
      <c r="O38" s="30"/>
      <c r="P38" s="30"/>
      <c r="Q38" s="30"/>
      <c r="R38" s="30"/>
      <c r="S38" s="30"/>
      <c r="T38" s="30"/>
      <c r="U38" s="30"/>
      <c r="V38" s="30"/>
      <c r="W38" s="30"/>
      <c r="X38" s="30"/>
      <c r="Y38" s="30"/>
      <c r="Z38" s="30"/>
    </row>
    <row r="39" spans="1:26" ht="75.75" customHeight="1" x14ac:dyDescent="0.35">
      <c r="A39" s="282" t="s">
        <v>170</v>
      </c>
      <c r="B39" s="137">
        <f>SUM(Summary!P11:T11)</f>
        <v>0</v>
      </c>
      <c r="C39" s="137">
        <f>SUM(Summary!P12:T12)</f>
        <v>0</v>
      </c>
      <c r="D39" s="298">
        <f>SUM(B39:C39)</f>
        <v>0</v>
      </c>
      <c r="E39" s="300"/>
      <c r="F39" s="285"/>
      <c r="G39" s="30"/>
      <c r="H39" s="30"/>
      <c r="I39" s="30"/>
      <c r="J39" s="30"/>
      <c r="K39" s="30"/>
      <c r="L39" s="30"/>
      <c r="M39" s="30"/>
      <c r="N39" s="30"/>
      <c r="O39" s="30"/>
      <c r="P39" s="30"/>
      <c r="Q39" s="30"/>
      <c r="R39" s="30"/>
      <c r="S39" s="30"/>
      <c r="T39" s="30"/>
      <c r="U39" s="30"/>
      <c r="V39" s="30"/>
      <c r="W39" s="30"/>
      <c r="X39" s="30"/>
      <c r="Y39" s="30"/>
      <c r="Z39" s="30"/>
    </row>
    <row r="40" spans="1:26" ht="75.75" customHeight="1" x14ac:dyDescent="0.35">
      <c r="A40" s="282" t="s">
        <v>171</v>
      </c>
      <c r="B40" s="137">
        <f>SUM(Summary!P13:T13)</f>
        <v>0</v>
      </c>
      <c r="C40" s="137">
        <f>SUM(Summary!P14:T14)</f>
        <v>0</v>
      </c>
      <c r="D40" s="298">
        <f>SUM(B40:C40)</f>
        <v>0</v>
      </c>
      <c r="E40" s="325" t="s">
        <v>203</v>
      </c>
      <c r="F40" s="285"/>
      <c r="G40" s="30"/>
      <c r="H40" s="30"/>
      <c r="I40" s="30"/>
      <c r="J40" s="30"/>
      <c r="K40" s="30"/>
      <c r="L40" s="30"/>
      <c r="M40" s="30"/>
      <c r="N40" s="30"/>
      <c r="O40" s="30"/>
      <c r="P40" s="30"/>
      <c r="Q40" s="30"/>
      <c r="R40" s="30"/>
      <c r="S40" s="30"/>
      <c r="T40" s="30"/>
      <c r="U40" s="30"/>
      <c r="V40" s="30"/>
      <c r="W40" s="30"/>
      <c r="X40" s="30"/>
      <c r="Y40" s="30"/>
      <c r="Z40" s="30"/>
    </row>
    <row r="41" spans="1:26" ht="75.75" customHeight="1" x14ac:dyDescent="0.35">
      <c r="A41" s="335" t="s">
        <v>204</v>
      </c>
      <c r="B41" s="137"/>
      <c r="C41" s="137"/>
      <c r="D41" s="284"/>
      <c r="E41" s="299"/>
      <c r="F41" s="285"/>
      <c r="G41" s="30"/>
      <c r="H41" s="30"/>
      <c r="I41" s="30"/>
      <c r="J41" s="30"/>
      <c r="K41" s="30"/>
      <c r="L41" s="30"/>
      <c r="M41" s="30"/>
      <c r="N41" s="30"/>
      <c r="O41" s="30"/>
      <c r="P41" s="30"/>
      <c r="Q41" s="30"/>
      <c r="R41" s="30"/>
      <c r="S41" s="30"/>
      <c r="T41" s="30"/>
      <c r="U41" s="30"/>
      <c r="V41" s="30"/>
      <c r="W41" s="30"/>
      <c r="X41" s="30"/>
      <c r="Y41" s="30"/>
      <c r="Z41" s="30"/>
    </row>
    <row r="42" spans="1:26" ht="82.5" customHeight="1" x14ac:dyDescent="0.35">
      <c r="A42" s="166" t="s">
        <v>104</v>
      </c>
      <c r="B42" s="137">
        <f>Summary!C34</f>
        <v>0</v>
      </c>
      <c r="C42" s="137">
        <f>Summary!D34</f>
        <v>0</v>
      </c>
      <c r="D42" s="297">
        <f>Summary!B34</f>
        <v>0</v>
      </c>
      <c r="E42" s="296"/>
      <c r="F42" s="138"/>
      <c r="G42" s="30"/>
      <c r="H42" s="30"/>
      <c r="I42" s="30"/>
      <c r="J42" s="30"/>
      <c r="K42" s="30"/>
      <c r="L42" s="30"/>
      <c r="M42" s="30"/>
      <c r="N42" s="30"/>
      <c r="O42" s="30"/>
      <c r="P42" s="30"/>
      <c r="Q42" s="30"/>
      <c r="R42" s="30"/>
      <c r="S42" s="30"/>
      <c r="T42" s="30"/>
      <c r="U42" s="30"/>
      <c r="V42" s="30"/>
      <c r="W42" s="30"/>
      <c r="X42" s="30"/>
      <c r="Y42" s="30"/>
      <c r="Z42" s="30"/>
    </row>
    <row r="43" spans="1:26" ht="59.25" customHeight="1" thickBot="1" x14ac:dyDescent="0.4">
      <c r="A43" s="287" t="s">
        <v>105</v>
      </c>
      <c r="B43" s="290">
        <f>Summary!C40</f>
        <v>0</v>
      </c>
      <c r="C43" s="289">
        <f>Summary!D40</f>
        <v>0</v>
      </c>
      <c r="D43" s="295">
        <f>Summary!B40</f>
        <v>0</v>
      </c>
      <c r="E43" s="288"/>
      <c r="F43" s="286"/>
      <c r="G43" s="30"/>
      <c r="H43" s="30"/>
      <c r="I43" s="30"/>
      <c r="J43" s="30"/>
      <c r="K43" s="30"/>
      <c r="L43" s="30"/>
      <c r="M43" s="30"/>
      <c r="N43" s="30"/>
      <c r="O43" s="30"/>
      <c r="P43" s="30"/>
      <c r="Q43" s="30"/>
      <c r="R43" s="30"/>
      <c r="S43" s="30"/>
      <c r="T43" s="30"/>
      <c r="U43" s="30"/>
      <c r="V43" s="30"/>
      <c r="W43" s="30"/>
      <c r="X43" s="30"/>
      <c r="Y43" s="30"/>
      <c r="Z43" s="30"/>
    </row>
    <row r="44" spans="1:26" ht="60" customHeight="1" thickTop="1" thickBot="1" x14ac:dyDescent="0.4">
      <c r="A44" s="283" t="s">
        <v>172</v>
      </c>
      <c r="B44" s="333" t="str">
        <f>IF(MIN(Summary!P5:T5)=0, "N/A", MIN(Summary!P5:T5))</f>
        <v>N/A</v>
      </c>
      <c r="C44" s="334" t="str">
        <f>IF(MIN(Summary!H13:L13)=0, "N/A", MIN(Summary!H13:L13))</f>
        <v>N/A</v>
      </c>
      <c r="D44" s="328" t="str">
        <f>IF(MIN(B44, C44)=0, "", MIN(B44, C44))</f>
        <v/>
      </c>
      <c r="E44" s="294"/>
      <c r="F44" s="56"/>
      <c r="G44" s="30"/>
      <c r="H44" s="30"/>
      <c r="I44" s="30"/>
      <c r="J44" s="30"/>
      <c r="K44" s="30"/>
      <c r="L44" s="30"/>
      <c r="M44" s="30"/>
      <c r="N44" s="30"/>
      <c r="O44" s="30"/>
      <c r="P44" s="30"/>
      <c r="Q44" s="30"/>
      <c r="R44" s="30"/>
      <c r="S44" s="30"/>
      <c r="T44" s="30"/>
      <c r="U44" s="30"/>
      <c r="V44" s="30"/>
      <c r="W44" s="30"/>
      <c r="X44" s="30"/>
      <c r="Y44" s="30"/>
      <c r="Z44" s="30"/>
    </row>
    <row r="45" spans="1:26" ht="61.5" customHeight="1" thickTop="1" thickBot="1" x14ac:dyDescent="0.4">
      <c r="A45" s="291" t="s">
        <v>173</v>
      </c>
      <c r="B45" s="333" t="str">
        <f>IF(MAX(Summary!P7:T7)=0, "N/A", MAX(Summary!P7:T7))</f>
        <v>N/A</v>
      </c>
      <c r="C45" s="333" t="str">
        <f>IF(MAX(Summary!H15:L15)=0, "N/A", MAX(Summary!H15:L15))</f>
        <v>N/A</v>
      </c>
      <c r="D45" s="329" t="str">
        <f>IF(MAX(B45, C45)=0, "", MAX(B45, C45))</f>
        <v/>
      </c>
      <c r="E45" s="292"/>
      <c r="F45" s="293"/>
      <c r="G45" s="30"/>
      <c r="H45" s="30"/>
      <c r="I45" s="30"/>
      <c r="J45" s="30"/>
      <c r="K45" s="30"/>
      <c r="L45" s="30"/>
      <c r="M45" s="30"/>
      <c r="N45" s="30"/>
      <c r="O45" s="30"/>
      <c r="P45" s="30"/>
      <c r="Q45" s="30"/>
      <c r="R45" s="30"/>
      <c r="S45" s="30"/>
      <c r="T45" s="30"/>
      <c r="U45" s="30"/>
      <c r="V45" s="30"/>
      <c r="W45" s="30"/>
      <c r="X45" s="30"/>
      <c r="Y45" s="30"/>
      <c r="Z45" s="30"/>
    </row>
    <row r="46" spans="1:26" ht="20.25" customHeight="1" thickTop="1" thickBot="1" x14ac:dyDescent="0.4">
      <c r="A46" s="116" t="s">
        <v>106</v>
      </c>
      <c r="B46" s="74"/>
      <c r="C46" s="74"/>
      <c r="D46" s="74"/>
      <c r="E46" s="74"/>
      <c r="F46" s="140"/>
      <c r="G46" s="30"/>
      <c r="H46" s="30"/>
      <c r="I46" s="30"/>
      <c r="J46" s="30"/>
      <c r="K46" s="30"/>
      <c r="L46" s="30"/>
      <c r="M46" s="30"/>
      <c r="N46" s="30"/>
      <c r="O46" s="30"/>
      <c r="P46" s="30"/>
      <c r="Q46" s="30"/>
      <c r="R46" s="30"/>
      <c r="S46" s="30"/>
      <c r="T46" s="30"/>
      <c r="U46" s="30"/>
      <c r="V46" s="30"/>
      <c r="W46" s="30"/>
      <c r="X46" s="30"/>
      <c r="Y46" s="30"/>
      <c r="Z46" s="30"/>
    </row>
    <row r="47" spans="1:26" ht="38.25" customHeight="1" x14ac:dyDescent="0.35">
      <c r="A47" s="141" t="s">
        <v>107</v>
      </c>
      <c r="B47" s="142" t="s">
        <v>108</v>
      </c>
      <c r="C47" s="120" t="s">
        <v>109</v>
      </c>
      <c r="D47" s="120" t="s">
        <v>110</v>
      </c>
      <c r="E47" s="120" t="s">
        <v>111</v>
      </c>
      <c r="F47" s="143" t="s">
        <v>112</v>
      </c>
      <c r="G47" s="30"/>
      <c r="H47" s="30"/>
      <c r="I47" s="30"/>
      <c r="J47" s="30"/>
      <c r="K47" s="30"/>
      <c r="L47" s="30"/>
      <c r="M47" s="30"/>
      <c r="N47" s="30"/>
      <c r="O47" s="30"/>
      <c r="P47" s="30"/>
      <c r="Q47" s="30"/>
      <c r="R47" s="30"/>
      <c r="S47" s="30"/>
      <c r="T47" s="30"/>
      <c r="U47" s="30"/>
      <c r="V47" s="30"/>
      <c r="W47" s="30"/>
      <c r="X47" s="30"/>
      <c r="Y47" s="30"/>
      <c r="Z47" s="30"/>
    </row>
    <row r="48" spans="1:26" ht="35.25" customHeight="1" x14ac:dyDescent="0.35">
      <c r="A48" s="124" t="s">
        <v>113</v>
      </c>
      <c r="B48" s="144">
        <v>0</v>
      </c>
      <c r="C48" s="126">
        <v>0</v>
      </c>
      <c r="D48" s="126">
        <v>0</v>
      </c>
      <c r="E48" s="126">
        <v>0</v>
      </c>
      <c r="F48" s="145">
        <v>0</v>
      </c>
      <c r="G48" s="30"/>
      <c r="H48" s="30"/>
      <c r="I48" s="30"/>
      <c r="J48" s="30"/>
      <c r="K48" s="30"/>
      <c r="L48" s="30"/>
      <c r="M48" s="30"/>
      <c r="N48" s="30"/>
      <c r="O48" s="30"/>
      <c r="P48" s="30"/>
      <c r="Q48" s="30"/>
      <c r="R48" s="30"/>
      <c r="S48" s="30"/>
      <c r="T48" s="30"/>
      <c r="U48" s="30"/>
      <c r="V48" s="30"/>
      <c r="W48" s="30"/>
      <c r="X48" s="30"/>
      <c r="Y48" s="30"/>
      <c r="Z48" s="30"/>
    </row>
    <row r="49" spans="1:26" ht="18.75" customHeight="1" x14ac:dyDescent="0.35">
      <c r="A49" s="146" t="s">
        <v>114</v>
      </c>
      <c r="B49" s="144">
        <v>0</v>
      </c>
      <c r="C49" s="147">
        <v>0</v>
      </c>
      <c r="D49" s="147">
        <v>0</v>
      </c>
      <c r="E49" s="147">
        <v>0</v>
      </c>
      <c r="F49" s="145">
        <v>0</v>
      </c>
      <c r="G49" s="30"/>
      <c r="H49" s="30"/>
      <c r="I49" s="30"/>
      <c r="J49" s="30"/>
      <c r="K49" s="30"/>
      <c r="L49" s="30"/>
      <c r="M49" s="30"/>
      <c r="N49" s="30"/>
      <c r="O49" s="30"/>
      <c r="P49" s="30"/>
      <c r="Q49" s="30"/>
      <c r="R49" s="30"/>
      <c r="S49" s="30"/>
      <c r="T49" s="30"/>
      <c r="U49" s="30"/>
      <c r="V49" s="30"/>
      <c r="W49" s="30"/>
      <c r="X49" s="30"/>
      <c r="Y49" s="30"/>
      <c r="Z49" s="30"/>
    </row>
    <row r="50" spans="1:26" ht="18.75" customHeight="1" x14ac:dyDescent="0.35">
      <c r="A50" s="148" t="s">
        <v>115</v>
      </c>
      <c r="B50" s="149">
        <v>0</v>
      </c>
      <c r="C50" s="147">
        <v>0</v>
      </c>
      <c r="D50" s="147">
        <v>0</v>
      </c>
      <c r="E50" s="147">
        <v>0</v>
      </c>
      <c r="F50" s="145">
        <v>0</v>
      </c>
      <c r="G50" s="30"/>
      <c r="H50" s="30"/>
      <c r="I50" s="30"/>
      <c r="J50" s="30"/>
      <c r="K50" s="30"/>
      <c r="L50" s="30"/>
      <c r="M50" s="30"/>
      <c r="N50" s="30"/>
      <c r="O50" s="30"/>
      <c r="P50" s="30"/>
      <c r="Q50" s="30"/>
      <c r="R50" s="30"/>
      <c r="S50" s="30"/>
      <c r="T50" s="30"/>
      <c r="U50" s="30"/>
      <c r="V50" s="30"/>
      <c r="W50" s="30"/>
      <c r="X50" s="30"/>
      <c r="Y50" s="30"/>
      <c r="Z50" s="30"/>
    </row>
    <row r="51" spans="1:26" ht="19.5" customHeight="1" x14ac:dyDescent="0.35">
      <c r="A51" s="150" t="s">
        <v>116</v>
      </c>
      <c r="B51" s="151">
        <v>0</v>
      </c>
      <c r="C51" s="152">
        <v>0</v>
      </c>
      <c r="D51" s="152">
        <v>0</v>
      </c>
      <c r="E51" s="152">
        <v>0</v>
      </c>
      <c r="F51" s="153">
        <v>0</v>
      </c>
      <c r="G51" s="30"/>
      <c r="H51" s="30"/>
      <c r="I51" s="30"/>
      <c r="J51" s="30"/>
      <c r="K51" s="30"/>
      <c r="L51" s="30"/>
      <c r="M51" s="30"/>
      <c r="N51" s="30"/>
      <c r="O51" s="30"/>
      <c r="P51" s="30"/>
      <c r="Q51" s="30"/>
      <c r="R51" s="30"/>
      <c r="S51" s="30"/>
      <c r="T51" s="30"/>
      <c r="U51" s="30"/>
      <c r="V51" s="30"/>
      <c r="W51" s="30"/>
      <c r="X51" s="30"/>
      <c r="Y51" s="30"/>
      <c r="Z51" s="30"/>
    </row>
    <row r="52" spans="1:26" ht="19.5" customHeight="1" thickTop="1" thickBot="1" x14ac:dyDescent="0.4">
      <c r="A52" s="116" t="s">
        <v>117</v>
      </c>
      <c r="B52" s="74"/>
      <c r="C52" s="117"/>
      <c r="D52" s="117"/>
      <c r="E52" s="117"/>
      <c r="F52" s="75"/>
      <c r="G52" s="30"/>
      <c r="H52" s="30"/>
      <c r="I52" s="30"/>
      <c r="J52" s="30"/>
      <c r="K52" s="30"/>
      <c r="L52" s="30"/>
      <c r="M52" s="30"/>
      <c r="N52" s="30"/>
      <c r="O52" s="30"/>
      <c r="P52" s="30"/>
      <c r="Q52" s="30"/>
      <c r="R52" s="30"/>
      <c r="S52" s="30"/>
      <c r="T52" s="30"/>
      <c r="U52" s="30"/>
      <c r="V52" s="30"/>
      <c r="W52" s="30"/>
      <c r="X52" s="30"/>
      <c r="Y52" s="30"/>
      <c r="Z52" s="30"/>
    </row>
    <row r="53" spans="1:26" ht="19.5" customHeight="1" thickBot="1" x14ac:dyDescent="0.4">
      <c r="A53" s="154" t="s">
        <v>118</v>
      </c>
      <c r="B53" s="342"/>
      <c r="C53" s="343"/>
      <c r="D53" s="344" t="s">
        <v>178</v>
      </c>
      <c r="E53" s="345"/>
      <c r="F53" s="346"/>
      <c r="G53" s="30"/>
      <c r="H53" s="30"/>
      <c r="I53" s="30"/>
      <c r="J53" s="30"/>
      <c r="K53" s="30"/>
      <c r="L53" s="30"/>
      <c r="M53" s="30"/>
      <c r="N53" s="30"/>
      <c r="O53" s="30"/>
      <c r="P53" s="30"/>
      <c r="Q53" s="30"/>
      <c r="R53" s="30"/>
      <c r="S53" s="30"/>
      <c r="T53" s="30"/>
      <c r="U53" s="30"/>
      <c r="V53" s="30"/>
      <c r="W53" s="30"/>
      <c r="X53" s="30"/>
      <c r="Y53" s="30"/>
      <c r="Z53" s="30"/>
    </row>
    <row r="54" spans="1:26" ht="55.5" customHeight="1" x14ac:dyDescent="0.35">
      <c r="A54" s="302" t="s">
        <v>174</v>
      </c>
      <c r="B54" s="304" t="s">
        <v>175</v>
      </c>
      <c r="C54" s="308"/>
      <c r="D54" s="347"/>
      <c r="E54" s="348"/>
      <c r="F54" s="349"/>
      <c r="G54" s="30"/>
      <c r="H54" s="30"/>
      <c r="I54" s="30"/>
      <c r="J54" s="30"/>
      <c r="K54" s="30"/>
      <c r="L54" s="30"/>
      <c r="M54" s="30"/>
      <c r="N54" s="30"/>
      <c r="O54" s="30"/>
      <c r="P54" s="30"/>
      <c r="Q54" s="30"/>
      <c r="R54" s="30"/>
      <c r="S54" s="30"/>
      <c r="T54" s="30"/>
      <c r="U54" s="30"/>
      <c r="V54" s="30"/>
      <c r="W54" s="30"/>
      <c r="X54" s="30"/>
      <c r="Y54" s="30"/>
      <c r="Z54" s="30"/>
    </row>
    <row r="55" spans="1:26" ht="38.25" customHeight="1" x14ac:dyDescent="0.35">
      <c r="A55" s="303"/>
      <c r="B55" s="305" t="s">
        <v>119</v>
      </c>
      <c r="C55" s="307"/>
      <c r="D55" s="350"/>
      <c r="E55" s="351"/>
      <c r="F55" s="352"/>
      <c r="G55" s="30"/>
      <c r="H55" s="30"/>
      <c r="I55" s="30"/>
      <c r="J55" s="30"/>
      <c r="K55" s="30"/>
      <c r="L55" s="30"/>
      <c r="M55" s="30"/>
      <c r="N55" s="30"/>
      <c r="O55" s="30"/>
      <c r="P55" s="30"/>
      <c r="Q55" s="30"/>
      <c r="R55" s="30"/>
      <c r="S55" s="30"/>
      <c r="T55" s="30"/>
      <c r="U55" s="30"/>
      <c r="V55" s="30"/>
      <c r="W55" s="30"/>
      <c r="X55" s="30"/>
      <c r="Y55" s="30"/>
      <c r="Z55" s="30"/>
    </row>
    <row r="56" spans="1:26" ht="38.25" customHeight="1" x14ac:dyDescent="0.35">
      <c r="A56" s="303"/>
      <c r="B56" s="306" t="s">
        <v>176</v>
      </c>
      <c r="C56" s="309"/>
      <c r="D56" s="350"/>
      <c r="E56" s="351"/>
      <c r="F56" s="352"/>
      <c r="G56" s="30"/>
      <c r="H56" s="30"/>
      <c r="I56" s="30"/>
      <c r="J56" s="30"/>
      <c r="K56" s="30"/>
      <c r="L56" s="30"/>
      <c r="M56" s="30"/>
      <c r="N56" s="30"/>
      <c r="O56" s="30"/>
      <c r="P56" s="30"/>
      <c r="Q56" s="30"/>
      <c r="R56" s="30"/>
      <c r="S56" s="30"/>
      <c r="T56" s="30"/>
      <c r="U56" s="30"/>
      <c r="V56" s="30"/>
      <c r="W56" s="30"/>
      <c r="X56" s="30"/>
      <c r="Y56" s="30"/>
      <c r="Z56" s="30"/>
    </row>
    <row r="57" spans="1:26" ht="38.25" customHeight="1" thickBot="1" x14ac:dyDescent="0.4">
      <c r="A57" s="156"/>
      <c r="B57" s="314" t="s">
        <v>177</v>
      </c>
      <c r="C57" s="313"/>
      <c r="D57" s="353"/>
      <c r="E57" s="354"/>
      <c r="F57" s="355"/>
      <c r="G57" s="30"/>
      <c r="H57" s="30"/>
      <c r="I57" s="30"/>
      <c r="J57" s="30"/>
      <c r="K57" s="30"/>
      <c r="L57" s="30"/>
      <c r="M57" s="30"/>
      <c r="N57" s="30"/>
      <c r="O57" s="30"/>
      <c r="P57" s="30"/>
      <c r="Q57" s="30"/>
      <c r="R57" s="30"/>
      <c r="S57" s="30"/>
      <c r="T57" s="30"/>
      <c r="U57" s="30"/>
      <c r="V57" s="30"/>
      <c r="W57" s="30"/>
      <c r="X57" s="30"/>
      <c r="Y57" s="30"/>
      <c r="Z57" s="30"/>
    </row>
    <row r="58" spans="1:26" ht="19.5" customHeight="1" thickBot="1" x14ac:dyDescent="0.4">
      <c r="A58" s="155"/>
      <c r="B58" s="315"/>
      <c r="C58" s="157"/>
      <c r="D58" s="157"/>
      <c r="E58" s="157"/>
      <c r="F58" s="50"/>
      <c r="G58" s="30"/>
      <c r="H58" s="30"/>
      <c r="I58" s="30"/>
      <c r="J58" s="30"/>
      <c r="K58" s="30"/>
      <c r="L58" s="30"/>
      <c r="M58" s="30"/>
      <c r="N58" s="30"/>
      <c r="O58" s="30"/>
      <c r="P58" s="30"/>
      <c r="Q58" s="30"/>
      <c r="R58" s="30"/>
      <c r="S58" s="30"/>
      <c r="T58" s="30"/>
      <c r="U58" s="30"/>
      <c r="V58" s="30"/>
      <c r="W58" s="30"/>
      <c r="X58" s="30"/>
      <c r="Y58" s="30"/>
      <c r="Z58" s="30"/>
    </row>
    <row r="59" spans="1:26" ht="19.5" customHeight="1" thickBot="1" x14ac:dyDescent="0.4">
      <c r="A59" s="316" t="s">
        <v>120</v>
      </c>
      <c r="B59" s="68"/>
      <c r="C59" s="310"/>
      <c r="D59" s="311"/>
      <c r="E59" s="311"/>
      <c r="F59" s="312"/>
      <c r="G59" s="30"/>
      <c r="H59" s="30"/>
      <c r="I59" s="30"/>
      <c r="J59" s="30"/>
      <c r="K59" s="30"/>
      <c r="L59" s="30"/>
      <c r="M59" s="30"/>
      <c r="N59" s="30"/>
      <c r="O59" s="30"/>
      <c r="P59" s="30"/>
      <c r="Q59" s="30"/>
      <c r="R59" s="30"/>
      <c r="S59" s="30"/>
      <c r="T59" s="30"/>
      <c r="U59" s="30"/>
      <c r="V59" s="30"/>
      <c r="W59" s="30"/>
      <c r="X59" s="30"/>
      <c r="Y59" s="30"/>
      <c r="Z59" s="30"/>
    </row>
    <row r="60" spans="1:26" ht="19.5" customHeight="1" x14ac:dyDescent="0.35">
      <c r="A60" s="356"/>
      <c r="B60" s="357"/>
      <c r="C60" s="357"/>
      <c r="D60" s="357"/>
      <c r="E60" s="357"/>
      <c r="F60" s="358"/>
      <c r="G60" s="30"/>
      <c r="H60" s="30"/>
      <c r="I60" s="30"/>
      <c r="J60" s="30"/>
      <c r="K60" s="30"/>
      <c r="L60" s="30"/>
      <c r="M60" s="30"/>
      <c r="N60" s="30"/>
      <c r="O60" s="30"/>
      <c r="P60" s="30"/>
      <c r="Q60" s="30"/>
      <c r="R60" s="30"/>
      <c r="S60" s="30"/>
      <c r="T60" s="30"/>
      <c r="U60" s="30"/>
      <c r="V60" s="30"/>
      <c r="W60" s="30"/>
      <c r="X60" s="30"/>
      <c r="Y60" s="30"/>
      <c r="Z60" s="30"/>
    </row>
    <row r="61" spans="1:26" ht="19.5" customHeight="1" thickBot="1" x14ac:dyDescent="0.4">
      <c r="A61" s="359"/>
      <c r="B61" s="360"/>
      <c r="C61" s="360"/>
      <c r="D61" s="360"/>
      <c r="E61" s="360"/>
      <c r="F61" s="361"/>
      <c r="G61" s="30"/>
      <c r="H61" s="30"/>
      <c r="I61" s="30"/>
      <c r="J61" s="30"/>
      <c r="K61" s="30"/>
      <c r="L61" s="30"/>
      <c r="M61" s="30"/>
      <c r="N61" s="30"/>
      <c r="O61" s="30"/>
      <c r="P61" s="30"/>
      <c r="Q61" s="30"/>
      <c r="R61" s="30"/>
      <c r="S61" s="30"/>
      <c r="T61" s="30"/>
      <c r="U61" s="30"/>
      <c r="V61" s="30"/>
      <c r="W61" s="30"/>
      <c r="X61" s="30"/>
      <c r="Y61" s="30"/>
      <c r="Z61" s="30"/>
    </row>
    <row r="62" spans="1:26" ht="19.5" customHeight="1" thickTop="1" x14ac:dyDescent="0.3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ht="18.75" customHeight="1" x14ac:dyDescent="0.35">
      <c r="A63" s="35" t="s">
        <v>121</v>
      </c>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ht="35.25" customHeight="1" x14ac:dyDescent="0.35">
      <c r="A64" s="341" t="s">
        <v>122</v>
      </c>
      <c r="B64" s="337"/>
      <c r="C64" s="337"/>
      <c r="D64" s="337"/>
      <c r="E64" s="337"/>
      <c r="F64" s="337"/>
      <c r="G64" s="30"/>
      <c r="H64" s="30"/>
      <c r="I64" s="30"/>
      <c r="J64" s="30"/>
      <c r="K64" s="30"/>
      <c r="L64" s="30"/>
      <c r="M64" s="30"/>
      <c r="N64" s="30"/>
      <c r="O64" s="30"/>
      <c r="P64" s="30"/>
      <c r="Q64" s="30"/>
      <c r="R64" s="30"/>
      <c r="S64" s="30"/>
      <c r="T64" s="30"/>
      <c r="U64" s="30"/>
      <c r="V64" s="30"/>
      <c r="W64" s="30"/>
      <c r="X64" s="30"/>
      <c r="Y64" s="30"/>
      <c r="Z64" s="30"/>
    </row>
    <row r="65" spans="1:26" ht="18.75" customHeight="1" x14ac:dyDescent="0.35">
      <c r="A65" s="338" t="s">
        <v>123</v>
      </c>
      <c r="B65" s="337"/>
      <c r="C65" s="337"/>
      <c r="D65" s="337"/>
      <c r="E65" s="337"/>
      <c r="F65" s="337"/>
      <c r="G65" s="30"/>
      <c r="H65" s="30"/>
      <c r="I65" s="30"/>
      <c r="J65" s="30"/>
      <c r="K65" s="30"/>
      <c r="L65" s="30"/>
      <c r="M65" s="30"/>
      <c r="N65" s="30"/>
      <c r="O65" s="30"/>
      <c r="P65" s="30"/>
      <c r="Q65" s="30"/>
      <c r="R65" s="30"/>
      <c r="S65" s="30"/>
      <c r="T65" s="30"/>
      <c r="U65" s="30"/>
      <c r="V65" s="30"/>
      <c r="W65" s="30"/>
      <c r="X65" s="30"/>
      <c r="Y65" s="30"/>
      <c r="Z65" s="30"/>
    </row>
    <row r="66" spans="1:26" ht="18.75" customHeight="1" x14ac:dyDescent="0.35">
      <c r="A66" s="338" t="s">
        <v>124</v>
      </c>
      <c r="B66" s="337"/>
      <c r="C66" s="337"/>
      <c r="D66" s="337"/>
      <c r="E66" s="337"/>
      <c r="F66" s="337"/>
      <c r="G66" s="30"/>
      <c r="H66" s="30"/>
      <c r="I66" s="30"/>
      <c r="J66" s="30"/>
      <c r="K66" s="30"/>
      <c r="L66" s="30"/>
      <c r="M66" s="30"/>
      <c r="N66" s="30"/>
      <c r="O66" s="30"/>
      <c r="P66" s="30"/>
      <c r="Q66" s="30"/>
      <c r="R66" s="30"/>
      <c r="S66" s="30"/>
      <c r="T66" s="30"/>
      <c r="U66" s="30"/>
      <c r="V66" s="30"/>
      <c r="W66" s="30"/>
      <c r="X66" s="30"/>
      <c r="Y66" s="30"/>
      <c r="Z66" s="30"/>
    </row>
    <row r="67" spans="1:26" ht="18.75" customHeight="1" x14ac:dyDescent="0.35">
      <c r="A67" s="338" t="s">
        <v>125</v>
      </c>
      <c r="B67" s="337"/>
      <c r="C67" s="337"/>
      <c r="D67" s="337"/>
      <c r="E67" s="337"/>
      <c r="F67" s="337"/>
      <c r="G67" s="30"/>
      <c r="H67" s="30"/>
      <c r="I67" s="30"/>
      <c r="J67" s="30"/>
      <c r="K67" s="30"/>
      <c r="L67" s="30"/>
      <c r="M67" s="30"/>
      <c r="N67" s="30"/>
      <c r="O67" s="30"/>
      <c r="P67" s="30"/>
      <c r="Q67" s="30"/>
      <c r="R67" s="30"/>
      <c r="S67" s="30"/>
      <c r="T67" s="30"/>
      <c r="U67" s="30"/>
      <c r="V67" s="30"/>
      <c r="W67" s="30"/>
      <c r="X67" s="30"/>
      <c r="Y67" s="30"/>
      <c r="Z67" s="30"/>
    </row>
    <row r="68" spans="1:26" ht="18.75" customHeight="1" x14ac:dyDescent="0.35">
      <c r="A68" s="338" t="s">
        <v>126</v>
      </c>
      <c r="B68" s="337"/>
      <c r="C68" s="337"/>
      <c r="D68" s="337"/>
      <c r="E68" s="337"/>
      <c r="F68" s="337"/>
      <c r="G68" s="30"/>
      <c r="H68" s="30"/>
      <c r="I68" s="30"/>
      <c r="J68" s="30"/>
      <c r="K68" s="30"/>
      <c r="L68" s="30"/>
      <c r="M68" s="30"/>
      <c r="N68" s="30"/>
      <c r="O68" s="30"/>
      <c r="P68" s="30"/>
      <c r="Q68" s="30"/>
      <c r="R68" s="30"/>
      <c r="S68" s="30"/>
      <c r="T68" s="30"/>
      <c r="U68" s="30"/>
      <c r="V68" s="30"/>
      <c r="W68" s="30"/>
      <c r="X68" s="30"/>
      <c r="Y68" s="30"/>
      <c r="Z68" s="30"/>
    </row>
    <row r="69" spans="1:26" ht="18.75" customHeight="1" x14ac:dyDescent="0.35">
      <c r="A69" s="338" t="s">
        <v>127</v>
      </c>
      <c r="B69" s="337"/>
      <c r="C69" s="337"/>
      <c r="D69" s="337"/>
      <c r="E69" s="337"/>
      <c r="F69" s="337"/>
      <c r="G69" s="30"/>
      <c r="H69" s="30"/>
      <c r="I69" s="30"/>
      <c r="J69" s="30"/>
      <c r="K69" s="30"/>
      <c r="L69" s="30"/>
      <c r="M69" s="30"/>
      <c r="N69" s="30"/>
      <c r="O69" s="30"/>
      <c r="P69" s="30"/>
      <c r="Q69" s="30"/>
      <c r="R69" s="30"/>
      <c r="S69" s="30"/>
      <c r="T69" s="30"/>
      <c r="U69" s="30"/>
      <c r="V69" s="30"/>
      <c r="W69" s="30"/>
      <c r="X69" s="30"/>
      <c r="Y69" s="30"/>
      <c r="Z69" s="30"/>
    </row>
    <row r="70" spans="1:26" ht="18.75" customHeight="1" x14ac:dyDescent="0.3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spans="1:26" ht="18.75" customHeight="1" x14ac:dyDescent="0.35">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spans="1:26" ht="18.75" customHeight="1" x14ac:dyDescent="0.35">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spans="1:26" ht="18.75" customHeight="1" x14ac:dyDescent="0.35">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spans="1:26" ht="18.75" customHeight="1" x14ac:dyDescent="0.35">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spans="1:26" ht="18.75" customHeight="1" x14ac:dyDescent="0.35">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spans="1:26" ht="18.75" customHeight="1" x14ac:dyDescent="0.35">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spans="1:26" ht="18.75" customHeight="1" x14ac:dyDescent="0.35">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spans="1:26" ht="18.75" customHeight="1" x14ac:dyDescent="0.35">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spans="1:26" ht="18.75" customHeight="1" x14ac:dyDescent="0.35">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spans="1:26" ht="18.75" customHeight="1" x14ac:dyDescent="0.35">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spans="1:26" ht="18.75" customHeight="1" x14ac:dyDescent="0.35">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spans="1:26" ht="18.75" customHeight="1" x14ac:dyDescent="0.35">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spans="1:26" ht="18.75" customHeight="1" x14ac:dyDescent="0.35">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spans="1:26" ht="18.75" customHeight="1" x14ac:dyDescent="0.35">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spans="1:26" ht="18.75" customHeight="1" x14ac:dyDescent="0.35">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spans="1:26" ht="18.75" customHeight="1" x14ac:dyDescent="0.35">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spans="1:26" ht="18.75" customHeight="1" x14ac:dyDescent="0.35">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spans="1:26" ht="18.75" customHeight="1" x14ac:dyDescent="0.35">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spans="1:26" ht="18.75" customHeight="1" x14ac:dyDescent="0.35">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spans="1:26" ht="18.75" customHeight="1" x14ac:dyDescent="0.35">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spans="1:26" ht="18.75" customHeight="1" x14ac:dyDescent="0.35">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spans="1:26" ht="18.75" customHeight="1" x14ac:dyDescent="0.35">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spans="1:26" ht="18.75" customHeight="1" x14ac:dyDescent="0.35">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spans="1:26" ht="18.75" customHeight="1" x14ac:dyDescent="0.35">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spans="1:26" ht="18.75" customHeight="1" x14ac:dyDescent="0.35">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spans="1:26" ht="18.75" customHeight="1" x14ac:dyDescent="0.35">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spans="1:26" ht="18.75" customHeight="1" x14ac:dyDescent="0.35">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spans="1:26" ht="18.75" customHeight="1" x14ac:dyDescent="0.35">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spans="1:26" ht="18.75" customHeight="1" x14ac:dyDescent="0.35">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spans="1:26" ht="18.75" customHeight="1" x14ac:dyDescent="0.35">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spans="1:26" ht="18.75" customHeight="1" x14ac:dyDescent="0.35">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spans="1:26" ht="18.75" customHeight="1" x14ac:dyDescent="0.3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spans="1:26" ht="18.75" customHeight="1" x14ac:dyDescent="0.35">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spans="1:26" ht="18.75" customHeight="1" x14ac:dyDescent="0.35">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spans="1:26" ht="18.75" customHeight="1" x14ac:dyDescent="0.35">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spans="1:26" ht="18.75" customHeight="1" x14ac:dyDescent="0.35">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spans="1:26" ht="18.75" customHeight="1" x14ac:dyDescent="0.35">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spans="1:26" ht="18.75" customHeight="1" x14ac:dyDescent="0.35">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spans="1:26" ht="18.75" customHeight="1" x14ac:dyDescent="0.35">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spans="1:26" ht="18.75" customHeight="1" x14ac:dyDescent="0.35">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spans="1:26" ht="18.75" customHeight="1" x14ac:dyDescent="0.35">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spans="1:26" ht="18.75" customHeight="1" x14ac:dyDescent="0.35">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spans="1:26" ht="18.75" customHeight="1" x14ac:dyDescent="0.35">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spans="1:26" ht="18.75" customHeight="1" x14ac:dyDescent="0.35">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spans="1:26" ht="18.75" customHeight="1" x14ac:dyDescent="0.35">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spans="1:26" ht="18.75" customHeight="1" x14ac:dyDescent="0.35">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spans="1:26" ht="18.75" customHeight="1" x14ac:dyDescent="0.35">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spans="1:26" ht="18.75" customHeight="1" x14ac:dyDescent="0.35">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spans="1:26" ht="18.75" customHeight="1" x14ac:dyDescent="0.35">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spans="1:26" ht="18.75" customHeight="1" x14ac:dyDescent="0.35">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spans="1:26" ht="18.75" customHeight="1" x14ac:dyDescent="0.35">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spans="1:26" ht="18.75" customHeight="1" x14ac:dyDescent="0.35">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spans="1:26" ht="18.75" customHeight="1" x14ac:dyDescent="0.35">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spans="1:26" ht="18.75" customHeight="1" x14ac:dyDescent="0.35">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spans="1:26" ht="18.75" customHeight="1" x14ac:dyDescent="0.35">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spans="1:26" ht="18.75" customHeight="1" x14ac:dyDescent="0.35">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spans="1:26" ht="18.75" customHeight="1" x14ac:dyDescent="0.35">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spans="1:26" ht="18.75" customHeight="1" x14ac:dyDescent="0.35">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spans="1:26" ht="18.75" customHeight="1" x14ac:dyDescent="0.35">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spans="1:26" ht="18.75" customHeight="1" x14ac:dyDescent="0.35">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spans="1:26" ht="18.75" customHeight="1" x14ac:dyDescent="0.35">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spans="1:26" ht="18.75" customHeight="1" x14ac:dyDescent="0.35">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spans="1:26" ht="18.75" customHeight="1" x14ac:dyDescent="0.35">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spans="1:26" ht="18.75" customHeight="1" x14ac:dyDescent="0.35">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spans="1:26" ht="18.75" customHeight="1" x14ac:dyDescent="0.35">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spans="1:26" ht="18.75" customHeight="1" x14ac:dyDescent="0.35">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spans="1:26" ht="18.75" customHeight="1" x14ac:dyDescent="0.35">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spans="1:26" ht="18.75" customHeight="1" x14ac:dyDescent="0.35">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spans="1:26" ht="18.75" customHeight="1" x14ac:dyDescent="0.35">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spans="1:26" ht="18.75" customHeight="1" x14ac:dyDescent="0.35">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spans="1:26" ht="18.75" customHeight="1" x14ac:dyDescent="0.35">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spans="1:26" ht="18.75" customHeight="1" x14ac:dyDescent="0.35">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spans="1:26" ht="18.75" customHeight="1" x14ac:dyDescent="0.35">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spans="1:26" ht="18.75" customHeight="1" x14ac:dyDescent="0.35">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spans="1:26" ht="18.75" customHeight="1" x14ac:dyDescent="0.35">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spans="1:26" ht="18.75" customHeight="1" x14ac:dyDescent="0.35">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spans="1:26" ht="18.75" customHeight="1" x14ac:dyDescent="0.35">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spans="1:26" ht="18.75" customHeight="1" x14ac:dyDescent="0.35">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spans="1:26" ht="18.75" customHeight="1" x14ac:dyDescent="0.35">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spans="1:26" ht="18.75" customHeight="1" x14ac:dyDescent="0.35">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spans="1:26" ht="18.75" customHeight="1" x14ac:dyDescent="0.35">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spans="1:26" ht="18.75" customHeight="1" x14ac:dyDescent="0.35">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spans="1:26" ht="18.75" customHeight="1" x14ac:dyDescent="0.35">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spans="1:26" ht="18.75" customHeight="1" x14ac:dyDescent="0.35">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spans="1:26" ht="18.75" customHeight="1" x14ac:dyDescent="0.35">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spans="1:26" ht="18.75" customHeight="1" x14ac:dyDescent="0.35">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spans="1:26" ht="18.75" customHeight="1" x14ac:dyDescent="0.35">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spans="1:26" ht="18.75" customHeight="1" x14ac:dyDescent="0.35">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spans="1:26" ht="18.75" customHeight="1" x14ac:dyDescent="0.35">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spans="1:26" ht="18.75" customHeight="1" x14ac:dyDescent="0.35">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spans="1:26" ht="18.75" customHeight="1" x14ac:dyDescent="0.35">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spans="1:26" ht="18.75" customHeight="1" x14ac:dyDescent="0.35">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spans="1:26" ht="18.75" customHeight="1" x14ac:dyDescent="0.35">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spans="1:26" ht="18.75" customHeight="1" x14ac:dyDescent="0.35">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spans="1:26" ht="18.75" customHeight="1" x14ac:dyDescent="0.35">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spans="1:26" ht="18.75" customHeight="1" x14ac:dyDescent="0.35">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spans="1:26" ht="18.75" customHeight="1" x14ac:dyDescent="0.35">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spans="1:26" ht="18.75" customHeight="1" x14ac:dyDescent="0.35">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spans="1:26" ht="18.75" customHeight="1" x14ac:dyDescent="0.35">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spans="1:26" ht="18.75" customHeight="1" x14ac:dyDescent="0.35">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spans="1:26" ht="18.75" customHeight="1" x14ac:dyDescent="0.35">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spans="1:26" ht="18.75" customHeight="1" x14ac:dyDescent="0.35">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spans="1:26" ht="18.75" customHeight="1" x14ac:dyDescent="0.35">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spans="1:26" ht="18.75" customHeight="1" x14ac:dyDescent="0.35">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spans="1:26" ht="18.75" customHeight="1" x14ac:dyDescent="0.35">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spans="1:26" ht="18.75" customHeight="1" x14ac:dyDescent="0.35">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spans="1:26" ht="18.75" customHeight="1" x14ac:dyDescent="0.35">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spans="1:26" ht="18.75" customHeight="1" x14ac:dyDescent="0.35">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spans="1:26" ht="18.75" customHeight="1" x14ac:dyDescent="0.35">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spans="1:26" ht="18.75" customHeight="1" x14ac:dyDescent="0.35">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spans="1:26" ht="18.75" customHeight="1" x14ac:dyDescent="0.35">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spans="1:26" ht="18.75" customHeight="1" x14ac:dyDescent="0.35">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spans="1:26" ht="18.75" customHeight="1" x14ac:dyDescent="0.35">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spans="1:26" ht="18.75" customHeight="1" x14ac:dyDescent="0.35">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spans="1:26" ht="18.75" customHeight="1" x14ac:dyDescent="0.35">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spans="1:26" ht="18.75" customHeight="1" x14ac:dyDescent="0.35">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spans="1:26" ht="18.75" customHeight="1" x14ac:dyDescent="0.35">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spans="1:26" ht="18.75" customHeight="1" x14ac:dyDescent="0.35">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spans="1:26" ht="18.75" customHeight="1" x14ac:dyDescent="0.35">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spans="1:26" ht="18.75" customHeight="1" x14ac:dyDescent="0.35">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spans="1:26" ht="18.75" customHeight="1" x14ac:dyDescent="0.35">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spans="1:26" ht="18.75" customHeight="1" x14ac:dyDescent="0.35">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spans="1:26" ht="18.75" customHeight="1" x14ac:dyDescent="0.35">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spans="1:26" ht="18.75" customHeight="1" x14ac:dyDescent="0.35">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spans="1:26" ht="18.75" customHeight="1" x14ac:dyDescent="0.35">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spans="1:26" ht="18.75" customHeight="1" x14ac:dyDescent="0.35">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spans="1:26" ht="18.75" customHeight="1" x14ac:dyDescent="0.35">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spans="1:26" ht="18.75" customHeight="1" x14ac:dyDescent="0.35">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spans="1:26" ht="18.75" customHeight="1" x14ac:dyDescent="0.35">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spans="1:26" ht="18.75" customHeight="1" x14ac:dyDescent="0.35">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spans="1:26" ht="18.75" customHeight="1" x14ac:dyDescent="0.35">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spans="1:26" ht="18.75" customHeight="1" x14ac:dyDescent="0.35">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spans="1:26" ht="18.75" customHeight="1" x14ac:dyDescent="0.35">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spans="1:26" ht="18.75" customHeight="1" x14ac:dyDescent="0.35">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spans="1:26" ht="18.75" customHeight="1" x14ac:dyDescent="0.35">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spans="1:26" ht="18.75" customHeight="1" x14ac:dyDescent="0.35">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spans="1:26" ht="18.75" customHeight="1" x14ac:dyDescent="0.35">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spans="1:26" ht="18.75" customHeight="1" x14ac:dyDescent="0.35">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spans="1:26" ht="18.75" customHeight="1" x14ac:dyDescent="0.35">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spans="1:26" ht="18.75" customHeight="1" x14ac:dyDescent="0.35">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spans="1:26" ht="18.75" customHeight="1" x14ac:dyDescent="0.35">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spans="1:26" ht="18.75" customHeight="1" x14ac:dyDescent="0.35">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spans="1:26" ht="18.75" customHeight="1" x14ac:dyDescent="0.35">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spans="1:26" ht="18.75" customHeight="1" x14ac:dyDescent="0.35">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spans="1:26" ht="18.75" customHeight="1" x14ac:dyDescent="0.35">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spans="1:26" ht="18.75" customHeight="1" x14ac:dyDescent="0.35">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spans="1:26" ht="18.75" customHeight="1" x14ac:dyDescent="0.35">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spans="1:26" ht="18.75" customHeight="1" x14ac:dyDescent="0.35">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spans="1:26" ht="18.75" customHeight="1" x14ac:dyDescent="0.35">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spans="1:26" ht="18.75" customHeight="1" x14ac:dyDescent="0.35">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spans="1:26" ht="18.75" customHeight="1" x14ac:dyDescent="0.35">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spans="1:26" ht="18.75" customHeight="1" x14ac:dyDescent="0.35">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spans="1:26" ht="18.75" customHeight="1" x14ac:dyDescent="0.35">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spans="1:26" ht="18.75" customHeight="1" x14ac:dyDescent="0.35">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spans="1:26" ht="18.75" customHeight="1" x14ac:dyDescent="0.35">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spans="1:26" ht="18.75" customHeight="1" x14ac:dyDescent="0.35">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spans="1:26" ht="18.75" customHeight="1" x14ac:dyDescent="0.35">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spans="1:26" ht="18.75" customHeight="1" x14ac:dyDescent="0.35">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spans="1:26" ht="18.75" customHeight="1" x14ac:dyDescent="0.35">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spans="1:26" ht="18.75" customHeight="1" x14ac:dyDescent="0.35">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spans="1:26" ht="18.75" customHeight="1" x14ac:dyDescent="0.35">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spans="1:26" ht="18.75" customHeight="1" x14ac:dyDescent="0.35">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spans="1:26" ht="18.75" customHeight="1" x14ac:dyDescent="0.35">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spans="1:26" ht="18.75" customHeight="1" x14ac:dyDescent="0.35">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spans="1:26" ht="18.75" customHeight="1" x14ac:dyDescent="0.35">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spans="1:26" ht="18.75" customHeight="1" x14ac:dyDescent="0.35">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spans="1:26" ht="18.75" customHeight="1" x14ac:dyDescent="0.35">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spans="1:26" ht="18.75" customHeight="1" x14ac:dyDescent="0.35">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spans="1:26" ht="18.75" customHeight="1" x14ac:dyDescent="0.35">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spans="1:26" ht="18.75" customHeight="1" x14ac:dyDescent="0.35">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spans="1:26" ht="18.75" customHeight="1" x14ac:dyDescent="0.35">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spans="1:26" ht="18.75" customHeight="1" x14ac:dyDescent="0.35">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spans="1:26" ht="18.75" customHeight="1" x14ac:dyDescent="0.35">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spans="1:26" ht="18.75" customHeight="1" x14ac:dyDescent="0.35">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spans="1:26" ht="18.75" customHeight="1" x14ac:dyDescent="0.35">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spans="1:26" ht="18.75" customHeight="1" x14ac:dyDescent="0.35">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spans="1:26" ht="18.75" customHeight="1" x14ac:dyDescent="0.35">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spans="1:26" ht="18.75" customHeight="1" x14ac:dyDescent="0.35">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spans="1:26" ht="18.75" customHeight="1" x14ac:dyDescent="0.35">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spans="1:26" ht="18.75" customHeight="1" x14ac:dyDescent="0.35">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spans="1:26" ht="18.75" customHeight="1" x14ac:dyDescent="0.35">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spans="1:26" ht="18.75" customHeight="1" x14ac:dyDescent="0.35">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spans="1:26" ht="18.75" customHeight="1" x14ac:dyDescent="0.35">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spans="1:26" ht="18.75" customHeight="1" x14ac:dyDescent="0.35">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spans="1:26" ht="18.75" customHeight="1" x14ac:dyDescent="0.35">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spans="1:26" ht="18.75" customHeight="1" x14ac:dyDescent="0.35">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spans="1:26" ht="18.75" customHeight="1" x14ac:dyDescent="0.35">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spans="1:26" ht="18.75" customHeight="1" x14ac:dyDescent="0.35">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spans="1:26" ht="18.75" customHeight="1" x14ac:dyDescent="0.35">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spans="1:26" ht="18.75" customHeight="1" x14ac:dyDescent="0.35">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spans="1:26" ht="18.75" customHeight="1" x14ac:dyDescent="0.35">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spans="1:26" ht="18.75" customHeight="1" x14ac:dyDescent="0.35">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spans="1:26" ht="18.75" customHeight="1" x14ac:dyDescent="0.35">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spans="1:26" ht="18.75" customHeight="1" x14ac:dyDescent="0.35">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spans="1:26" ht="18.75" customHeight="1" x14ac:dyDescent="0.35">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spans="1:26" ht="18.75" customHeight="1" x14ac:dyDescent="0.35">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spans="1:26" ht="18.75" customHeight="1" x14ac:dyDescent="0.35">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spans="1:26" ht="18.75" customHeight="1" x14ac:dyDescent="0.35">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spans="1:26" ht="18.75" customHeight="1" x14ac:dyDescent="0.35">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spans="1:26" ht="18.75" customHeight="1" x14ac:dyDescent="0.35">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spans="1:26" ht="18.75" customHeight="1" x14ac:dyDescent="0.35">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spans="1:26" ht="18.75" customHeight="1" x14ac:dyDescent="0.35">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spans="1:26" ht="18.75" customHeight="1" x14ac:dyDescent="0.35">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spans="1:26" ht="18.75" customHeight="1" x14ac:dyDescent="0.35">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spans="1:26" ht="18.75" customHeight="1" x14ac:dyDescent="0.35">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spans="1:26" ht="18.75" customHeight="1" x14ac:dyDescent="0.35">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spans="1:26" ht="18.75" customHeight="1" x14ac:dyDescent="0.35">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spans="1:26" ht="18.75" customHeight="1" x14ac:dyDescent="0.35">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spans="1:26" ht="18.75" customHeight="1" x14ac:dyDescent="0.35">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spans="1:26" ht="18.75" customHeight="1" x14ac:dyDescent="0.35">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spans="1:26" ht="18.75" customHeight="1" x14ac:dyDescent="0.35">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spans="1:26" ht="18.75" customHeight="1" x14ac:dyDescent="0.35">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spans="1:26" ht="18.75" customHeight="1" x14ac:dyDescent="0.35">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spans="1:26" ht="18.75" customHeight="1" x14ac:dyDescent="0.35">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spans="1:26" ht="18.75" customHeight="1" x14ac:dyDescent="0.35">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spans="1:26" ht="18.75" customHeight="1" x14ac:dyDescent="0.35">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spans="1:26" ht="18.75" customHeight="1" x14ac:dyDescent="0.35">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spans="1:26" ht="18.75" customHeight="1" x14ac:dyDescent="0.35">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spans="1:26" ht="18.75" customHeight="1" x14ac:dyDescent="0.35">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spans="1:26" ht="18.75" customHeight="1" x14ac:dyDescent="0.35">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spans="1:26" ht="18.75" customHeight="1" x14ac:dyDescent="0.35">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spans="1:26" ht="18.75" customHeight="1" x14ac:dyDescent="0.35">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spans="1:26" ht="18.75" customHeight="1" x14ac:dyDescent="0.35">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spans="1:26" ht="18.75" customHeight="1" x14ac:dyDescent="0.35">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spans="1:26" ht="18.75" customHeight="1" x14ac:dyDescent="0.35">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spans="1:26" ht="18.75" customHeight="1" x14ac:dyDescent="0.35">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spans="1:26" ht="18.75" customHeight="1" x14ac:dyDescent="0.35">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spans="1:26" ht="18.75" customHeight="1" x14ac:dyDescent="0.35">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spans="1:26" ht="18.75" customHeight="1" x14ac:dyDescent="0.35">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spans="1:26" ht="18.75" customHeight="1" x14ac:dyDescent="0.35">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spans="1:26" ht="18.75" customHeight="1" x14ac:dyDescent="0.35">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spans="1:26" ht="18.75" customHeight="1" x14ac:dyDescent="0.35">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spans="1:26" ht="18.75" customHeight="1" x14ac:dyDescent="0.35">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spans="1:26" ht="18.75" customHeight="1" x14ac:dyDescent="0.35">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spans="1:26" ht="18.75" customHeight="1" x14ac:dyDescent="0.35">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spans="1:26" ht="18.75" customHeight="1" x14ac:dyDescent="0.35">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spans="1:26" ht="18.75" customHeight="1" x14ac:dyDescent="0.35">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spans="1:26" ht="18.75" customHeight="1" x14ac:dyDescent="0.35">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spans="1:26" ht="18.75" customHeight="1" x14ac:dyDescent="0.35">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spans="1:26" ht="18.75" customHeight="1" x14ac:dyDescent="0.35">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spans="1:26" ht="18.75" customHeight="1" x14ac:dyDescent="0.35">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spans="1:26" ht="18.75" customHeight="1" x14ac:dyDescent="0.35">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spans="1:26" ht="18.75" customHeight="1" x14ac:dyDescent="0.35">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spans="1:26" ht="18.75" customHeight="1" x14ac:dyDescent="0.35">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spans="1:26" ht="18.75" customHeight="1" x14ac:dyDescent="0.35">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spans="1:26" ht="18.75" customHeight="1" x14ac:dyDescent="0.35">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spans="1:26" ht="18.75" customHeight="1" x14ac:dyDescent="0.35">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spans="1:26" ht="18.75" customHeight="1" x14ac:dyDescent="0.35">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spans="1:26" ht="18.75" customHeight="1" x14ac:dyDescent="0.35">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spans="1:26" ht="18.75" customHeight="1" x14ac:dyDescent="0.35">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spans="1:26" ht="18.75" customHeight="1" x14ac:dyDescent="0.35">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spans="1:26" ht="18.75" customHeight="1" x14ac:dyDescent="0.35">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spans="1:26" ht="18.75" customHeight="1" x14ac:dyDescent="0.35">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spans="1:26" ht="18.75" customHeight="1" x14ac:dyDescent="0.35">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spans="1:26" ht="18.75" customHeight="1" x14ac:dyDescent="0.35">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spans="1:26" ht="18.75" customHeight="1" x14ac:dyDescent="0.35">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spans="1:26" ht="18.75" customHeight="1" x14ac:dyDescent="0.35">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spans="1:26" ht="18.75" customHeight="1" x14ac:dyDescent="0.35">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18.75" customHeight="1" x14ac:dyDescent="0.35">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18.75" customHeight="1" x14ac:dyDescent="0.35">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18.75" customHeight="1" x14ac:dyDescent="0.35">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18.75" customHeight="1" x14ac:dyDescent="0.35">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18.75" customHeight="1" x14ac:dyDescent="0.35">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18.75" customHeight="1" x14ac:dyDescent="0.35">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18.75" customHeight="1" x14ac:dyDescent="0.35">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18.75" customHeight="1" x14ac:dyDescent="0.35">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18.75" customHeight="1" x14ac:dyDescent="0.35">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18.75" customHeight="1" x14ac:dyDescent="0.35">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18.75" customHeight="1" x14ac:dyDescent="0.35">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18.75" customHeight="1" x14ac:dyDescent="0.35">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18.75" customHeight="1" x14ac:dyDescent="0.35">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18.75" customHeight="1" x14ac:dyDescent="0.35">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18.75" customHeight="1" x14ac:dyDescent="0.35">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18.75" customHeight="1" x14ac:dyDescent="0.35">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18.75" customHeight="1" x14ac:dyDescent="0.35">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18.75" customHeight="1" x14ac:dyDescent="0.35">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18.75" customHeight="1" x14ac:dyDescent="0.35">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18.75" customHeight="1" x14ac:dyDescent="0.35">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18.75" customHeight="1" x14ac:dyDescent="0.35">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18.75" customHeight="1" x14ac:dyDescent="0.35">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18.75" customHeight="1" x14ac:dyDescent="0.35">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18.75" customHeight="1" x14ac:dyDescent="0.35">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18.75" customHeight="1" x14ac:dyDescent="0.35">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18.75" customHeight="1" x14ac:dyDescent="0.35">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18.75" customHeight="1" x14ac:dyDescent="0.35">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18.75" customHeight="1" x14ac:dyDescent="0.35">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18.75" customHeight="1" x14ac:dyDescent="0.35">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18.75" customHeight="1" x14ac:dyDescent="0.35">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18.75" customHeight="1" x14ac:dyDescent="0.35">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18.75" customHeight="1" x14ac:dyDescent="0.35">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18.75" customHeight="1" x14ac:dyDescent="0.35">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18.75" customHeight="1" x14ac:dyDescent="0.35">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18.75" customHeight="1" x14ac:dyDescent="0.35">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18.75" customHeight="1" x14ac:dyDescent="0.35">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18.75" customHeight="1" x14ac:dyDescent="0.35">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18.75" customHeight="1" x14ac:dyDescent="0.35">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18.75" customHeight="1" x14ac:dyDescent="0.35">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18.75" customHeight="1" x14ac:dyDescent="0.35">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18.75" customHeight="1" x14ac:dyDescent="0.35">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18.75" customHeight="1" x14ac:dyDescent="0.35">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18.75" customHeight="1" x14ac:dyDescent="0.35">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18.75" customHeight="1" x14ac:dyDescent="0.35">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18.75" customHeight="1" x14ac:dyDescent="0.35">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18.75" customHeight="1" x14ac:dyDescent="0.35">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18.75" customHeight="1" x14ac:dyDescent="0.35">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18.75" customHeight="1" x14ac:dyDescent="0.35">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18.75" customHeight="1" x14ac:dyDescent="0.35">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18.75" customHeight="1" x14ac:dyDescent="0.35">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18.75" customHeight="1" x14ac:dyDescent="0.35">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18.75" customHeight="1" x14ac:dyDescent="0.35">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18.75" customHeight="1" x14ac:dyDescent="0.35">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18.75" customHeight="1" x14ac:dyDescent="0.35">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18.75" customHeight="1" x14ac:dyDescent="0.35">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18.75" customHeight="1" x14ac:dyDescent="0.35">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18.75" customHeight="1" x14ac:dyDescent="0.35">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18.75" customHeight="1" x14ac:dyDescent="0.35">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18.75" customHeight="1" x14ac:dyDescent="0.35">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18.75" customHeight="1" x14ac:dyDescent="0.35">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18.75" customHeight="1" x14ac:dyDescent="0.35">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18.75" customHeight="1" x14ac:dyDescent="0.35">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18.75" customHeight="1" x14ac:dyDescent="0.35">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18.75" customHeight="1" x14ac:dyDescent="0.35">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18.75" customHeight="1" x14ac:dyDescent="0.35">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18.75" customHeight="1" x14ac:dyDescent="0.35">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18.75" customHeight="1" x14ac:dyDescent="0.35">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18.75" customHeight="1" x14ac:dyDescent="0.35">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18.75" customHeight="1" x14ac:dyDescent="0.35">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18.75" customHeight="1" x14ac:dyDescent="0.35">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18.75" customHeight="1" x14ac:dyDescent="0.35">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18.75" customHeight="1" x14ac:dyDescent="0.35">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18.75" customHeight="1" x14ac:dyDescent="0.35">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18.75" customHeight="1" x14ac:dyDescent="0.35">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18.75" customHeight="1" x14ac:dyDescent="0.35">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18.75" customHeight="1" x14ac:dyDescent="0.35">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18.75" customHeight="1" x14ac:dyDescent="0.35">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18.75" customHeight="1" x14ac:dyDescent="0.35">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18.75" customHeight="1" x14ac:dyDescent="0.35">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18.75" customHeight="1" x14ac:dyDescent="0.35">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18.75" customHeight="1" x14ac:dyDescent="0.35">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18.75" customHeight="1" x14ac:dyDescent="0.35">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18.75" customHeight="1" x14ac:dyDescent="0.35">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18.75" customHeight="1" x14ac:dyDescent="0.35">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18.75" customHeight="1" x14ac:dyDescent="0.35">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18.75" customHeight="1" x14ac:dyDescent="0.35">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18.75" customHeight="1" x14ac:dyDescent="0.35">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18.75" customHeight="1" x14ac:dyDescent="0.35">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18.75" customHeight="1" x14ac:dyDescent="0.35">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18.75" customHeight="1" x14ac:dyDescent="0.35">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18.75" customHeight="1" x14ac:dyDescent="0.35">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18.75" customHeight="1" x14ac:dyDescent="0.35">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18.75" customHeight="1" x14ac:dyDescent="0.35">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18.75" customHeight="1" x14ac:dyDescent="0.35">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18.75" customHeight="1" x14ac:dyDescent="0.35">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18.75" customHeight="1" x14ac:dyDescent="0.35">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18.75" customHeight="1" x14ac:dyDescent="0.35">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18.75" customHeight="1" x14ac:dyDescent="0.35">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18.75" customHeight="1" x14ac:dyDescent="0.35">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18.75" customHeight="1" x14ac:dyDescent="0.35">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18.75" customHeight="1" x14ac:dyDescent="0.35">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18.75" customHeight="1" x14ac:dyDescent="0.35">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18.75" customHeight="1" x14ac:dyDescent="0.35">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18.75" customHeight="1" x14ac:dyDescent="0.35">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18.75" customHeight="1" x14ac:dyDescent="0.35">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18.75" customHeight="1" x14ac:dyDescent="0.35">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18.75" customHeight="1" x14ac:dyDescent="0.35">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18.75" customHeight="1" x14ac:dyDescent="0.35">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18.75" customHeight="1" x14ac:dyDescent="0.35">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18.75" customHeight="1" x14ac:dyDescent="0.35">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18.75" customHeight="1" x14ac:dyDescent="0.35">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18.75" customHeight="1" x14ac:dyDescent="0.35">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18.75" customHeight="1" x14ac:dyDescent="0.35">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18.75" customHeight="1" x14ac:dyDescent="0.35">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18.75" customHeight="1" x14ac:dyDescent="0.35">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18.75" customHeight="1" x14ac:dyDescent="0.35">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18.75" customHeight="1" x14ac:dyDescent="0.35">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18.75" customHeight="1" x14ac:dyDescent="0.35">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18.75" customHeight="1" x14ac:dyDescent="0.35">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18.75" customHeight="1" x14ac:dyDescent="0.35">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18.75" customHeight="1" x14ac:dyDescent="0.35">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18.75" customHeight="1" x14ac:dyDescent="0.35">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18.75" customHeight="1" x14ac:dyDescent="0.35">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18.75" customHeight="1" x14ac:dyDescent="0.35">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18.75" customHeight="1" x14ac:dyDescent="0.35">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18.75" customHeight="1" x14ac:dyDescent="0.35">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18.75" customHeight="1" x14ac:dyDescent="0.35">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18.75" customHeight="1" x14ac:dyDescent="0.35">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18.75" customHeight="1" x14ac:dyDescent="0.35">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18.75" customHeight="1" x14ac:dyDescent="0.35">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18.75" customHeight="1" x14ac:dyDescent="0.35">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18.75" customHeight="1" x14ac:dyDescent="0.35">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18.75" customHeight="1" x14ac:dyDescent="0.35">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18.75" customHeight="1" x14ac:dyDescent="0.35">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18.75" customHeight="1" x14ac:dyDescent="0.35">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18.75" customHeight="1" x14ac:dyDescent="0.35">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18.75" customHeight="1" x14ac:dyDescent="0.35">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18.75" customHeight="1" x14ac:dyDescent="0.35">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18.75" customHeight="1" x14ac:dyDescent="0.35">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18.75" customHeight="1" x14ac:dyDescent="0.35">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18.75" customHeight="1" x14ac:dyDescent="0.35">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18.75" customHeight="1" x14ac:dyDescent="0.35">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18.75" customHeight="1" x14ac:dyDescent="0.35">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18.75" customHeight="1" x14ac:dyDescent="0.35">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18.75" customHeight="1" x14ac:dyDescent="0.35">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18.75" customHeight="1" x14ac:dyDescent="0.35">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18.75" customHeight="1" x14ac:dyDescent="0.35">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18.75" customHeight="1" x14ac:dyDescent="0.35">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18.75" customHeight="1" x14ac:dyDescent="0.35">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18.75" customHeight="1" x14ac:dyDescent="0.35">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18.75" customHeight="1" x14ac:dyDescent="0.35">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18.75" customHeight="1" x14ac:dyDescent="0.35">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18.75" customHeight="1" x14ac:dyDescent="0.35">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18.75" customHeight="1" x14ac:dyDescent="0.35">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18.75" customHeight="1" x14ac:dyDescent="0.35">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18.75" customHeight="1" x14ac:dyDescent="0.35">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18.75" customHeight="1" x14ac:dyDescent="0.35">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18.75" customHeight="1" x14ac:dyDescent="0.35">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18.75" customHeight="1" x14ac:dyDescent="0.35">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18.75" customHeight="1" x14ac:dyDescent="0.35">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18.75" customHeight="1" x14ac:dyDescent="0.35">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18.75" customHeight="1" x14ac:dyDescent="0.35">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18.75" customHeight="1" x14ac:dyDescent="0.35">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18.75" customHeight="1" x14ac:dyDescent="0.35">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18.75" customHeight="1" x14ac:dyDescent="0.35">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18.75" customHeight="1" x14ac:dyDescent="0.35">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18.75" customHeight="1" x14ac:dyDescent="0.35">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18.75" customHeight="1" x14ac:dyDescent="0.35">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18.75" customHeight="1" x14ac:dyDescent="0.35">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18.75" customHeight="1" x14ac:dyDescent="0.35">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18.75" customHeight="1" x14ac:dyDescent="0.35">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18.75" customHeight="1" x14ac:dyDescent="0.35">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18.75" customHeight="1" x14ac:dyDescent="0.35">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18.75" customHeight="1" x14ac:dyDescent="0.35">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18.75" customHeight="1" x14ac:dyDescent="0.35">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18.75" customHeight="1" x14ac:dyDescent="0.35">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18.75" customHeight="1" x14ac:dyDescent="0.35">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18.75" customHeight="1" x14ac:dyDescent="0.35">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18.75" customHeight="1" x14ac:dyDescent="0.35">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18.75" customHeight="1" x14ac:dyDescent="0.35">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18.75" customHeight="1" x14ac:dyDescent="0.35">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18.75" customHeight="1" x14ac:dyDescent="0.35">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18.75" customHeight="1" x14ac:dyDescent="0.35">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18.75" customHeight="1" x14ac:dyDescent="0.35">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18.75" customHeight="1" x14ac:dyDescent="0.35">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18.75" customHeight="1" x14ac:dyDescent="0.35">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18.75" customHeight="1" x14ac:dyDescent="0.35">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18.75" customHeight="1" x14ac:dyDescent="0.35">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18.75" customHeight="1" x14ac:dyDescent="0.35">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18.75" customHeight="1" x14ac:dyDescent="0.35">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18.75" customHeight="1" x14ac:dyDescent="0.35">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18.75" customHeight="1" x14ac:dyDescent="0.35">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18.75" customHeight="1" x14ac:dyDescent="0.35">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18.75" customHeight="1" x14ac:dyDescent="0.35">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18.75" customHeight="1" x14ac:dyDescent="0.35">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18.75" customHeight="1" x14ac:dyDescent="0.35">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18.75" customHeight="1" x14ac:dyDescent="0.35">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18.75" customHeight="1" x14ac:dyDescent="0.35">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18.75" customHeight="1" x14ac:dyDescent="0.35">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18.75" customHeight="1" x14ac:dyDescent="0.35">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18.75" customHeight="1" x14ac:dyDescent="0.35">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18.75" customHeight="1" x14ac:dyDescent="0.35">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18.75" customHeight="1" x14ac:dyDescent="0.35">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18.75" customHeight="1" x14ac:dyDescent="0.35">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18.75" customHeight="1" x14ac:dyDescent="0.35">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18.75" customHeight="1" x14ac:dyDescent="0.35">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18.75" customHeight="1" x14ac:dyDescent="0.35">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18.75" customHeight="1" x14ac:dyDescent="0.35">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18.75" customHeight="1" x14ac:dyDescent="0.35">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18.75" customHeight="1" x14ac:dyDescent="0.35">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18.75" customHeight="1" x14ac:dyDescent="0.35">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18.75" customHeight="1" x14ac:dyDescent="0.35">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18.75" customHeight="1" x14ac:dyDescent="0.35">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18.75" customHeight="1" x14ac:dyDescent="0.35">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18.75" customHeight="1" x14ac:dyDescent="0.35">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18.75" customHeight="1" x14ac:dyDescent="0.35">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18.75" customHeight="1" x14ac:dyDescent="0.35">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18.75" customHeight="1" x14ac:dyDescent="0.35">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18.75" customHeight="1" x14ac:dyDescent="0.35">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18.75" customHeight="1" x14ac:dyDescent="0.35">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18.75" customHeight="1" x14ac:dyDescent="0.35">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18.75" customHeight="1" x14ac:dyDescent="0.35">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18.75" customHeight="1" x14ac:dyDescent="0.35">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18.75" customHeight="1" x14ac:dyDescent="0.35">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18.75" customHeight="1" x14ac:dyDescent="0.35">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18.75" customHeight="1" x14ac:dyDescent="0.35">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18.75" customHeight="1" x14ac:dyDescent="0.35">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18.75" customHeight="1" x14ac:dyDescent="0.35">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18.75" customHeight="1" x14ac:dyDescent="0.35">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18.75" customHeight="1" x14ac:dyDescent="0.35">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18.75" customHeight="1" x14ac:dyDescent="0.35">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18.75" customHeight="1" x14ac:dyDescent="0.35">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18.75" customHeight="1" x14ac:dyDescent="0.35">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18.75" customHeight="1" x14ac:dyDescent="0.35">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18.75" customHeight="1" x14ac:dyDescent="0.35">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18.75" customHeight="1" x14ac:dyDescent="0.35">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18.75" customHeight="1" x14ac:dyDescent="0.35">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18.75" customHeight="1" x14ac:dyDescent="0.35">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18.75" customHeight="1" x14ac:dyDescent="0.35">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18.75" customHeight="1" x14ac:dyDescent="0.35">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18.75" customHeight="1" x14ac:dyDescent="0.35">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18.75" customHeight="1" x14ac:dyDescent="0.35">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18.75" customHeight="1" x14ac:dyDescent="0.35">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18.75" customHeight="1" x14ac:dyDescent="0.35">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18.75" customHeight="1" x14ac:dyDescent="0.35">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18.75" customHeight="1" x14ac:dyDescent="0.35">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18.75" customHeight="1" x14ac:dyDescent="0.35">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18.75" customHeight="1" x14ac:dyDescent="0.35">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18.75" customHeight="1" x14ac:dyDescent="0.35">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18.75" customHeight="1" x14ac:dyDescent="0.35">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18.75" customHeight="1" x14ac:dyDescent="0.35">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18.75" customHeight="1" x14ac:dyDescent="0.35">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18.75" customHeight="1" x14ac:dyDescent="0.35">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18.75" customHeight="1" x14ac:dyDescent="0.35">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18.75" customHeight="1" x14ac:dyDescent="0.35">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18.75" customHeight="1" x14ac:dyDescent="0.35">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18.75" customHeight="1" x14ac:dyDescent="0.35">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18.75" customHeight="1" x14ac:dyDescent="0.35">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18.75" customHeight="1" x14ac:dyDescent="0.35">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18.75" customHeight="1" x14ac:dyDescent="0.35">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18.75" customHeight="1" x14ac:dyDescent="0.35">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18.75" customHeight="1" x14ac:dyDescent="0.35">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18.75" customHeight="1" x14ac:dyDescent="0.35">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18.75" customHeight="1" x14ac:dyDescent="0.35">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18.75" customHeight="1" x14ac:dyDescent="0.35">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18.75" customHeight="1" x14ac:dyDescent="0.35">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18.75" customHeight="1" x14ac:dyDescent="0.35">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18.75" customHeight="1" x14ac:dyDescent="0.35">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18.75" customHeight="1" x14ac:dyDescent="0.35">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18.75" customHeight="1" x14ac:dyDescent="0.35">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18.75" customHeight="1" x14ac:dyDescent="0.35">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18.75" customHeight="1" x14ac:dyDescent="0.35">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18.75" customHeight="1" x14ac:dyDescent="0.35">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18.75" customHeight="1" x14ac:dyDescent="0.35">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18.75" customHeight="1" x14ac:dyDescent="0.35">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18.75" customHeight="1" x14ac:dyDescent="0.35">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18.75" customHeight="1" x14ac:dyDescent="0.35">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18.75" customHeight="1" x14ac:dyDescent="0.35">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18.75" customHeight="1" x14ac:dyDescent="0.35">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18.75" customHeight="1" x14ac:dyDescent="0.35">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18.75" customHeight="1" x14ac:dyDescent="0.35">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18.75" customHeight="1" x14ac:dyDescent="0.35">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18.75" customHeight="1" x14ac:dyDescent="0.35">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18.75" customHeight="1" x14ac:dyDescent="0.35">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18.75" customHeight="1" x14ac:dyDescent="0.35">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18.75" customHeight="1" x14ac:dyDescent="0.35">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18.75" customHeight="1" x14ac:dyDescent="0.35">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18.75" customHeight="1" x14ac:dyDescent="0.35">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18.75" customHeight="1" x14ac:dyDescent="0.35">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18.75" customHeight="1" x14ac:dyDescent="0.35">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18.75" customHeight="1" x14ac:dyDescent="0.35">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18.75" customHeight="1" x14ac:dyDescent="0.35">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18.75" customHeight="1" x14ac:dyDescent="0.35">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18.75" customHeight="1" x14ac:dyDescent="0.35">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18.75" customHeight="1" x14ac:dyDescent="0.35">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18.75" customHeight="1" x14ac:dyDescent="0.35">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18.75" customHeight="1" x14ac:dyDescent="0.35">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18.75" customHeight="1" x14ac:dyDescent="0.35">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18.75" customHeight="1" x14ac:dyDescent="0.35">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18.75" customHeight="1" x14ac:dyDescent="0.35">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18.75" customHeight="1" x14ac:dyDescent="0.35">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18.75" customHeight="1" x14ac:dyDescent="0.35">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18.75" customHeight="1" x14ac:dyDescent="0.35">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18.75" customHeight="1" x14ac:dyDescent="0.35">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18.75" customHeight="1" x14ac:dyDescent="0.35">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spans="1:26" ht="18.75" customHeight="1" x14ac:dyDescent="0.35">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spans="1:26" ht="18.75" customHeight="1" x14ac:dyDescent="0.35">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18.75" customHeight="1" x14ac:dyDescent="0.35">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18.75" customHeight="1" x14ac:dyDescent="0.35">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18.75" customHeight="1" x14ac:dyDescent="0.35">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18.75" customHeight="1" x14ac:dyDescent="0.35">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18.75" customHeight="1" x14ac:dyDescent="0.35">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18.75" customHeight="1" x14ac:dyDescent="0.35">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18.75" customHeight="1" x14ac:dyDescent="0.35">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18.75" customHeight="1" x14ac:dyDescent="0.35">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18.75" customHeight="1" x14ac:dyDescent="0.35">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18.75" customHeight="1" x14ac:dyDescent="0.35">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18.75" customHeight="1" x14ac:dyDescent="0.35">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18.75" customHeight="1" x14ac:dyDescent="0.35">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18.75" customHeight="1" x14ac:dyDescent="0.35">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18.75" customHeight="1" x14ac:dyDescent="0.35">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18.75" customHeight="1" x14ac:dyDescent="0.35">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18.75" customHeight="1" x14ac:dyDescent="0.35">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18.75" customHeight="1" x14ac:dyDescent="0.35">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18.75" customHeight="1" x14ac:dyDescent="0.35">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18.75" customHeight="1" x14ac:dyDescent="0.35">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18.75" customHeight="1" x14ac:dyDescent="0.35">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18.75" customHeight="1" x14ac:dyDescent="0.35">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18.75" customHeight="1" x14ac:dyDescent="0.35">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18.75" customHeight="1" x14ac:dyDescent="0.35">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18.75" customHeight="1" x14ac:dyDescent="0.35">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18.75" customHeight="1" x14ac:dyDescent="0.35">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18.75" customHeight="1" x14ac:dyDescent="0.35">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18.75" customHeight="1" x14ac:dyDescent="0.35">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18.75" customHeight="1" x14ac:dyDescent="0.35">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18.75" customHeight="1" x14ac:dyDescent="0.35">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18.75" customHeight="1" x14ac:dyDescent="0.35">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18.75" customHeight="1" x14ac:dyDescent="0.35">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18.75" customHeight="1" x14ac:dyDescent="0.35">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18.75" customHeight="1" x14ac:dyDescent="0.35">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18.75" customHeight="1" x14ac:dyDescent="0.35">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18.75" customHeight="1" x14ac:dyDescent="0.35">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18.75" customHeight="1" x14ac:dyDescent="0.35">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18.75" customHeight="1" x14ac:dyDescent="0.35">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18.75" customHeight="1" x14ac:dyDescent="0.35">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18.75" customHeight="1" x14ac:dyDescent="0.35">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18.75" customHeight="1" x14ac:dyDescent="0.35">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18.75" customHeight="1" x14ac:dyDescent="0.35">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18.75" customHeight="1" x14ac:dyDescent="0.35">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18.75" customHeight="1" x14ac:dyDescent="0.35">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18.75" customHeight="1" x14ac:dyDescent="0.35">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18.75" customHeight="1" x14ac:dyDescent="0.35">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18.75" customHeight="1" x14ac:dyDescent="0.35">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18.75" customHeight="1" x14ac:dyDescent="0.35">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18.75" customHeight="1" x14ac:dyDescent="0.35">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18.75" customHeight="1" x14ac:dyDescent="0.35">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18.75" customHeight="1" x14ac:dyDescent="0.35">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18.75" customHeight="1" x14ac:dyDescent="0.35">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18.75" customHeight="1" x14ac:dyDescent="0.35">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18.75" customHeight="1" x14ac:dyDescent="0.35">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18.75" customHeight="1" x14ac:dyDescent="0.35">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18.75" customHeight="1" x14ac:dyDescent="0.35">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18.75" customHeight="1" x14ac:dyDescent="0.35">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18.75" customHeight="1" x14ac:dyDescent="0.35">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18.75" customHeight="1" x14ac:dyDescent="0.35">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18.75" customHeight="1" x14ac:dyDescent="0.35">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18.75" customHeight="1" x14ac:dyDescent="0.35">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18.75" customHeight="1" x14ac:dyDescent="0.35">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18.75" customHeight="1" x14ac:dyDescent="0.35">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18.75" customHeight="1" x14ac:dyDescent="0.35">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18.75" customHeight="1" x14ac:dyDescent="0.35">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18.75" customHeight="1" x14ac:dyDescent="0.35">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18.75" customHeight="1" x14ac:dyDescent="0.35">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18.75" customHeight="1" x14ac:dyDescent="0.35">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18.75" customHeight="1" x14ac:dyDescent="0.35">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18.75" customHeight="1" x14ac:dyDescent="0.35">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18.75" customHeight="1" x14ac:dyDescent="0.35">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18.75" customHeight="1" x14ac:dyDescent="0.35">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18.75" customHeight="1" x14ac:dyDescent="0.35">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18.75" customHeight="1" x14ac:dyDescent="0.35">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18.75" customHeight="1" x14ac:dyDescent="0.35">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18.75" customHeight="1" x14ac:dyDescent="0.35">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18.75" customHeight="1" x14ac:dyDescent="0.35">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18.75" customHeight="1" x14ac:dyDescent="0.35">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18.75" customHeight="1" x14ac:dyDescent="0.35">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18.75" customHeight="1" x14ac:dyDescent="0.35">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spans="1:26" ht="18.75" customHeight="1" x14ac:dyDescent="0.35">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spans="1:26" ht="18.75" customHeight="1" x14ac:dyDescent="0.35">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18.75" customHeight="1" x14ac:dyDescent="0.35">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18.75" customHeight="1" x14ac:dyDescent="0.35">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18.75" customHeight="1" x14ac:dyDescent="0.35">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18.75" customHeight="1" x14ac:dyDescent="0.35">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18.75" customHeight="1" x14ac:dyDescent="0.35">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18.75" customHeight="1" x14ac:dyDescent="0.35">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18.75" customHeight="1" x14ac:dyDescent="0.35">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18.75" customHeight="1" x14ac:dyDescent="0.35">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18.75" customHeight="1" x14ac:dyDescent="0.35">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18.75" customHeight="1" x14ac:dyDescent="0.35">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18.75" customHeight="1" x14ac:dyDescent="0.35">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18.75" customHeight="1" x14ac:dyDescent="0.35">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18.75" customHeight="1" x14ac:dyDescent="0.35">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18.75" customHeight="1" x14ac:dyDescent="0.35">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18.75" customHeight="1" x14ac:dyDescent="0.35">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18.75" customHeight="1" x14ac:dyDescent="0.35">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18.75" customHeight="1" x14ac:dyDescent="0.35">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18.75" customHeight="1" x14ac:dyDescent="0.35">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18.75" customHeight="1" x14ac:dyDescent="0.35">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18.75" customHeight="1" x14ac:dyDescent="0.35">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18.75" customHeight="1" x14ac:dyDescent="0.35">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18.75" customHeight="1" x14ac:dyDescent="0.35">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18.75" customHeight="1" x14ac:dyDescent="0.35">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18.75" customHeight="1" x14ac:dyDescent="0.35">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18.75" customHeight="1" x14ac:dyDescent="0.35">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18.75" customHeight="1" x14ac:dyDescent="0.35">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18.75" customHeight="1" x14ac:dyDescent="0.35">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18.75" customHeight="1" x14ac:dyDescent="0.35">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18.75" customHeight="1" x14ac:dyDescent="0.35">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18.75" customHeight="1" x14ac:dyDescent="0.35">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18.75" customHeight="1" x14ac:dyDescent="0.35">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18.75" customHeight="1" x14ac:dyDescent="0.35">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18.75" customHeight="1" x14ac:dyDescent="0.35">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18.75" customHeight="1" x14ac:dyDescent="0.35">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18.75" customHeight="1" x14ac:dyDescent="0.35">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18.75" customHeight="1" x14ac:dyDescent="0.35">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18.75" customHeight="1" x14ac:dyDescent="0.35">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18.75" customHeight="1" x14ac:dyDescent="0.35">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18.75" customHeight="1" x14ac:dyDescent="0.35">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18.75" customHeight="1" x14ac:dyDescent="0.35">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18.75" customHeight="1" x14ac:dyDescent="0.35">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18.75" customHeight="1" x14ac:dyDescent="0.35">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18.75" customHeight="1" x14ac:dyDescent="0.35">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18.75" customHeight="1" x14ac:dyDescent="0.35">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18.75" customHeight="1" x14ac:dyDescent="0.35">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18.75" customHeight="1" x14ac:dyDescent="0.35">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18.75" customHeight="1" x14ac:dyDescent="0.35">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18.75" customHeight="1" x14ac:dyDescent="0.35">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18.75" customHeight="1" x14ac:dyDescent="0.35">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18.75" customHeight="1" x14ac:dyDescent="0.35">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18.75" customHeight="1" x14ac:dyDescent="0.35">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18.75" customHeight="1" x14ac:dyDescent="0.35">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18.75" customHeight="1" x14ac:dyDescent="0.35">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18.75" customHeight="1" x14ac:dyDescent="0.35">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18.75" customHeight="1" x14ac:dyDescent="0.35">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18.75" customHeight="1" x14ac:dyDescent="0.35">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18.75" customHeight="1" x14ac:dyDescent="0.35">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18.75" customHeight="1" x14ac:dyDescent="0.35">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18.75" customHeight="1" x14ac:dyDescent="0.35">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18.75" customHeight="1" x14ac:dyDescent="0.35">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18.75" customHeight="1" x14ac:dyDescent="0.35">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18.75" customHeight="1" x14ac:dyDescent="0.35">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18.75" customHeight="1" x14ac:dyDescent="0.35">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18.75" customHeight="1" x14ac:dyDescent="0.35">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18.75" customHeight="1" x14ac:dyDescent="0.35">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18.75" customHeight="1" x14ac:dyDescent="0.35">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18.75" customHeight="1" x14ac:dyDescent="0.35">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18.75" customHeight="1" x14ac:dyDescent="0.35">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18.75" customHeight="1" x14ac:dyDescent="0.35">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18.75" customHeight="1" x14ac:dyDescent="0.35">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18.75" customHeight="1" x14ac:dyDescent="0.35">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18.75" customHeight="1" x14ac:dyDescent="0.35">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18.75" customHeight="1" x14ac:dyDescent="0.35">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18.75" customHeight="1" x14ac:dyDescent="0.35">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18.75" customHeight="1" x14ac:dyDescent="0.35">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18.75" customHeight="1" x14ac:dyDescent="0.35">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18.75" customHeight="1" x14ac:dyDescent="0.35">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18.75" customHeight="1" x14ac:dyDescent="0.35">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18.75" customHeight="1" x14ac:dyDescent="0.35">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18.75" customHeight="1" x14ac:dyDescent="0.35">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18.75" customHeight="1" x14ac:dyDescent="0.35">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18.75" customHeight="1" x14ac:dyDescent="0.35">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18.75" customHeight="1" x14ac:dyDescent="0.35">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18.75" customHeight="1" x14ac:dyDescent="0.35">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18.75" customHeight="1" x14ac:dyDescent="0.35">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18.75" customHeight="1" x14ac:dyDescent="0.35">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18.75" customHeight="1" x14ac:dyDescent="0.35">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18.75" customHeight="1" x14ac:dyDescent="0.35">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18.75" customHeight="1" x14ac:dyDescent="0.35">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18.75" customHeight="1" x14ac:dyDescent="0.35">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18.75" customHeight="1" x14ac:dyDescent="0.35">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18.75" customHeight="1" x14ac:dyDescent="0.35">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18.75" customHeight="1" x14ac:dyDescent="0.35">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18.75" customHeight="1" x14ac:dyDescent="0.35">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18.75" customHeight="1" x14ac:dyDescent="0.35">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18.75" customHeight="1" x14ac:dyDescent="0.35">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18.75" customHeight="1" x14ac:dyDescent="0.35">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18.75" customHeight="1" x14ac:dyDescent="0.35">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18.75" customHeight="1" x14ac:dyDescent="0.35">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18.75" customHeight="1" x14ac:dyDescent="0.35">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18.75" customHeight="1" x14ac:dyDescent="0.35">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18.75" customHeight="1" x14ac:dyDescent="0.35">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18.75" customHeight="1" x14ac:dyDescent="0.35">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18.75" customHeight="1" x14ac:dyDescent="0.35">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18.75" customHeight="1" x14ac:dyDescent="0.35">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18.75" customHeight="1" x14ac:dyDescent="0.35">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18.75" customHeight="1" x14ac:dyDescent="0.35">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18.75" customHeight="1" x14ac:dyDescent="0.35">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18.75" customHeight="1" x14ac:dyDescent="0.35">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18.75" customHeight="1" x14ac:dyDescent="0.35">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18.75" customHeight="1" x14ac:dyDescent="0.35">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18.75" customHeight="1" x14ac:dyDescent="0.35">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18.75" customHeight="1" x14ac:dyDescent="0.35">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18.75" customHeight="1" x14ac:dyDescent="0.35">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18.75" customHeight="1" x14ac:dyDescent="0.35">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18.75" customHeight="1" x14ac:dyDescent="0.35">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18.75" customHeight="1" x14ac:dyDescent="0.35">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18.75" customHeight="1" x14ac:dyDescent="0.35">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18.75" customHeight="1" x14ac:dyDescent="0.35">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18.75" customHeight="1" x14ac:dyDescent="0.35">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18.75" customHeight="1" x14ac:dyDescent="0.35">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18.75" customHeight="1" x14ac:dyDescent="0.35">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18.75" customHeight="1" x14ac:dyDescent="0.35">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18.75" customHeight="1" x14ac:dyDescent="0.35">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18.75" customHeight="1" x14ac:dyDescent="0.35">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18.75" customHeight="1" x14ac:dyDescent="0.35">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18.75" customHeight="1" x14ac:dyDescent="0.35">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18.75" customHeight="1" x14ac:dyDescent="0.35">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18.75" customHeight="1" x14ac:dyDescent="0.35">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18.75" customHeight="1" x14ac:dyDescent="0.35">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18.75" customHeight="1" x14ac:dyDescent="0.35">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18.75" customHeight="1" x14ac:dyDescent="0.35">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18.75" customHeight="1" x14ac:dyDescent="0.35">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spans="1:26" ht="18.75" customHeight="1" x14ac:dyDescent="0.35">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spans="1:26" ht="18.75" customHeight="1" x14ac:dyDescent="0.35">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spans="1:26" ht="18.75" customHeight="1" x14ac:dyDescent="0.35">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spans="1:26" ht="18.75" customHeight="1" x14ac:dyDescent="0.35">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spans="1:26" ht="18.75" customHeight="1" x14ac:dyDescent="0.35">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spans="1:26" ht="18.75" customHeight="1" x14ac:dyDescent="0.35">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spans="1:26" ht="18.75" customHeight="1" x14ac:dyDescent="0.35">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spans="1:26" ht="18.75" customHeight="1" x14ac:dyDescent="0.35">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spans="1:26" ht="18.75" customHeight="1" x14ac:dyDescent="0.35">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spans="1:26" ht="18.75" customHeight="1" x14ac:dyDescent="0.35">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spans="1:26" ht="18.75" customHeight="1" x14ac:dyDescent="0.35">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spans="1:26" ht="18.75" customHeight="1" x14ac:dyDescent="0.35">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spans="1:26" ht="18.75" customHeight="1" x14ac:dyDescent="0.35">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spans="1:26" ht="18.75" customHeight="1" x14ac:dyDescent="0.35">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spans="1:26" ht="18.75" customHeight="1" x14ac:dyDescent="0.35">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spans="1:26" ht="18.75" customHeight="1" x14ac:dyDescent="0.35">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spans="1:26" ht="18.75" customHeight="1" x14ac:dyDescent="0.35">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spans="1:26" ht="18.75" customHeight="1" x14ac:dyDescent="0.35">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spans="1:26" ht="18.75" customHeight="1" x14ac:dyDescent="0.35">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spans="1:26" ht="18.75" customHeight="1" x14ac:dyDescent="0.35">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spans="1:26" ht="18.75" customHeight="1" x14ac:dyDescent="0.35">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spans="1:26" ht="18.75" customHeight="1" x14ac:dyDescent="0.35">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spans="1:26" ht="18.75" customHeight="1" x14ac:dyDescent="0.35">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spans="1:26" ht="18.75" customHeight="1" x14ac:dyDescent="0.35">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spans="1:26" ht="18.75" customHeight="1" x14ac:dyDescent="0.35">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spans="1:26" ht="18.75" customHeight="1" x14ac:dyDescent="0.35">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spans="1:26" ht="18.75" customHeight="1" x14ac:dyDescent="0.35">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spans="1:26" ht="18.75" customHeight="1" x14ac:dyDescent="0.35">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spans="1:26" ht="18.75" customHeight="1" x14ac:dyDescent="0.35">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spans="1:26" ht="18.75" customHeight="1" x14ac:dyDescent="0.35">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spans="1:26" ht="18.75" customHeight="1" x14ac:dyDescent="0.35">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spans="1:26" ht="18.75" customHeight="1" x14ac:dyDescent="0.35">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spans="1:26" ht="18.75" customHeight="1" x14ac:dyDescent="0.35">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spans="1:26" ht="18.75" customHeight="1" x14ac:dyDescent="0.35">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spans="1:26" ht="18.75" customHeight="1" x14ac:dyDescent="0.35">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spans="1:26" ht="18.75" customHeight="1" x14ac:dyDescent="0.35">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spans="1:26" ht="18.75" customHeight="1" x14ac:dyDescent="0.35">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spans="1:26" ht="18.75" customHeight="1" x14ac:dyDescent="0.35">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spans="1:26" ht="18.75" customHeight="1" x14ac:dyDescent="0.35">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spans="1:26" ht="18.75" customHeight="1" x14ac:dyDescent="0.35">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spans="1:26" ht="18.75" customHeight="1" x14ac:dyDescent="0.35">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spans="1:26" ht="18.75" customHeight="1" x14ac:dyDescent="0.35">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spans="1:26" ht="18.75" customHeight="1" x14ac:dyDescent="0.35">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spans="1:26" ht="18.75" customHeight="1" x14ac:dyDescent="0.35">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spans="1:26" ht="18.75" customHeight="1" x14ac:dyDescent="0.35">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spans="1:26" ht="18.75" customHeight="1" x14ac:dyDescent="0.35">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spans="1:26" ht="18.75" customHeight="1" x14ac:dyDescent="0.35">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spans="1:26" ht="18.75" customHeight="1" x14ac:dyDescent="0.35">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spans="1:26" ht="18.75" customHeight="1" x14ac:dyDescent="0.35">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spans="1:26" ht="18.75" customHeight="1" x14ac:dyDescent="0.35">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spans="1:26" ht="18.75" customHeight="1" x14ac:dyDescent="0.35">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spans="1:26" ht="18.75" customHeight="1" x14ac:dyDescent="0.35">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spans="1:26" ht="18.75" customHeight="1" x14ac:dyDescent="0.35">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spans="1:26" ht="18.75" customHeight="1" x14ac:dyDescent="0.35">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spans="1:26" ht="18.75" customHeight="1" x14ac:dyDescent="0.35">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spans="1:26" ht="18.75" customHeight="1" x14ac:dyDescent="0.35">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spans="1:26" ht="18.75" customHeight="1" x14ac:dyDescent="0.35">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spans="1:26" ht="18.75" customHeight="1" x14ac:dyDescent="0.35">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spans="1:26" ht="18.75" customHeight="1" x14ac:dyDescent="0.35">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spans="1:26" ht="18.75" customHeight="1" x14ac:dyDescent="0.35">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spans="1:26" ht="18.75" customHeight="1" x14ac:dyDescent="0.35">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spans="1:26" ht="18.75" customHeight="1" x14ac:dyDescent="0.35">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spans="1:26" ht="18.75" customHeight="1" x14ac:dyDescent="0.35">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spans="1:26" ht="18.75" customHeight="1" x14ac:dyDescent="0.35">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spans="1:26" ht="18.75" customHeight="1" x14ac:dyDescent="0.35">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spans="1:26" ht="18.75" customHeight="1" x14ac:dyDescent="0.35">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spans="1:26" ht="18.75" customHeight="1" x14ac:dyDescent="0.35">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spans="1:26" ht="18.75" customHeight="1" x14ac:dyDescent="0.35">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spans="1:26" ht="18.75" customHeight="1" x14ac:dyDescent="0.35">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spans="1:26" ht="18.75" customHeight="1" x14ac:dyDescent="0.35">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spans="1:26" ht="18.75" customHeight="1" x14ac:dyDescent="0.35">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spans="1:26" ht="18.75" customHeight="1" x14ac:dyDescent="0.35">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spans="1:26" ht="18.75" customHeight="1" x14ac:dyDescent="0.35">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spans="1:26" ht="18.75" customHeight="1" x14ac:dyDescent="0.35">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spans="1:26" ht="18.75" customHeight="1" x14ac:dyDescent="0.35">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spans="1:26" ht="18.75" customHeight="1" x14ac:dyDescent="0.35">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spans="1:26" ht="18.75" customHeight="1" x14ac:dyDescent="0.35">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spans="1:26" ht="18.75" customHeight="1" x14ac:dyDescent="0.35">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spans="1:26" ht="18.75" customHeight="1" x14ac:dyDescent="0.35">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spans="1:26" ht="18.75" customHeight="1" x14ac:dyDescent="0.35">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spans="1:26" ht="18.75" customHeight="1" x14ac:dyDescent="0.35">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spans="1:26" ht="18.75" customHeight="1" x14ac:dyDescent="0.35">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spans="1:26" ht="18.75" customHeight="1" x14ac:dyDescent="0.35">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spans="1:26" ht="18.75" customHeight="1" x14ac:dyDescent="0.35">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spans="1:26" ht="18.75" customHeight="1" x14ac:dyDescent="0.35">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spans="1:26" ht="18.75" customHeight="1" x14ac:dyDescent="0.35">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spans="1:26" ht="18.75" customHeight="1" x14ac:dyDescent="0.35">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spans="1:26" ht="18.75" customHeight="1" x14ac:dyDescent="0.35">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spans="1:26" ht="18.75" customHeight="1" x14ac:dyDescent="0.35">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spans="1:26" ht="18.75" customHeight="1" x14ac:dyDescent="0.35">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spans="1:26" ht="18.75" customHeight="1" x14ac:dyDescent="0.35">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spans="1:26" ht="18.75" customHeight="1" x14ac:dyDescent="0.35">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spans="1:26" ht="18.75" customHeight="1" x14ac:dyDescent="0.35">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spans="1:26" ht="18.75" customHeight="1" x14ac:dyDescent="0.35">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spans="1:26" ht="18.75" customHeight="1" x14ac:dyDescent="0.35">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spans="1:26" ht="18.75" customHeight="1" x14ac:dyDescent="0.35">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spans="1:26" ht="18.75" customHeight="1" x14ac:dyDescent="0.35">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spans="1:26" ht="18.75" customHeight="1" x14ac:dyDescent="0.35">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spans="1:26" ht="18.75" customHeight="1" x14ac:dyDescent="0.35">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spans="1:26" ht="18.75" customHeight="1" x14ac:dyDescent="0.35">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spans="1:26" ht="18.75" customHeight="1" x14ac:dyDescent="0.35">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spans="1:26" ht="18.75" customHeight="1" x14ac:dyDescent="0.35">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spans="1:26" ht="18.75" customHeight="1" x14ac:dyDescent="0.35">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spans="1:26" ht="18.75" customHeight="1" x14ac:dyDescent="0.35">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spans="1:26" ht="18.75" customHeight="1" x14ac:dyDescent="0.35">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spans="1:26" ht="18.75" customHeight="1" x14ac:dyDescent="0.35">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spans="1:26" ht="18.75" customHeight="1" x14ac:dyDescent="0.35">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spans="1:26" ht="18.75" customHeight="1" x14ac:dyDescent="0.35">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spans="1:26" ht="18.75" customHeight="1" x14ac:dyDescent="0.35">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spans="1:26" ht="18.75" customHeight="1" x14ac:dyDescent="0.35">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spans="1:26" ht="18.75" customHeight="1" x14ac:dyDescent="0.35">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spans="1:26" ht="18.75" customHeight="1" x14ac:dyDescent="0.35">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spans="1:26" ht="18.75" customHeight="1" x14ac:dyDescent="0.35">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spans="1:26" ht="18.75" customHeight="1" x14ac:dyDescent="0.35">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spans="1:26" ht="18.75" customHeight="1" x14ac:dyDescent="0.35">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spans="1:26" ht="18.75" customHeight="1" x14ac:dyDescent="0.35">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spans="1:26" ht="18.75" customHeight="1" x14ac:dyDescent="0.35">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spans="1:26" ht="18.75" customHeight="1" x14ac:dyDescent="0.35">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spans="1:26" ht="18.75" customHeight="1" x14ac:dyDescent="0.35">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spans="1:26" ht="18.75" customHeight="1" x14ac:dyDescent="0.35">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spans="1:26" ht="18.75" customHeight="1" x14ac:dyDescent="0.35">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spans="1:26" ht="18.75" customHeight="1" x14ac:dyDescent="0.35">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spans="1:26" ht="18.75" customHeight="1" x14ac:dyDescent="0.35">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spans="1:26" ht="18.75" customHeight="1" x14ac:dyDescent="0.35">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spans="1:26" ht="18.75" customHeight="1" x14ac:dyDescent="0.35">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spans="1:26" ht="18.75" customHeight="1" x14ac:dyDescent="0.35">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spans="1:26" ht="18.75" customHeight="1" x14ac:dyDescent="0.35">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spans="1:26" ht="18.75" customHeight="1" x14ac:dyDescent="0.35">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spans="1:26" ht="18.75" customHeight="1" x14ac:dyDescent="0.35">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spans="1:26" ht="18.75" customHeight="1" x14ac:dyDescent="0.35">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spans="1:26" ht="18.75" customHeight="1" x14ac:dyDescent="0.35">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spans="1:26" ht="18.75" customHeight="1" x14ac:dyDescent="0.35">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spans="1:26" ht="18.75" customHeight="1" x14ac:dyDescent="0.35">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spans="1:26" ht="18.75" customHeight="1" x14ac:dyDescent="0.35">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spans="1:26" ht="18.75" customHeight="1" x14ac:dyDescent="0.35">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spans="1:26" ht="18.75" customHeight="1" x14ac:dyDescent="0.35">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spans="1:26" ht="18.75" customHeight="1" x14ac:dyDescent="0.35">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spans="1:26" ht="18.75" customHeight="1" x14ac:dyDescent="0.35">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spans="1:26" ht="18.75" customHeight="1" x14ac:dyDescent="0.35">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spans="1:26" ht="18.75" customHeight="1" x14ac:dyDescent="0.35">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spans="1:26" ht="18.75" customHeight="1" x14ac:dyDescent="0.35">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spans="1:26" ht="18.75" customHeight="1" x14ac:dyDescent="0.35">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spans="1:26" ht="18.75" customHeight="1" x14ac:dyDescent="0.35">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spans="1:26" ht="18.75" customHeight="1" x14ac:dyDescent="0.35">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spans="1:26" ht="18.75" customHeight="1" x14ac:dyDescent="0.35">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sheetData>
  <mergeCells count="13">
    <mergeCell ref="A68:F68"/>
    <mergeCell ref="A69:F69"/>
    <mergeCell ref="A6:F6"/>
    <mergeCell ref="A7:F7"/>
    <mergeCell ref="A8:F8"/>
    <mergeCell ref="A64:F64"/>
    <mergeCell ref="A65:F65"/>
    <mergeCell ref="A66:F66"/>
    <mergeCell ref="A67:F67"/>
    <mergeCell ref="B53:C53"/>
    <mergeCell ref="D53:F53"/>
    <mergeCell ref="D54:F57"/>
    <mergeCell ref="A60:F61"/>
  </mergeCells>
  <dataValidations count="6">
    <dataValidation type="list" allowBlank="1" showInputMessage="1" showErrorMessage="1" prompt=" - " sqref="D16:D17" xr:uid="{00000000-0002-0000-0800-000000000000}">
      <formula1>"Allegany,Anne Arundel,Baltimore City,Baltimore County,Calvert,Caroline,Carroll,Cecil,Charles,Dorchester,Frederick,Garrett,Harford,Howard,Kent,Montgomery,Prince George's,Queen Anne's,St. Mary's,Somerset,Talbot,Washington,Wicomico,Worcester"</formula1>
    </dataValidation>
    <dataValidation type="list" allowBlank="1" showInputMessage="1" showErrorMessage="1" prompt=" - " sqref="B19" xr:uid="{00000000-0002-0000-0800-000001000000}">
      <formula1>"Assisted Living,Correctional Facility,Daycare,Group Home,Hospital,Nursing Home,Office/business,Other"</formula1>
    </dataValidation>
    <dataValidation type="list" allowBlank="1" showInputMessage="1" showErrorMessage="1" prompt=" - " sqref="B20" xr:uid="{00000000-0002-0000-0800-000002000000}">
      <formula1>"Yes,No"</formula1>
    </dataValidation>
    <dataValidation type="list" allowBlank="1" showInputMessage="1" showErrorMessage="1" prompt=" - " sqref="D31 C57 B53" xr:uid="{00000000-0002-0000-0800-000003000000}">
      <formula1>"Yes,No,Unknown"</formula1>
    </dataValidation>
    <dataValidation type="list" allowBlank="1" showInputMessage="1" showErrorMessage="1" sqref="C54:C56" xr:uid="{861FBC65-C984-46DF-AF61-070F506A05AD}">
      <formula1>"Yes,No"</formula1>
    </dataValidation>
    <dataValidation type="list" allowBlank="1" showErrorMessage="1" sqref="B18" xr:uid="{4E33A0EB-5F6D-4F45-A20E-BBF78E648AEA}">
      <formula1>"K12 School,Assisted Living,Correctional Facility,Daycare,Group Home,Hospital,Nursing Home,Office/business,Other"</formula1>
    </dataValidation>
  </dataValidations>
  <pageMargins left="0.7" right="0.7" top="0.75" bottom="0.75" header="0" footer="0"/>
  <pageSetup orientation="landscape"/>
  <headerFooter>
    <oddHeader>&amp;R &amp;P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6D92B1D1C63447A4D736E00A582582" ma:contentTypeVersion="69" ma:contentTypeDescription="Create a new document." ma:contentTypeScope="" ma:versionID="6a421d536bcdc7248a0303b91e2dc7fc">
  <xsd:schema xmlns:xsd="http://www.w3.org/2001/XMLSchema" xmlns:xs="http://www.w3.org/2001/XMLSchema" xmlns:p="http://schemas.microsoft.com/office/2006/metadata/properties" targetNamespace="http://schemas.microsoft.com/office/2006/metadata/properties" ma:root="true" ma:fieldsID="0cf03d088187959b4132d11e83741ae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B9FD271-1734-4836-AF04-6F66410A36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F8EAC935-2AD0-40C5-9DBD-AB16A258F5F8}">
  <ds:schemaRefs>
    <ds:schemaRef ds:uri="http://schemas.microsoft.com/sharepoint/v3/contenttype/forms"/>
  </ds:schemaRefs>
</ds:datastoreItem>
</file>

<file path=customXml/itemProps3.xml><?xml version="1.0" encoding="utf-8"?>
<ds:datastoreItem xmlns:ds="http://schemas.openxmlformats.org/officeDocument/2006/customXml" ds:itemID="{C76821E4-8B24-43D5-A046-77FAE886322D}">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Cohort 1</vt:lpstr>
      <vt:lpstr>Cohort 2</vt:lpstr>
      <vt:lpstr>Cohort 3</vt:lpstr>
      <vt:lpstr>Cohort 4</vt:lpstr>
      <vt:lpstr>Cohort 5</vt:lpstr>
      <vt:lpstr>Summary</vt:lpstr>
      <vt:lpstr>Final Report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11128110</dc:creator>
  <cp:lastModifiedBy>Brian Bachaus</cp:lastModifiedBy>
  <dcterms:created xsi:type="dcterms:W3CDTF">2022-01-31T22:17:18Z</dcterms:created>
  <dcterms:modified xsi:type="dcterms:W3CDTF">2022-10-04T21:21:13Z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0x010100986D92B1D1C63447A4D736E00A582582</vt:lpwstr>
  </property>
</Properties>
</file>