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00" windowHeight="8190" activeTab="0"/>
  </bookViews>
  <sheets>
    <sheet name="Expenditure Report Sample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<sst xmlns="http://schemas.openxmlformats.org/spreadsheetml/2006/main" count="31" uniqueCount="31">
  <si>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Title: Serving the Great Baltimore Area's Growing Hispanic Community</t>
  </si>
  <si>
    <t>Itemized Expenditure</t>
  </si>
  <si>
    <t>For the period 08/01/07 TO 01/31/08</t>
  </si>
  <si>
    <t xml:space="preserve">Personnel </t>
  </si>
  <si>
    <t xml:space="preserve">Budget </t>
  </si>
  <si>
    <t>Actual</t>
  </si>
  <si>
    <t xml:space="preserve">Position </t>
  </si>
  <si>
    <t>Name</t>
  </si>
  <si>
    <t>Medical Interpreter</t>
  </si>
  <si>
    <t>Call center Reps</t>
  </si>
  <si>
    <t>Access Manager</t>
  </si>
  <si>
    <t>Subtotal salary</t>
  </si>
  <si>
    <t>Fringe Benefits(16.5%)</t>
  </si>
  <si>
    <t>Sub total personnel</t>
  </si>
  <si>
    <t>Contractual</t>
  </si>
  <si>
    <t>Indirect Costs (9.81%)</t>
  </si>
  <si>
    <t xml:space="preserve">Total </t>
  </si>
  <si>
    <t>Note: All salary information comes from payroll.</t>
  </si>
  <si>
    <t xml:space="preserve">Organization Name </t>
  </si>
  <si>
    <t>Grant # 05-001</t>
  </si>
  <si>
    <t xml:space="preserve">Name      1 FTE </t>
  </si>
  <si>
    <t>Name ( 0.5 FTE)</t>
  </si>
  <si>
    <t>Name (1 FTE)</t>
  </si>
  <si>
    <t>Name  .48 FTE</t>
  </si>
  <si>
    <t>Name  0.5 FTE</t>
  </si>
  <si>
    <t>Name  0.375 FTE</t>
  </si>
  <si>
    <t xml:space="preserve">        Over budget cost will be absorbed by the organization.  </t>
  </si>
  <si>
    <t>Administrative Support</t>
  </si>
  <si>
    <t xml:space="preserve">RN </t>
  </si>
  <si>
    <t>Medical Assistant</t>
  </si>
  <si>
    <t>Contracting Service Description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</si>
</sst>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1"/>
      <name val="Times New Roman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43" fontId="0" fillId="0" borderId="1" xfId="0" applyNumberFormat="1" applyBorder="1" applyAlignment="1">
      <alignment/>
    </xf>
    <xf numFmtId="43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4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mple%20Expenditure%20Report%20-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diture Report Sample Tw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="60" workbookViewId="0" topLeftCell="A1">
      <selection activeCell="A31" sqref="A31"/>
    </sheetView>
  </sheetViews>
  <sheetFormatPr defaultColWidth="9.140625" defaultRowHeight="15"/>
  <cols>
    <col min="1" max="1" width="20.7109375" style="0" customWidth="1"/>
    <col min="2" max="2" width="24.8515625" style="0" customWidth="1"/>
    <col min="3" max="3" width="21.28125" style="0" customWidth="1"/>
    <col min="5" max="5" width="16.8515625" style="0" customWidth="1"/>
  </cols>
  <sheetData>
    <row r="1" spans="1:3" ht="15">
      <c r="A1" s="1" t="s">
        <v>18</v>
      </c>
      <c r="B1" s="1"/>
      <c r="C1" s="1"/>
    </row>
    <row r="2" spans="1:3" ht="15">
      <c r="A2" s="1"/>
      <c r="B2" s="1"/>
      <c r="C2" s="1"/>
    </row>
    <row r="3" spans="1:3" ht="15">
      <c r="A3" s="1" t="s">
        <v>19</v>
      </c>
      <c r="B3" s="1"/>
      <c r="C3" s="1"/>
    </row>
    <row r="4" spans="1:3" ht="15">
      <c r="A4" s="1" t="s">
        <v>0</v>
      </c>
      <c r="B4" s="1"/>
      <c r="C4" s="1"/>
    </row>
    <row r="5" spans="1:3" ht="15">
      <c r="A5" s="1"/>
      <c r="B5" s="1"/>
      <c r="C5" s="1"/>
    </row>
    <row r="6" spans="1:3" ht="15">
      <c r="A6" s="1" t="s">
        <v>1</v>
      </c>
      <c r="B6" s="1"/>
      <c r="C6" s="1"/>
    </row>
    <row r="7" spans="1:3" ht="15">
      <c r="A7" s="1" t="s">
        <v>2</v>
      </c>
      <c r="B7" s="1"/>
      <c r="C7" s="1"/>
    </row>
    <row r="10" spans="1:5" ht="15">
      <c r="A10" s="10" t="s">
        <v>3</v>
      </c>
      <c r="B10" s="11"/>
      <c r="C10" s="11"/>
      <c r="D10" s="11"/>
      <c r="E10" s="11"/>
    </row>
    <row r="11" spans="3:5" ht="15">
      <c r="C11" s="2" t="s">
        <v>4</v>
      </c>
      <c r="D11" s="2"/>
      <c r="E11" s="2" t="s">
        <v>5</v>
      </c>
    </row>
    <row r="12" spans="1:2" ht="15">
      <c r="A12" s="9" t="s">
        <v>6</v>
      </c>
      <c r="B12" s="9" t="s">
        <v>7</v>
      </c>
    </row>
    <row r="13" spans="1:5" ht="15">
      <c r="A13" t="s">
        <v>8</v>
      </c>
      <c r="B13" t="s">
        <v>20</v>
      </c>
      <c r="C13" s="3"/>
      <c r="E13" s="4">
        <v>22153.85</v>
      </c>
    </row>
    <row r="14" spans="1:5" ht="15">
      <c r="A14" t="s">
        <v>29</v>
      </c>
      <c r="B14" t="s">
        <v>24</v>
      </c>
      <c r="C14" s="3"/>
      <c r="E14" s="4">
        <f>21132.99*0.5</f>
        <v>10566.495</v>
      </c>
    </row>
    <row r="15" spans="1:5" ht="15">
      <c r="A15" t="s">
        <v>28</v>
      </c>
      <c r="B15" t="s">
        <v>25</v>
      </c>
      <c r="D15" s="5"/>
      <c r="E15" s="5">
        <v>18976.38</v>
      </c>
    </row>
    <row r="16" spans="1:5" ht="15">
      <c r="A16" t="s">
        <v>27</v>
      </c>
      <c r="B16" t="s">
        <v>23</v>
      </c>
      <c r="C16" s="6"/>
      <c r="E16" s="7">
        <f>22326.19*0.48</f>
        <v>10716.571199999998</v>
      </c>
    </row>
    <row r="17" spans="3:5" ht="15">
      <c r="C17" s="4">
        <f>62000/12*6</f>
        <v>31000</v>
      </c>
      <c r="D17" s="4"/>
      <c r="E17" s="4">
        <f>SUM(E13:E16)</f>
        <v>62413.296200000004</v>
      </c>
    </row>
    <row r="18" ht="15">
      <c r="E18" s="4"/>
    </row>
    <row r="19" spans="1:5" ht="15">
      <c r="A19" t="s">
        <v>9</v>
      </c>
      <c r="B19" t="s">
        <v>22</v>
      </c>
      <c r="C19" s="7">
        <f>28500/12*6</f>
        <v>14250</v>
      </c>
      <c r="E19" s="7">
        <v>22910.65</v>
      </c>
    </row>
    <row r="20" spans="3:5" ht="15">
      <c r="C20" s="4">
        <f>SUM(C19)</f>
        <v>14250</v>
      </c>
      <c r="D20" s="4"/>
      <c r="E20" s="4">
        <f>SUM(E19:E19)</f>
        <v>22910.65</v>
      </c>
    </row>
    <row r="21" spans="3:5" ht="15">
      <c r="C21" s="4"/>
      <c r="D21" s="4"/>
      <c r="E21" s="4"/>
    </row>
    <row r="22" spans="1:5" ht="15">
      <c r="A22" t="s">
        <v>10</v>
      </c>
      <c r="B22" t="s">
        <v>21</v>
      </c>
      <c r="C22" s="4">
        <f>22500/12*6</f>
        <v>11250</v>
      </c>
      <c r="D22" s="4"/>
      <c r="E22" s="4">
        <f>0.5*55395.24</f>
        <v>27697.62</v>
      </c>
    </row>
    <row r="23" spans="3:5" ht="15">
      <c r="C23" s="7"/>
      <c r="D23" s="4"/>
      <c r="E23" s="7"/>
    </row>
    <row r="24" spans="1:5" ht="15">
      <c r="A24" t="s">
        <v>11</v>
      </c>
      <c r="C24" s="4">
        <f>C17+C20+C22</f>
        <v>56500</v>
      </c>
      <c r="D24" s="4"/>
      <c r="E24" s="4">
        <f>E17+E20+E22</f>
        <v>113021.5662</v>
      </c>
    </row>
    <row r="25" spans="3:5" ht="15">
      <c r="C25" s="4"/>
      <c r="D25" s="4"/>
      <c r="E25" s="4"/>
    </row>
    <row r="26" spans="1:5" ht="15">
      <c r="A26" t="s">
        <v>12</v>
      </c>
      <c r="C26" s="4">
        <f>C24*0.165</f>
        <v>9322.5</v>
      </c>
      <c r="D26" s="4"/>
      <c r="E26" s="4">
        <f>E24*16.5%</f>
        <v>18648.558423000002</v>
      </c>
    </row>
    <row r="27" spans="3:5" ht="15">
      <c r="C27" s="7"/>
      <c r="D27" s="4"/>
      <c r="E27" s="7"/>
    </row>
    <row r="28" spans="1:5" ht="15">
      <c r="A28" s="1" t="s">
        <v>13</v>
      </c>
      <c r="C28" s="4">
        <f>C24+C26</f>
        <v>65822.5</v>
      </c>
      <c r="D28" s="4"/>
      <c r="E28" s="4">
        <f>E24+E26</f>
        <v>131670.124623</v>
      </c>
    </row>
    <row r="29" spans="3:5" ht="15">
      <c r="C29" s="4"/>
      <c r="D29" s="4"/>
      <c r="E29" s="4"/>
    </row>
    <row r="30" spans="1:5" ht="15">
      <c r="A30" s="10" t="s">
        <v>14</v>
      </c>
      <c r="B30" s="11"/>
      <c r="C30" s="12"/>
      <c r="D30" s="12"/>
      <c r="E30" s="12"/>
    </row>
    <row r="31" spans="1:5" ht="15">
      <c r="A31" t="s">
        <v>30</v>
      </c>
      <c r="C31" s="4">
        <v>5000</v>
      </c>
      <c r="D31" s="4"/>
      <c r="E31" s="4">
        <f>5000/12*6</f>
        <v>2500</v>
      </c>
    </row>
    <row r="32" spans="3:5" ht="15">
      <c r="C32" s="4"/>
      <c r="D32" s="4"/>
      <c r="E32" s="4"/>
    </row>
    <row r="33" spans="1:5" ht="15">
      <c r="A33" s="10" t="s">
        <v>15</v>
      </c>
      <c r="B33" s="13">
        <f>12915/131645</f>
        <v>0.09810475141478978</v>
      </c>
      <c r="C33" s="12">
        <f>C28*0.0981</f>
        <v>6457.187250000001</v>
      </c>
      <c r="D33" s="12"/>
      <c r="E33" s="12">
        <f>E28*0.0981</f>
        <v>12916.839225516302</v>
      </c>
    </row>
    <row r="34" spans="3:5" ht="15">
      <c r="C34" s="7"/>
      <c r="D34" s="4"/>
      <c r="E34" s="7"/>
    </row>
    <row r="35" spans="1:5" ht="15.75" thickBot="1">
      <c r="A35" s="1" t="s">
        <v>16</v>
      </c>
      <c r="C35" s="8">
        <f>C28+C31+C33</f>
        <v>77279.68725</v>
      </c>
      <c r="D35" s="4"/>
      <c r="E35" s="8">
        <f>E28+E31+E33</f>
        <v>147086.96384851632</v>
      </c>
    </row>
    <row r="36" spans="3:5" ht="15.75" thickTop="1">
      <c r="C36" s="4"/>
      <c r="D36" s="4"/>
      <c r="E36" s="4"/>
    </row>
    <row r="37" spans="3:5" ht="15">
      <c r="C37" s="4"/>
      <c r="D37" s="4"/>
      <c r="E37" s="4"/>
    </row>
    <row r="38" spans="1:5" ht="15">
      <c r="A38" t="s">
        <v>17</v>
      </c>
      <c r="C38" s="4"/>
      <c r="D38" s="4"/>
      <c r="E38" s="4"/>
    </row>
    <row r="39" spans="1:5" ht="15">
      <c r="A39" t="s">
        <v>26</v>
      </c>
      <c r="C39" s="4"/>
      <c r="D39" s="4"/>
      <c r="E39" s="4"/>
    </row>
    <row r="40" spans="3:5" ht="15">
      <c r="C40" s="4"/>
      <c r="D40" s="4"/>
      <c r="E40" s="4"/>
    </row>
    <row r="41" spans="3:5" ht="15">
      <c r="C41" s="4"/>
      <c r="D41" s="4"/>
      <c r="E41" s="4"/>
    </row>
    <row r="42" spans="3:5" ht="15">
      <c r="C42" s="4"/>
      <c r="D42" s="4"/>
      <c r="E42" s="4"/>
    </row>
  </sheetData>
  <printOptions/>
  <pageMargins left="0.75" right="0.75" top="1" bottom="1" header="0.5" footer="0.5"/>
  <pageSetup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mnoyes</dc:creator>
  <cp:keywords/>
  <dc:description/>
  <cp:lastModifiedBy>mnoyes</cp:lastModifiedBy>
  <cp:lastPrinted>2011-10-24T18:16:10Z</cp:lastPrinted>
  <dcterms:created xsi:type="dcterms:W3CDTF">2011-10-24T17:45:55Z</dcterms:created>
  <dcterms:modified xsi:type="dcterms:W3CDTF">2011-12-02T15:59:42Z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Srikanth Gadiyaram</vt:lpwstr>
  </property>
  <property fmtid="{D5CDD505-2E9C-101B-9397-08002B2CF9AE}" pid="4" name="display_urn:schemas-microsoft-com:office:office#Auth">
    <vt:lpwstr>Srikanth Gadiyaram</vt:lpwstr>
  </property>
</Properties>
</file>