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epeters\Desktop\"/>
    </mc:Choice>
  </mc:AlternateContent>
  <xr:revisionPtr revIDLastSave="0" documentId="8_{CB81809D-7656-4211-9DC6-B63EE020EAB9}" xr6:coauthVersionLast="47" xr6:coauthVersionMax="47" xr10:uidLastSave="{00000000-0000-0000-0000-000000000000}"/>
  <bookViews>
    <workbookView xWindow="-120" yWindow="-120" windowWidth="20730" windowHeight="11160" xr2:uid="{76A9B8E5-1BD9-46DB-9314-DFA89F78F00D}"/>
  </bookViews>
  <sheets>
    <sheet name="0a. Instructions" sheetId="5" r:id="rId1"/>
    <sheet name="0b. Provider Information" sheetId="9" r:id="rId2"/>
    <sheet name="1. Program Support &amp; Facility" sheetId="1" r:id="rId3"/>
    <sheet name="2. Training - Turnover" sheetId="14" r:id="rId4"/>
    <sheet name="3. Structural Change" sheetId="16" r:id="rId5"/>
    <sheet name="4. MACS Prop DCT" sheetId="10" r:id="rId6"/>
    <sheet name="Example " sheetId="11" r:id="rId7"/>
    <sheet name="Comments" sheetId="6" r:id="rId8"/>
    <sheet name="Cost Categories Defined" sheetId="17" r:id="rId9"/>
  </sheets>
  <definedNames>
    <definedName name="Day_Client_Benefits">#REF!</definedName>
    <definedName name="Day_DirSup_Benefits">#REF!</definedName>
    <definedName name="Day_Expenditures">#REF!</definedName>
    <definedName name="Day_General_Benefits">#REF!</definedName>
    <definedName name="Day_Prof_Benef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1" l="1"/>
  <c r="B55" i="11"/>
  <c r="B54" i="11"/>
  <c r="B53" i="11"/>
  <c r="B52" i="11"/>
  <c r="B51" i="11"/>
  <c r="B48" i="11"/>
  <c r="B47" i="11"/>
  <c r="B46" i="11"/>
  <c r="B45" i="11"/>
  <c r="B44" i="11"/>
  <c r="B43" i="11"/>
  <c r="H39" i="11"/>
  <c r="G39" i="11"/>
  <c r="F39" i="11"/>
  <c r="E39" i="11"/>
  <c r="D39" i="11"/>
  <c r="C39" i="11"/>
  <c r="G34" i="11"/>
  <c r="G35" i="11" s="1"/>
  <c r="F30" i="11"/>
  <c r="E30" i="11"/>
  <c r="F29" i="11"/>
  <c r="E29" i="11"/>
  <c r="D29" i="11"/>
  <c r="D27" i="11" s="1"/>
  <c r="D34" i="11" s="1"/>
  <c r="C29" i="11"/>
  <c r="F28" i="11"/>
  <c r="E28" i="11"/>
  <c r="D28" i="11"/>
  <c r="C28" i="11"/>
  <c r="H26" i="11"/>
  <c r="G26" i="11"/>
  <c r="F26" i="11"/>
  <c r="E26" i="11"/>
  <c r="D26" i="11"/>
  <c r="C26" i="11"/>
  <c r="G23" i="11"/>
  <c r="G22" i="11"/>
  <c r="B20" i="11"/>
  <c r="F18" i="11"/>
  <c r="F22" i="11" s="1"/>
  <c r="E18" i="11"/>
  <c r="E21" i="11" s="1"/>
  <c r="D18" i="11"/>
  <c r="D19" i="11" s="1"/>
  <c r="G19" i="11" s="1"/>
  <c r="G21" i="11" s="1"/>
  <c r="C18" i="11"/>
  <c r="C23" i="11" s="1"/>
  <c r="H17" i="11"/>
  <c r="G17" i="11"/>
  <c r="F17" i="11"/>
  <c r="E17" i="11"/>
  <c r="D17" i="11"/>
  <c r="C17" i="11"/>
  <c r="B17" i="11"/>
  <c r="F15" i="11"/>
  <c r="F41" i="11" s="1"/>
  <c r="E15" i="11"/>
  <c r="B14" i="11"/>
  <c r="B13" i="11"/>
  <c r="B12" i="11"/>
  <c r="G11" i="11"/>
  <c r="G15" i="11" s="1"/>
  <c r="D11" i="11"/>
  <c r="D15" i="11" s="1"/>
  <c r="C11" i="11"/>
  <c r="C15" i="11" s="1"/>
  <c r="B10" i="11"/>
  <c r="B56" i="10"/>
  <c r="B55" i="10"/>
  <c r="B54" i="10"/>
  <c r="B53" i="10"/>
  <c r="B52" i="10"/>
  <c r="B51" i="10"/>
  <c r="B49" i="10"/>
  <c r="B48" i="10"/>
  <c r="B47" i="10"/>
  <c r="B46" i="10"/>
  <c r="B45" i="10"/>
  <c r="B44" i="10"/>
  <c r="B43" i="10"/>
  <c r="H39" i="10"/>
  <c r="G39" i="10"/>
  <c r="F39" i="10"/>
  <c r="E39" i="10"/>
  <c r="D39" i="10"/>
  <c r="C39" i="10"/>
  <c r="G34" i="10"/>
  <c r="G36" i="10" s="1"/>
  <c r="F34" i="10"/>
  <c r="F36" i="10" s="1"/>
  <c r="E34" i="10"/>
  <c r="E36" i="10" s="1"/>
  <c r="D34" i="10"/>
  <c r="D36" i="10" s="1"/>
  <c r="C34" i="10"/>
  <c r="C36" i="10" s="1"/>
  <c r="H26" i="10"/>
  <c r="G26" i="10"/>
  <c r="F26" i="10"/>
  <c r="E26" i="10"/>
  <c r="D26" i="10"/>
  <c r="C26" i="10"/>
  <c r="G23" i="10"/>
  <c r="F23" i="10"/>
  <c r="E23" i="10"/>
  <c r="D23" i="10"/>
  <c r="C23" i="10"/>
  <c r="G22" i="10"/>
  <c r="F22" i="10"/>
  <c r="E22" i="10"/>
  <c r="D22" i="10"/>
  <c r="C22" i="10"/>
  <c r="G21" i="10"/>
  <c r="F21" i="10"/>
  <c r="E21" i="10"/>
  <c r="D21" i="10"/>
  <c r="C21" i="10"/>
  <c r="B20" i="10"/>
  <c r="B19" i="10"/>
  <c r="B18" i="10"/>
  <c r="H17" i="10"/>
  <c r="G17" i="10"/>
  <c r="F17" i="10"/>
  <c r="E17" i="10"/>
  <c r="D17" i="10"/>
  <c r="C17" i="10"/>
  <c r="B17" i="10"/>
  <c r="G15" i="10"/>
  <c r="G41" i="10" s="1"/>
  <c r="G57" i="10" s="1"/>
  <c r="F15" i="10"/>
  <c r="E15" i="10"/>
  <c r="E41" i="10" s="1"/>
  <c r="E57" i="10" s="1"/>
  <c r="D15" i="10"/>
  <c r="D41" i="10" s="1"/>
  <c r="C15" i="10"/>
  <c r="C41" i="10" s="1"/>
  <c r="C57" i="10" s="1"/>
  <c r="B14" i="10"/>
  <c r="B13" i="10"/>
  <c r="B12" i="10"/>
  <c r="B11" i="10"/>
  <c r="B10" i="10"/>
  <c r="B23" i="10" s="1"/>
  <c r="C27" i="11" l="1"/>
  <c r="C34" i="11" s="1"/>
  <c r="C35" i="11" s="1"/>
  <c r="C36" i="11" s="1"/>
  <c r="F27" i="11"/>
  <c r="F34" i="11" s="1"/>
  <c r="F35" i="11" s="1"/>
  <c r="E27" i="11"/>
  <c r="E34" i="11" s="1"/>
  <c r="F23" i="11"/>
  <c r="G24" i="11"/>
  <c r="F21" i="11"/>
  <c r="F24" i="11" s="1"/>
  <c r="E22" i="11"/>
  <c r="B18" i="11"/>
  <c r="B23" i="11" s="1"/>
  <c r="D23" i="11"/>
  <c r="E23" i="11"/>
  <c r="F24" i="10"/>
  <c r="B22" i="10"/>
  <c r="B21" i="10"/>
  <c r="D24" i="10"/>
  <c r="E24" i="10"/>
  <c r="C24" i="10"/>
  <c r="D57" i="10"/>
  <c r="C41" i="11"/>
  <c r="B15" i="11"/>
  <c r="D35" i="11"/>
  <c r="D36" i="11" s="1"/>
  <c r="F49" i="11"/>
  <c r="F57" i="11" s="1"/>
  <c r="E24" i="11"/>
  <c r="B15" i="10"/>
  <c r="B11" i="11"/>
  <c r="D21" i="11"/>
  <c r="D24" i="11" s="1"/>
  <c r="G36" i="11"/>
  <c r="E35" i="11"/>
  <c r="E36" i="11" s="1"/>
  <c r="D41" i="11"/>
  <c r="G41" i="11"/>
  <c r="G57" i="11" s="1"/>
  <c r="C22" i="11"/>
  <c r="D22" i="11"/>
  <c r="F41" i="10"/>
  <c r="F57" i="10" s="1"/>
  <c r="C19" i="11"/>
  <c r="B19" i="11" s="1"/>
  <c r="E41" i="11"/>
  <c r="G24" i="10"/>
  <c r="F36" i="11" l="1"/>
  <c r="C21" i="11"/>
  <c r="C24" i="11" s="1"/>
  <c r="B22" i="11"/>
  <c r="B24" i="10"/>
  <c r="C49" i="11"/>
  <c r="C57" i="11" s="1"/>
  <c r="B41" i="11"/>
  <c r="D49" i="11"/>
  <c r="D57" i="11" s="1"/>
  <c r="E49" i="11"/>
  <c r="E57" i="11" s="1"/>
  <c r="B41" i="10"/>
  <c r="B57" i="10" s="1"/>
  <c r="B21" i="11" l="1"/>
  <c r="B24" i="11" s="1"/>
  <c r="B49" i="11"/>
  <c r="B57" i="11" s="1"/>
  <c r="J24" i="1" l="1"/>
  <c r="H24" i="1"/>
  <c r="G24" i="1"/>
  <c r="E24" i="1"/>
  <c r="D24" i="1"/>
  <c r="J23" i="1"/>
  <c r="H23" i="1"/>
  <c r="G23" i="1"/>
  <c r="E23" i="1"/>
  <c r="D23" i="1"/>
  <c r="J22" i="1"/>
  <c r="H22" i="1"/>
  <c r="G22" i="1"/>
  <c r="E22" i="1"/>
  <c r="D22" i="1"/>
  <c r="J21" i="1"/>
  <c r="H21" i="1"/>
  <c r="G21" i="1"/>
  <c r="E21" i="1"/>
  <c r="D21" i="1"/>
  <c r="J17" i="1"/>
  <c r="H17" i="1"/>
  <c r="G17" i="1"/>
  <c r="I17" i="1" s="1"/>
  <c r="E17" i="1"/>
  <c r="D17" i="1"/>
  <c r="I16" i="1"/>
  <c r="F16" i="1"/>
  <c r="K16" i="1" s="1"/>
  <c r="I15" i="1"/>
  <c r="F15" i="1"/>
  <c r="L15" i="1" s="1"/>
  <c r="I14" i="1"/>
  <c r="F14" i="1"/>
  <c r="K14" i="1" s="1"/>
  <c r="I13" i="1"/>
  <c r="F13" i="1"/>
  <c r="K13" i="1" s="1"/>
  <c r="J9" i="1"/>
  <c r="H9" i="1"/>
  <c r="G9" i="1"/>
  <c r="E9" i="1"/>
  <c r="D9" i="1"/>
  <c r="I8" i="1"/>
  <c r="I24" i="1" s="1"/>
  <c r="I7" i="1"/>
  <c r="I6" i="1"/>
  <c r="I5" i="1"/>
  <c r="F8" i="1"/>
  <c r="K8" i="1" s="1"/>
  <c r="F7" i="1"/>
  <c r="F6" i="1"/>
  <c r="K6" i="1" s="1"/>
  <c r="F5" i="1"/>
  <c r="L5" i="1" s="1"/>
  <c r="D25" i="1" l="1"/>
  <c r="I22" i="1"/>
  <c r="E25" i="1"/>
  <c r="G25" i="1"/>
  <c r="F22" i="1"/>
  <c r="I23" i="1"/>
  <c r="F21" i="1"/>
  <c r="L21" i="1" s="1"/>
  <c r="L6" i="1"/>
  <c r="F23" i="1"/>
  <c r="K23" i="1" s="1"/>
  <c r="F9" i="1"/>
  <c r="K9" i="1" s="1"/>
  <c r="I21" i="1"/>
  <c r="J25" i="1"/>
  <c r="K5" i="1"/>
  <c r="L14" i="1"/>
  <c r="I9" i="1"/>
  <c r="I25" i="1" s="1"/>
  <c r="L7" i="1"/>
  <c r="L8" i="1"/>
  <c r="F24" i="1"/>
  <c r="L24" i="1" s="1"/>
  <c r="K7" i="1"/>
  <c r="H25" i="1"/>
  <c r="L16" i="1"/>
  <c r="F17" i="1"/>
  <c r="L17" i="1" s="1"/>
  <c r="L13" i="1"/>
  <c r="K15" i="1"/>
  <c r="F25" i="1" l="1"/>
  <c r="L25" i="1" s="1"/>
  <c r="K24" i="1"/>
  <c r="L23" i="1"/>
  <c r="L9" i="1"/>
  <c r="K17" i="1"/>
  <c r="K21" i="1"/>
  <c r="L22" i="1"/>
  <c r="K22" i="1"/>
  <c r="K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Optumas</author>
  </authors>
  <commentList>
    <comment ref="D4" authorId="0" shapeId="0" xr:uid="{AC4E7809-E257-4D3F-9C21-21C61748F37F}">
      <text>
        <r>
          <rPr>
            <b/>
            <sz val="9"/>
            <color indexed="81"/>
            <rFont val="Tahoma"/>
            <family val="2"/>
          </rPr>
          <t>Optumas:</t>
        </r>
        <r>
          <rPr>
            <sz val="9"/>
            <color indexed="81"/>
            <rFont val="Tahoma"/>
            <family val="2"/>
          </rPr>
          <t xml:space="preserve">
Estimated total annual DSP wages paid for direct support services redered (only include costs paid for staff hours billed for DDA services)</t>
        </r>
      </text>
    </comment>
    <comment ref="E4" authorId="0" shapeId="0" xr:uid="{67D07FC3-7BAF-40C6-A8B8-CC400A9A4742}">
      <text>
        <r>
          <rPr>
            <b/>
            <sz val="9"/>
            <color indexed="81"/>
            <rFont val="Tahoma"/>
            <family val="2"/>
          </rPr>
          <t>Optumas:</t>
        </r>
        <r>
          <rPr>
            <sz val="9"/>
            <color indexed="81"/>
            <rFont val="Tahoma"/>
            <family val="2"/>
          </rPr>
          <t xml:space="preserve">
Estimated total annual DSP wages paid for indirect supports rendered. Only include total wage costs from DSPs spent rendering nonbillable activities - program support, transportation, and emergency closures, other (please provide comments describing activity)</t>
        </r>
      </text>
    </comment>
    <comment ref="F4" authorId="0" shapeId="0" xr:uid="{3CAB541E-772B-4FE8-8F51-23C433F03D32}">
      <text>
        <r>
          <rPr>
            <b/>
            <sz val="9"/>
            <color indexed="81"/>
            <rFont val="Tahoma"/>
            <family val="2"/>
          </rPr>
          <t>Optumas:</t>
        </r>
        <r>
          <rPr>
            <sz val="9"/>
            <color indexed="81"/>
            <rFont val="Tahoma"/>
            <family val="2"/>
          </rPr>
          <t xml:space="preserve">
Total Wages (line 12)</t>
        </r>
      </text>
    </comment>
    <comment ref="G4" authorId="0" shapeId="0" xr:uid="{A3747F8E-BA34-4190-9809-7064AA7F34F2}">
      <text>
        <r>
          <rPr>
            <b/>
            <sz val="9"/>
            <color indexed="81"/>
            <rFont val="Tahoma"/>
            <family val="2"/>
          </rPr>
          <t>Optumas:</t>
        </r>
        <r>
          <rPr>
            <sz val="9"/>
            <color indexed="81"/>
            <rFont val="Tahoma"/>
            <family val="2"/>
          </rPr>
          <t xml:space="preserve">
Estimated total annual </t>
        </r>
        <r>
          <rPr>
            <b/>
            <sz val="9"/>
            <color indexed="81"/>
            <rFont val="Tahoma"/>
            <family val="2"/>
          </rPr>
          <t xml:space="preserve">NON </t>
        </r>
        <r>
          <rPr>
            <sz val="9"/>
            <color indexed="81"/>
            <rFont val="Tahoma"/>
            <family val="2"/>
          </rPr>
          <t>DSP (i.e. all other employees) wages paid for providing program supports
See |Cost Categories Defined| Program Support items 2, 3, 4</t>
        </r>
      </text>
    </comment>
    <comment ref="H4" authorId="0" shapeId="0" xr:uid="{B5D104C4-3FC8-4264-8A04-5C3E2A574218}">
      <text>
        <r>
          <rPr>
            <b/>
            <sz val="9"/>
            <color indexed="81"/>
            <rFont val="Tahoma"/>
            <family val="2"/>
          </rPr>
          <t>Optumas:</t>
        </r>
        <r>
          <rPr>
            <sz val="9"/>
            <color indexed="81"/>
            <rFont val="Tahoma"/>
            <family val="2"/>
          </rPr>
          <t xml:space="preserve">
Estimated total annual costs for Program Support that are non-wage related.
See |Cost Categories Defined| Program Support items 1, 5, 6, 7, 8</t>
        </r>
      </text>
    </comment>
    <comment ref="J4" authorId="0" shapeId="0" xr:uid="{42E5C69E-14D8-4235-8241-A0986486A431}">
      <text>
        <r>
          <rPr>
            <b/>
            <sz val="9"/>
            <color indexed="81"/>
            <rFont val="Tahoma"/>
            <family val="2"/>
          </rPr>
          <t xml:space="preserve">Optumas:
</t>
        </r>
        <r>
          <rPr>
            <sz val="9"/>
            <color indexed="81"/>
            <rFont val="Tahoma"/>
            <family val="2"/>
          </rPr>
          <t>Estimated annual facilities costs. See |Cost Categories Defined| tab.</t>
        </r>
      </text>
    </comment>
    <comment ref="D12" authorId="0" shapeId="0" xr:uid="{7AB53785-BEEA-43AC-AC19-E0740FD15228}">
      <text>
        <r>
          <rPr>
            <b/>
            <sz val="9"/>
            <color indexed="81"/>
            <rFont val="Tahoma"/>
            <family val="2"/>
          </rPr>
          <t>Optumas:</t>
        </r>
        <r>
          <rPr>
            <sz val="9"/>
            <color indexed="81"/>
            <rFont val="Tahoma"/>
            <family val="2"/>
          </rPr>
          <t xml:space="preserve">
Estimated total annual DSP wages paid for direct support services redered (only include costs paid for staff hours billed for DDA services)</t>
        </r>
      </text>
    </comment>
    <comment ref="E12" authorId="0" shapeId="0" xr:uid="{4A650C2D-7391-49EF-BB19-849A4BB4BF0E}">
      <text>
        <r>
          <rPr>
            <b/>
            <sz val="9"/>
            <color indexed="81"/>
            <rFont val="Tahoma"/>
            <family val="2"/>
          </rPr>
          <t>Optumas:</t>
        </r>
        <r>
          <rPr>
            <sz val="9"/>
            <color indexed="81"/>
            <rFont val="Tahoma"/>
            <family val="2"/>
          </rPr>
          <t xml:space="preserve">
Estimated total annual DSP wages paid for indirect supports rendered. Only include total wage costs from DSPs spent rendering nonbillable activities - program support, transportation, and emergency closures, other (please provide comments describing activity)</t>
        </r>
      </text>
    </comment>
    <comment ref="F12" authorId="0" shapeId="0" xr:uid="{80CB098F-65A4-46A2-AE8A-71F4F9E6B46B}">
      <text>
        <r>
          <rPr>
            <b/>
            <sz val="9"/>
            <color indexed="81"/>
            <rFont val="Tahoma"/>
            <family val="2"/>
          </rPr>
          <t>Optumas:</t>
        </r>
        <r>
          <rPr>
            <sz val="9"/>
            <color indexed="81"/>
            <rFont val="Tahoma"/>
            <family val="2"/>
          </rPr>
          <t xml:space="preserve">
Total Wages (line 12)</t>
        </r>
      </text>
    </comment>
    <comment ref="G12" authorId="0" shapeId="0" xr:uid="{B54EE242-83C7-47FF-B53F-E4723814AC3F}">
      <text>
        <r>
          <rPr>
            <b/>
            <sz val="9"/>
            <color indexed="81"/>
            <rFont val="Tahoma"/>
            <family val="2"/>
          </rPr>
          <t>Optumas:</t>
        </r>
        <r>
          <rPr>
            <sz val="9"/>
            <color indexed="81"/>
            <rFont val="Tahoma"/>
            <family val="2"/>
          </rPr>
          <t xml:space="preserve">
Estimated total annual </t>
        </r>
        <r>
          <rPr>
            <b/>
            <sz val="9"/>
            <color indexed="81"/>
            <rFont val="Tahoma"/>
            <family val="2"/>
          </rPr>
          <t xml:space="preserve">NON </t>
        </r>
        <r>
          <rPr>
            <sz val="9"/>
            <color indexed="81"/>
            <rFont val="Tahoma"/>
            <family val="2"/>
          </rPr>
          <t>DSP (i.e. all other employees) wages paid for providing program supports
See |Cost Categories Defined| Program Support items 2, 3, 4</t>
        </r>
      </text>
    </comment>
    <comment ref="H12" authorId="0" shapeId="0" xr:uid="{D765C25D-9B30-407F-9869-5983EBBA4849}">
      <text>
        <r>
          <rPr>
            <b/>
            <sz val="9"/>
            <color indexed="81"/>
            <rFont val="Tahoma"/>
            <family val="2"/>
          </rPr>
          <t>Optumas:</t>
        </r>
        <r>
          <rPr>
            <sz val="9"/>
            <color indexed="81"/>
            <rFont val="Tahoma"/>
            <family val="2"/>
          </rPr>
          <t xml:space="preserve">
Estimated total annual costs for Program Support that are non-wage related.
See |Cost Categories Defined| Program Support items 1, 5, 6, 7, 8</t>
        </r>
      </text>
    </comment>
    <comment ref="J12" authorId="0" shapeId="0" xr:uid="{97872BF6-BB3B-46CE-A992-648B6AB30999}">
      <text>
        <r>
          <rPr>
            <b/>
            <sz val="9"/>
            <color indexed="81"/>
            <rFont val="Tahoma"/>
            <family val="2"/>
          </rPr>
          <t xml:space="preserve">Optumas:
</t>
        </r>
        <r>
          <rPr>
            <sz val="9"/>
            <color indexed="81"/>
            <rFont val="Tahoma"/>
            <family val="2"/>
          </rPr>
          <t>Estimated annual facilities costs. See |Cost Categories Defined| tab.</t>
        </r>
      </text>
    </comment>
    <comment ref="D20" authorId="0" shapeId="0" xr:uid="{42793BD1-16BB-47B1-B0A3-D67C39B7BE92}">
      <text>
        <r>
          <rPr>
            <b/>
            <sz val="9"/>
            <color indexed="81"/>
            <rFont val="Tahoma"/>
            <family val="2"/>
          </rPr>
          <t>Optumas:</t>
        </r>
        <r>
          <rPr>
            <sz val="9"/>
            <color indexed="81"/>
            <rFont val="Tahoma"/>
            <family val="2"/>
          </rPr>
          <t xml:space="preserve">
Estimated total annual DSP wages paid for direct support services redered (only include costs paid for staff hours billed for DDA services)</t>
        </r>
      </text>
    </comment>
    <comment ref="E20" authorId="0" shapeId="0" xr:uid="{A2FEE823-500F-49BA-8B9A-CDBF375A21DF}">
      <text>
        <r>
          <rPr>
            <b/>
            <sz val="9"/>
            <color indexed="81"/>
            <rFont val="Tahoma"/>
            <family val="2"/>
          </rPr>
          <t>Optumas:</t>
        </r>
        <r>
          <rPr>
            <sz val="9"/>
            <color indexed="81"/>
            <rFont val="Tahoma"/>
            <family val="2"/>
          </rPr>
          <t xml:space="preserve">
Estimated total annual DSP wages paid for indirect supports rendered. Only include total wage costs from DSPs spent rendering nonbillable activities - program support, transportation, and emergency closures, other (please provide comments describing activity)</t>
        </r>
      </text>
    </comment>
    <comment ref="F20" authorId="0" shapeId="0" xr:uid="{72574305-C27B-4710-8B77-703DF7549242}">
      <text>
        <r>
          <rPr>
            <b/>
            <sz val="9"/>
            <color indexed="81"/>
            <rFont val="Tahoma"/>
            <family val="2"/>
          </rPr>
          <t>Optumas:</t>
        </r>
        <r>
          <rPr>
            <sz val="9"/>
            <color indexed="81"/>
            <rFont val="Tahoma"/>
            <family val="2"/>
          </rPr>
          <t xml:space="preserve">
Total Wages (line 12)</t>
        </r>
      </text>
    </comment>
    <comment ref="G20" authorId="0" shapeId="0" xr:uid="{6F553D18-233B-487A-97D6-1D3BDB0BB697}">
      <text>
        <r>
          <rPr>
            <b/>
            <sz val="9"/>
            <color indexed="81"/>
            <rFont val="Tahoma"/>
            <family val="2"/>
          </rPr>
          <t>Optumas:</t>
        </r>
        <r>
          <rPr>
            <sz val="9"/>
            <color indexed="81"/>
            <rFont val="Tahoma"/>
            <family val="2"/>
          </rPr>
          <t xml:space="preserve">
Estimated total annual </t>
        </r>
        <r>
          <rPr>
            <b/>
            <sz val="9"/>
            <color indexed="81"/>
            <rFont val="Tahoma"/>
            <family val="2"/>
          </rPr>
          <t xml:space="preserve">NON </t>
        </r>
        <r>
          <rPr>
            <sz val="9"/>
            <color indexed="81"/>
            <rFont val="Tahoma"/>
            <family val="2"/>
          </rPr>
          <t>DSP (i.e. all other employees) wages paid for providing program supports
See |Cost Categories Defined| Program Support items 2, 3, 4</t>
        </r>
      </text>
    </comment>
    <comment ref="H20" authorId="0" shapeId="0" xr:uid="{A366D0AE-533C-4025-B347-A0C37459033B}">
      <text>
        <r>
          <rPr>
            <b/>
            <sz val="9"/>
            <color indexed="81"/>
            <rFont val="Tahoma"/>
            <family val="2"/>
          </rPr>
          <t>Optumas:</t>
        </r>
        <r>
          <rPr>
            <sz val="9"/>
            <color indexed="81"/>
            <rFont val="Tahoma"/>
            <family val="2"/>
          </rPr>
          <t xml:space="preserve">
Estimated total annual costs for Program Support that are non-wage related.
See |Cost Categories Defined| Program Support items 1, 5, 6, 7, 8</t>
        </r>
      </text>
    </comment>
    <comment ref="J20" authorId="0" shapeId="0" xr:uid="{C5103300-19ED-485C-B0FF-01D03ABB3961}">
      <text>
        <r>
          <rPr>
            <b/>
            <sz val="9"/>
            <color indexed="81"/>
            <rFont val="Tahoma"/>
            <family val="2"/>
          </rPr>
          <t xml:space="preserve">Optumas:
</t>
        </r>
        <r>
          <rPr>
            <sz val="9"/>
            <color indexed="81"/>
            <rFont val="Tahoma"/>
            <family val="2"/>
          </rPr>
          <t>Estimated annual facilities costs. See |Cost Categories Defined|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Optumas</author>
  </authors>
  <commentList>
    <comment ref="A26" authorId="0" shapeId="0" xr:uid="{707EC477-8252-4186-8794-1D7A9859F57F}">
      <text>
        <r>
          <rPr>
            <b/>
            <sz val="9"/>
            <color indexed="81"/>
            <rFont val="Tahoma"/>
            <family val="2"/>
          </rPr>
          <t>Optumas:</t>
        </r>
        <r>
          <rPr>
            <sz val="9"/>
            <color indexed="81"/>
            <rFont val="Tahoma"/>
            <family val="2"/>
          </rPr>
          <t xml:space="preserve">
What about part time DSPs - recommend making this all employees</t>
        </r>
      </text>
    </comment>
    <comment ref="A27" authorId="0" shapeId="0" xr:uid="{9B5FA3D9-80CE-490F-8EDA-4ACDF8D06C43}">
      <text>
        <r>
          <rPr>
            <b/>
            <sz val="9"/>
            <color indexed="81"/>
            <rFont val="Tahoma"/>
            <family val="2"/>
          </rPr>
          <t>Optumas:</t>
        </r>
        <r>
          <rPr>
            <sz val="9"/>
            <color indexed="81"/>
            <rFont val="Tahoma"/>
            <family val="2"/>
          </rPr>
          <t xml:space="preserve">
Change to Billable Direct Support Hours</t>
        </r>
      </text>
    </comment>
  </commentList>
</comments>
</file>

<file path=xl/sharedStrings.xml><?xml version="1.0" encoding="utf-8"?>
<sst xmlns="http://schemas.openxmlformats.org/spreadsheetml/2006/main" count="475" uniqueCount="311">
  <si>
    <t>Service</t>
  </si>
  <si>
    <t>Region</t>
  </si>
  <si>
    <t>Program Support</t>
  </si>
  <si>
    <t>Day Hab. 2:1 Staffing Ratio</t>
  </si>
  <si>
    <t>Day Hab. 1:1 Staffing Ratio</t>
  </si>
  <si>
    <t>Day Hab. Small Group (2-5)</t>
  </si>
  <si>
    <t>Day Hab. Large Group (6-10)</t>
  </si>
  <si>
    <t>Day Hab. (Total)</t>
  </si>
  <si>
    <t>Statewide</t>
  </si>
  <si>
    <t>Total PS %</t>
  </si>
  <si>
    <t>Total Fac %</t>
  </si>
  <si>
    <t>Salaries/Wages</t>
  </si>
  <si>
    <t>Combined</t>
  </si>
  <si>
    <t>Rest of State</t>
  </si>
  <si>
    <t>Instructions:</t>
  </si>
  <si>
    <t>This data request is designed to provide updated, specific data for consideration in potential adjustments.</t>
  </si>
  <si>
    <t>(Please populate these cells)</t>
  </si>
  <si>
    <t>(These cells are automatically calculated)</t>
  </si>
  <si>
    <t>Thank you for your assistance!</t>
  </si>
  <si>
    <t>Please provide any additional comments or context you think may be helpful in reviewing these data in this space.</t>
  </si>
  <si>
    <t>The data request is split into four separate requests.</t>
  </si>
  <si>
    <t>There are two additional tabs provided at the end.</t>
  </si>
  <si>
    <t>Comments:</t>
  </si>
  <si>
    <r>
      <rPr>
        <b/>
        <sz val="11"/>
        <color theme="1"/>
        <rFont val="Calibri"/>
        <family val="2"/>
        <scheme val="minor"/>
      </rPr>
      <t xml:space="preserve"> </t>
    </r>
    <r>
      <rPr>
        <sz val="11"/>
        <color theme="1"/>
        <rFont val="Calibri"/>
        <family val="2"/>
        <scheme val="minor"/>
      </rPr>
      <t xml:space="preserve">- The </t>
    </r>
    <r>
      <rPr>
        <b/>
        <sz val="11"/>
        <color theme="1"/>
        <rFont val="Calibri"/>
        <family val="2"/>
        <scheme val="minor"/>
      </rPr>
      <t>|Comments|</t>
    </r>
    <r>
      <rPr>
        <sz val="11"/>
        <color theme="1"/>
        <rFont val="Calibri"/>
        <family val="2"/>
        <scheme val="minor"/>
      </rPr>
      <t xml:space="preserve"> tab provides space for you to share any additional information or context that may be helpful in reviewing the information you have provided.</t>
    </r>
  </si>
  <si>
    <t>Direct Care Staff</t>
  </si>
  <si>
    <t>Transportation</t>
  </si>
  <si>
    <t xml:space="preserve">Cost Category </t>
  </si>
  <si>
    <t xml:space="preserve">Additional Information </t>
  </si>
  <si>
    <t>Items to Exclude</t>
  </si>
  <si>
    <t>Also called: Direct Support Professional</t>
  </si>
  <si>
    <t xml:space="preserve">1. Salaries for direct support professional </t>
  </si>
  <si>
    <t>2. Wages/salaries for essential staff not directly providing a service</t>
  </si>
  <si>
    <t xml:space="preserve">a. Even if these staff are interacting with clients </t>
  </si>
  <si>
    <t>b. Estimate share of time spent providing services for mixed roles (e.g., house director)</t>
  </si>
  <si>
    <t>Employment-Related Expenses</t>
  </si>
  <si>
    <t>Other costs incurred in employment of all staff</t>
  </si>
  <si>
    <t xml:space="preserve">1. Insurance </t>
  </si>
  <si>
    <t xml:space="preserve">a. FICA </t>
  </si>
  <si>
    <t>b. FUTA/SUTA</t>
  </si>
  <si>
    <t xml:space="preserve">c. Unemployment </t>
  </si>
  <si>
    <t xml:space="preserve">d. Workers compensation </t>
  </si>
  <si>
    <t>e. Medical</t>
  </si>
  <si>
    <t xml:space="preserve">2. Benefits </t>
  </si>
  <si>
    <t>a. Tuition reimbursement</t>
  </si>
  <si>
    <t>b. Retirement programs</t>
  </si>
  <si>
    <t>c. Fringe benefits</t>
  </si>
  <si>
    <t>d. Gifts</t>
  </si>
  <si>
    <t>3. Vacation/Holiday/Other Pay</t>
  </si>
  <si>
    <t>a. Paid Time Off</t>
  </si>
  <si>
    <t>Cost required to provide service (wages/goods) specific to the program, not directly providing the service</t>
  </si>
  <si>
    <t>1. Supplies and costs related to the specific service offered</t>
  </si>
  <si>
    <t xml:space="preserve">2. Supervisor of services </t>
  </si>
  <si>
    <t>3. Program Support Wages</t>
  </si>
  <si>
    <t xml:space="preserve">4. Overtime portion of overtime wages for all staff </t>
  </si>
  <si>
    <t>5. Food related to specific services</t>
  </si>
  <si>
    <t>6. Activity Costs</t>
  </si>
  <si>
    <t>7. Contracted Services</t>
  </si>
  <si>
    <t>8. Medical Supplies</t>
  </si>
  <si>
    <t xml:space="preserve">Facility </t>
  </si>
  <si>
    <t>Costs for running a facility where services offered</t>
  </si>
  <si>
    <t>1. Rent (for service facility)</t>
  </si>
  <si>
    <t>2. Mortgage (for service facility)</t>
  </si>
  <si>
    <t>a. Rent</t>
  </si>
  <si>
    <t>3. Maintenance (for service facility)</t>
  </si>
  <si>
    <t>b. Mortgage</t>
  </si>
  <si>
    <t>4. Insurance (for service facility)</t>
  </si>
  <si>
    <t>c. Maintenance</t>
  </si>
  <si>
    <t>5. Taxes (for service facility)</t>
  </si>
  <si>
    <t xml:space="preserve">d. Insurance </t>
  </si>
  <si>
    <t xml:space="preserve">6. Interest on facility loans </t>
  </si>
  <si>
    <t>e. Taxes</t>
  </si>
  <si>
    <t xml:space="preserve">f. Utilities </t>
  </si>
  <si>
    <t>a. Water, electric, etc.</t>
  </si>
  <si>
    <t>b. Phone Bill</t>
  </si>
  <si>
    <t>c. Cable</t>
  </si>
  <si>
    <t>d. Internet</t>
  </si>
  <si>
    <t>Costs incurred by transportation staff, transportation time, other transportation related costs</t>
  </si>
  <si>
    <t>2. Staff costs for commute to work/off-the-clock</t>
  </si>
  <si>
    <t>3. Vehicle costs/maintenance/insurance</t>
  </si>
  <si>
    <t>5. Tags, titles, and registrations</t>
  </si>
  <si>
    <t xml:space="preserve">Training </t>
  </si>
  <si>
    <t>Costs related to staff training, certifications, etc.</t>
  </si>
  <si>
    <t xml:space="preserve">1. Training </t>
  </si>
  <si>
    <t xml:space="preserve">2. Conferences/Conventions </t>
  </si>
  <si>
    <t xml:space="preserve">4. Continuing education </t>
  </si>
  <si>
    <t xml:space="preserve">General and Administrative </t>
  </si>
  <si>
    <t xml:space="preserve">Costs regardless of type of business (i.e., common to all businesses). </t>
  </si>
  <si>
    <t xml:space="preserve">1. Administrative salaries </t>
  </si>
  <si>
    <t xml:space="preserve"> </t>
  </si>
  <si>
    <t>Please populate as much information as possible, in each section applicable to your organization, based on the accompanying descriptions. If the data are not available at the level of detail requested, please leave fill in as much information as possible in any totals. Cells with a gray background should be populated by your organization. Cells with a yellow background are automatically calculated based on this information. For example:</t>
  </si>
  <si>
    <r>
      <rPr>
        <b/>
        <sz val="11"/>
        <color theme="1"/>
        <rFont val="Calibri"/>
        <family val="2"/>
        <scheme val="minor"/>
      </rPr>
      <t xml:space="preserve"> </t>
    </r>
    <r>
      <rPr>
        <sz val="11"/>
        <color theme="1"/>
        <rFont val="Calibri"/>
        <family val="2"/>
        <scheme val="minor"/>
      </rPr>
      <t xml:space="preserve">- The </t>
    </r>
    <r>
      <rPr>
        <b/>
        <sz val="11"/>
        <color theme="1"/>
        <rFont val="Calibri"/>
        <family val="2"/>
        <scheme val="minor"/>
      </rPr>
      <t>|Cost Categories Defined|</t>
    </r>
    <r>
      <rPr>
        <sz val="11"/>
        <color theme="1"/>
        <rFont val="Calibri"/>
        <family val="2"/>
        <scheme val="minor"/>
      </rPr>
      <t xml:space="preserve"> tab provides guidance in determining how to allocate costs.</t>
    </r>
  </si>
  <si>
    <t xml:space="preserve">Please provide the information in the gray cells below.  </t>
  </si>
  <si>
    <t xml:space="preserve">Item </t>
  </si>
  <si>
    <t xml:space="preserve">Response </t>
  </si>
  <si>
    <t>Clarifying Notes</t>
  </si>
  <si>
    <t xml:space="preserve">Provider Organization Information </t>
  </si>
  <si>
    <t>Provider Organization Name</t>
  </si>
  <si>
    <t>Provider Medicaid Number(s)</t>
  </si>
  <si>
    <t xml:space="preserve">This is the 9 digit number used to bill Medicaid. It is different from one's DDA provider number. </t>
  </si>
  <si>
    <t xml:space="preserve">LTSSMaryland Medicaid Number </t>
  </si>
  <si>
    <t xml:space="preserve">PCIS2 Medicaid Number </t>
  </si>
  <si>
    <t xml:space="preserve">DDA Provider Number </t>
  </si>
  <si>
    <t xml:space="preserve">This is typically a 4 character number that starts with C, E, S, or W. </t>
  </si>
  <si>
    <r>
      <rPr>
        <b/>
        <sz val="11"/>
        <color theme="1"/>
        <rFont val="Calibri"/>
        <family val="2"/>
        <scheme val="minor"/>
      </rPr>
      <t xml:space="preserve">Person Completing Template Information </t>
    </r>
    <r>
      <rPr>
        <sz val="11"/>
        <color theme="1"/>
        <rFont val="Calibri"/>
        <family val="2"/>
        <scheme val="minor"/>
      </rPr>
      <t xml:space="preserve"> </t>
    </r>
  </si>
  <si>
    <t xml:space="preserve">Name of Person Completing Template </t>
  </si>
  <si>
    <t xml:space="preserve">Last name, first name </t>
  </si>
  <si>
    <t xml:space="preserve">Email Address of this Person </t>
  </si>
  <si>
    <t xml:space="preserve">Phone Number of this person </t>
  </si>
  <si>
    <t xml:space="preserve">Date Template Completed </t>
  </si>
  <si>
    <t xml:space="preserve">Internal Accounting System Used for Tracking </t>
  </si>
  <si>
    <t xml:space="preserve">DDA Billing Systems </t>
  </si>
  <si>
    <t xml:space="preserve">DDA Billing System(s) Used </t>
  </si>
  <si>
    <t>Please provide any comments on how Non-Billable dollars under DSP wages were determined here</t>
  </si>
  <si>
    <t>Please provide any comments on how Overtime was accounted for in Salaries/Wages under Program Support here</t>
  </si>
  <si>
    <t>Geographic Differential*</t>
  </si>
  <si>
    <t>DSP Wages (All levels)</t>
  </si>
  <si>
    <t>*Geographic Differential Regions include the following counties: Calvert, Charles, Frederick, Montgomery, Prince George's</t>
  </si>
  <si>
    <t>Total</t>
  </si>
  <si>
    <r>
      <t xml:space="preserve">These data are intended to inform potential adjustments to the program support and facility components, as well as the underlying structure and methodology for calculating the four </t>
    </r>
    <r>
      <rPr>
        <b/>
        <sz val="11"/>
        <color theme="1"/>
        <rFont val="Calibri"/>
        <family val="2"/>
        <scheme val="minor"/>
      </rPr>
      <t>Day Habilitation</t>
    </r>
    <r>
      <rPr>
        <sz val="11"/>
        <color theme="1"/>
        <rFont val="Calibri"/>
        <family val="2"/>
        <scheme val="minor"/>
      </rPr>
      <t xml:space="preserve"> rates.</t>
    </r>
  </si>
  <si>
    <t xml:space="preserve">Supplemental Information </t>
  </si>
  <si>
    <t>Supplemental data collection tool for Day Habilitation service providers only</t>
  </si>
  <si>
    <t xml:space="preserve">1. TOTAL SALARIES AND WAGES - DIRECT SUPPORT PROFESSIONALS (DSPs) ONLY </t>
  </si>
  <si>
    <t>Day 2:1</t>
  </si>
  <si>
    <t>Day 1:1</t>
  </si>
  <si>
    <t>Day Small Group</t>
  </si>
  <si>
    <t>Day Large Group</t>
  </si>
  <si>
    <r>
      <t xml:space="preserve">Day Services Combined </t>
    </r>
    <r>
      <rPr>
        <b/>
        <i/>
        <sz val="12"/>
        <color theme="0"/>
        <rFont val="Times New Roman"/>
        <family val="1"/>
      </rPr>
      <t>(only use this column if unable provide data separately by service)</t>
    </r>
  </si>
  <si>
    <r>
      <t xml:space="preserve">NOTES </t>
    </r>
    <r>
      <rPr>
        <b/>
        <i/>
        <sz val="12"/>
        <color theme="0"/>
        <rFont val="Times New Roman"/>
        <family val="1"/>
      </rPr>
      <t>(Enter additional notes/comments here)</t>
    </r>
  </si>
  <si>
    <r>
      <t xml:space="preserve">INSTRUCTIONS </t>
    </r>
    <r>
      <rPr>
        <b/>
        <i/>
        <sz val="12"/>
        <rFont val="Times New Roman"/>
        <family val="1"/>
      </rPr>
      <t>(enter data in yellow highlighted boxes only)</t>
    </r>
  </si>
  <si>
    <t>Total DSP payroll - annual salaries and wages</t>
  </si>
  <si>
    <t xml:space="preserve">  Base wage</t>
  </si>
  <si>
    <t>Enter total base wages for all employees who provide direct support for the specified service as part of their job</t>
  </si>
  <si>
    <t xml:space="preserve">  Overtime</t>
  </si>
  <si>
    <t>Enter total overtime wages for all employees who provide direct support for the specified service as part of their job</t>
  </si>
  <si>
    <t xml:space="preserve">  Bonuses</t>
  </si>
  <si>
    <t>Enter total bonus payments for all employees who provide direct support for the specified service as part of their job</t>
  </si>
  <si>
    <t xml:space="preserve">  Contracted/temp agency direct support staff (incl admin fee)</t>
  </si>
  <si>
    <t>Enter total payments to contracted/temp agency staff who provide direct support for the specified service, including any associated administrative fees</t>
  </si>
  <si>
    <t xml:space="preserve">  Other</t>
  </si>
  <si>
    <t>Enter any other wages not included above for all employees who provide direct support for the specified service as part of their job. Please describe in notes.</t>
  </si>
  <si>
    <t>TOTAL WAGES</t>
  </si>
  <si>
    <t>CHECK: Should match total GL salaries and wages paid for direct support employees for Day Hab services, excluding employer taxes and fringe benefits</t>
  </si>
  <si>
    <t>2. TOTAL HOURS WORKED - DIRECT SUPPORT PROFESSIONALS (DSPs) ONLY</t>
  </si>
  <si>
    <t>Total hours paid for DSPs (excl overtime)</t>
  </si>
  <si>
    <t>Enter total hours paid for all employees performing direct support for the specified service as part of their job, excluding overtime hours (i.e., #FTEs x 2080)</t>
  </si>
  <si>
    <t>Total overtime hours paid for DSPs</t>
  </si>
  <si>
    <t>Enter total overtime hours paid for all employees who provide direct support for the specified service as part of their job.</t>
  </si>
  <si>
    <t>Total hours paid for contracted/temp agency staff</t>
  </si>
  <si>
    <t xml:space="preserve">Enter total hours paid for contracted/temp agency staff who provide direct support for the specified service. </t>
  </si>
  <si>
    <t>Total hours paid</t>
  </si>
  <si>
    <t>Number of FTEs (excl contracted/temp agency staff)</t>
  </si>
  <si>
    <t>CHECK: Should match average number of full time direct support employees in the year for Day Hab services</t>
  </si>
  <si>
    <t>Average Total Hourly Base Wage - DSPs only</t>
  </si>
  <si>
    <t xml:space="preserve">CHECK: Average hourly rate should reasonably match average DSP salary per hour </t>
  </si>
  <si>
    <t>Average Total Hourly Wage - FTEs and Contracted/temp agency staff</t>
  </si>
  <si>
    <t>3. AVERAGE ANNUAL HOURS ALLOCATION PER FULL TIME DSP</t>
  </si>
  <si>
    <t>For one dedicated full time DSP by service, enter the annual hours spent in each area below (on average). Rows below are mutually exclusive, so that the total annual hours sums to 2080 hours per full time DSP.</t>
  </si>
  <si>
    <t xml:space="preserve">  Direct support hours (only include hours paid to staff for hours billed for DDA for services)</t>
  </si>
  <si>
    <t>Enter average annual hours spent per full time DSP for direct support services (billable) to participants</t>
  </si>
  <si>
    <t xml:space="preserve">  Employment Related Expenses (Paid time off - Vacation, Sick, Paid Holidays)</t>
  </si>
  <si>
    <t>Enter average annual hours per full time DSP for paid time off</t>
  </si>
  <si>
    <t xml:space="preserve">  Program Support (e.g., service notes)</t>
  </si>
  <si>
    <t>Enter average annual hours per full time DSP for program support</t>
  </si>
  <si>
    <t xml:space="preserve">  Transportation (non-billable time spent by DSP transporting participant to/from Day Hab)</t>
  </si>
  <si>
    <t>Enter average annual hours per full time DSP for transportation to/from Day facility, not included in direct support hours above</t>
  </si>
  <si>
    <t xml:space="preserve">  Training</t>
  </si>
  <si>
    <t>Enter average annual hours per full time DSP for training, not included in direct support service hours above</t>
  </si>
  <si>
    <t xml:space="preserve">  Emergency closures (e.g., weather related, other)</t>
  </si>
  <si>
    <t>Enter average annual hours per full time DSP for paid hours during Emergency closures of the facility due to weather or other reasons</t>
  </si>
  <si>
    <t xml:space="preserve">  Other (describe)</t>
  </si>
  <si>
    <t>Enter average annual hours per full time DSP for other paid time, not included above</t>
  </si>
  <si>
    <t>TOTAL HOURS PER FTE (excluding overtime)</t>
  </si>
  <si>
    <t>CHECK: Total should equal 2080 hours per year per full time DSP for each service</t>
  </si>
  <si>
    <t>Total Overtime Hours Per FTE</t>
  </si>
  <si>
    <t>Enter total annual overtime hours paid per full time DSP</t>
  </si>
  <si>
    <t>TOTAL HOURS PER FTE (including overtime)</t>
  </si>
  <si>
    <t>4. ALL OPERATING COSTS</t>
  </si>
  <si>
    <t>Enter total GL Expenses associated with Day Hab services based on definitions specified in 'Cost Categories Defined'. Specify allocation methodology, where applicable.</t>
  </si>
  <si>
    <t>Total Payroll - Salaries and Wage Expenses</t>
  </si>
  <si>
    <t xml:space="preserve">  Salaries and wages for all DSPs, including Contracted/Temp Agency DSPs</t>
  </si>
  <si>
    <t>From Table 1 above</t>
  </si>
  <si>
    <t xml:space="preserve">  Salaries and wages for all other employees (specify allocation methodology)</t>
  </si>
  <si>
    <t xml:space="preserve">    Program supports</t>
  </si>
  <si>
    <t>Enter total salaries, wages including bonuses, overtime, other contracted/temp agency staff for program support staff (e.g., nurses, supervisors, case managers)</t>
  </si>
  <si>
    <t xml:space="preserve">    Transportation supports </t>
  </si>
  <si>
    <t>Enter total salaries, wages including bonuses, overtime, other contracted/temp agency staff for transportation staff (e.g., dedicated drivers).</t>
  </si>
  <si>
    <t xml:space="preserve">    Training supports</t>
  </si>
  <si>
    <t>Enter total salaries, wages including bonuses, overtime, other contracted/temp agency staff for training staff (e.g., dedicated trainers).</t>
  </si>
  <si>
    <t xml:space="preserve">    Facility supports</t>
  </si>
  <si>
    <t>Enter total salaries, wages including bonuses, overtime, other contracted/temp agency staff for facility staff (e.g., maintenance, janitorial, security staff).</t>
  </si>
  <si>
    <t xml:space="preserve">    General Administration</t>
  </si>
  <si>
    <t>Enter total salaries, wages including bonuses, overtime, other contracted/temp agency staff for administrative staff (e.g., office support, executive, HR, finance, IT, legal).</t>
  </si>
  <si>
    <t xml:space="preserve">    Other (specify)</t>
  </si>
  <si>
    <t>Enter total salaries, wages including bonuses, overtime, other contracted/temp agency staff for all other staff not included above.</t>
  </si>
  <si>
    <t>Employment Related Expenses</t>
  </si>
  <si>
    <t>Enter all employer taxes, fringe benefits, other wage related expenses for all staff included in salaries and wages listed above, including direct support, general admin, professional, and other staff</t>
  </si>
  <si>
    <t>Other Non-Wage Related Expenses</t>
  </si>
  <si>
    <t xml:space="preserve">  Program Support </t>
  </si>
  <si>
    <t>Enter all non-wage expenses for program support. See cost categories defined for additional details.</t>
  </si>
  <si>
    <t xml:space="preserve">  Transportation</t>
  </si>
  <si>
    <t>Enter all non-wage expenses for transportation. See cost categories defined for additional details.</t>
  </si>
  <si>
    <t>Enter all non-wage expenses for training. See cost categories defined for additional details.</t>
  </si>
  <si>
    <t xml:space="preserve">  Facility</t>
  </si>
  <si>
    <t>Enter all non-wage expenses for facility. See cost categories defined for additional details.</t>
  </si>
  <si>
    <t xml:space="preserve">  General Administration</t>
  </si>
  <si>
    <t>Enter all non-wage expenses for General Administration. See cost categories defined for additional details.</t>
  </si>
  <si>
    <t>Enter all non-wage other expenses, not included above. Please describe in notes section.</t>
  </si>
  <si>
    <t>TOTAL OPERATING COSTS</t>
  </si>
  <si>
    <t>CHECK: Total should match General Ledger Costs and/or PCIS2 Cost Report for Day Hab services</t>
  </si>
  <si>
    <t>Supplemental Information - Example</t>
  </si>
  <si>
    <t>Unable to split overtime for small/large group; included in combined column.</t>
  </si>
  <si>
    <t>Includes billable transportation for 1:1 and 2:1</t>
  </si>
  <si>
    <t>5 wks PTO including 10 holidays, 10 vacation days, 5 sick days</t>
  </si>
  <si>
    <t>Includes ~30 min/day/participants for service notes; varies by group size</t>
  </si>
  <si>
    <t>Includes transportation time to/from day facility; ~1.5 hours/day for small/large group</t>
  </si>
  <si>
    <t>Includes DDA required training plus additional in service trainings</t>
  </si>
  <si>
    <t>10 closure days in 2022</t>
  </si>
  <si>
    <t>Includes DSP supervisor/admin time</t>
  </si>
  <si>
    <t>Additional 10% overtime hours on average</t>
  </si>
  <si>
    <t>30% of salary and wage expenses</t>
  </si>
  <si>
    <t>Unable to allocate by service category</t>
  </si>
  <si>
    <t>Total Billable Wages</t>
  </si>
  <si>
    <t>Total Non-Billable Wages</t>
  </si>
  <si>
    <t>Non-Wage Costs</t>
  </si>
  <si>
    <t>Facility Costs</t>
  </si>
  <si>
    <t>Metric</t>
  </si>
  <si>
    <t>Full Time</t>
  </si>
  <si>
    <t>Part Time</t>
  </si>
  <si>
    <t>Number of hours worked by employees who require DDA training</t>
  </si>
  <si>
    <t>Provider Calculated Turnover</t>
  </si>
  <si>
    <t>Please provide any comments on how the Turnover Percentage was calculated</t>
  </si>
  <si>
    <r>
      <t xml:space="preserve">Please populate as many tabs as possible and appropriate for your organization. More information will help better inform any potential rate adjustments. If the </t>
    </r>
    <r>
      <rPr>
        <b/>
        <sz val="11"/>
        <color theme="1"/>
        <rFont val="Calibri"/>
        <family val="2"/>
        <scheme val="minor"/>
      </rPr>
      <t>|MACS Prop DCT|</t>
    </r>
    <r>
      <rPr>
        <sz val="11"/>
        <color theme="1"/>
        <rFont val="Calibri"/>
        <family val="2"/>
        <scheme val="minor"/>
      </rPr>
      <t xml:space="preserve"> tabs are too granular for your organization to populate, we request you populate at a minimum the tabs </t>
    </r>
    <r>
      <rPr>
        <b/>
        <sz val="11"/>
        <color theme="1"/>
        <rFont val="Calibri"/>
        <family val="2"/>
        <scheme val="minor"/>
      </rPr>
      <t xml:space="preserve">|1. Program Support &amp; Facility| </t>
    </r>
    <r>
      <rPr>
        <sz val="11"/>
        <color theme="1"/>
        <rFont val="Calibri"/>
        <family val="2"/>
        <scheme val="minor"/>
      </rPr>
      <t>and</t>
    </r>
    <r>
      <rPr>
        <b/>
        <sz val="11"/>
        <color theme="1"/>
        <rFont val="Calibri"/>
        <family val="2"/>
        <scheme val="minor"/>
      </rPr>
      <t xml:space="preserve"> |2. Training - Turnover|</t>
    </r>
  </si>
  <si>
    <t>Please populate these tabs with data from FY2022 (July 1, 2021 to June 30, 2022). If that data is not available, please use the most recent year available and note that on the Comments tab.</t>
  </si>
  <si>
    <t>Goal</t>
  </si>
  <si>
    <t>Consider alternative rate structure proposals from RRAG.</t>
  </si>
  <si>
    <t>Ideal Data</t>
  </si>
  <si>
    <t>Intended Usage of Data</t>
  </si>
  <si>
    <t>What data points can we collect from providers to help us compare methodologies? (If there is a draft of a possible data template in mind, please share)</t>
  </si>
  <si>
    <t>(RRAG input here)</t>
  </si>
  <si>
    <t>How could we use this data to inform any decisions?</t>
  </si>
  <si>
    <t>Is this based on LTSS or PCIS data?</t>
  </si>
  <si>
    <t>Enter LTSS, PCIS or Both in the box.</t>
  </si>
  <si>
    <t>LTSS</t>
  </si>
  <si>
    <t>What Percentage of clients are served in Calvert, Charles, Frederick, Montgomery, or Prince George's Counties?</t>
  </si>
  <si>
    <t>Count of employees needing "Initial" DDA training (started within FY22)</t>
  </si>
  <si>
    <t>Count of employees needing "Ongoing" training (started prior to FY22)</t>
  </si>
  <si>
    <r>
      <rPr>
        <b/>
        <sz val="11"/>
        <color theme="1"/>
        <rFont val="Calibri"/>
        <family val="2"/>
        <scheme val="minor"/>
      </rPr>
      <t xml:space="preserve"> </t>
    </r>
    <r>
      <rPr>
        <sz val="11"/>
        <color theme="1"/>
        <rFont val="Calibri"/>
        <family val="2"/>
        <scheme val="minor"/>
      </rPr>
      <t xml:space="preserve">- The </t>
    </r>
    <r>
      <rPr>
        <b/>
        <sz val="11"/>
        <color theme="1"/>
        <rFont val="Calibri"/>
        <family val="2"/>
        <scheme val="minor"/>
      </rPr>
      <t>|2. Training - Turnover|</t>
    </r>
    <r>
      <rPr>
        <sz val="11"/>
        <color theme="1"/>
        <rFont val="Calibri"/>
        <family val="2"/>
        <scheme val="minor"/>
      </rPr>
      <t xml:space="preserve"> tab asks for information around the amount of staff requiring training and their rate of turnover.</t>
    </r>
  </si>
  <si>
    <r>
      <rPr>
        <b/>
        <sz val="11"/>
        <color theme="1"/>
        <rFont val="Calibri"/>
        <family val="2"/>
        <scheme val="minor"/>
      </rPr>
      <t xml:space="preserve"> </t>
    </r>
    <r>
      <rPr>
        <sz val="11"/>
        <color theme="1"/>
        <rFont val="Calibri"/>
        <family val="2"/>
        <scheme val="minor"/>
      </rPr>
      <t xml:space="preserve">- The </t>
    </r>
    <r>
      <rPr>
        <b/>
        <sz val="11"/>
        <color theme="1"/>
        <rFont val="Calibri"/>
        <family val="2"/>
        <scheme val="minor"/>
      </rPr>
      <t>|3. Structural Change|</t>
    </r>
    <r>
      <rPr>
        <sz val="11"/>
        <color theme="1"/>
        <rFont val="Calibri"/>
        <family val="2"/>
        <scheme val="minor"/>
      </rPr>
      <t xml:space="preserve"> tab asks for information around how groups are currently served.</t>
    </r>
  </si>
  <si>
    <r>
      <rPr>
        <b/>
        <sz val="11"/>
        <color theme="1"/>
        <rFont val="Calibri"/>
        <family val="2"/>
        <scheme val="minor"/>
      </rPr>
      <t xml:space="preserve"> </t>
    </r>
    <r>
      <rPr>
        <sz val="11"/>
        <color theme="1"/>
        <rFont val="Calibri"/>
        <family val="2"/>
        <scheme val="minor"/>
      </rPr>
      <t xml:space="preserve">- The </t>
    </r>
    <r>
      <rPr>
        <b/>
        <sz val="11"/>
        <color theme="1"/>
        <rFont val="Calibri"/>
        <family val="2"/>
        <scheme val="minor"/>
      </rPr>
      <t>|4. MACS Proposed DCT |</t>
    </r>
    <r>
      <rPr>
        <sz val="11"/>
        <color theme="1"/>
        <rFont val="Calibri"/>
        <family val="2"/>
        <scheme val="minor"/>
      </rPr>
      <t xml:space="preserve"> tab asks for more detailed information around the costs and hours of providing Day Habilitation. Please complete as much information as possible, this information will be used to crosscheck information on tab 1. It will also allow us to verify other assumptions in the rate model and determine what level of specificity is available in the data.</t>
    </r>
  </si>
  <si>
    <t xml:space="preserve">Depends on feedback from the provider community. Without feedback, DDA will continue to maintain the current four group sizes in the rates, with the understanding that inherently the rate represents an average cost across the various setting sizes in the specific group setting. </t>
  </si>
  <si>
    <t>Geographical Differential: This measure, between 0% and 100%, captures how much of the data below lies within the geographical differential. If all clients served are within the 5 counties within the Geographical Differential, then enter 100%. If none are, then enter 0%. If you serve clients both inside and outside the geographical differential, do your best to estimate the amount of service rendered inside the geographic differential counties.</t>
  </si>
  <si>
    <r>
      <rPr>
        <b/>
        <sz val="11"/>
        <color theme="1"/>
        <rFont val="Calibri"/>
        <family val="2"/>
        <scheme val="minor"/>
      </rPr>
      <t xml:space="preserve"> </t>
    </r>
    <r>
      <rPr>
        <sz val="11"/>
        <color theme="1"/>
        <rFont val="Calibri"/>
        <family val="2"/>
        <scheme val="minor"/>
      </rPr>
      <t xml:space="preserve">- The </t>
    </r>
    <r>
      <rPr>
        <b/>
        <sz val="11"/>
        <color theme="1"/>
        <rFont val="Calibri"/>
        <family val="2"/>
        <scheme val="minor"/>
      </rPr>
      <t>|1. Program Support &amp; Facility|</t>
    </r>
    <r>
      <rPr>
        <sz val="11"/>
        <color theme="1"/>
        <rFont val="Calibri"/>
        <family val="2"/>
        <scheme val="minor"/>
      </rPr>
      <t xml:space="preserve"> tab asks for DSP wage, program support, and facility costs for Day Habilitation services in detail. Directions for the specific columns have been included as a note in the headers.</t>
    </r>
  </si>
  <si>
    <t xml:space="preserve">Cost Category Descriptions </t>
  </si>
  <si>
    <t>Items to Include</t>
  </si>
  <si>
    <r>
      <t xml:space="preserve">1. Administrative salaries (these are classified as </t>
    </r>
    <r>
      <rPr>
        <i/>
        <sz val="11"/>
        <color theme="1"/>
        <rFont val="Times New Roman"/>
        <family val="1"/>
      </rPr>
      <t>General and Administrative</t>
    </r>
    <r>
      <rPr>
        <sz val="11"/>
        <color theme="1"/>
        <rFont val="Times New Roman"/>
        <family val="1"/>
      </rPr>
      <t>)</t>
    </r>
  </si>
  <si>
    <t xml:space="preserve">a. Direct Support Professional Level I
DSP-I: Includes DSP's who have completed the basic training level.  </t>
  </si>
  <si>
    <t xml:space="preserve">b. Direct Support Professional Level II
DSP-II or DSP-III: Includes DSP's who have achieved credentialling through the National Alliance for Direct Support Professionals (NADSP) or the Maryland DSP Consortium credential. </t>
  </si>
  <si>
    <t xml:space="preserve">c. Direct Support Professional Level III
See DSP II </t>
  </si>
  <si>
    <t>2. Hourly wages for direct support professionals</t>
  </si>
  <si>
    <r>
      <t xml:space="preserve">3. Costs incurred by staff while not providing services (e.g., drive time, which is </t>
    </r>
    <r>
      <rPr>
        <i/>
        <sz val="11"/>
        <color theme="1"/>
        <rFont val="Times New Roman"/>
        <family val="1"/>
      </rPr>
      <t>Transportation</t>
    </r>
    <r>
      <rPr>
        <sz val="11"/>
        <color theme="1"/>
        <rFont val="Times New Roman"/>
        <family val="1"/>
      </rPr>
      <t>)</t>
    </r>
  </si>
  <si>
    <t xml:space="preserve">3. Direct time portion of wages </t>
  </si>
  <si>
    <r>
      <t xml:space="preserve">4. Fringe/Benefits (these are classified as </t>
    </r>
    <r>
      <rPr>
        <i/>
        <sz val="11"/>
        <color theme="1"/>
        <rFont val="Times New Roman"/>
        <family val="1"/>
      </rPr>
      <t>Employment-Related Expenses</t>
    </r>
    <r>
      <rPr>
        <sz val="11"/>
        <color theme="1"/>
        <rFont val="Times New Roman"/>
        <family val="1"/>
      </rPr>
      <t>)</t>
    </r>
  </si>
  <si>
    <t>4. Contracted staff providing direct support</t>
  </si>
  <si>
    <r>
      <t xml:space="preserve">5. Bonuses (these are </t>
    </r>
    <r>
      <rPr>
        <i/>
        <sz val="11"/>
        <color theme="1"/>
        <rFont val="Times New Roman"/>
        <family val="1"/>
      </rPr>
      <t>Employment-Related Expenses</t>
    </r>
    <r>
      <rPr>
        <sz val="11"/>
        <color theme="1"/>
        <rFont val="Times New Roman"/>
        <family val="1"/>
      </rPr>
      <t>)</t>
    </r>
  </si>
  <si>
    <r>
      <t xml:space="preserve">6. Vacation/Holiday/Other pay (these are </t>
    </r>
    <r>
      <rPr>
        <i/>
        <sz val="11"/>
        <color theme="1"/>
        <rFont val="Times New Roman"/>
        <family val="1"/>
      </rPr>
      <t>Employment-Related Expenses</t>
    </r>
    <r>
      <rPr>
        <sz val="11"/>
        <color theme="1"/>
        <rFont val="Times New Roman"/>
        <family val="1"/>
      </rPr>
      <t>)</t>
    </r>
  </si>
  <si>
    <t xml:space="preserve">     7. Exclude the overtime portion of wages </t>
  </si>
  <si>
    <r>
      <t>1. Salaries/Wages (these are in the cost categories of</t>
    </r>
    <r>
      <rPr>
        <i/>
        <sz val="11"/>
        <color theme="1"/>
        <rFont val="Times New Roman"/>
        <family val="1"/>
      </rPr>
      <t xml:space="preserve"> Direct Care Staff</t>
    </r>
    <r>
      <rPr>
        <sz val="11"/>
        <color theme="1"/>
        <rFont val="Times New Roman"/>
        <family val="1"/>
      </rPr>
      <t xml:space="preserve"> or </t>
    </r>
    <r>
      <rPr>
        <i/>
        <sz val="11"/>
        <color theme="1"/>
        <rFont val="Times New Roman"/>
        <family val="1"/>
      </rPr>
      <t>Program Support</t>
    </r>
    <r>
      <rPr>
        <sz val="11"/>
        <color theme="1"/>
        <rFont val="Times New Roman"/>
        <family val="1"/>
      </rPr>
      <t xml:space="preserve"> or </t>
    </r>
    <r>
      <rPr>
        <i/>
        <sz val="11"/>
        <color theme="1"/>
        <rFont val="Times New Roman"/>
        <family val="1"/>
      </rPr>
      <t>General and Administrative</t>
    </r>
    <r>
      <rPr>
        <sz val="11"/>
        <color theme="1"/>
        <rFont val="Times New Roman"/>
        <family val="1"/>
      </rPr>
      <t xml:space="preserve">) </t>
    </r>
  </si>
  <si>
    <r>
      <t xml:space="preserve">2. Transportation costs (these are in the cost category </t>
    </r>
    <r>
      <rPr>
        <i/>
        <sz val="11"/>
        <color theme="1"/>
        <rFont val="Times New Roman"/>
        <family val="1"/>
      </rPr>
      <t>Transportation</t>
    </r>
    <r>
      <rPr>
        <sz val="11"/>
        <color theme="1"/>
        <rFont val="Times New Roman"/>
        <family val="1"/>
      </rPr>
      <t>)</t>
    </r>
  </si>
  <si>
    <r>
      <t xml:space="preserve">3. Training costs (these are in the cost category </t>
    </r>
    <r>
      <rPr>
        <i/>
        <sz val="11"/>
        <color theme="1"/>
        <rFont val="Times New Roman"/>
        <family val="1"/>
      </rPr>
      <t>Training</t>
    </r>
    <r>
      <rPr>
        <sz val="11"/>
        <color theme="1"/>
        <rFont val="Times New Roman"/>
        <family val="1"/>
      </rPr>
      <t>)</t>
    </r>
  </si>
  <si>
    <t>b. Bonuses</t>
  </si>
  <si>
    <t>c. Overtime portion of overtime wages</t>
  </si>
  <si>
    <t xml:space="preserve">4. Hiring expenses </t>
  </si>
  <si>
    <t>a. Finger printing services</t>
  </si>
  <si>
    <t>b. Background checks</t>
  </si>
  <si>
    <r>
      <t xml:space="preserve">1. Salaries/Hourly Wages for </t>
    </r>
    <r>
      <rPr>
        <i/>
        <sz val="11"/>
        <color theme="1"/>
        <rFont val="Times New Roman"/>
        <family val="1"/>
      </rPr>
      <t>Direct Care Staff</t>
    </r>
  </si>
  <si>
    <r>
      <t>2. Salaries/Hourly Wages for</t>
    </r>
    <r>
      <rPr>
        <i/>
        <sz val="11"/>
        <color theme="1"/>
        <rFont val="Times New Roman"/>
        <family val="1"/>
      </rPr>
      <t xml:space="preserve"> Administrative staff</t>
    </r>
  </si>
  <si>
    <t>9. Equipment costs</t>
  </si>
  <si>
    <t>10. IT expenses</t>
  </si>
  <si>
    <t>11. Share of direct care staff documentation time</t>
  </si>
  <si>
    <r>
      <t xml:space="preserve">1. Office costs (these are in the cost categories </t>
    </r>
    <r>
      <rPr>
        <i/>
        <sz val="11"/>
        <color theme="1"/>
        <rFont val="Times New Roman"/>
        <family val="1"/>
      </rPr>
      <t>General and Administrative</t>
    </r>
    <r>
      <rPr>
        <sz val="11"/>
        <color theme="1"/>
        <rFont val="Times New Roman"/>
        <family val="1"/>
      </rPr>
      <t>)</t>
    </r>
  </si>
  <si>
    <t>a. Hourly wages for Maintenance Staff</t>
  </si>
  <si>
    <t>b. Hourly wages for Janitorial Staff</t>
  </si>
  <si>
    <t>c. Hourly wages for Security</t>
  </si>
  <si>
    <t>7. Utilities (for service facility)</t>
  </si>
  <si>
    <t>8. Depreciation on Real Property</t>
  </si>
  <si>
    <t xml:space="preserve">1. Driver hourly wages/salaries </t>
  </si>
  <si>
    <r>
      <t xml:space="preserve">1. Salaries/Hourly Wage for </t>
    </r>
    <r>
      <rPr>
        <i/>
        <sz val="11"/>
        <color theme="1"/>
        <rFont val="Times New Roman"/>
        <family val="1"/>
      </rPr>
      <t xml:space="preserve">Direct Care Staff </t>
    </r>
    <r>
      <rPr>
        <sz val="11"/>
        <color theme="1"/>
        <rFont val="Times New Roman"/>
        <family val="1"/>
      </rPr>
      <t xml:space="preserve">if they are providing a service during transportation (these would be </t>
    </r>
    <r>
      <rPr>
        <i/>
        <sz val="11"/>
        <color theme="1"/>
        <rFont val="Times New Roman"/>
        <family val="1"/>
      </rPr>
      <t xml:space="preserve">Direct Care Staff </t>
    </r>
    <r>
      <rPr>
        <sz val="11"/>
        <color theme="1"/>
        <rFont val="Times New Roman"/>
        <family val="1"/>
      </rPr>
      <t>costs)</t>
    </r>
  </si>
  <si>
    <r>
      <t xml:space="preserve">2. Share of </t>
    </r>
    <r>
      <rPr>
        <i/>
        <sz val="11"/>
        <color theme="1"/>
        <rFont val="Times New Roman"/>
        <family val="1"/>
      </rPr>
      <t xml:space="preserve">Direct Care Staff </t>
    </r>
    <r>
      <rPr>
        <sz val="11"/>
        <color theme="1"/>
        <rFont val="Times New Roman"/>
        <family val="1"/>
      </rPr>
      <t>time commuting on the clock</t>
    </r>
  </si>
  <si>
    <t xml:space="preserve">4. Vehicle depreciation </t>
  </si>
  <si>
    <t>6. Other transportation costs (tolls, tickets, rentals, fuel, etc.)</t>
  </si>
  <si>
    <t>a. Training staff hourly wages</t>
  </si>
  <si>
    <t>b. Third party training costs</t>
  </si>
  <si>
    <t>3. Share of direct care staff time</t>
  </si>
  <si>
    <t>a. New hire training</t>
  </si>
  <si>
    <t xml:space="preserve">b. Staff development </t>
  </si>
  <si>
    <r>
      <t xml:space="preserve">1. Cost related to the specific service offered (these are included with the cost category </t>
    </r>
    <r>
      <rPr>
        <i/>
        <sz val="11"/>
        <color theme="1"/>
        <rFont val="Times New Roman"/>
        <family val="1"/>
      </rPr>
      <t>Program Support</t>
    </r>
    <r>
      <rPr>
        <sz val="11"/>
        <color theme="1"/>
        <rFont val="Times New Roman"/>
        <family val="1"/>
      </rPr>
      <t>)</t>
    </r>
  </si>
  <si>
    <t>2. Contracted administrative staff hourly wages</t>
  </si>
  <si>
    <r>
      <t xml:space="preserve">2. Rent/Mortgage for service facility (these are included with the cost category </t>
    </r>
    <r>
      <rPr>
        <i/>
        <sz val="11"/>
        <color theme="1"/>
        <rFont val="Times New Roman"/>
        <family val="1"/>
      </rPr>
      <t>Facility</t>
    </r>
    <r>
      <rPr>
        <sz val="11"/>
        <color theme="1"/>
        <rFont val="Times New Roman"/>
        <family val="1"/>
      </rPr>
      <t>)</t>
    </r>
  </si>
  <si>
    <t xml:space="preserve">3. Office rent </t>
  </si>
  <si>
    <t xml:space="preserve">4. Office utilities </t>
  </si>
  <si>
    <t xml:space="preserve">5. Office supplies </t>
  </si>
  <si>
    <t xml:space="preserve">6. Management and executive salaries </t>
  </si>
  <si>
    <t>7. General insurance</t>
  </si>
  <si>
    <t xml:space="preserve">8. Advertising </t>
  </si>
  <si>
    <t xml:space="preserve">9. Legal and Accounting </t>
  </si>
  <si>
    <t>10. Member Dues and Fees</t>
  </si>
  <si>
    <t>11. Equipment costs</t>
  </si>
  <si>
    <t>12. IT expenses</t>
  </si>
  <si>
    <r>
      <t>Please return the completed file no later than close of business on</t>
    </r>
    <r>
      <rPr>
        <b/>
        <sz val="11"/>
        <color theme="1"/>
        <rFont val="Calibri"/>
        <family val="2"/>
        <scheme val="minor"/>
      </rPr>
      <t xml:space="preserve"> June 9th, 2023</t>
    </r>
    <r>
      <rPr>
        <sz val="11"/>
        <color theme="1"/>
        <rFont val="Calibri"/>
        <family val="2"/>
        <scheme val="minor"/>
      </rPr>
      <t>.</t>
    </r>
  </si>
  <si>
    <t>There have been questions regarding the breakdown of group sizes in the provision of Day Habilitation services. Is the current structure of 2:1, 1:1, Small group (2-5), and Large group (6-10) the correct group sizing? Should there be more group sizes? Fewer? What sizes should they cover. If a structural change was going to be made, we would need to track data by the proposed group sizes, both for billing and costs. Do providers want different group sizes and if so can they provide data on which groups sizes clients currently receive services in and how costs vary across those group sizes? Can they track those group sizes for billing purposes?</t>
  </si>
  <si>
    <t>Please return the completed file and address any questions to rrag.dda@maryland.gov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</si>
</sst>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_);_(* \(#,##0.0\);_(* &quot;-&quot;??_);_(@_)"/>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i/>
      <sz val="11"/>
      <color theme="1"/>
      <name val="Calibri"/>
      <family val="2"/>
      <scheme val="minor"/>
    </font>
    <font>
      <i/>
      <sz val="11"/>
      <color theme="0" tint="-0.499984740745262"/>
      <name val="Calibri"/>
      <family val="2"/>
      <scheme val="minor"/>
    </font>
    <font>
      <b/>
      <i/>
      <sz val="11"/>
      <color theme="1"/>
      <name val="Calibri"/>
      <family val="2"/>
      <scheme val="minor"/>
    </font>
    <font>
      <b/>
      <sz val="11"/>
      <color theme="0"/>
      <name val="Calibri"/>
      <family val="2"/>
      <scheme val="minor"/>
    </font>
    <font>
      <b/>
      <sz val="14"/>
      <color theme="1"/>
      <name val="Candara"/>
      <family val="2"/>
    </font>
    <font>
      <b/>
      <sz val="16"/>
      <color theme="1"/>
      <name val="Calibri"/>
      <family val="2"/>
      <scheme val="minor"/>
    </font>
    <font>
      <sz val="10"/>
      <name val="Arial"/>
      <family val="2"/>
    </font>
    <font>
      <b/>
      <sz val="12"/>
      <color theme="0"/>
      <name val="Times New Roman"/>
      <family val="1"/>
    </font>
    <font>
      <b/>
      <i/>
      <sz val="12"/>
      <color theme="0"/>
      <name val="Times New Roman"/>
      <family val="1"/>
    </font>
    <font>
      <b/>
      <sz val="12"/>
      <name val="Times New Roman"/>
      <family val="1"/>
    </font>
    <font>
      <b/>
      <i/>
      <sz val="12"/>
      <name val="Times New Roman"/>
      <family val="1"/>
    </font>
    <font>
      <sz val="12"/>
      <name val="Times New Roman"/>
      <family val="1"/>
    </font>
    <font>
      <i/>
      <sz val="11"/>
      <name val="Calibri"/>
      <family val="2"/>
      <scheme val="minor"/>
    </font>
    <font>
      <i/>
      <sz val="12"/>
      <name val="Times New Roman"/>
      <family val="1"/>
    </font>
    <font>
      <sz val="9"/>
      <color indexed="81"/>
      <name val="Tahoma"/>
      <family val="2"/>
    </font>
    <font>
      <b/>
      <sz val="9"/>
      <color indexed="81"/>
      <name val="Tahoma"/>
      <family val="2"/>
    </font>
    <font>
      <i/>
      <sz val="11"/>
      <color rgb="FFFF0000"/>
      <name val="Calibri"/>
      <family val="2"/>
      <scheme val="minor"/>
    </font>
    <font>
      <sz val="12"/>
      <color theme="1"/>
      <name val="Times New Roman"/>
      <family val="1"/>
    </font>
    <font>
      <sz val="10"/>
      <color theme="1"/>
      <name val="Calibri"/>
      <family val="2"/>
      <scheme val="minor"/>
    </font>
    <font>
      <b/>
      <sz val="14"/>
      <color theme="1"/>
      <name val="Georgia"/>
      <family val="1"/>
    </font>
    <font>
      <b/>
      <sz val="11"/>
      <color theme="0"/>
      <name val="Times New Roman"/>
      <family val="1"/>
    </font>
    <font>
      <b/>
      <sz val="11"/>
      <color theme="1"/>
      <name val="Times New Roman"/>
      <family val="1"/>
    </font>
    <font>
      <sz val="11"/>
      <color theme="1"/>
      <name val="Times New Roman"/>
      <family val="1"/>
    </font>
    <font>
      <i/>
      <sz val="11"/>
      <color theme="1"/>
      <name val="Times New Roman"/>
      <family val="1"/>
    </font>
    <font>
      <sz val="11"/>
      <name val="Times New Roman"/>
      <family val="1"/>
    </font>
  </fonts>
  <fills count="16">
    <fill>
      <patternFill patternType="none"/>
    </fill>
    <fill>
      <patternFill patternType="gray125"/>
    </fill>
    <fill>
      <patternFill patternType="solid">
        <fgColor rgb="FFFFFFCC"/>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215867"/>
        <bgColor indexed="64"/>
      </patternFill>
    </fill>
    <fill>
      <patternFill patternType="solid">
        <fgColor rgb="FFB7DEE8"/>
        <bgColor indexed="64"/>
      </patternFill>
    </fill>
    <fill>
      <patternFill patternType="solid">
        <fgColor theme="7"/>
        <bgColor indexed="64"/>
      </patternFill>
    </fill>
    <fill>
      <patternFill patternType="solid">
        <fgColor theme="8"/>
        <bgColor indexed="64"/>
      </patternFill>
    </fill>
    <fill>
      <patternFill patternType="solid">
        <fgColor theme="5" tint="-0.249977111117893"/>
        <bgColor indexed="64"/>
      </patternFill>
    </fill>
    <fill>
      <patternFill patternType="solid">
        <fgColor rgb="FF993333"/>
        <bgColor indexed="64"/>
      </patternFill>
    </fill>
    <fill>
      <patternFill patternType="solid">
        <fgColor rgb="FFD9D9D9"/>
        <bgColor indexed="64"/>
      </patternFill>
    </fill>
    <fill>
      <patternFill patternType="solid">
        <fgColor rgb="FFFBAD18"/>
        <bgColor indexed="64"/>
      </patternFill>
    </fill>
  </fills>
  <borders count="4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xf numFmtId="43" fontId="1" fillId="0" borderId="0" applyFont="0" applyFill="0" applyBorder="0" applyAlignment="0" applyProtection="0"/>
    <xf numFmtId="0" fontId="13" fillId="0" borderId="0"/>
  </cellStyleXfs>
  <cellXfs count="200">
    <xf numFmtId="0" fontId="0" fillId="0" borderId="0" xfId="0"/>
    <xf numFmtId="0" fontId="0" fillId="4" borderId="2" xfId="0" applyFill="1" applyBorder="1"/>
    <xf numFmtId="0" fontId="0" fillId="4" borderId="3" xfId="0" applyFill="1" applyBorder="1"/>
    <xf numFmtId="0" fontId="3" fillId="4" borderId="4" xfId="0" applyFont="1" applyFill="1" applyBorder="1"/>
    <xf numFmtId="0" fontId="3" fillId="3" borderId="2" xfId="0" applyFont="1" applyFill="1" applyBorder="1" applyAlignment="1">
      <alignment horizontal="centerContinuous" vertical="center" wrapText="1"/>
    </xf>
    <xf numFmtId="0" fontId="0" fillId="3" borderId="2" xfId="0" applyFill="1" applyBorder="1" applyAlignment="1">
      <alignment horizontal="centerContinuous"/>
    </xf>
    <xf numFmtId="0" fontId="3" fillId="6" borderId="2" xfId="0" applyFont="1" applyFill="1" applyBorder="1" applyAlignment="1">
      <alignment horizontal="center" vertical="center" wrapText="1"/>
    </xf>
    <xf numFmtId="0" fontId="0" fillId="4" borderId="5" xfId="0" applyFill="1" applyBorder="1"/>
    <xf numFmtId="0" fontId="0" fillId="4" borderId="6" xfId="0" applyFill="1" applyBorder="1"/>
    <xf numFmtId="0" fontId="0" fillId="4" borderId="6" xfId="0" applyFill="1" applyBorder="1" applyAlignment="1">
      <alignment wrapText="1"/>
    </xf>
    <xf numFmtId="0" fontId="0" fillId="4" borderId="7" xfId="0" applyFill="1" applyBorder="1"/>
    <xf numFmtId="0" fontId="0" fillId="4" borderId="8" xfId="0" applyFill="1" applyBorder="1"/>
    <xf numFmtId="0" fontId="3" fillId="4" borderId="0" xfId="0" applyFont="1" applyFill="1"/>
    <xf numFmtId="0" fontId="0" fillId="4" borderId="0" xfId="0" applyFill="1" applyAlignment="1">
      <alignment wrapText="1"/>
    </xf>
    <xf numFmtId="0" fontId="0" fillId="4" borderId="0" xfId="0" applyFill="1"/>
    <xf numFmtId="0" fontId="0" fillId="4" borderId="9" xfId="0" applyFill="1" applyBorder="1"/>
    <xf numFmtId="0" fontId="0" fillId="4" borderId="0" xfId="0" applyFill="1" applyAlignment="1">
      <alignment horizontal="left" vertical="top" wrapText="1"/>
    </xf>
    <xf numFmtId="0" fontId="0" fillId="4" borderId="0" xfId="0" applyFill="1" applyAlignment="1">
      <alignment horizontal="left" wrapText="1"/>
    </xf>
    <xf numFmtId="0" fontId="7" fillId="4" borderId="0" xfId="0" quotePrefix="1" applyFont="1" applyFill="1" applyAlignment="1">
      <alignment horizontal="left" indent="1"/>
    </xf>
    <xf numFmtId="0" fontId="8" fillId="7" borderId="10" xfId="3" applyFont="1" applyFill="1" applyBorder="1" applyAlignment="1"/>
    <xf numFmtId="0" fontId="8" fillId="7" borderId="11" xfId="3" applyFont="1" applyFill="1" applyBorder="1" applyAlignment="1"/>
    <xf numFmtId="0" fontId="0" fillId="5" borderId="0" xfId="0" applyFill="1"/>
    <xf numFmtId="0" fontId="0" fillId="5" borderId="0" xfId="0" applyFill="1" applyAlignment="1">
      <alignment wrapText="1"/>
    </xf>
    <xf numFmtId="0" fontId="9" fillId="4" borderId="0" xfId="0" applyFont="1" applyFill="1"/>
    <xf numFmtId="0" fontId="0" fillId="4" borderId="12" xfId="0" applyFill="1" applyBorder="1"/>
    <xf numFmtId="0" fontId="0" fillId="4" borderId="13" xfId="0" applyFill="1" applyBorder="1"/>
    <xf numFmtId="0" fontId="0" fillId="4" borderId="13" xfId="0" applyFill="1" applyBorder="1" applyAlignment="1">
      <alignment wrapText="1"/>
    </xf>
    <xf numFmtId="0" fontId="0" fillId="4" borderId="14" xfId="0" applyFill="1" applyBorder="1"/>
    <xf numFmtId="0" fontId="0" fillId="0" borderId="0" xfId="0" applyAlignment="1">
      <alignment wrapText="1"/>
    </xf>
    <xf numFmtId="0" fontId="0" fillId="0" borderId="0" xfId="0" applyAlignment="1">
      <alignment horizontal="left" vertical="top"/>
    </xf>
    <xf numFmtId="0" fontId="0" fillId="0" borderId="2" xfId="0" applyBorder="1" applyAlignment="1">
      <alignment horizontal="left" vertical="top" indent="1"/>
    </xf>
    <xf numFmtId="0" fontId="0" fillId="0" borderId="2" xfId="0" applyBorder="1" applyAlignment="1">
      <alignment horizontal="left" vertical="top" wrapText="1" indent="1"/>
    </xf>
    <xf numFmtId="0" fontId="0" fillId="0" borderId="0" xfId="0" applyAlignment="1">
      <alignment horizontal="left" vertical="top" wrapText="1"/>
    </xf>
    <xf numFmtId="0" fontId="0" fillId="0" borderId="0" xfId="0" applyAlignment="1">
      <alignment horizontal="left" vertical="top" wrapText="1" indent="1"/>
    </xf>
    <xf numFmtId="0" fontId="8" fillId="10" borderId="10" xfId="3" applyFont="1" applyFill="1" applyBorder="1" applyAlignment="1"/>
    <xf numFmtId="0" fontId="8" fillId="10" borderId="11" xfId="3" applyFont="1" applyFill="1" applyBorder="1" applyAlignment="1"/>
    <xf numFmtId="44" fontId="4" fillId="10" borderId="2" xfId="1" applyFont="1" applyFill="1" applyBorder="1" applyAlignment="1">
      <alignment horizontal="center" vertical="center"/>
    </xf>
    <xf numFmtId="164" fontId="0" fillId="10" borderId="2" xfId="2" applyNumberFormat="1" applyFont="1" applyFill="1" applyBorder="1"/>
    <xf numFmtId="44" fontId="4" fillId="10" borderId="3" xfId="1" applyFont="1" applyFill="1" applyBorder="1" applyAlignment="1">
      <alignment horizontal="center" vertical="center"/>
    </xf>
    <xf numFmtId="164" fontId="0" fillId="10" borderId="3" xfId="2" applyNumberFormat="1" applyFont="1" applyFill="1" applyBorder="1"/>
    <xf numFmtId="44" fontId="6" fillId="10" borderId="4" xfId="1" applyFont="1" applyFill="1" applyBorder="1" applyAlignment="1">
      <alignment horizontal="center" vertical="center"/>
    </xf>
    <xf numFmtId="164" fontId="6" fillId="10" borderId="4" xfId="2" applyNumberFormat="1" applyFont="1" applyFill="1" applyBorder="1" applyAlignment="1">
      <alignment horizontal="center" vertical="center"/>
    </xf>
    <xf numFmtId="44" fontId="5" fillId="7" borderId="2" xfId="1" applyFont="1" applyFill="1" applyBorder="1" applyAlignment="1">
      <alignment horizontal="center" vertical="center"/>
    </xf>
    <xf numFmtId="44" fontId="5" fillId="7" borderId="3" xfId="1" applyFont="1" applyFill="1" applyBorder="1" applyAlignment="1">
      <alignment horizontal="center" vertical="center"/>
    </xf>
    <xf numFmtId="0" fontId="4" fillId="4" borderId="2" xfId="3" applyFont="1" applyFill="1" applyBorder="1" applyAlignment="1">
      <alignment horizontal="center" vertical="center"/>
    </xf>
    <xf numFmtId="0" fontId="4" fillId="4" borderId="3" xfId="3" applyFont="1" applyFill="1" applyBorder="1" applyAlignment="1">
      <alignment horizontal="center" vertical="center"/>
    </xf>
    <xf numFmtId="0" fontId="6" fillId="4" borderId="4" xfId="3" applyFont="1" applyFill="1" applyBorder="1" applyAlignment="1">
      <alignment horizontal="center" vertical="center"/>
    </xf>
    <xf numFmtId="44" fontId="5" fillId="10" borderId="4" xfId="1" applyFont="1" applyFill="1" applyBorder="1" applyAlignment="1">
      <alignment horizontal="center" vertical="center"/>
    </xf>
    <xf numFmtId="0" fontId="0" fillId="0" borderId="0" xfId="0" applyAlignment="1">
      <alignment vertical="top"/>
    </xf>
    <xf numFmtId="0" fontId="10" fillId="8" borderId="4" xfId="0" applyFont="1" applyFill="1" applyBorder="1" applyAlignment="1">
      <alignment horizontal="center" vertical="top"/>
    </xf>
    <xf numFmtId="0" fontId="3" fillId="0" borderId="2" xfId="0" applyFont="1" applyBorder="1" applyAlignment="1">
      <alignment horizontal="left" vertical="top" indent="1"/>
    </xf>
    <xf numFmtId="0" fontId="0" fillId="7" borderId="2" xfId="0" applyFill="1" applyBorder="1" applyAlignment="1">
      <alignment vertical="top"/>
    </xf>
    <xf numFmtId="0" fontId="3" fillId="0" borderId="2" xfId="0" applyFont="1" applyBorder="1" applyAlignment="1">
      <alignment horizontal="left" vertical="top" indent="2"/>
    </xf>
    <xf numFmtId="0" fontId="0" fillId="0" borderId="2" xfId="0" applyBorder="1" applyAlignment="1">
      <alignment vertical="top"/>
    </xf>
    <xf numFmtId="14" fontId="0" fillId="7" borderId="2" xfId="0" applyNumberFormat="1" applyFill="1" applyBorder="1" applyAlignment="1">
      <alignment vertical="top"/>
    </xf>
    <xf numFmtId="0" fontId="3" fillId="0" borderId="0" xfId="0" applyFont="1" applyAlignment="1">
      <alignment vertical="top"/>
    </xf>
    <xf numFmtId="0" fontId="7" fillId="0" borderId="0" xfId="0" applyFont="1"/>
    <xf numFmtId="0" fontId="12" fillId="0" borderId="0" xfId="0" applyFont="1"/>
    <xf numFmtId="0" fontId="2" fillId="0" borderId="0" xfId="0" applyFont="1"/>
    <xf numFmtId="0" fontId="14" fillId="12" borderId="20" xfId="5" applyFont="1" applyFill="1" applyBorder="1" applyAlignment="1">
      <alignment horizontal="center" vertical="top" wrapText="1"/>
    </xf>
    <xf numFmtId="0" fontId="14" fillId="12" borderId="21" xfId="5" applyFont="1" applyFill="1" applyBorder="1" applyAlignment="1">
      <alignment horizontal="center" vertical="top" wrapText="1"/>
    </xf>
    <xf numFmtId="0" fontId="14" fillId="12" borderId="22" xfId="5" applyFont="1" applyFill="1" applyBorder="1" applyAlignment="1">
      <alignment horizontal="center" vertical="top" wrapText="1"/>
    </xf>
    <xf numFmtId="0" fontId="14" fillId="12" borderId="23" xfId="5" applyFont="1" applyFill="1" applyBorder="1" applyAlignment="1">
      <alignment horizontal="center" vertical="top" wrapText="1"/>
    </xf>
    <xf numFmtId="0" fontId="16" fillId="6" borderId="2" xfId="5" applyFont="1" applyFill="1" applyBorder="1" applyAlignment="1">
      <alignment horizontal="center" wrapText="1"/>
    </xf>
    <xf numFmtId="0" fontId="16" fillId="0" borderId="24" xfId="5" applyFont="1" applyBorder="1"/>
    <xf numFmtId="0" fontId="18" fillId="0" borderId="25" xfId="5" applyFont="1" applyBorder="1"/>
    <xf numFmtId="0" fontId="0" fillId="0" borderId="25" xfId="0" applyBorder="1"/>
    <xf numFmtId="0" fontId="0" fillId="0" borderId="26" xfId="0" applyBorder="1"/>
    <xf numFmtId="0" fontId="0" fillId="6" borderId="2" xfId="0" applyFill="1" applyBorder="1"/>
    <xf numFmtId="0" fontId="18" fillId="0" borderId="27" xfId="5" applyFont="1" applyBorder="1"/>
    <xf numFmtId="165" fontId="18" fillId="0" borderId="4" xfId="1" applyNumberFormat="1" applyFont="1" applyFill="1" applyBorder="1"/>
    <xf numFmtId="165" fontId="19" fillId="5" borderId="4" xfId="1" applyNumberFormat="1" applyFont="1" applyFill="1" applyBorder="1"/>
    <xf numFmtId="49" fontId="19" fillId="5" borderId="28" xfId="1" applyNumberFormat="1" applyFont="1" applyFill="1" applyBorder="1"/>
    <xf numFmtId="0" fontId="7" fillId="6" borderId="2" xfId="0" applyFont="1" applyFill="1" applyBorder="1"/>
    <xf numFmtId="0" fontId="18" fillId="0" borderId="29" xfId="5" applyFont="1" applyBorder="1"/>
    <xf numFmtId="165" fontId="19" fillId="5" borderId="2" xfId="1" applyNumberFormat="1" applyFont="1" applyFill="1" applyBorder="1"/>
    <xf numFmtId="49" fontId="19" fillId="5" borderId="30" xfId="1" applyNumberFormat="1" applyFont="1" applyFill="1" applyBorder="1"/>
    <xf numFmtId="0" fontId="16" fillId="0" borderId="31" xfId="5" applyFont="1" applyBorder="1"/>
    <xf numFmtId="165" fontId="16" fillId="0" borderId="4" xfId="1" applyNumberFormat="1" applyFont="1" applyFill="1" applyBorder="1"/>
    <xf numFmtId="165" fontId="16" fillId="0" borderId="32" xfId="1" applyNumberFormat="1" applyFont="1" applyBorder="1"/>
    <xf numFmtId="49" fontId="16" fillId="0" borderId="33" xfId="1" applyNumberFormat="1" applyFont="1" applyBorder="1"/>
    <xf numFmtId="0" fontId="9" fillId="6" borderId="2" xfId="0" applyFont="1" applyFill="1" applyBorder="1"/>
    <xf numFmtId="0" fontId="18" fillId="0" borderId="34" xfId="5" applyFont="1" applyBorder="1"/>
    <xf numFmtId="0" fontId="18" fillId="0" borderId="0" xfId="5" applyFont="1"/>
    <xf numFmtId="49" fontId="0" fillId="0" borderId="0" xfId="0" applyNumberFormat="1"/>
    <xf numFmtId="0" fontId="14" fillId="12" borderId="35" xfId="5" applyFont="1" applyFill="1" applyBorder="1" applyAlignment="1">
      <alignment horizontal="center" vertical="top" wrapText="1"/>
    </xf>
    <xf numFmtId="49" fontId="14" fillId="12" borderId="35" xfId="5" applyNumberFormat="1" applyFont="1" applyFill="1" applyBorder="1" applyAlignment="1">
      <alignment horizontal="center" vertical="top" wrapText="1"/>
    </xf>
    <xf numFmtId="0" fontId="18" fillId="0" borderId="36" xfId="5" applyFont="1" applyBorder="1"/>
    <xf numFmtId="166" fontId="18" fillId="0" borderId="2" xfId="4" applyNumberFormat="1" applyFont="1" applyBorder="1"/>
    <xf numFmtId="166" fontId="7" fillId="5" borderId="2" xfId="4" applyNumberFormat="1" applyFont="1" applyFill="1" applyBorder="1"/>
    <xf numFmtId="166" fontId="0" fillId="5" borderId="30" xfId="4" applyNumberFormat="1" applyFont="1" applyFill="1" applyBorder="1"/>
    <xf numFmtId="49" fontId="0" fillId="5" borderId="30" xfId="4" applyNumberFormat="1" applyFont="1" applyFill="1" applyBorder="1"/>
    <xf numFmtId="49" fontId="18" fillId="0" borderId="30" xfId="4" applyNumberFormat="1" applyFont="1" applyBorder="1"/>
    <xf numFmtId="167" fontId="18" fillId="0" borderId="2" xfId="4" applyNumberFormat="1" applyFont="1" applyBorder="1"/>
    <xf numFmtId="0" fontId="18" fillId="0" borderId="37" xfId="5" applyFont="1" applyBorder="1"/>
    <xf numFmtId="44" fontId="18" fillId="0" borderId="32" xfId="1" applyFont="1" applyBorder="1"/>
    <xf numFmtId="49" fontId="18" fillId="0" borderId="38" xfId="4" applyNumberFormat="1" applyFont="1" applyBorder="1"/>
    <xf numFmtId="49" fontId="18" fillId="0" borderId="33" xfId="1" applyNumberFormat="1" applyFont="1" applyBorder="1"/>
    <xf numFmtId="44" fontId="18" fillId="0" borderId="0" xfId="1" applyFont="1" applyBorder="1"/>
    <xf numFmtId="0" fontId="14" fillId="12" borderId="39" xfId="5" applyFont="1" applyFill="1" applyBorder="1" applyAlignment="1">
      <alignment horizontal="center" vertical="top" wrapText="1"/>
    </xf>
    <xf numFmtId="0" fontId="14" fillId="12" borderId="7" xfId="5" applyFont="1" applyFill="1" applyBorder="1" applyAlignment="1">
      <alignment horizontal="center" vertical="top" wrapText="1"/>
    </xf>
    <xf numFmtId="0" fontId="14" fillId="12" borderId="40" xfId="5" applyFont="1" applyFill="1" applyBorder="1" applyAlignment="1">
      <alignment horizontal="center" vertical="top" wrapText="1"/>
    </xf>
    <xf numFmtId="0" fontId="9" fillId="6" borderId="2" xfId="0" applyFont="1" applyFill="1" applyBorder="1" applyAlignment="1">
      <alignment wrapText="1"/>
    </xf>
    <xf numFmtId="165" fontId="18" fillId="0" borderId="2" xfId="1" applyNumberFormat="1" applyFont="1" applyFill="1" applyBorder="1"/>
    <xf numFmtId="49" fontId="7" fillId="5" borderId="2" xfId="4" applyNumberFormat="1" applyFont="1" applyFill="1" applyBorder="1"/>
    <xf numFmtId="166" fontId="18" fillId="0" borderId="2" xfId="4" applyNumberFormat="1" applyFont="1" applyFill="1" applyBorder="1"/>
    <xf numFmtId="0" fontId="19" fillId="6" borderId="2" xfId="0" applyFont="1" applyFill="1" applyBorder="1"/>
    <xf numFmtId="166" fontId="7" fillId="5" borderId="30" xfId="4" applyNumberFormat="1" applyFont="1" applyFill="1" applyBorder="1"/>
    <xf numFmtId="49" fontId="7" fillId="5" borderId="30" xfId="4" applyNumberFormat="1" applyFont="1" applyFill="1" applyBorder="1"/>
    <xf numFmtId="0" fontId="16" fillId="0" borderId="36" xfId="5" applyFont="1" applyBorder="1"/>
    <xf numFmtId="166" fontId="16" fillId="0" borderId="2" xfId="4" applyNumberFormat="1" applyFont="1" applyFill="1" applyBorder="1"/>
    <xf numFmtId="49" fontId="16" fillId="0" borderId="2" xfId="4" applyNumberFormat="1" applyFont="1" applyFill="1" applyBorder="1"/>
    <xf numFmtId="0" fontId="17" fillId="0" borderId="39" xfId="5" applyFont="1" applyBorder="1"/>
    <xf numFmtId="166" fontId="16" fillId="0" borderId="15" xfId="4" applyNumberFormat="1" applyFont="1" applyFill="1" applyBorder="1"/>
    <xf numFmtId="166" fontId="20" fillId="5" borderId="15" xfId="4" applyNumberFormat="1" applyFont="1" applyFill="1" applyBorder="1"/>
    <xf numFmtId="49" fontId="20" fillId="5" borderId="15" xfId="4" quotePrefix="1" applyNumberFormat="1" applyFont="1" applyFill="1" applyBorder="1"/>
    <xf numFmtId="0" fontId="16" fillId="0" borderId="39" xfId="5" applyFont="1" applyBorder="1"/>
    <xf numFmtId="166" fontId="16" fillId="0" borderId="30" xfId="4" applyNumberFormat="1" applyFont="1" applyFill="1" applyBorder="1"/>
    <xf numFmtId="49" fontId="16" fillId="0" borderId="30" xfId="4" applyNumberFormat="1" applyFont="1" applyFill="1" applyBorder="1"/>
    <xf numFmtId="0" fontId="20" fillId="0" borderId="37" xfId="5" applyFont="1" applyBorder="1"/>
    <xf numFmtId="166" fontId="7" fillId="0" borderId="32" xfId="4" applyNumberFormat="1" applyFont="1" applyBorder="1"/>
    <xf numFmtId="166" fontId="7" fillId="0" borderId="33" xfId="4" applyNumberFormat="1" applyFont="1" applyBorder="1"/>
    <xf numFmtId="49" fontId="7" fillId="0" borderId="33" xfId="4" applyNumberFormat="1" applyFont="1" applyBorder="1"/>
    <xf numFmtId="165" fontId="16" fillId="0" borderId="7" xfId="5" applyNumberFormat="1" applyFont="1" applyBorder="1" applyAlignment="1">
      <alignment horizontal="center" vertical="top" wrapText="1"/>
    </xf>
    <xf numFmtId="0" fontId="14" fillId="0" borderId="6" xfId="5" applyFont="1" applyBorder="1" applyAlignment="1">
      <alignment horizontal="center" vertical="top" wrapText="1"/>
    </xf>
    <xf numFmtId="166" fontId="7" fillId="0" borderId="2" xfId="4" applyNumberFormat="1" applyFont="1" applyFill="1" applyBorder="1"/>
    <xf numFmtId="49" fontId="7" fillId="0" borderId="2" xfId="4" applyNumberFormat="1" applyFont="1" applyFill="1" applyBorder="1"/>
    <xf numFmtId="165" fontId="7" fillId="5" borderId="2" xfId="1" applyNumberFormat="1" applyFont="1" applyFill="1" applyBorder="1"/>
    <xf numFmtId="165" fontId="16" fillId="0" borderId="2" xfId="1" applyNumberFormat="1" applyFont="1" applyFill="1" applyBorder="1"/>
    <xf numFmtId="165" fontId="16" fillId="0" borderId="32" xfId="1" applyNumberFormat="1" applyFont="1" applyFill="1" applyBorder="1"/>
    <xf numFmtId="0" fontId="3" fillId="3" borderId="5" xfId="0" applyFont="1" applyFill="1" applyBorder="1" applyAlignment="1">
      <alignment horizontal="centerContinuous"/>
    </xf>
    <xf numFmtId="0" fontId="3" fillId="3" borderId="15" xfId="0" applyFont="1" applyFill="1" applyBorder="1" applyAlignment="1">
      <alignment horizontal="centerContinuous"/>
    </xf>
    <xf numFmtId="0" fontId="0" fillId="4" borderId="2" xfId="0" applyFill="1" applyBorder="1" applyAlignment="1">
      <alignment vertical="center" wrapText="1"/>
    </xf>
    <xf numFmtId="0" fontId="0" fillId="4" borderId="4" xfId="0" applyFill="1" applyBorder="1"/>
    <xf numFmtId="166" fontId="5" fillId="7" borderId="2" xfId="4" applyNumberFormat="1" applyFont="1" applyFill="1" applyBorder="1" applyAlignment="1">
      <alignment horizontal="center" vertical="center"/>
    </xf>
    <xf numFmtId="9" fontId="5" fillId="7" borderId="2" xfId="2"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49" fontId="2" fillId="0" borderId="0" xfId="0" applyNumberFormat="1" applyFont="1" applyAlignment="1">
      <alignment horizontal="left"/>
    </xf>
    <xf numFmtId="49" fontId="0" fillId="0" borderId="0" xfId="0" applyNumberFormat="1" applyAlignment="1">
      <alignment horizontal="left"/>
    </xf>
    <xf numFmtId="0" fontId="24" fillId="0" borderId="0" xfId="0" applyFont="1" applyAlignment="1">
      <alignment horizontal="left" wrapText="1" indent="1"/>
    </xf>
    <xf numFmtId="49" fontId="25" fillId="0" borderId="0" xfId="0" applyNumberFormat="1" applyFont="1" applyAlignment="1">
      <alignment horizontal="left" wrapText="1" indent="1"/>
    </xf>
    <xf numFmtId="0" fontId="0" fillId="0" borderId="0" xfId="0" applyAlignment="1">
      <alignment horizontal="left" indent="1"/>
    </xf>
    <xf numFmtId="0" fontId="23" fillId="7" borderId="10" xfId="3" applyFont="1" applyFill="1" applyBorder="1" applyAlignment="1">
      <alignment vertical="top" wrapText="1"/>
    </xf>
    <xf numFmtId="0" fontId="2" fillId="0" borderId="41" xfId="3" applyFont="1" applyFill="1" applyBorder="1" applyAlignment="1">
      <alignment vertical="top"/>
    </xf>
    <xf numFmtId="0" fontId="2" fillId="0" borderId="11" xfId="3" applyFont="1" applyFill="1" applyBorder="1" applyAlignment="1">
      <alignment vertical="top"/>
    </xf>
    <xf numFmtId="9" fontId="0" fillId="5" borderId="42" xfId="2" applyFont="1" applyFill="1" applyBorder="1" applyAlignment="1">
      <alignment horizontal="center"/>
    </xf>
    <xf numFmtId="0" fontId="0" fillId="5" borderId="42" xfId="0" applyFill="1" applyBorder="1" applyAlignment="1">
      <alignment horizontal="center"/>
    </xf>
    <xf numFmtId="0" fontId="7" fillId="6" borderId="2" xfId="0" applyFont="1" applyFill="1" applyBorder="1" applyAlignment="1">
      <alignment wrapText="1"/>
    </xf>
    <xf numFmtId="0" fontId="0" fillId="0" borderId="0" xfId="0" applyAlignment="1">
      <alignment horizontal="left" wrapText="1"/>
    </xf>
    <xf numFmtId="0" fontId="27" fillId="13" borderId="2" xfId="0" applyFont="1" applyFill="1" applyBorder="1" applyAlignment="1">
      <alignment horizontal="center" vertical="top" wrapText="1"/>
    </xf>
    <xf numFmtId="0" fontId="27" fillId="13" borderId="2" xfId="0" applyFont="1" applyFill="1" applyBorder="1" applyAlignment="1">
      <alignment horizontal="center" vertical="top"/>
    </xf>
    <xf numFmtId="0" fontId="29" fillId="0" borderId="2" xfId="0" applyFont="1" applyBorder="1" applyAlignment="1">
      <alignment horizontal="left" vertical="top" indent="1"/>
    </xf>
    <xf numFmtId="0" fontId="29" fillId="0" borderId="2" xfId="0" applyFont="1" applyBorder="1" applyAlignment="1">
      <alignment horizontal="left" vertical="top" wrapText="1" indent="4"/>
    </xf>
    <xf numFmtId="0" fontId="29" fillId="0" borderId="2" xfId="0" applyFont="1" applyBorder="1" applyAlignment="1">
      <alignment horizontal="left" vertical="top" indent="4"/>
    </xf>
    <xf numFmtId="0" fontId="29" fillId="0" borderId="2" xfId="0" applyFont="1" applyBorder="1" applyAlignment="1">
      <alignment horizontal="left" vertical="top" wrapText="1" indent="1"/>
    </xf>
    <xf numFmtId="0" fontId="29" fillId="4" borderId="2" xfId="0" applyFont="1" applyFill="1" applyBorder="1" applyAlignment="1">
      <alignment horizontal="left" vertical="top" indent="1"/>
    </xf>
    <xf numFmtId="0" fontId="29" fillId="0" borderId="2" xfId="0" applyFont="1" applyBorder="1" applyAlignment="1">
      <alignment vertical="top"/>
    </xf>
    <xf numFmtId="0" fontId="29" fillId="14" borderId="16" xfId="0" applyFont="1" applyFill="1" applyBorder="1" applyAlignment="1">
      <alignment vertical="top"/>
    </xf>
    <xf numFmtId="0" fontId="29" fillId="14" borderId="4" xfId="0" applyFont="1" applyFill="1" applyBorder="1" applyAlignment="1">
      <alignment vertical="top"/>
    </xf>
    <xf numFmtId="0" fontId="28" fillId="15" borderId="2" xfId="0" applyFont="1" applyFill="1" applyBorder="1" applyAlignment="1">
      <alignment horizontal="center" vertical="center" wrapText="1"/>
    </xf>
    <xf numFmtId="0" fontId="31" fillId="0" borderId="2" xfId="0" applyFont="1" applyBorder="1" applyAlignment="1">
      <alignment horizontal="left" vertical="top" indent="4"/>
    </xf>
    <xf numFmtId="0" fontId="29" fillId="0" borderId="0" xfId="0" applyFont="1" applyAlignment="1">
      <alignment horizontal="left" vertical="top" wrapText="1"/>
    </xf>
    <xf numFmtId="0" fontId="29" fillId="0" borderId="0" xfId="0" applyFont="1" applyAlignment="1">
      <alignment horizontal="left" vertical="top" wrapText="1" indent="1"/>
    </xf>
    <xf numFmtId="0" fontId="29" fillId="0" borderId="0" xfId="0" applyFont="1" applyAlignment="1">
      <alignment horizontal="left" vertical="top"/>
    </xf>
    <xf numFmtId="0" fontId="0" fillId="4" borderId="0" xfId="0" applyFill="1" applyAlignment="1">
      <alignment horizontal="left" vertical="top" wrapText="1"/>
    </xf>
    <xf numFmtId="0" fontId="0" fillId="4" borderId="0" xfId="0" applyFill="1" applyAlignment="1">
      <alignment horizontal="left" wrapText="1"/>
    </xf>
    <xf numFmtId="0" fontId="0" fillId="4" borderId="0" xfId="0" applyFill="1" applyAlignment="1">
      <alignment horizontal="left" vertical="center" wrapText="1"/>
    </xf>
    <xf numFmtId="0" fontId="11" fillId="0" borderId="0" xfId="0" applyFont="1" applyAlignment="1">
      <alignment horizontal="center" vertical="center"/>
    </xf>
    <xf numFmtId="0" fontId="3" fillId="11" borderId="2" xfId="0" applyFont="1" applyFill="1" applyBorder="1" applyAlignment="1">
      <alignment horizontal="center" vertical="top"/>
    </xf>
    <xf numFmtId="0" fontId="10" fillId="11" borderId="2" xfId="0" applyFont="1" applyFill="1" applyBorder="1" applyAlignment="1">
      <alignment horizontal="center" vertical="top"/>
    </xf>
    <xf numFmtId="0" fontId="0" fillId="11" borderId="2" xfId="0" applyFill="1" applyBorder="1" applyAlignment="1">
      <alignment horizontal="center" vertical="top"/>
    </xf>
    <xf numFmtId="0" fontId="0" fillId="7" borderId="17" xfId="0" applyFill="1" applyBorder="1" applyAlignment="1">
      <alignment horizontal="left" vertical="top"/>
    </xf>
    <xf numFmtId="0" fontId="0" fillId="7" borderId="18" xfId="0" applyFill="1" applyBorder="1" applyAlignment="1">
      <alignment horizontal="left" vertical="top"/>
    </xf>
    <xf numFmtId="0" fontId="0" fillId="7" borderId="19" xfId="0" applyFill="1" applyBorder="1" applyAlignment="1">
      <alignment horizontal="left" vertical="top"/>
    </xf>
    <xf numFmtId="0" fontId="7" fillId="7" borderId="2" xfId="3" applyFont="1" applyFill="1" applyBorder="1" applyAlignment="1">
      <alignment horizontal="left" vertical="top" wrapText="1"/>
    </xf>
    <xf numFmtId="0" fontId="28" fillId="0" borderId="2" xfId="0" applyFont="1" applyBorder="1" applyAlignment="1">
      <alignment horizontal="center" vertical="center" wrapText="1"/>
    </xf>
    <xf numFmtId="0" fontId="29" fillId="0" borderId="2" xfId="0" applyFont="1" applyBorder="1" applyAlignment="1">
      <alignment horizontal="left" vertical="center" wrapText="1" indent="1"/>
    </xf>
    <xf numFmtId="0" fontId="29" fillId="7" borderId="2" xfId="0" applyFont="1" applyFill="1" applyBorder="1" applyAlignment="1">
      <alignment horizontal="center" vertical="top" wrapText="1"/>
    </xf>
    <xf numFmtId="0" fontId="29" fillId="7" borderId="2" xfId="0" applyFont="1" applyFill="1" applyBorder="1" applyAlignment="1">
      <alignment horizontal="center" vertical="top"/>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15" xfId="0" applyFont="1" applyBorder="1" applyAlignment="1">
      <alignment horizontal="left" vertical="center" wrapText="1" indent="1"/>
    </xf>
    <xf numFmtId="0" fontId="29" fillId="0" borderId="16" xfId="0" applyFont="1" applyBorder="1" applyAlignment="1">
      <alignment horizontal="left" vertical="center" wrapText="1" indent="1"/>
    </xf>
    <xf numFmtId="0" fontId="29" fillId="0" borderId="4" xfId="0" applyFont="1" applyBorder="1" applyAlignment="1">
      <alignment horizontal="left" vertical="center" wrapText="1" indent="1"/>
    </xf>
    <xf numFmtId="0" fontId="29" fillId="7" borderId="15" xfId="0" applyFont="1" applyFill="1" applyBorder="1" applyAlignment="1">
      <alignment horizontal="center" vertical="top"/>
    </xf>
    <xf numFmtId="0" fontId="29" fillId="7" borderId="16" xfId="0" applyFont="1" applyFill="1" applyBorder="1" applyAlignment="1">
      <alignment horizontal="center" vertical="top"/>
    </xf>
    <xf numFmtId="0" fontId="29" fillId="7" borderId="4" xfId="0" applyFont="1" applyFill="1" applyBorder="1" applyAlignment="1">
      <alignment horizontal="center" vertical="top"/>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9" fillId="14" borderId="15" xfId="0" applyFont="1" applyFill="1" applyBorder="1" applyAlignment="1">
      <alignment horizontal="center" vertical="top"/>
    </xf>
    <xf numFmtId="0" fontId="29" fillId="14" borderId="16" xfId="0" applyFont="1" applyFill="1" applyBorder="1" applyAlignment="1">
      <alignment horizontal="center" vertical="top"/>
    </xf>
    <xf numFmtId="0" fontId="29" fillId="14" borderId="4" xfId="0" applyFont="1" applyFill="1" applyBorder="1" applyAlignment="1">
      <alignment horizontal="center" vertical="top"/>
    </xf>
    <xf numFmtId="0" fontId="28" fillId="15" borderId="2" xfId="0" applyFont="1" applyFill="1" applyBorder="1" applyAlignment="1">
      <alignment horizontal="center" vertical="center" wrapText="1"/>
    </xf>
    <xf numFmtId="0" fontId="28" fillId="9" borderId="2" xfId="0" applyFont="1" applyFill="1" applyBorder="1" applyAlignment="1">
      <alignment horizontal="center" vertical="center" wrapText="1"/>
    </xf>
  </cellXfs>
  <cellStyles count="6">
    <cellStyle name="Comma" xfId="4" builtinId="3"/>
    <cellStyle name="Currency" xfId="1" builtinId="4"/>
    <cellStyle name="Normal" xfId="0" builtinId="0"/>
    <cellStyle name="Normal 3" xfId="5" xr:uid="{04FF463B-CD36-4282-8BEC-D0EF75A1941D}"/>
    <cellStyle name="Note" xfId="3" builtinId="10"/>
    <cellStyle name="Percent" xfId="2" builtinId="5"/>
  </cellStyles>
  <dxfs count="0"/>
  <tableStyles count="0" defaultTableStyle="TableStyleMedium2" defaultPivotStyle="PivotStyleLight16"/>
  <colors>
    <mruColors>
      <color rgb="FFCDC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D3C0F-4509-4D4F-B6DE-1FD0E76F73F8}">
  <sheetPr>
    <tabColor theme="0"/>
  </sheetPr>
  <dimension ref="B2:F34"/>
  <sheetViews>
    <sheetView tabSelected="1" topLeftCell="A5" workbookViewId="0">
      <selection activeCell="D33" sqref="D33"/>
    </sheetView>
  </sheetViews>
  <sheetFormatPr defaultRowHeight="15" x14ac:dyDescent="0.25"/>
  <cols>
    <col min="1" max="1" width="2.28515625" customWidth="1"/>
    <col min="2" max="2" width="2.5703125" customWidth="1"/>
    <col min="3" max="3" width="4.5703125" customWidth="1"/>
    <col min="4" max="4" width="71.140625" style="28" customWidth="1"/>
    <col min="5" max="5" width="11.7109375" bestFit="1" customWidth="1"/>
    <col min="6" max="6" width="2.5703125" customWidth="1"/>
    <col min="7" max="7" width="2.28515625" customWidth="1"/>
  </cols>
  <sheetData>
    <row r="2" spans="2:6" x14ac:dyDescent="0.25">
      <c r="B2" s="7"/>
      <c r="C2" s="8"/>
      <c r="D2" s="9"/>
      <c r="E2" s="8"/>
      <c r="F2" s="10"/>
    </row>
    <row r="3" spans="2:6" x14ac:dyDescent="0.25">
      <c r="B3" s="11"/>
      <c r="C3" s="12" t="s">
        <v>14</v>
      </c>
      <c r="D3" s="13"/>
      <c r="E3" s="14"/>
      <c r="F3" s="15"/>
    </row>
    <row r="4" spans="2:6" x14ac:dyDescent="0.25">
      <c r="B4" s="11"/>
      <c r="C4" s="14"/>
      <c r="D4" s="13"/>
      <c r="E4" s="14"/>
      <c r="F4" s="15"/>
    </row>
    <row r="5" spans="2:6" ht="33" customHeight="1" x14ac:dyDescent="0.25">
      <c r="B5" s="11"/>
      <c r="C5" s="165" t="s">
        <v>15</v>
      </c>
      <c r="D5" s="165"/>
      <c r="E5" s="165"/>
      <c r="F5" s="15"/>
    </row>
    <row r="6" spans="2:6" x14ac:dyDescent="0.25">
      <c r="B6" s="11"/>
      <c r="C6" s="14"/>
      <c r="D6" s="13"/>
      <c r="E6" s="14"/>
      <c r="F6" s="15"/>
    </row>
    <row r="7" spans="2:6" ht="43.5" customHeight="1" x14ac:dyDescent="0.25">
      <c r="B7" s="11"/>
      <c r="C7" s="165" t="s">
        <v>118</v>
      </c>
      <c r="D7" s="165"/>
      <c r="E7" s="165"/>
      <c r="F7" s="15"/>
    </row>
    <row r="8" spans="2:6" x14ac:dyDescent="0.25">
      <c r="B8" s="11"/>
      <c r="C8" s="14"/>
      <c r="D8" s="13"/>
      <c r="E8" s="14"/>
      <c r="F8" s="15"/>
    </row>
    <row r="9" spans="2:6" ht="63" customHeight="1" x14ac:dyDescent="0.25">
      <c r="B9" s="11"/>
      <c r="C9" s="165" t="s">
        <v>231</v>
      </c>
      <c r="D9" s="165"/>
      <c r="E9" s="165"/>
      <c r="F9" s="15"/>
    </row>
    <row r="10" spans="2:6" x14ac:dyDescent="0.25">
      <c r="B10" s="11"/>
      <c r="C10" s="16"/>
      <c r="D10" s="16"/>
      <c r="E10" s="16"/>
      <c r="F10" s="15"/>
    </row>
    <row r="11" spans="2:6" x14ac:dyDescent="0.25">
      <c r="B11" s="11"/>
      <c r="C11" s="166" t="s">
        <v>20</v>
      </c>
      <c r="D11" s="166"/>
      <c r="E11" s="166"/>
      <c r="F11" s="15"/>
    </row>
    <row r="12" spans="2:6" ht="49.5" customHeight="1" x14ac:dyDescent="0.25">
      <c r="B12" s="11"/>
      <c r="C12" s="17"/>
      <c r="D12" s="167" t="s">
        <v>251</v>
      </c>
      <c r="E12" s="167"/>
      <c r="F12" s="15"/>
    </row>
    <row r="13" spans="2:6" ht="29.1" customHeight="1" x14ac:dyDescent="0.25">
      <c r="B13" s="11"/>
      <c r="C13" s="17"/>
      <c r="D13" s="167" t="s">
        <v>246</v>
      </c>
      <c r="E13" s="167"/>
      <c r="F13" s="15"/>
    </row>
    <row r="14" spans="2:6" ht="29.1" customHeight="1" x14ac:dyDescent="0.25">
      <c r="B14" s="11"/>
      <c r="C14" s="17"/>
      <c r="D14" s="167" t="s">
        <v>247</v>
      </c>
      <c r="E14" s="167"/>
      <c r="F14" s="15"/>
    </row>
    <row r="15" spans="2:6" ht="79.5" customHeight="1" x14ac:dyDescent="0.25">
      <c r="B15" s="11"/>
      <c r="C15" s="17"/>
      <c r="D15" s="167" t="s">
        <v>248</v>
      </c>
      <c r="E15" s="167"/>
      <c r="F15" s="15"/>
    </row>
    <row r="16" spans="2:6" ht="4.5" customHeight="1" x14ac:dyDescent="0.25">
      <c r="B16" s="11"/>
      <c r="C16" s="14"/>
      <c r="D16" s="13"/>
      <c r="E16" s="14"/>
      <c r="F16" s="15"/>
    </row>
    <row r="17" spans="2:6" ht="72.599999999999994" customHeight="1" x14ac:dyDescent="0.25">
      <c r="B17" s="11"/>
      <c r="C17" s="166" t="s">
        <v>89</v>
      </c>
      <c r="D17" s="166"/>
      <c r="E17" s="166"/>
      <c r="F17" s="15"/>
    </row>
    <row r="18" spans="2:6" x14ac:dyDescent="0.25">
      <c r="B18" s="11"/>
      <c r="C18" s="18"/>
      <c r="D18" s="13"/>
      <c r="E18" s="14"/>
      <c r="F18" s="15"/>
    </row>
    <row r="19" spans="2:6" x14ac:dyDescent="0.25">
      <c r="B19" s="11"/>
      <c r="D19" s="19" t="s">
        <v>16</v>
      </c>
      <c r="E19" s="20"/>
      <c r="F19" s="15"/>
    </row>
    <row r="20" spans="2:6" x14ac:dyDescent="0.25">
      <c r="B20" s="11"/>
      <c r="C20" s="14"/>
      <c r="D20" s="13"/>
      <c r="E20" s="14"/>
      <c r="F20" s="15"/>
    </row>
    <row r="21" spans="2:6" x14ac:dyDescent="0.25">
      <c r="B21" s="11"/>
      <c r="D21" s="34" t="s">
        <v>17</v>
      </c>
      <c r="E21" s="35"/>
      <c r="F21" s="15"/>
    </row>
    <row r="22" spans="2:6" x14ac:dyDescent="0.25">
      <c r="B22" s="11"/>
      <c r="C22" s="14"/>
      <c r="D22" s="13"/>
      <c r="E22" s="14"/>
      <c r="F22" s="15"/>
    </row>
    <row r="23" spans="2:6" ht="29.1" customHeight="1" x14ac:dyDescent="0.25">
      <c r="B23" s="11"/>
      <c r="C23" s="165" t="s">
        <v>232</v>
      </c>
      <c r="D23" s="165"/>
      <c r="E23" s="165"/>
      <c r="F23" s="15"/>
    </row>
    <row r="24" spans="2:6" x14ac:dyDescent="0.25">
      <c r="B24" s="11"/>
      <c r="C24" s="14"/>
      <c r="D24" s="13"/>
      <c r="E24" s="14"/>
      <c r="F24" s="15"/>
    </row>
    <row r="25" spans="2:6" x14ac:dyDescent="0.25">
      <c r="B25" s="11"/>
      <c r="C25" s="166" t="s">
        <v>21</v>
      </c>
      <c r="D25" s="166"/>
      <c r="E25" s="166"/>
      <c r="F25" s="15"/>
    </row>
    <row r="26" spans="2:6" ht="29.1" customHeight="1" x14ac:dyDescent="0.25">
      <c r="B26" s="11"/>
      <c r="C26" s="17"/>
      <c r="D26" s="167" t="s">
        <v>23</v>
      </c>
      <c r="E26" s="167"/>
      <c r="F26" s="15"/>
    </row>
    <row r="27" spans="2:6" x14ac:dyDescent="0.25">
      <c r="B27" s="11"/>
      <c r="C27" s="17"/>
      <c r="D27" s="167" t="s">
        <v>90</v>
      </c>
      <c r="E27" s="167"/>
      <c r="F27" s="15"/>
    </row>
    <row r="28" spans="2:6" x14ac:dyDescent="0.25">
      <c r="B28" s="11"/>
      <c r="C28" s="14"/>
      <c r="D28" s="13"/>
      <c r="E28" s="14"/>
      <c r="F28" s="15"/>
    </row>
    <row r="29" spans="2:6" x14ac:dyDescent="0.25">
      <c r="B29" s="11"/>
      <c r="C29" s="21" t="s">
        <v>308</v>
      </c>
      <c r="D29" s="22"/>
      <c r="E29" s="21"/>
      <c r="F29" s="15"/>
    </row>
    <row r="30" spans="2:6" x14ac:dyDescent="0.25">
      <c r="B30" s="11"/>
      <c r="C30" s="14"/>
      <c r="D30" s="13"/>
      <c r="E30" s="14"/>
      <c r="F30" s="15"/>
    </row>
    <row r="31" spans="2:6" x14ac:dyDescent="0.25">
      <c r="B31" s="11"/>
      <c r="C31" s="166" t="s">
        <v>310</v>
      </c>
      <c r="D31" s="166"/>
      <c r="E31" s="166"/>
      <c r="F31" s="15"/>
    </row>
    <row r="32" spans="2:6" x14ac:dyDescent="0.25">
      <c r="B32" s="11"/>
      <c r="C32" s="14"/>
      <c r="D32" s="13"/>
      <c r="E32" s="14"/>
      <c r="F32" s="15"/>
    </row>
    <row r="33" spans="2:6" x14ac:dyDescent="0.25">
      <c r="B33" s="11"/>
      <c r="C33" s="23" t="s">
        <v>18</v>
      </c>
      <c r="D33" s="13"/>
      <c r="E33" s="14"/>
      <c r="F33" s="15"/>
    </row>
    <row r="34" spans="2:6" x14ac:dyDescent="0.25">
      <c r="B34" s="24"/>
      <c r="C34" s="25"/>
      <c r="D34" s="26"/>
      <c r="E34" s="25"/>
      <c r="F34" s="27"/>
    </row>
  </sheetData>
  <mergeCells count="14">
    <mergeCell ref="C5:E5"/>
    <mergeCell ref="C7:E7"/>
    <mergeCell ref="C11:E11"/>
    <mergeCell ref="D12:E12"/>
    <mergeCell ref="D13:E13"/>
    <mergeCell ref="C9:E9"/>
    <mergeCell ref="C23:E23"/>
    <mergeCell ref="C25:E25"/>
    <mergeCell ref="C31:E31"/>
    <mergeCell ref="D14:E14"/>
    <mergeCell ref="D15:E15"/>
    <mergeCell ref="D26:E26"/>
    <mergeCell ref="D27:E27"/>
    <mergeCell ref="C17:E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335E-4A2B-4352-9220-D26D5B21C37E}">
  <sheetPr>
    <tabColor theme="0"/>
  </sheetPr>
  <dimension ref="A1:C51"/>
  <sheetViews>
    <sheetView workbookViewId="0">
      <selection sqref="A1:C2"/>
    </sheetView>
  </sheetViews>
  <sheetFormatPr defaultColWidth="8.85546875" defaultRowHeight="15" x14ac:dyDescent="0.25"/>
  <cols>
    <col min="1" max="1" width="45.5703125" style="48" customWidth="1"/>
    <col min="2" max="2" width="45.140625" style="48" customWidth="1"/>
    <col min="3" max="3" width="91" style="48" customWidth="1"/>
    <col min="4" max="16384" width="8.85546875" style="48"/>
  </cols>
  <sheetData>
    <row r="1" spans="1:3" ht="15.6" customHeight="1" x14ac:dyDescent="0.25">
      <c r="A1" s="168" t="s">
        <v>91</v>
      </c>
      <c r="B1" s="168"/>
      <c r="C1" s="168"/>
    </row>
    <row r="2" spans="1:3" x14ac:dyDescent="0.25">
      <c r="A2" s="168"/>
      <c r="B2" s="168"/>
      <c r="C2" s="168"/>
    </row>
    <row r="3" spans="1:3" x14ac:dyDescent="0.25">
      <c r="A3" s="49" t="s">
        <v>92</v>
      </c>
      <c r="B3" s="49" t="s">
        <v>93</v>
      </c>
      <c r="C3" s="49" t="s">
        <v>94</v>
      </c>
    </row>
    <row r="4" spans="1:3" x14ac:dyDescent="0.25">
      <c r="A4" s="169" t="s">
        <v>95</v>
      </c>
      <c r="B4" s="170"/>
      <c r="C4" s="170"/>
    </row>
    <row r="5" spans="1:3" x14ac:dyDescent="0.25">
      <c r="A5" s="50" t="s">
        <v>96</v>
      </c>
      <c r="B5" s="51"/>
      <c r="C5" s="30"/>
    </row>
    <row r="6" spans="1:3" ht="16.350000000000001" customHeight="1" x14ac:dyDescent="0.25">
      <c r="A6" s="50" t="s">
        <v>97</v>
      </c>
      <c r="B6" s="51"/>
      <c r="C6" s="31" t="s">
        <v>98</v>
      </c>
    </row>
    <row r="7" spans="1:3" ht="16.350000000000001" customHeight="1" x14ac:dyDescent="0.25">
      <c r="A7" s="52" t="s">
        <v>99</v>
      </c>
      <c r="B7" s="51"/>
      <c r="C7" s="31"/>
    </row>
    <row r="8" spans="1:3" ht="16.350000000000001" customHeight="1" x14ac:dyDescent="0.25">
      <c r="A8" s="52" t="s">
        <v>100</v>
      </c>
      <c r="B8" s="51"/>
      <c r="C8" s="31"/>
    </row>
    <row r="9" spans="1:3" x14ac:dyDescent="0.25">
      <c r="A9" s="50" t="s">
        <v>101</v>
      </c>
      <c r="B9" s="51"/>
      <c r="C9" s="30" t="s">
        <v>102</v>
      </c>
    </row>
    <row r="10" spans="1:3" x14ac:dyDescent="0.25">
      <c r="A10" s="171" t="s">
        <v>103</v>
      </c>
      <c r="B10" s="171"/>
      <c r="C10" s="171"/>
    </row>
    <row r="11" spans="1:3" x14ac:dyDescent="0.25">
      <c r="A11" s="50" t="s">
        <v>104</v>
      </c>
      <c r="B11" s="51"/>
      <c r="C11" s="30" t="s">
        <v>105</v>
      </c>
    </row>
    <row r="12" spans="1:3" x14ac:dyDescent="0.25">
      <c r="A12" s="50" t="s">
        <v>106</v>
      </c>
      <c r="B12" s="51"/>
      <c r="C12" s="53"/>
    </row>
    <row r="13" spans="1:3" x14ac:dyDescent="0.25">
      <c r="A13" s="50" t="s">
        <v>107</v>
      </c>
      <c r="B13" s="51"/>
      <c r="C13" s="53"/>
    </row>
    <row r="14" spans="1:3" x14ac:dyDescent="0.25">
      <c r="A14" s="169" t="s">
        <v>27</v>
      </c>
      <c r="B14" s="171"/>
      <c r="C14" s="171"/>
    </row>
    <row r="15" spans="1:3" x14ac:dyDescent="0.25">
      <c r="A15" s="50" t="s">
        <v>108</v>
      </c>
      <c r="B15" s="54"/>
      <c r="C15" s="53"/>
    </row>
    <row r="16" spans="1:3" x14ac:dyDescent="0.25">
      <c r="A16" s="50" t="s">
        <v>109</v>
      </c>
      <c r="B16" s="51"/>
      <c r="C16" s="53"/>
    </row>
    <row r="17" spans="1:3" x14ac:dyDescent="0.25">
      <c r="A17" s="169" t="s">
        <v>110</v>
      </c>
      <c r="B17" s="169"/>
      <c r="C17" s="169"/>
    </row>
    <row r="18" spans="1:3" x14ac:dyDescent="0.25">
      <c r="A18" s="50" t="s">
        <v>111</v>
      </c>
      <c r="B18" s="51"/>
      <c r="C18" s="53"/>
    </row>
    <row r="22" spans="1:3" x14ac:dyDescent="0.25">
      <c r="A22"/>
      <c r="B22"/>
      <c r="C22" s="55"/>
    </row>
    <row r="23" spans="1:3" x14ac:dyDescent="0.25">
      <c r="A23"/>
      <c r="B23"/>
    </row>
    <row r="24" spans="1:3" x14ac:dyDescent="0.25">
      <c r="A24"/>
      <c r="B24"/>
    </row>
    <row r="25" spans="1:3" x14ac:dyDescent="0.25">
      <c r="A25"/>
      <c r="B25"/>
    </row>
    <row r="26" spans="1:3" x14ac:dyDescent="0.25">
      <c r="A26"/>
      <c r="B26"/>
    </row>
    <row r="27" spans="1:3" x14ac:dyDescent="0.25">
      <c r="A27"/>
      <c r="B27"/>
    </row>
    <row r="28" spans="1:3" x14ac:dyDescent="0.25">
      <c r="A28"/>
      <c r="B28"/>
    </row>
    <row r="29" spans="1:3" x14ac:dyDescent="0.25">
      <c r="A29"/>
      <c r="B29"/>
    </row>
    <row r="30" spans="1:3" x14ac:dyDescent="0.25">
      <c r="A30"/>
      <c r="B30"/>
    </row>
    <row r="31" spans="1:3" x14ac:dyDescent="0.25">
      <c r="A31"/>
      <c r="B31"/>
    </row>
    <row r="32" spans="1:3" ht="13.35" customHeight="1"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sheetData>
  <mergeCells count="5">
    <mergeCell ref="A1:C2"/>
    <mergeCell ref="A4:C4"/>
    <mergeCell ref="A10:C10"/>
    <mergeCell ref="A14:C14"/>
    <mergeCell ref="A17:C17"/>
  </mergeCells>
  <dataValidations count="1">
    <dataValidation type="list" allowBlank="1" showInputMessage="1" showErrorMessage="1" errorTitle="DDA Billing System" error="Please select from the drop down list." promptTitle="DDA Billing System" prompt="Please choose the DDA billing system used: LTSSMaryland, PCIS2, or Both." sqref="B18" xr:uid="{6706599C-737E-40C8-8A67-D4FBE7EFDA28}">
      <formula1>"LTSSMaryland, PCIS2, Both"</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4AD1-AD2E-48AF-B0FC-5A805577B4EF}">
  <sheetPr>
    <tabColor theme="4" tint="-0.249977111117893"/>
  </sheetPr>
  <dimension ref="B3:L31"/>
  <sheetViews>
    <sheetView workbookViewId="0"/>
  </sheetViews>
  <sheetFormatPr defaultColWidth="8.7109375" defaultRowHeight="15" x14ac:dyDescent="0.25"/>
  <cols>
    <col min="2" max="2" width="25.85546875" bestFit="1" customWidth="1"/>
    <col min="3" max="3" width="23.7109375" customWidth="1"/>
    <col min="4" max="12" width="18.7109375" customWidth="1"/>
  </cols>
  <sheetData>
    <row r="3" spans="2:12" x14ac:dyDescent="0.25">
      <c r="D3" s="4" t="s">
        <v>115</v>
      </c>
      <c r="E3" s="5"/>
      <c r="F3" s="5"/>
      <c r="G3" s="4" t="s">
        <v>2</v>
      </c>
      <c r="H3" s="5"/>
      <c r="I3" s="5"/>
    </row>
    <row r="4" spans="2:12" ht="30" x14ac:dyDescent="0.25">
      <c r="B4" s="6" t="s">
        <v>0</v>
      </c>
      <c r="C4" s="6" t="s">
        <v>1</v>
      </c>
      <c r="D4" s="6" t="s">
        <v>221</v>
      </c>
      <c r="E4" s="6" t="s">
        <v>222</v>
      </c>
      <c r="F4" s="6" t="s">
        <v>12</v>
      </c>
      <c r="G4" s="6" t="s">
        <v>11</v>
      </c>
      <c r="H4" s="6" t="s">
        <v>223</v>
      </c>
      <c r="I4" s="6" t="s">
        <v>12</v>
      </c>
      <c r="J4" s="6" t="s">
        <v>224</v>
      </c>
      <c r="K4" s="6" t="s">
        <v>9</v>
      </c>
      <c r="L4" s="6" t="s">
        <v>10</v>
      </c>
    </row>
    <row r="5" spans="2:12" x14ac:dyDescent="0.25">
      <c r="B5" s="1" t="s">
        <v>3</v>
      </c>
      <c r="C5" s="44" t="s">
        <v>114</v>
      </c>
      <c r="D5" s="42"/>
      <c r="E5" s="42"/>
      <c r="F5" s="36">
        <f>SUM(D5:E5)</f>
        <v>0</v>
      </c>
      <c r="G5" s="42"/>
      <c r="H5" s="42"/>
      <c r="I5" s="36">
        <f>SUM(G5:H5)</f>
        <v>0</v>
      </c>
      <c r="J5" s="42"/>
      <c r="K5" s="37" t="str">
        <f>IF($F5=0,"",$I5/$F5)</f>
        <v/>
      </c>
      <c r="L5" s="37" t="str">
        <f>IF($F5=0,"",$J5/$F5)</f>
        <v/>
      </c>
    </row>
    <row r="6" spans="2:12" x14ac:dyDescent="0.25">
      <c r="B6" s="1" t="s">
        <v>4</v>
      </c>
      <c r="C6" s="44" t="s">
        <v>114</v>
      </c>
      <c r="D6" s="42"/>
      <c r="E6" s="42"/>
      <c r="F6" s="36">
        <f t="shared" ref="F6:F9" si="0">SUM(D6:E6)</f>
        <v>0</v>
      </c>
      <c r="G6" s="42"/>
      <c r="H6" s="42"/>
      <c r="I6" s="36">
        <f t="shared" ref="I6:I9" si="1">SUM(G6:H6)</f>
        <v>0</v>
      </c>
      <c r="J6" s="42"/>
      <c r="K6" s="37" t="str">
        <f t="shared" ref="K6:K9" si="2">IF($F6=0,"",$I6/$F6)</f>
        <v/>
      </c>
      <c r="L6" s="37" t="str">
        <f t="shared" ref="L6:L9" si="3">IF($F6=0,"",$J6/$F6)</f>
        <v/>
      </c>
    </row>
    <row r="7" spans="2:12" x14ac:dyDescent="0.25">
      <c r="B7" s="1" t="s">
        <v>5</v>
      </c>
      <c r="C7" s="44" t="s">
        <v>114</v>
      </c>
      <c r="D7" s="42"/>
      <c r="E7" s="42"/>
      <c r="F7" s="36">
        <f t="shared" si="0"/>
        <v>0</v>
      </c>
      <c r="G7" s="42"/>
      <c r="H7" s="42"/>
      <c r="I7" s="36">
        <f t="shared" si="1"/>
        <v>0</v>
      </c>
      <c r="J7" s="42"/>
      <c r="K7" s="37" t="str">
        <f t="shared" si="2"/>
        <v/>
      </c>
      <c r="L7" s="37" t="str">
        <f t="shared" si="3"/>
        <v/>
      </c>
    </row>
    <row r="8" spans="2:12" ht="15.75" thickBot="1" x14ac:dyDescent="0.3">
      <c r="B8" s="2" t="s">
        <v>6</v>
      </c>
      <c r="C8" s="45" t="s">
        <v>114</v>
      </c>
      <c r="D8" s="43"/>
      <c r="E8" s="43"/>
      <c r="F8" s="38">
        <f t="shared" si="0"/>
        <v>0</v>
      </c>
      <c r="G8" s="43"/>
      <c r="H8" s="43"/>
      <c r="I8" s="38">
        <f t="shared" si="1"/>
        <v>0</v>
      </c>
      <c r="J8" s="43"/>
      <c r="K8" s="39" t="str">
        <f t="shared" si="2"/>
        <v/>
      </c>
      <c r="L8" s="39" t="str">
        <f t="shared" si="3"/>
        <v/>
      </c>
    </row>
    <row r="9" spans="2:12" ht="15.75" thickTop="1" x14ac:dyDescent="0.25">
      <c r="B9" s="3" t="s">
        <v>7</v>
      </c>
      <c r="C9" s="46" t="s">
        <v>114</v>
      </c>
      <c r="D9" s="47">
        <f>SUM(D5:D8)</f>
        <v>0</v>
      </c>
      <c r="E9" s="47">
        <f>SUM(E5:E8)</f>
        <v>0</v>
      </c>
      <c r="F9" s="40">
        <f t="shared" si="0"/>
        <v>0</v>
      </c>
      <c r="G9" s="47">
        <f>SUM(G5:G8)</f>
        <v>0</v>
      </c>
      <c r="H9" s="47">
        <f>SUM(H5:H8)</f>
        <v>0</v>
      </c>
      <c r="I9" s="40">
        <f t="shared" si="1"/>
        <v>0</v>
      </c>
      <c r="J9" s="47">
        <f>SUM(J5:J8)</f>
        <v>0</v>
      </c>
      <c r="K9" s="41" t="str">
        <f t="shared" si="2"/>
        <v/>
      </c>
      <c r="L9" s="41" t="str">
        <f t="shared" si="3"/>
        <v/>
      </c>
    </row>
    <row r="11" spans="2:12" x14ac:dyDescent="0.25">
      <c r="D11" s="4" t="s">
        <v>115</v>
      </c>
      <c r="E11" s="5"/>
      <c r="F11" s="5"/>
      <c r="G11" s="4" t="s">
        <v>2</v>
      </c>
      <c r="H11" s="5"/>
      <c r="I11" s="5"/>
    </row>
    <row r="12" spans="2:12" ht="30" x14ac:dyDescent="0.25">
      <c r="B12" s="6" t="s">
        <v>0</v>
      </c>
      <c r="C12" s="6" t="s">
        <v>1</v>
      </c>
      <c r="D12" s="6" t="s">
        <v>221</v>
      </c>
      <c r="E12" s="6" t="s">
        <v>222</v>
      </c>
      <c r="F12" s="6" t="s">
        <v>12</v>
      </c>
      <c r="G12" s="6" t="s">
        <v>11</v>
      </c>
      <c r="H12" s="6" t="s">
        <v>223</v>
      </c>
      <c r="I12" s="6" t="s">
        <v>12</v>
      </c>
      <c r="J12" s="6" t="s">
        <v>224</v>
      </c>
      <c r="K12" s="6" t="s">
        <v>9</v>
      </c>
      <c r="L12" s="6" t="s">
        <v>10</v>
      </c>
    </row>
    <row r="13" spans="2:12" x14ac:dyDescent="0.25">
      <c r="B13" s="1" t="s">
        <v>3</v>
      </c>
      <c r="C13" s="44" t="s">
        <v>13</v>
      </c>
      <c r="D13" s="42"/>
      <c r="E13" s="42"/>
      <c r="F13" s="36">
        <f>SUM(D13:E13)</f>
        <v>0</v>
      </c>
      <c r="G13" s="42"/>
      <c r="H13" s="42"/>
      <c r="I13" s="36">
        <f>SUM(G13:H13)</f>
        <v>0</v>
      </c>
      <c r="J13" s="42"/>
      <c r="K13" s="37" t="str">
        <f>IF($F13=0,"",$I13/$F13)</f>
        <v/>
      </c>
      <c r="L13" s="37" t="str">
        <f>IF($F13=0,"",$J13/$F13)</f>
        <v/>
      </c>
    </row>
    <row r="14" spans="2:12" x14ac:dyDescent="0.25">
      <c r="B14" s="1" t="s">
        <v>4</v>
      </c>
      <c r="C14" s="44" t="s">
        <v>13</v>
      </c>
      <c r="D14" s="42"/>
      <c r="E14" s="42"/>
      <c r="F14" s="36">
        <f t="shared" ref="F14:F17" si="4">SUM(D14:E14)</f>
        <v>0</v>
      </c>
      <c r="G14" s="42"/>
      <c r="H14" s="42"/>
      <c r="I14" s="36">
        <f t="shared" ref="I14:I17" si="5">SUM(G14:H14)</f>
        <v>0</v>
      </c>
      <c r="J14" s="42"/>
      <c r="K14" s="37" t="str">
        <f t="shared" ref="K14:K17" si="6">IF($F14=0,"",$I14/$F14)</f>
        <v/>
      </c>
      <c r="L14" s="37" t="str">
        <f t="shared" ref="L14:L17" si="7">IF($F14=0,"",$J14/$F14)</f>
        <v/>
      </c>
    </row>
    <row r="15" spans="2:12" x14ac:dyDescent="0.25">
      <c r="B15" s="1" t="s">
        <v>5</v>
      </c>
      <c r="C15" s="44" t="s">
        <v>13</v>
      </c>
      <c r="D15" s="42"/>
      <c r="E15" s="42"/>
      <c r="F15" s="36">
        <f t="shared" si="4"/>
        <v>0</v>
      </c>
      <c r="G15" s="42"/>
      <c r="H15" s="42"/>
      <c r="I15" s="36">
        <f t="shared" si="5"/>
        <v>0</v>
      </c>
      <c r="J15" s="42"/>
      <c r="K15" s="37" t="str">
        <f t="shared" si="6"/>
        <v/>
      </c>
      <c r="L15" s="37" t="str">
        <f t="shared" si="7"/>
        <v/>
      </c>
    </row>
    <row r="16" spans="2:12" ht="15.75" thickBot="1" x14ac:dyDescent="0.3">
      <c r="B16" s="2" t="s">
        <v>6</v>
      </c>
      <c r="C16" s="45" t="s">
        <v>13</v>
      </c>
      <c r="D16" s="43"/>
      <c r="E16" s="43"/>
      <c r="F16" s="38">
        <f t="shared" si="4"/>
        <v>0</v>
      </c>
      <c r="G16" s="43"/>
      <c r="H16" s="43"/>
      <c r="I16" s="38">
        <f t="shared" si="5"/>
        <v>0</v>
      </c>
      <c r="J16" s="43"/>
      <c r="K16" s="39" t="str">
        <f t="shared" si="6"/>
        <v/>
      </c>
      <c r="L16" s="39" t="str">
        <f t="shared" si="7"/>
        <v/>
      </c>
    </row>
    <row r="17" spans="2:12" ht="15.75" thickTop="1" x14ac:dyDescent="0.25">
      <c r="B17" s="3" t="s">
        <v>7</v>
      </c>
      <c r="C17" s="46" t="s">
        <v>13</v>
      </c>
      <c r="D17" s="47">
        <f>SUM(D13:D16)</f>
        <v>0</v>
      </c>
      <c r="E17" s="47">
        <f>SUM(E13:E16)</f>
        <v>0</v>
      </c>
      <c r="F17" s="40">
        <f t="shared" si="4"/>
        <v>0</v>
      </c>
      <c r="G17" s="47">
        <f>SUM(G13:G16)</f>
        <v>0</v>
      </c>
      <c r="H17" s="47">
        <f>SUM(H13:H16)</f>
        <v>0</v>
      </c>
      <c r="I17" s="40">
        <f t="shared" si="5"/>
        <v>0</v>
      </c>
      <c r="J17" s="47">
        <f>SUM(J13:J16)</f>
        <v>0</v>
      </c>
      <c r="K17" s="41" t="str">
        <f t="shared" si="6"/>
        <v/>
      </c>
      <c r="L17" s="41" t="str">
        <f t="shared" si="7"/>
        <v/>
      </c>
    </row>
    <row r="19" spans="2:12" x14ac:dyDescent="0.25">
      <c r="D19" s="4" t="s">
        <v>115</v>
      </c>
      <c r="E19" s="5"/>
      <c r="F19" s="5"/>
      <c r="G19" s="4" t="s">
        <v>2</v>
      </c>
      <c r="H19" s="5"/>
      <c r="I19" s="5"/>
    </row>
    <row r="20" spans="2:12" ht="30" x14ac:dyDescent="0.25">
      <c r="B20" s="6" t="s">
        <v>0</v>
      </c>
      <c r="C20" s="6" t="s">
        <v>1</v>
      </c>
      <c r="D20" s="6" t="s">
        <v>221</v>
      </c>
      <c r="E20" s="6" t="s">
        <v>222</v>
      </c>
      <c r="F20" s="6" t="s">
        <v>12</v>
      </c>
      <c r="G20" s="6" t="s">
        <v>11</v>
      </c>
      <c r="H20" s="6" t="s">
        <v>223</v>
      </c>
      <c r="I20" s="6" t="s">
        <v>12</v>
      </c>
      <c r="J20" s="6" t="s">
        <v>224</v>
      </c>
      <c r="K20" s="6" t="s">
        <v>9</v>
      </c>
      <c r="L20" s="6" t="s">
        <v>10</v>
      </c>
    </row>
    <row r="21" spans="2:12" x14ac:dyDescent="0.25">
      <c r="B21" s="1" t="s">
        <v>3</v>
      </c>
      <c r="C21" s="44" t="s">
        <v>8</v>
      </c>
      <c r="D21" s="36">
        <f>D5+D13</f>
        <v>0</v>
      </c>
      <c r="E21" s="36">
        <f t="shared" ref="E21:J21" si="8">E5+E13</f>
        <v>0</v>
      </c>
      <c r="F21" s="36">
        <f t="shared" si="8"/>
        <v>0</v>
      </c>
      <c r="G21" s="36">
        <f t="shared" si="8"/>
        <v>0</v>
      </c>
      <c r="H21" s="36">
        <f t="shared" si="8"/>
        <v>0</v>
      </c>
      <c r="I21" s="36">
        <f t="shared" si="8"/>
        <v>0</v>
      </c>
      <c r="J21" s="36">
        <f t="shared" si="8"/>
        <v>0</v>
      </c>
      <c r="K21" s="37" t="str">
        <f>IF($F21=0,"",$I21/$F21)</f>
        <v/>
      </c>
      <c r="L21" s="37" t="str">
        <f>IF($F21=0,"",$J21/$F21)</f>
        <v/>
      </c>
    </row>
    <row r="22" spans="2:12" x14ac:dyDescent="0.25">
      <c r="B22" s="1" t="s">
        <v>4</v>
      </c>
      <c r="C22" s="44" t="s">
        <v>8</v>
      </c>
      <c r="D22" s="36">
        <f t="shared" ref="D22:J22" si="9">D6+D14</f>
        <v>0</v>
      </c>
      <c r="E22" s="36">
        <f t="shared" si="9"/>
        <v>0</v>
      </c>
      <c r="F22" s="36">
        <f t="shared" si="9"/>
        <v>0</v>
      </c>
      <c r="G22" s="36">
        <f t="shared" si="9"/>
        <v>0</v>
      </c>
      <c r="H22" s="36">
        <f t="shared" si="9"/>
        <v>0</v>
      </c>
      <c r="I22" s="36">
        <f t="shared" si="9"/>
        <v>0</v>
      </c>
      <c r="J22" s="36">
        <f t="shared" si="9"/>
        <v>0</v>
      </c>
      <c r="K22" s="37" t="str">
        <f t="shared" ref="K22:K25" si="10">IF($F22=0,"",$I22/$F22)</f>
        <v/>
      </c>
      <c r="L22" s="37" t="str">
        <f t="shared" ref="L22:L25" si="11">IF($F22=0,"",$J22/$F22)</f>
        <v/>
      </c>
    </row>
    <row r="23" spans="2:12" x14ac:dyDescent="0.25">
      <c r="B23" s="1" t="s">
        <v>5</v>
      </c>
      <c r="C23" s="44" t="s">
        <v>8</v>
      </c>
      <c r="D23" s="36">
        <f t="shared" ref="D23:J23" si="12">D7+D15</f>
        <v>0</v>
      </c>
      <c r="E23" s="36">
        <f t="shared" si="12"/>
        <v>0</v>
      </c>
      <c r="F23" s="36">
        <f t="shared" si="12"/>
        <v>0</v>
      </c>
      <c r="G23" s="36">
        <f t="shared" si="12"/>
        <v>0</v>
      </c>
      <c r="H23" s="36">
        <f t="shared" si="12"/>
        <v>0</v>
      </c>
      <c r="I23" s="36">
        <f t="shared" si="12"/>
        <v>0</v>
      </c>
      <c r="J23" s="36">
        <f t="shared" si="12"/>
        <v>0</v>
      </c>
      <c r="K23" s="37" t="str">
        <f t="shared" si="10"/>
        <v/>
      </c>
      <c r="L23" s="37" t="str">
        <f t="shared" si="11"/>
        <v/>
      </c>
    </row>
    <row r="24" spans="2:12" ht="15.75" thickBot="1" x14ac:dyDescent="0.3">
      <c r="B24" s="2" t="s">
        <v>6</v>
      </c>
      <c r="C24" s="45" t="s">
        <v>8</v>
      </c>
      <c r="D24" s="38">
        <f t="shared" ref="D24:J24" si="13">D8+D16</f>
        <v>0</v>
      </c>
      <c r="E24" s="38">
        <f t="shared" si="13"/>
        <v>0</v>
      </c>
      <c r="F24" s="38">
        <f t="shared" si="13"/>
        <v>0</v>
      </c>
      <c r="G24" s="38">
        <f t="shared" si="13"/>
        <v>0</v>
      </c>
      <c r="H24" s="38">
        <f t="shared" si="13"/>
        <v>0</v>
      </c>
      <c r="I24" s="38">
        <f t="shared" si="13"/>
        <v>0</v>
      </c>
      <c r="J24" s="38">
        <f t="shared" si="13"/>
        <v>0</v>
      </c>
      <c r="K24" s="39" t="str">
        <f t="shared" si="10"/>
        <v/>
      </c>
      <c r="L24" s="39" t="str">
        <f t="shared" si="11"/>
        <v/>
      </c>
    </row>
    <row r="25" spans="2:12" ht="15.75" thickTop="1" x14ac:dyDescent="0.25">
      <c r="B25" s="3" t="s">
        <v>7</v>
      </c>
      <c r="C25" s="46" t="s">
        <v>8</v>
      </c>
      <c r="D25" s="40">
        <f t="shared" ref="D25:J25" si="14">D9+D17</f>
        <v>0</v>
      </c>
      <c r="E25" s="40">
        <f t="shared" si="14"/>
        <v>0</v>
      </c>
      <c r="F25" s="40">
        <f t="shared" si="14"/>
        <v>0</v>
      </c>
      <c r="G25" s="40">
        <f t="shared" si="14"/>
        <v>0</v>
      </c>
      <c r="H25" s="40">
        <f t="shared" si="14"/>
        <v>0</v>
      </c>
      <c r="I25" s="40">
        <f t="shared" si="14"/>
        <v>0</v>
      </c>
      <c r="J25" s="40">
        <f t="shared" si="14"/>
        <v>0</v>
      </c>
      <c r="K25" s="41" t="str">
        <f t="shared" si="10"/>
        <v/>
      </c>
      <c r="L25" s="41" t="str">
        <f t="shared" si="11"/>
        <v/>
      </c>
    </row>
    <row r="27" spans="2:12" x14ac:dyDescent="0.25">
      <c r="B27" s="56" t="s">
        <v>116</v>
      </c>
    </row>
    <row r="29" spans="2:12" x14ac:dyDescent="0.25">
      <c r="B29" s="56" t="s">
        <v>112</v>
      </c>
      <c r="G29" s="56" t="s">
        <v>113</v>
      </c>
    </row>
    <row r="31" spans="2:12" ht="128.25" customHeight="1" x14ac:dyDescent="0.25">
      <c r="B31" s="172"/>
      <c r="C31" s="173"/>
      <c r="D31" s="174"/>
      <c r="G31" s="172"/>
      <c r="H31" s="173"/>
      <c r="I31" s="173"/>
      <c r="J31" s="174"/>
    </row>
  </sheetData>
  <mergeCells count="2">
    <mergeCell ref="G31:J31"/>
    <mergeCell ref="B31:D3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7D27-CEC5-402E-8B90-F66DC41C369B}">
  <sheetPr>
    <tabColor theme="4" tint="-0.249977111117893"/>
  </sheetPr>
  <dimension ref="B4:D13"/>
  <sheetViews>
    <sheetView workbookViewId="0"/>
  </sheetViews>
  <sheetFormatPr defaultRowHeight="15" x14ac:dyDescent="0.25"/>
  <cols>
    <col min="2" max="2" width="39.28515625" customWidth="1"/>
    <col min="3" max="4" width="14.5703125" customWidth="1"/>
  </cols>
  <sheetData>
    <row r="4" spans="2:4" x14ac:dyDescent="0.25">
      <c r="B4" s="130" t="s">
        <v>225</v>
      </c>
      <c r="C4" s="131" t="s">
        <v>226</v>
      </c>
      <c r="D4" s="131" t="s">
        <v>227</v>
      </c>
    </row>
    <row r="5" spans="2:4" ht="30" x14ac:dyDescent="0.25">
      <c r="B5" s="132" t="s">
        <v>244</v>
      </c>
      <c r="C5" s="134"/>
      <c r="D5" s="134"/>
    </row>
    <row r="6" spans="2:4" ht="30" x14ac:dyDescent="0.25">
      <c r="B6" s="132" t="s">
        <v>245</v>
      </c>
      <c r="C6" s="134"/>
      <c r="D6" s="134"/>
    </row>
    <row r="7" spans="2:4" ht="30" x14ac:dyDescent="0.25">
      <c r="B7" s="132" t="s">
        <v>228</v>
      </c>
      <c r="C7" s="134"/>
      <c r="D7" s="134"/>
    </row>
    <row r="8" spans="2:4" x14ac:dyDescent="0.25">
      <c r="B8" s="133" t="s">
        <v>229</v>
      </c>
      <c r="C8" s="135"/>
      <c r="D8" s="135"/>
    </row>
    <row r="11" spans="2:4" x14ac:dyDescent="0.25">
      <c r="B11" s="56" t="s">
        <v>230</v>
      </c>
    </row>
    <row r="13" spans="2:4" ht="87.75" customHeight="1" x14ac:dyDescent="0.25">
      <c r="B13" s="172"/>
      <c r="C13" s="173"/>
      <c r="D13" s="174"/>
    </row>
  </sheetData>
  <mergeCells count="1">
    <mergeCell ref="B13:D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7E32-5D1B-47ED-B574-EB77D477CE91}">
  <sheetPr>
    <tabColor rgb="FFFF0000"/>
  </sheetPr>
  <dimension ref="B3:P11"/>
  <sheetViews>
    <sheetView workbookViewId="0">
      <selection activeCell="C5" sqref="C5"/>
    </sheetView>
  </sheetViews>
  <sheetFormatPr defaultRowHeight="15" x14ac:dyDescent="0.25"/>
  <cols>
    <col min="2" max="2" width="30.42578125" style="29" customWidth="1"/>
    <col min="3" max="3" width="104.42578125" customWidth="1"/>
    <col min="5" max="5" width="4.140625" customWidth="1"/>
    <col min="6" max="16" width="8" customWidth="1"/>
  </cols>
  <sheetData>
    <row r="3" spans="2:16" x14ac:dyDescent="0.25">
      <c r="B3" s="136" t="s">
        <v>233</v>
      </c>
      <c r="C3" t="s">
        <v>234</v>
      </c>
    </row>
    <row r="5" spans="2:16" ht="93" customHeight="1" x14ac:dyDescent="0.25">
      <c r="B5" s="136" t="s">
        <v>235</v>
      </c>
      <c r="C5" s="149" t="s">
        <v>309</v>
      </c>
      <c r="D5" s="28"/>
      <c r="E5" s="28"/>
      <c r="F5" s="28"/>
      <c r="G5" s="28"/>
      <c r="H5" s="28"/>
      <c r="I5" s="28"/>
      <c r="J5" s="28"/>
      <c r="K5" s="28"/>
      <c r="L5" s="28"/>
      <c r="M5" s="28"/>
      <c r="N5" s="28"/>
      <c r="O5" s="28"/>
      <c r="P5" s="28"/>
    </row>
    <row r="7" spans="2:16" ht="45" x14ac:dyDescent="0.25">
      <c r="B7" s="136" t="s">
        <v>236</v>
      </c>
      <c r="C7" s="28" t="s">
        <v>249</v>
      </c>
    </row>
    <row r="9" spans="2:16" ht="88.5" customHeight="1" x14ac:dyDescent="0.25">
      <c r="B9" s="137" t="s">
        <v>237</v>
      </c>
      <c r="C9" s="143" t="s">
        <v>238</v>
      </c>
      <c r="D9" s="144"/>
      <c r="E9" s="144"/>
      <c r="F9" s="144"/>
      <c r="G9" s="144"/>
      <c r="H9" s="144"/>
      <c r="I9" s="144"/>
      <c r="J9" s="144"/>
      <c r="K9" s="144"/>
      <c r="L9" s="144"/>
      <c r="M9" s="144"/>
      <c r="N9" s="144"/>
      <c r="O9" s="144"/>
      <c r="P9" s="145"/>
    </row>
    <row r="11" spans="2:16" ht="88.5" customHeight="1" x14ac:dyDescent="0.25">
      <c r="B11" s="137" t="s">
        <v>239</v>
      </c>
      <c r="C11" s="143" t="s">
        <v>238</v>
      </c>
      <c r="D11" s="144"/>
      <c r="E11" s="144"/>
      <c r="F11" s="144"/>
      <c r="G11" s="144"/>
      <c r="H11" s="144"/>
      <c r="I11" s="144"/>
      <c r="J11" s="144"/>
      <c r="K11" s="144"/>
      <c r="L11" s="144"/>
      <c r="M11" s="144"/>
      <c r="N11" s="144"/>
      <c r="O11" s="144"/>
      <c r="P11" s="14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66F1-4397-496F-8FC5-ECC1854DF989}">
  <sheetPr>
    <tabColor theme="5" tint="-0.249977111117893"/>
    <pageSetUpPr fitToPage="1"/>
  </sheetPr>
  <dimension ref="A1:N58"/>
  <sheetViews>
    <sheetView workbookViewId="0"/>
  </sheetViews>
  <sheetFormatPr defaultRowHeight="15" x14ac:dyDescent="0.25"/>
  <cols>
    <col min="1" max="1" width="69" customWidth="1"/>
    <col min="2" max="2" width="14.85546875" customWidth="1"/>
    <col min="3" max="3" width="14.42578125" customWidth="1"/>
    <col min="4" max="4" width="12.42578125" customWidth="1"/>
    <col min="5" max="6" width="13.85546875" customWidth="1"/>
    <col min="7" max="7" width="22.28515625" customWidth="1"/>
    <col min="8" max="8" width="72.5703125" customWidth="1"/>
    <col min="9" max="9" width="5.140625" customWidth="1"/>
    <col min="10" max="10" width="129" customWidth="1"/>
  </cols>
  <sheetData>
    <row r="1" spans="1:10" ht="21" x14ac:dyDescent="0.35">
      <c r="A1" s="57" t="s">
        <v>119</v>
      </c>
      <c r="C1" s="58"/>
      <c r="D1" s="58"/>
    </row>
    <row r="2" spans="1:10" x14ac:dyDescent="0.25">
      <c r="A2" s="56" t="s">
        <v>120</v>
      </c>
      <c r="C2" s="58"/>
      <c r="D2" s="58"/>
    </row>
    <row r="3" spans="1:10" ht="15.75" thickBot="1" x14ac:dyDescent="0.3">
      <c r="A3" s="56"/>
      <c r="C3" s="58"/>
      <c r="D3" s="58"/>
    </row>
    <row r="4" spans="1:10" ht="47.1" customHeight="1" thickBot="1" x14ac:dyDescent="0.3">
      <c r="A4" s="140" t="s">
        <v>243</v>
      </c>
      <c r="B4" s="146">
        <v>0</v>
      </c>
      <c r="D4" s="138"/>
      <c r="E4" s="139"/>
      <c r="F4" s="139"/>
      <c r="G4" s="139"/>
      <c r="H4" s="139"/>
      <c r="J4" s="148" t="s">
        <v>250</v>
      </c>
    </row>
    <row r="5" spans="1:10" ht="14.45" customHeight="1" thickBot="1" x14ac:dyDescent="0.3">
      <c r="A5" s="141"/>
    </row>
    <row r="6" spans="1:10" ht="17.25" customHeight="1" thickBot="1" x14ac:dyDescent="0.3">
      <c r="A6" s="140" t="s">
        <v>240</v>
      </c>
      <c r="B6" s="147"/>
      <c r="C6" s="142"/>
      <c r="J6" s="73" t="s">
        <v>241</v>
      </c>
    </row>
    <row r="7" spans="1:10" ht="15.75" thickBot="1" x14ac:dyDescent="0.3"/>
    <row r="8" spans="1:10" ht="79.5" thickBot="1" x14ac:dyDescent="0.3">
      <c r="A8" s="59" t="s">
        <v>121</v>
      </c>
      <c r="B8" s="60" t="s">
        <v>117</v>
      </c>
      <c r="C8" s="61" t="s">
        <v>122</v>
      </c>
      <c r="D8" s="61" t="s">
        <v>123</v>
      </c>
      <c r="E8" s="61" t="s">
        <v>124</v>
      </c>
      <c r="F8" s="61" t="s">
        <v>125</v>
      </c>
      <c r="G8" s="62" t="s">
        <v>126</v>
      </c>
      <c r="H8" s="62" t="s">
        <v>127</v>
      </c>
      <c r="J8" s="63" t="s">
        <v>128</v>
      </c>
    </row>
    <row r="9" spans="1:10" ht="15.75" x14ac:dyDescent="0.25">
      <c r="A9" s="64" t="s">
        <v>129</v>
      </c>
      <c r="B9" s="65"/>
      <c r="C9" s="66"/>
      <c r="D9" s="66"/>
      <c r="E9" s="66"/>
      <c r="F9" s="66"/>
      <c r="G9" s="67"/>
      <c r="H9" s="67"/>
      <c r="J9" s="68"/>
    </row>
    <row r="10" spans="1:10" ht="15.75" x14ac:dyDescent="0.25">
      <c r="A10" s="69" t="s">
        <v>130</v>
      </c>
      <c r="B10" s="70">
        <f>SUM(C10:G10)</f>
        <v>0</v>
      </c>
      <c r="C10" s="71"/>
      <c r="D10" s="71"/>
      <c r="E10" s="71"/>
      <c r="F10" s="71"/>
      <c r="G10" s="71"/>
      <c r="H10" s="72"/>
      <c r="J10" s="73" t="s">
        <v>131</v>
      </c>
    </row>
    <row r="11" spans="1:10" ht="15.75" x14ac:dyDescent="0.25">
      <c r="A11" s="74" t="s">
        <v>132</v>
      </c>
      <c r="B11" s="70">
        <f t="shared" ref="B11:B15" si="0">SUM(C11:G11)</f>
        <v>0</v>
      </c>
      <c r="C11" s="75"/>
      <c r="D11" s="75"/>
      <c r="E11" s="75"/>
      <c r="F11" s="75"/>
      <c r="G11" s="75"/>
      <c r="H11" s="76"/>
      <c r="J11" s="73" t="s">
        <v>133</v>
      </c>
    </row>
    <row r="12" spans="1:10" ht="15.75" x14ac:dyDescent="0.25">
      <c r="A12" s="74" t="s">
        <v>134</v>
      </c>
      <c r="B12" s="70">
        <f t="shared" si="0"/>
        <v>0</v>
      </c>
      <c r="C12" s="75"/>
      <c r="D12" s="75"/>
      <c r="E12" s="75"/>
      <c r="F12" s="75"/>
      <c r="G12" s="75"/>
      <c r="H12" s="76"/>
      <c r="J12" s="73" t="s">
        <v>135</v>
      </c>
    </row>
    <row r="13" spans="1:10" ht="15.75" x14ac:dyDescent="0.25">
      <c r="A13" s="74" t="s">
        <v>136</v>
      </c>
      <c r="B13" s="70">
        <f>SUM(C13:G13)</f>
        <v>0</v>
      </c>
      <c r="C13" s="75"/>
      <c r="D13" s="75"/>
      <c r="E13" s="75"/>
      <c r="F13" s="75"/>
      <c r="G13" s="75"/>
      <c r="H13" s="76"/>
      <c r="J13" s="73" t="s">
        <v>137</v>
      </c>
    </row>
    <row r="14" spans="1:10" ht="15.75" x14ac:dyDescent="0.25">
      <c r="A14" s="74" t="s">
        <v>138</v>
      </c>
      <c r="B14" s="70">
        <f>SUM(C14:G14)</f>
        <v>0</v>
      </c>
      <c r="C14" s="75"/>
      <c r="D14" s="75"/>
      <c r="E14" s="75"/>
      <c r="F14" s="75"/>
      <c r="G14" s="75"/>
      <c r="H14" s="76"/>
      <c r="J14" s="73" t="s">
        <v>139</v>
      </c>
    </row>
    <row r="15" spans="1:10" ht="16.5" thickBot="1" x14ac:dyDescent="0.3">
      <c r="A15" s="77" t="s">
        <v>140</v>
      </c>
      <c r="B15" s="129">
        <f t="shared" si="0"/>
        <v>0</v>
      </c>
      <c r="C15" s="79">
        <f>SUM(C10:C14)</f>
        <v>0</v>
      </c>
      <c r="D15" s="79">
        <f>SUM(D10:D14)</f>
        <v>0</v>
      </c>
      <c r="E15" s="79">
        <f>SUM(E10:E14)</f>
        <v>0</v>
      </c>
      <c r="F15" s="79">
        <f>SUM(F10:F14)</f>
        <v>0</v>
      </c>
      <c r="G15" s="79">
        <f>SUM(G10:G14)</f>
        <v>0</v>
      </c>
      <c r="H15" s="80"/>
      <c r="J15" s="81" t="s">
        <v>141</v>
      </c>
    </row>
    <row r="16" spans="1:10" ht="16.5" thickBot="1" x14ac:dyDescent="0.3">
      <c r="A16" s="82"/>
      <c r="B16" s="83"/>
      <c r="H16" s="84"/>
    </row>
    <row r="17" spans="1:14" ht="35.1" customHeight="1" x14ac:dyDescent="0.25">
      <c r="A17" s="59" t="s">
        <v>142</v>
      </c>
      <c r="B17" s="60" t="str">
        <f>B$8</f>
        <v>Total</v>
      </c>
      <c r="C17" s="60" t="str">
        <f t="shared" ref="C17:H17" si="1">C$8</f>
        <v>Day 2:1</v>
      </c>
      <c r="D17" s="60" t="str">
        <f t="shared" si="1"/>
        <v>Day 1:1</v>
      </c>
      <c r="E17" s="60" t="str">
        <f t="shared" si="1"/>
        <v>Day Small Group</v>
      </c>
      <c r="F17" s="60" t="str">
        <f t="shared" si="1"/>
        <v>Day Large Group</v>
      </c>
      <c r="G17" s="85" t="str">
        <f t="shared" si="1"/>
        <v>Day Services Combined (only use this column if unable provide data separately by service)</v>
      </c>
      <c r="H17" s="86" t="str">
        <f t="shared" si="1"/>
        <v>NOTES (Enter additional notes/comments here)</v>
      </c>
      <c r="J17" s="68"/>
    </row>
    <row r="18" spans="1:14" ht="15.75" x14ac:dyDescent="0.25">
      <c r="A18" s="87" t="s">
        <v>143</v>
      </c>
      <c r="B18" s="88">
        <f>SUM(C18:G18)</f>
        <v>0</v>
      </c>
      <c r="C18" s="89"/>
      <c r="D18" s="89"/>
      <c r="E18" s="89"/>
      <c r="F18" s="89"/>
      <c r="G18" s="90"/>
      <c r="H18" s="91"/>
      <c r="J18" s="73" t="s">
        <v>144</v>
      </c>
    </row>
    <row r="19" spans="1:14" ht="15.75" x14ac:dyDescent="0.25">
      <c r="A19" s="87" t="s">
        <v>145</v>
      </c>
      <c r="B19" s="88">
        <f t="shared" ref="B19:B22" si="2">SUM(C19:G19)</f>
        <v>0</v>
      </c>
      <c r="C19" s="89"/>
      <c r="D19" s="89"/>
      <c r="E19" s="89"/>
      <c r="F19" s="89"/>
      <c r="G19" s="90"/>
      <c r="H19" s="76"/>
      <c r="J19" s="73" t="s">
        <v>146</v>
      </c>
    </row>
    <row r="20" spans="1:14" ht="15.75" x14ac:dyDescent="0.25">
      <c r="A20" s="87" t="s">
        <v>147</v>
      </c>
      <c r="B20" s="88">
        <f t="shared" si="2"/>
        <v>0</v>
      </c>
      <c r="C20" s="89"/>
      <c r="D20" s="89"/>
      <c r="E20" s="89"/>
      <c r="F20" s="89"/>
      <c r="G20" s="90"/>
      <c r="H20" s="91"/>
      <c r="J20" s="73" t="s">
        <v>148</v>
      </c>
    </row>
    <row r="21" spans="1:14" ht="15.75" x14ac:dyDescent="0.25">
      <c r="A21" s="87" t="s">
        <v>149</v>
      </c>
      <c r="B21" s="88">
        <f t="shared" si="2"/>
        <v>0</v>
      </c>
      <c r="C21" s="88">
        <f>SUM(C18:C20)</f>
        <v>0</v>
      </c>
      <c r="D21" s="88">
        <f t="shared" ref="D21:G21" si="3">SUM(D18:D20)</f>
        <v>0</v>
      </c>
      <c r="E21" s="88">
        <f t="shared" si="3"/>
        <v>0</v>
      </c>
      <c r="F21" s="88">
        <f t="shared" si="3"/>
        <v>0</v>
      </c>
      <c r="G21" s="88">
        <f t="shared" si="3"/>
        <v>0</v>
      </c>
      <c r="H21" s="92"/>
      <c r="J21" s="68"/>
    </row>
    <row r="22" spans="1:14" ht="15.75" x14ac:dyDescent="0.25">
      <c r="A22" s="87" t="s">
        <v>150</v>
      </c>
      <c r="B22" s="93">
        <f t="shared" si="2"/>
        <v>0</v>
      </c>
      <c r="C22" s="93">
        <f>C18/2080</f>
        <v>0</v>
      </c>
      <c r="D22" s="93">
        <f>D18/2080</f>
        <v>0</v>
      </c>
      <c r="E22" s="93">
        <f>E18/2080</f>
        <v>0</v>
      </c>
      <c r="F22" s="93">
        <f>F18/2080</f>
        <v>0</v>
      </c>
      <c r="G22" s="93">
        <f>G18/2080</f>
        <v>0</v>
      </c>
      <c r="H22" s="92"/>
      <c r="J22" s="81" t="s">
        <v>151</v>
      </c>
    </row>
    <row r="23" spans="1:14" ht="16.5" thickBot="1" x14ac:dyDescent="0.3">
      <c r="A23" s="94" t="s">
        <v>152</v>
      </c>
      <c r="B23" s="95" t="str">
        <f>IFERROR(B10/B18,"")</f>
        <v/>
      </c>
      <c r="C23" s="95" t="str">
        <f t="shared" ref="C23:G23" si="4">IFERROR(C10/C18,"")</f>
        <v/>
      </c>
      <c r="D23" s="95" t="str">
        <f t="shared" si="4"/>
        <v/>
      </c>
      <c r="E23" s="95" t="str">
        <f t="shared" si="4"/>
        <v/>
      </c>
      <c r="F23" s="95" t="str">
        <f t="shared" si="4"/>
        <v/>
      </c>
      <c r="G23" s="95" t="str">
        <f t="shared" si="4"/>
        <v/>
      </c>
      <c r="H23" s="96"/>
      <c r="J23" s="81" t="s">
        <v>153</v>
      </c>
    </row>
    <row r="24" spans="1:14" ht="16.5" thickBot="1" x14ac:dyDescent="0.3">
      <c r="A24" s="94" t="s">
        <v>154</v>
      </c>
      <c r="B24" s="95" t="str">
        <f>IFERROR(B15/B21,"")</f>
        <v/>
      </c>
      <c r="C24" s="95" t="str">
        <f>IFERROR(C15/C21,"")</f>
        <v/>
      </c>
      <c r="D24" s="95" t="str">
        <f t="shared" ref="D24:G24" si="5">IFERROR(D15/D21,"")</f>
        <v/>
      </c>
      <c r="E24" s="95" t="str">
        <f t="shared" si="5"/>
        <v/>
      </c>
      <c r="F24" s="95" t="str">
        <f t="shared" si="5"/>
        <v/>
      </c>
      <c r="G24" s="95" t="str">
        <f t="shared" si="5"/>
        <v/>
      </c>
      <c r="H24" s="97"/>
      <c r="J24" s="81"/>
    </row>
    <row r="25" spans="1:14" ht="15.75" x14ac:dyDescent="0.25">
      <c r="A25" s="82"/>
      <c r="B25" s="98"/>
      <c r="C25" s="98"/>
      <c r="D25" s="98"/>
      <c r="E25" s="98"/>
      <c r="F25" s="98"/>
      <c r="G25" s="98"/>
      <c r="H25" s="84"/>
    </row>
    <row r="26" spans="1:14" ht="94.5" x14ac:dyDescent="0.25">
      <c r="A26" s="99" t="s">
        <v>155</v>
      </c>
      <c r="B26" s="100"/>
      <c r="C26" s="100" t="str">
        <f t="shared" ref="C26:H26" si="6">C$8</f>
        <v>Day 2:1</v>
      </c>
      <c r="D26" s="100" t="str">
        <f t="shared" si="6"/>
        <v>Day 1:1</v>
      </c>
      <c r="E26" s="100" t="str">
        <f t="shared" si="6"/>
        <v>Day Small Group</v>
      </c>
      <c r="F26" s="101" t="str">
        <f t="shared" si="6"/>
        <v>Day Large Group</v>
      </c>
      <c r="G26" s="101" t="str">
        <f t="shared" si="6"/>
        <v>Day Services Combined (only use this column if unable provide data separately by service)</v>
      </c>
      <c r="H26" s="101" t="str">
        <f t="shared" si="6"/>
        <v>NOTES (Enter additional notes/comments here)</v>
      </c>
      <c r="J26" s="102" t="s">
        <v>156</v>
      </c>
    </row>
    <row r="27" spans="1:14" ht="15.75" x14ac:dyDescent="0.25">
      <c r="A27" s="87" t="s">
        <v>157</v>
      </c>
      <c r="B27" s="103"/>
      <c r="C27" s="89"/>
      <c r="D27" s="89"/>
      <c r="E27" s="89"/>
      <c r="F27" s="89"/>
      <c r="G27" s="89"/>
      <c r="H27" s="104"/>
      <c r="J27" s="73" t="s">
        <v>158</v>
      </c>
    </row>
    <row r="28" spans="1:14" ht="15.75" x14ac:dyDescent="0.25">
      <c r="A28" s="87" t="s">
        <v>159</v>
      </c>
      <c r="B28" s="105"/>
      <c r="C28" s="89"/>
      <c r="D28" s="89"/>
      <c r="E28" s="89"/>
      <c r="F28" s="89"/>
      <c r="G28" s="89"/>
      <c r="H28" s="104"/>
      <c r="J28" s="73" t="s">
        <v>160</v>
      </c>
    </row>
    <row r="29" spans="1:14" ht="15.75" x14ac:dyDescent="0.25">
      <c r="A29" s="87" t="s">
        <v>161</v>
      </c>
      <c r="B29" s="105"/>
      <c r="C29" s="89"/>
      <c r="D29" s="89"/>
      <c r="E29" s="89"/>
      <c r="F29" s="89"/>
      <c r="G29" s="89"/>
      <c r="H29" s="104"/>
      <c r="J29" s="73" t="s">
        <v>162</v>
      </c>
    </row>
    <row r="30" spans="1:14" ht="15.75" x14ac:dyDescent="0.25">
      <c r="A30" s="87" t="s">
        <v>163</v>
      </c>
      <c r="B30" s="105"/>
      <c r="C30" s="89"/>
      <c r="D30" s="89"/>
      <c r="E30" s="89"/>
      <c r="F30" s="89"/>
      <c r="G30" s="89"/>
      <c r="H30" s="104"/>
      <c r="J30" s="106" t="s">
        <v>164</v>
      </c>
      <c r="N30" s="58"/>
    </row>
    <row r="31" spans="1:14" ht="15.75" x14ac:dyDescent="0.25">
      <c r="A31" s="87" t="s">
        <v>165</v>
      </c>
      <c r="B31" s="105"/>
      <c r="C31" s="89"/>
      <c r="D31" s="89"/>
      <c r="E31" s="89"/>
      <c r="F31" s="107"/>
      <c r="G31" s="107"/>
      <c r="H31" s="108"/>
      <c r="J31" s="73" t="s">
        <v>166</v>
      </c>
    </row>
    <row r="32" spans="1:14" ht="15.75" x14ac:dyDescent="0.25">
      <c r="A32" s="87" t="s">
        <v>167</v>
      </c>
      <c r="B32" s="105"/>
      <c r="C32" s="89"/>
      <c r="D32" s="89"/>
      <c r="E32" s="89"/>
      <c r="F32" s="107"/>
      <c r="G32" s="107"/>
      <c r="H32" s="108"/>
      <c r="J32" s="73" t="s">
        <v>168</v>
      </c>
    </row>
    <row r="33" spans="1:10" ht="15.75" x14ac:dyDescent="0.25">
      <c r="A33" s="87" t="s">
        <v>169</v>
      </c>
      <c r="B33" s="105"/>
      <c r="C33" s="89"/>
      <c r="D33" s="89"/>
      <c r="E33" s="89"/>
      <c r="F33" s="107"/>
      <c r="G33" s="107"/>
      <c r="H33" s="108"/>
      <c r="J33" s="73" t="s">
        <v>170</v>
      </c>
    </row>
    <row r="34" spans="1:10" ht="15.75" x14ac:dyDescent="0.25">
      <c r="A34" s="109" t="s">
        <v>171</v>
      </c>
      <c r="B34" s="110"/>
      <c r="C34" s="110">
        <f>SUM(C27:C33)</f>
        <v>0</v>
      </c>
      <c r="D34" s="110">
        <f>SUM(D27:D33)</f>
        <v>0</v>
      </c>
      <c r="E34" s="110">
        <f>SUM(E27:E33)</f>
        <v>0</v>
      </c>
      <c r="F34" s="110">
        <f>SUM(F27:F33)</f>
        <v>0</v>
      </c>
      <c r="G34" s="110">
        <f>SUM(G27:G33)</f>
        <v>0</v>
      </c>
      <c r="H34" s="111"/>
      <c r="J34" s="81" t="s">
        <v>172</v>
      </c>
    </row>
    <row r="35" spans="1:10" ht="15.75" x14ac:dyDescent="0.25">
      <c r="A35" s="112" t="s">
        <v>173</v>
      </c>
      <c r="B35" s="113"/>
      <c r="C35" s="114"/>
      <c r="D35" s="114"/>
      <c r="E35" s="114"/>
      <c r="F35" s="114"/>
      <c r="G35" s="114"/>
      <c r="H35" s="115"/>
      <c r="J35" s="73" t="s">
        <v>174</v>
      </c>
    </row>
    <row r="36" spans="1:10" ht="15.75" x14ac:dyDescent="0.25">
      <c r="A36" s="116" t="s">
        <v>175</v>
      </c>
      <c r="B36" s="110"/>
      <c r="C36" s="110">
        <f t="shared" ref="C36:G36" si="7">C34+C35</f>
        <v>0</v>
      </c>
      <c r="D36" s="110">
        <f t="shared" si="7"/>
        <v>0</v>
      </c>
      <c r="E36" s="110">
        <f t="shared" si="7"/>
        <v>0</v>
      </c>
      <c r="F36" s="117">
        <f t="shared" si="7"/>
        <v>0</v>
      </c>
      <c r="G36" s="117">
        <f t="shared" si="7"/>
        <v>0</v>
      </c>
      <c r="H36" s="118"/>
      <c r="J36" s="68"/>
    </row>
    <row r="37" spans="1:10" ht="16.5" thickBot="1" x14ac:dyDescent="0.3">
      <c r="A37" s="119"/>
      <c r="B37" s="120"/>
      <c r="C37" s="120"/>
      <c r="D37" s="120"/>
      <c r="E37" s="120"/>
      <c r="F37" s="121"/>
      <c r="G37" s="121"/>
      <c r="H37" s="122"/>
      <c r="J37" s="68"/>
    </row>
    <row r="39" spans="1:10" ht="94.5" x14ac:dyDescent="0.25">
      <c r="A39" s="99" t="s">
        <v>176</v>
      </c>
      <c r="B39" s="100" t="s">
        <v>117</v>
      </c>
      <c r="C39" s="100" t="str">
        <f t="shared" ref="C39:H39" si="8">C$8</f>
        <v>Day 2:1</v>
      </c>
      <c r="D39" s="100" t="str">
        <f t="shared" si="8"/>
        <v>Day 1:1</v>
      </c>
      <c r="E39" s="100" t="str">
        <f t="shared" si="8"/>
        <v>Day Small Group</v>
      </c>
      <c r="F39" s="101" t="str">
        <f t="shared" si="8"/>
        <v>Day Large Group</v>
      </c>
      <c r="G39" s="101" t="str">
        <f t="shared" si="8"/>
        <v>Day Services Combined (only use this column if unable provide data separately by service)</v>
      </c>
      <c r="H39" s="101" t="str">
        <f t="shared" si="8"/>
        <v>NOTES (Enter additional notes/comments here)</v>
      </c>
      <c r="J39" s="102" t="s">
        <v>177</v>
      </c>
    </row>
    <row r="40" spans="1:10" ht="15.75" x14ac:dyDescent="0.25">
      <c r="A40" s="109" t="s">
        <v>178</v>
      </c>
      <c r="J40" s="102"/>
    </row>
    <row r="41" spans="1:10" ht="15.75" x14ac:dyDescent="0.25">
      <c r="A41" s="87" t="s">
        <v>179</v>
      </c>
      <c r="B41" s="123">
        <f>SUM(C41:G41)</f>
        <v>0</v>
      </c>
      <c r="C41" s="123">
        <f>C15</f>
        <v>0</v>
      </c>
      <c r="D41" s="123">
        <f t="shared" ref="D41:G41" si="9">D15</f>
        <v>0</v>
      </c>
      <c r="E41" s="123">
        <f t="shared" si="9"/>
        <v>0</v>
      </c>
      <c r="F41" s="123">
        <f t="shared" si="9"/>
        <v>0</v>
      </c>
      <c r="G41" s="123">
        <f t="shared" si="9"/>
        <v>0</v>
      </c>
      <c r="H41" s="124"/>
      <c r="J41" s="102" t="s">
        <v>180</v>
      </c>
    </row>
    <row r="42" spans="1:10" ht="15.75" x14ac:dyDescent="0.25">
      <c r="A42" s="87" t="s">
        <v>181</v>
      </c>
      <c r="B42" s="123"/>
      <c r="C42" s="125"/>
      <c r="D42" s="125"/>
      <c r="E42" s="125"/>
      <c r="F42" s="125"/>
      <c r="G42" s="125"/>
      <c r="H42" s="126"/>
      <c r="J42" s="73"/>
    </row>
    <row r="43" spans="1:10" ht="15.75" x14ac:dyDescent="0.25">
      <c r="A43" s="87" t="s">
        <v>182</v>
      </c>
      <c r="B43" s="123">
        <f t="shared" ref="B43:B56" si="10">SUM(C43:G43)</f>
        <v>0</v>
      </c>
      <c r="C43" s="127"/>
      <c r="D43" s="127"/>
      <c r="E43" s="127"/>
      <c r="F43" s="127"/>
      <c r="G43" s="127"/>
      <c r="H43" s="104"/>
      <c r="J43" s="73" t="s">
        <v>183</v>
      </c>
    </row>
    <row r="44" spans="1:10" ht="15.75" x14ac:dyDescent="0.25">
      <c r="A44" s="87" t="s">
        <v>184</v>
      </c>
      <c r="B44" s="123">
        <f t="shared" si="10"/>
        <v>0</v>
      </c>
      <c r="C44" s="127"/>
      <c r="D44" s="127"/>
      <c r="E44" s="127"/>
      <c r="F44" s="127"/>
      <c r="G44" s="127"/>
      <c r="H44" s="104"/>
      <c r="J44" s="73" t="s">
        <v>185</v>
      </c>
    </row>
    <row r="45" spans="1:10" ht="15.75" x14ac:dyDescent="0.25">
      <c r="A45" s="87" t="s">
        <v>186</v>
      </c>
      <c r="B45" s="123">
        <f t="shared" si="10"/>
        <v>0</v>
      </c>
      <c r="C45" s="127"/>
      <c r="D45" s="127"/>
      <c r="E45" s="127"/>
      <c r="F45" s="127"/>
      <c r="G45" s="127"/>
      <c r="H45" s="104"/>
      <c r="J45" s="73" t="s">
        <v>187</v>
      </c>
    </row>
    <row r="46" spans="1:10" ht="15.75" x14ac:dyDescent="0.25">
      <c r="A46" s="87" t="s">
        <v>188</v>
      </c>
      <c r="B46" s="123">
        <f t="shared" si="10"/>
        <v>0</v>
      </c>
      <c r="C46" s="127"/>
      <c r="D46" s="127"/>
      <c r="E46" s="127"/>
      <c r="F46" s="127"/>
      <c r="G46" s="127"/>
      <c r="H46" s="104"/>
      <c r="J46" s="73" t="s">
        <v>189</v>
      </c>
    </row>
    <row r="47" spans="1:10" ht="15.75" x14ac:dyDescent="0.25">
      <c r="A47" s="87" t="s">
        <v>190</v>
      </c>
      <c r="B47" s="123">
        <f t="shared" si="10"/>
        <v>0</v>
      </c>
      <c r="C47" s="127"/>
      <c r="D47" s="127"/>
      <c r="E47" s="127"/>
      <c r="F47" s="127"/>
      <c r="G47" s="127"/>
      <c r="H47" s="104"/>
      <c r="J47" s="73" t="s">
        <v>191</v>
      </c>
    </row>
    <row r="48" spans="1:10" ht="15.75" x14ac:dyDescent="0.25">
      <c r="A48" s="87" t="s">
        <v>192</v>
      </c>
      <c r="B48" s="123">
        <f t="shared" si="10"/>
        <v>0</v>
      </c>
      <c r="C48" s="127"/>
      <c r="D48" s="127"/>
      <c r="E48" s="127"/>
      <c r="F48" s="127"/>
      <c r="G48" s="127"/>
      <c r="H48" s="104"/>
      <c r="J48" s="73" t="s">
        <v>193</v>
      </c>
    </row>
    <row r="49" spans="1:10" ht="15.75" x14ac:dyDescent="0.25">
      <c r="A49" s="109" t="s">
        <v>194</v>
      </c>
      <c r="B49" s="123">
        <f t="shared" si="10"/>
        <v>0</v>
      </c>
      <c r="C49" s="127"/>
      <c r="D49" s="127"/>
      <c r="E49" s="127"/>
      <c r="F49" s="127"/>
      <c r="G49" s="127"/>
      <c r="H49" s="104"/>
      <c r="J49" s="73" t="s">
        <v>195</v>
      </c>
    </row>
    <row r="50" spans="1:10" ht="15.75" x14ac:dyDescent="0.25">
      <c r="A50" s="109" t="s">
        <v>196</v>
      </c>
      <c r="B50" s="123"/>
      <c r="C50" s="125"/>
      <c r="D50" s="125"/>
      <c r="E50" s="125"/>
      <c r="F50" s="125"/>
      <c r="G50" s="125"/>
      <c r="H50" s="126"/>
      <c r="J50" s="73"/>
    </row>
    <row r="51" spans="1:10" ht="15.75" x14ac:dyDescent="0.25">
      <c r="A51" s="87" t="s">
        <v>197</v>
      </c>
      <c r="B51" s="123">
        <f t="shared" si="10"/>
        <v>0</v>
      </c>
      <c r="C51" s="127"/>
      <c r="D51" s="127"/>
      <c r="E51" s="127"/>
      <c r="F51" s="127"/>
      <c r="G51" s="127"/>
      <c r="H51" s="104"/>
      <c r="J51" s="73" t="s">
        <v>198</v>
      </c>
    </row>
    <row r="52" spans="1:10" ht="15.75" x14ac:dyDescent="0.25">
      <c r="A52" s="87" t="s">
        <v>199</v>
      </c>
      <c r="B52" s="123">
        <f t="shared" si="10"/>
        <v>0</v>
      </c>
      <c r="C52" s="127"/>
      <c r="D52" s="127"/>
      <c r="E52" s="127"/>
      <c r="F52" s="127"/>
      <c r="G52" s="127"/>
      <c r="H52" s="104"/>
      <c r="J52" s="73" t="s">
        <v>200</v>
      </c>
    </row>
    <row r="53" spans="1:10" ht="15.75" x14ac:dyDescent="0.25">
      <c r="A53" s="87" t="s">
        <v>165</v>
      </c>
      <c r="B53" s="123">
        <f t="shared" si="10"/>
        <v>0</v>
      </c>
      <c r="C53" s="127"/>
      <c r="D53" s="127"/>
      <c r="E53" s="127"/>
      <c r="F53" s="127"/>
      <c r="G53" s="127"/>
      <c r="H53" s="104"/>
      <c r="J53" s="73" t="s">
        <v>201</v>
      </c>
    </row>
    <row r="54" spans="1:10" ht="15.75" x14ac:dyDescent="0.25">
      <c r="A54" s="87" t="s">
        <v>202</v>
      </c>
      <c r="B54" s="123">
        <f t="shared" si="10"/>
        <v>0</v>
      </c>
      <c r="C54" s="127"/>
      <c r="D54" s="127"/>
      <c r="E54" s="127"/>
      <c r="F54" s="127"/>
      <c r="G54" s="127"/>
      <c r="H54" s="104"/>
      <c r="J54" s="73" t="s">
        <v>203</v>
      </c>
    </row>
    <row r="55" spans="1:10" ht="15.75" x14ac:dyDescent="0.25">
      <c r="A55" s="87" t="s">
        <v>204</v>
      </c>
      <c r="B55" s="123">
        <f t="shared" si="10"/>
        <v>0</v>
      </c>
      <c r="C55" s="127"/>
      <c r="D55" s="127"/>
      <c r="E55" s="127"/>
      <c r="F55" s="127"/>
      <c r="G55" s="127"/>
      <c r="H55" s="104"/>
      <c r="J55" s="73" t="s">
        <v>205</v>
      </c>
    </row>
    <row r="56" spans="1:10" ht="15.75" x14ac:dyDescent="0.25">
      <c r="A56" s="87" t="s">
        <v>169</v>
      </c>
      <c r="B56" s="123">
        <f t="shared" si="10"/>
        <v>0</v>
      </c>
      <c r="C56" s="127"/>
      <c r="D56" s="127"/>
      <c r="E56" s="127"/>
      <c r="F56" s="127"/>
      <c r="G56" s="127"/>
      <c r="H56" s="104"/>
      <c r="J56" s="73" t="s">
        <v>206</v>
      </c>
    </row>
    <row r="57" spans="1:10" ht="15.75" x14ac:dyDescent="0.25">
      <c r="A57" s="109" t="s">
        <v>207</v>
      </c>
      <c r="B57" s="128">
        <f>SUM(B41:B56)</f>
        <v>0</v>
      </c>
      <c r="C57" s="128">
        <f>SUM(C41:C56)</f>
        <v>0</v>
      </c>
      <c r="D57" s="128">
        <f t="shared" ref="D57:G57" si="11">SUM(D41:D56)</f>
        <v>0</v>
      </c>
      <c r="E57" s="128">
        <f t="shared" si="11"/>
        <v>0</v>
      </c>
      <c r="F57" s="128">
        <f t="shared" si="11"/>
        <v>0</v>
      </c>
      <c r="G57" s="128">
        <f t="shared" si="11"/>
        <v>0</v>
      </c>
      <c r="H57" s="111"/>
      <c r="J57" s="81" t="s">
        <v>208</v>
      </c>
    </row>
    <row r="58" spans="1:10" ht="16.5" thickBot="1" x14ac:dyDescent="0.3">
      <c r="A58" s="119"/>
      <c r="B58" s="120"/>
      <c r="C58" s="120"/>
      <c r="D58" s="120"/>
      <c r="E58" s="120"/>
      <c r="F58" s="121"/>
      <c r="G58" s="121"/>
      <c r="H58" s="122"/>
      <c r="J58" s="68"/>
    </row>
  </sheetData>
  <pageMargins left="0.7" right="0.7" top="0.75" bottom="0.75" header="0.3" footer="0.3"/>
  <pageSetup scale="4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6444-4A61-4616-9267-A24D5A894C5D}">
  <sheetPr>
    <tabColor theme="5" tint="-0.249977111117893"/>
    <pageSetUpPr fitToPage="1"/>
  </sheetPr>
  <dimension ref="A1:N58"/>
  <sheetViews>
    <sheetView workbookViewId="0"/>
  </sheetViews>
  <sheetFormatPr defaultRowHeight="15" x14ac:dyDescent="0.25"/>
  <cols>
    <col min="1" max="1" width="69" customWidth="1"/>
    <col min="2" max="2" width="14.85546875" customWidth="1"/>
    <col min="3" max="3" width="14.42578125" customWidth="1"/>
    <col min="4" max="4" width="12.42578125" customWidth="1"/>
    <col min="5" max="6" width="13.85546875" customWidth="1"/>
    <col min="7" max="7" width="22.28515625" customWidth="1"/>
    <col min="8" max="8" width="72.5703125" customWidth="1"/>
    <col min="9" max="9" width="5.140625" customWidth="1"/>
    <col min="10" max="10" width="129" customWidth="1"/>
  </cols>
  <sheetData>
    <row r="1" spans="1:10" ht="21" x14ac:dyDescent="0.35">
      <c r="A1" s="57" t="s">
        <v>209</v>
      </c>
      <c r="C1" s="58"/>
      <c r="D1" s="58"/>
    </row>
    <row r="2" spans="1:10" x14ac:dyDescent="0.25">
      <c r="A2" s="56" t="s">
        <v>120</v>
      </c>
      <c r="C2" s="58"/>
      <c r="D2" s="58"/>
    </row>
    <row r="3" spans="1:10" ht="15.75" thickBot="1" x14ac:dyDescent="0.3">
      <c r="A3" s="56"/>
      <c r="C3" s="58"/>
      <c r="D3" s="58"/>
    </row>
    <row r="4" spans="1:10" ht="47.1" customHeight="1" thickBot="1" x14ac:dyDescent="0.3">
      <c r="A4" s="140" t="s">
        <v>243</v>
      </c>
      <c r="B4" s="146">
        <v>0.8</v>
      </c>
      <c r="D4" s="138"/>
      <c r="E4" s="139"/>
      <c r="F4" s="139"/>
      <c r="G4" s="139"/>
      <c r="H4" s="139"/>
      <c r="J4" s="148" t="s">
        <v>250</v>
      </c>
    </row>
    <row r="5" spans="1:10" ht="14.45" customHeight="1" thickBot="1" x14ac:dyDescent="0.3">
      <c r="A5" s="141"/>
    </row>
    <row r="6" spans="1:10" ht="17.25" customHeight="1" thickBot="1" x14ac:dyDescent="0.3">
      <c r="A6" s="140" t="s">
        <v>240</v>
      </c>
      <c r="B6" s="147" t="s">
        <v>242</v>
      </c>
      <c r="C6" s="142"/>
      <c r="J6" s="73" t="s">
        <v>241</v>
      </c>
    </row>
    <row r="7" spans="1:10" ht="15.75" thickBot="1" x14ac:dyDescent="0.3">
      <c r="A7" s="56"/>
    </row>
    <row r="8" spans="1:10" ht="79.5" thickBot="1" x14ac:dyDescent="0.3">
      <c r="A8" s="59" t="s">
        <v>121</v>
      </c>
      <c r="B8" s="60" t="s">
        <v>117</v>
      </c>
      <c r="C8" s="61" t="s">
        <v>122</v>
      </c>
      <c r="D8" s="61" t="s">
        <v>123</v>
      </c>
      <c r="E8" s="61" t="s">
        <v>124</v>
      </c>
      <c r="F8" s="61" t="s">
        <v>125</v>
      </c>
      <c r="G8" s="62" t="s">
        <v>126</v>
      </c>
      <c r="H8" s="62" t="s">
        <v>127</v>
      </c>
      <c r="J8" s="63" t="s">
        <v>128</v>
      </c>
    </row>
    <row r="9" spans="1:10" ht="15.75" x14ac:dyDescent="0.25">
      <c r="A9" s="64" t="s">
        <v>129</v>
      </c>
      <c r="B9" s="65"/>
      <c r="C9" s="66"/>
      <c r="D9" s="66"/>
      <c r="E9" s="66"/>
      <c r="F9" s="66"/>
      <c r="G9" s="67"/>
      <c r="H9" s="67"/>
      <c r="J9" s="68"/>
    </row>
    <row r="10" spans="1:10" ht="15.75" x14ac:dyDescent="0.25">
      <c r="A10" s="69" t="s">
        <v>130</v>
      </c>
      <c r="B10" s="70">
        <f>SUM(C10:G10)</f>
        <v>4000000</v>
      </c>
      <c r="C10" s="71">
        <v>1000000</v>
      </c>
      <c r="D10" s="71">
        <v>1000000</v>
      </c>
      <c r="E10" s="71">
        <v>1000000</v>
      </c>
      <c r="F10" s="71">
        <v>1000000</v>
      </c>
      <c r="G10" s="71">
        <v>0</v>
      </c>
      <c r="H10" s="72"/>
      <c r="J10" s="73" t="s">
        <v>131</v>
      </c>
    </row>
    <row r="11" spans="1:10" ht="15.75" x14ac:dyDescent="0.25">
      <c r="A11" s="74" t="s">
        <v>132</v>
      </c>
      <c r="B11" s="70">
        <f t="shared" ref="B11:B15" si="0">SUM(C11:G11)</f>
        <v>600000</v>
      </c>
      <c r="C11" s="75">
        <f>100000*1.5</f>
        <v>150000</v>
      </c>
      <c r="D11" s="75">
        <f>100000*1.5</f>
        <v>150000</v>
      </c>
      <c r="E11" s="75">
        <v>0</v>
      </c>
      <c r="F11" s="75">
        <v>0</v>
      </c>
      <c r="G11" s="75">
        <f>200000*1.5</f>
        <v>300000</v>
      </c>
      <c r="H11" s="76" t="s">
        <v>210</v>
      </c>
      <c r="J11" s="73" t="s">
        <v>133</v>
      </c>
    </row>
    <row r="12" spans="1:10" ht="15.75" x14ac:dyDescent="0.25">
      <c r="A12" s="74" t="s">
        <v>134</v>
      </c>
      <c r="B12" s="70">
        <f t="shared" si="0"/>
        <v>20000</v>
      </c>
      <c r="C12" s="75">
        <v>5000</v>
      </c>
      <c r="D12" s="75">
        <v>5000</v>
      </c>
      <c r="E12" s="75">
        <v>5000</v>
      </c>
      <c r="F12" s="75">
        <v>5000</v>
      </c>
      <c r="G12" s="75">
        <v>0</v>
      </c>
      <c r="H12" s="76"/>
      <c r="J12" s="73" t="s">
        <v>135</v>
      </c>
    </row>
    <row r="13" spans="1:10" ht="15.75" x14ac:dyDescent="0.25">
      <c r="A13" s="74" t="s">
        <v>136</v>
      </c>
      <c r="B13" s="70">
        <f>SUM(C13:G13)</f>
        <v>80000</v>
      </c>
      <c r="C13" s="75">
        <v>20000</v>
      </c>
      <c r="D13" s="75">
        <v>20000</v>
      </c>
      <c r="E13" s="75">
        <v>20000</v>
      </c>
      <c r="F13" s="75">
        <v>20000</v>
      </c>
      <c r="G13" s="75">
        <v>0</v>
      </c>
      <c r="H13" s="76"/>
      <c r="J13" s="73" t="s">
        <v>137</v>
      </c>
    </row>
    <row r="14" spans="1:10" ht="15.75" x14ac:dyDescent="0.25">
      <c r="A14" s="74" t="s">
        <v>138</v>
      </c>
      <c r="B14" s="70">
        <f>SUM(C14:G14)</f>
        <v>0</v>
      </c>
      <c r="C14" s="75">
        <v>0</v>
      </c>
      <c r="D14" s="75">
        <v>0</v>
      </c>
      <c r="E14" s="75">
        <v>0</v>
      </c>
      <c r="F14" s="75">
        <v>0</v>
      </c>
      <c r="G14" s="75">
        <v>0</v>
      </c>
      <c r="H14" s="76"/>
      <c r="J14" s="73" t="s">
        <v>139</v>
      </c>
    </row>
    <row r="15" spans="1:10" ht="16.5" thickBot="1" x14ac:dyDescent="0.3">
      <c r="A15" s="77" t="s">
        <v>140</v>
      </c>
      <c r="B15" s="78">
        <f t="shared" si="0"/>
        <v>4700000</v>
      </c>
      <c r="C15" s="79">
        <f>SUM(C10:C14)</f>
        <v>1175000</v>
      </c>
      <c r="D15" s="79">
        <f>SUM(D10:D14)</f>
        <v>1175000</v>
      </c>
      <c r="E15" s="79">
        <f>SUM(E10:E14)</f>
        <v>1025000</v>
      </c>
      <c r="F15" s="79">
        <f>SUM(F10:F14)</f>
        <v>1025000</v>
      </c>
      <c r="G15" s="79">
        <f>SUM(G10:G14)</f>
        <v>300000</v>
      </c>
      <c r="H15" s="80"/>
      <c r="J15" s="81" t="s">
        <v>141</v>
      </c>
    </row>
    <row r="16" spans="1:10" ht="16.5" thickBot="1" x14ac:dyDescent="0.3">
      <c r="A16" s="82"/>
      <c r="B16" s="83"/>
      <c r="H16" s="84"/>
    </row>
    <row r="17" spans="1:14" ht="35.1" customHeight="1" x14ac:dyDescent="0.25">
      <c r="A17" s="59" t="s">
        <v>142</v>
      </c>
      <c r="B17" s="60" t="str">
        <f>B$8</f>
        <v>Total</v>
      </c>
      <c r="C17" s="60" t="str">
        <f t="shared" ref="C17:H17" si="1">C$8</f>
        <v>Day 2:1</v>
      </c>
      <c r="D17" s="60" t="str">
        <f t="shared" si="1"/>
        <v>Day 1:1</v>
      </c>
      <c r="E17" s="60" t="str">
        <f t="shared" si="1"/>
        <v>Day Small Group</v>
      </c>
      <c r="F17" s="60" t="str">
        <f t="shared" si="1"/>
        <v>Day Large Group</v>
      </c>
      <c r="G17" s="85" t="str">
        <f t="shared" si="1"/>
        <v>Day Services Combined (only use this column if unable provide data separately by service)</v>
      </c>
      <c r="H17" s="86" t="str">
        <f t="shared" si="1"/>
        <v>NOTES (Enter additional notes/comments here)</v>
      </c>
      <c r="J17" s="68"/>
    </row>
    <row r="18" spans="1:14" ht="15.75" x14ac:dyDescent="0.25">
      <c r="A18" s="87" t="s">
        <v>143</v>
      </c>
      <c r="B18" s="88">
        <f>SUM(C18:G18)</f>
        <v>166400</v>
      </c>
      <c r="C18" s="89">
        <f>2080*20</f>
        <v>41600</v>
      </c>
      <c r="D18" s="89">
        <f t="shared" ref="D18:F18" si="2">2080*20</f>
        <v>41600</v>
      </c>
      <c r="E18" s="89">
        <f t="shared" si="2"/>
        <v>41600</v>
      </c>
      <c r="F18" s="89">
        <f t="shared" si="2"/>
        <v>41600</v>
      </c>
      <c r="G18" s="90">
        <v>0</v>
      </c>
      <c r="H18" s="91"/>
      <c r="J18" s="73" t="s">
        <v>144</v>
      </c>
    </row>
    <row r="19" spans="1:14" ht="15.75" x14ac:dyDescent="0.25">
      <c r="A19" s="87" t="s">
        <v>145</v>
      </c>
      <c r="B19" s="88">
        <f t="shared" ref="B19:B22" si="3">SUM(C19:G19)</f>
        <v>16640</v>
      </c>
      <c r="C19" s="89">
        <f>0.1*C18</f>
        <v>4160</v>
      </c>
      <c r="D19" s="89">
        <f t="shared" ref="D19" si="4">0.1*D18</f>
        <v>4160</v>
      </c>
      <c r="E19" s="89"/>
      <c r="F19" s="89"/>
      <c r="G19" s="90">
        <f>D19*2</f>
        <v>8320</v>
      </c>
      <c r="H19" s="76" t="s">
        <v>210</v>
      </c>
      <c r="J19" s="73" t="s">
        <v>146</v>
      </c>
    </row>
    <row r="20" spans="1:14" ht="15.75" x14ac:dyDescent="0.25">
      <c r="A20" s="87" t="s">
        <v>147</v>
      </c>
      <c r="B20" s="88">
        <f t="shared" si="3"/>
        <v>1600</v>
      </c>
      <c r="C20" s="89">
        <v>400</v>
      </c>
      <c r="D20" s="89">
        <v>400</v>
      </c>
      <c r="E20" s="89">
        <v>400</v>
      </c>
      <c r="F20" s="89">
        <v>400</v>
      </c>
      <c r="G20" s="90">
        <v>0</v>
      </c>
      <c r="H20" s="91"/>
      <c r="J20" s="73" t="s">
        <v>148</v>
      </c>
    </row>
    <row r="21" spans="1:14" ht="15.75" x14ac:dyDescent="0.25">
      <c r="A21" s="87" t="s">
        <v>149</v>
      </c>
      <c r="B21" s="88">
        <f t="shared" si="3"/>
        <v>184640</v>
      </c>
      <c r="C21" s="88">
        <f>SUM(C18:C20)</f>
        <v>46160</v>
      </c>
      <c r="D21" s="88">
        <f t="shared" ref="D21:G21" si="5">SUM(D18:D20)</f>
        <v>46160</v>
      </c>
      <c r="E21" s="88">
        <f t="shared" si="5"/>
        <v>42000</v>
      </c>
      <c r="F21" s="88">
        <f t="shared" si="5"/>
        <v>42000</v>
      </c>
      <c r="G21" s="88">
        <f t="shared" si="5"/>
        <v>8320</v>
      </c>
      <c r="H21" s="92"/>
      <c r="J21" s="68"/>
    </row>
    <row r="22" spans="1:14" ht="15.75" x14ac:dyDescent="0.25">
      <c r="A22" s="87" t="s">
        <v>150</v>
      </c>
      <c r="B22" s="93">
        <f t="shared" si="3"/>
        <v>80</v>
      </c>
      <c r="C22" s="93">
        <f>C18/2080</f>
        <v>20</v>
      </c>
      <c r="D22" s="93">
        <f>D18/2080</f>
        <v>20</v>
      </c>
      <c r="E22" s="93">
        <f>E18/2080</f>
        <v>20</v>
      </c>
      <c r="F22" s="93">
        <f>F18/2080</f>
        <v>20</v>
      </c>
      <c r="G22" s="93">
        <f>G18/2080</f>
        <v>0</v>
      </c>
      <c r="H22" s="92"/>
      <c r="J22" s="81" t="s">
        <v>151</v>
      </c>
    </row>
    <row r="23" spans="1:14" ht="16.5" thickBot="1" x14ac:dyDescent="0.3">
      <c r="A23" s="94" t="s">
        <v>152</v>
      </c>
      <c r="B23" s="95">
        <f>IFERROR(B10/B18,"")</f>
        <v>24.03846153846154</v>
      </c>
      <c r="C23" s="95">
        <f t="shared" ref="C23:G23" si="6">IFERROR(C10/C18,"")</f>
        <v>24.03846153846154</v>
      </c>
      <c r="D23" s="95">
        <f t="shared" si="6"/>
        <v>24.03846153846154</v>
      </c>
      <c r="E23" s="95">
        <f t="shared" si="6"/>
        <v>24.03846153846154</v>
      </c>
      <c r="F23" s="95">
        <f t="shared" si="6"/>
        <v>24.03846153846154</v>
      </c>
      <c r="G23" s="95" t="str">
        <f t="shared" si="6"/>
        <v/>
      </c>
      <c r="H23" s="96"/>
      <c r="J23" s="81" t="s">
        <v>153</v>
      </c>
    </row>
    <row r="24" spans="1:14" ht="16.5" thickBot="1" x14ac:dyDescent="0.3">
      <c r="A24" s="94" t="s">
        <v>154</v>
      </c>
      <c r="B24" s="95">
        <f>IFERROR(B15/B21,"")</f>
        <v>25.454939341421145</v>
      </c>
      <c r="C24" s="95">
        <f>IFERROR(C15/C21,"")</f>
        <v>25.454939341421145</v>
      </c>
      <c r="D24" s="95">
        <f t="shared" ref="D24:G24" si="7">IFERROR(D15/D21,"")</f>
        <v>25.454939341421145</v>
      </c>
      <c r="E24" s="95">
        <f t="shared" si="7"/>
        <v>24.404761904761905</v>
      </c>
      <c r="F24" s="95">
        <f t="shared" si="7"/>
        <v>24.404761904761905</v>
      </c>
      <c r="G24" s="95">
        <f t="shared" si="7"/>
        <v>36.057692307692307</v>
      </c>
      <c r="H24" s="97"/>
      <c r="J24" s="81"/>
    </row>
    <row r="25" spans="1:14" ht="15.75" x14ac:dyDescent="0.25">
      <c r="A25" s="82"/>
      <c r="B25" s="98"/>
      <c r="C25" s="98"/>
      <c r="D25" s="98"/>
      <c r="E25" s="98"/>
      <c r="F25" s="98"/>
      <c r="G25" s="98"/>
      <c r="H25" s="84"/>
    </row>
    <row r="26" spans="1:14" ht="94.5" x14ac:dyDescent="0.25">
      <c r="A26" s="99" t="s">
        <v>155</v>
      </c>
      <c r="B26" s="100"/>
      <c r="C26" s="100" t="str">
        <f t="shared" ref="C26:H26" si="8">C$8</f>
        <v>Day 2:1</v>
      </c>
      <c r="D26" s="100" t="str">
        <f t="shared" si="8"/>
        <v>Day 1:1</v>
      </c>
      <c r="E26" s="100" t="str">
        <f t="shared" si="8"/>
        <v>Day Small Group</v>
      </c>
      <c r="F26" s="101" t="str">
        <f t="shared" si="8"/>
        <v>Day Large Group</v>
      </c>
      <c r="G26" s="101" t="str">
        <f t="shared" si="8"/>
        <v>Day Services Combined (only use this column if unable provide data separately by service)</v>
      </c>
      <c r="H26" s="101" t="str">
        <f t="shared" si="8"/>
        <v>NOTES (Enter additional notes/comments here)</v>
      </c>
      <c r="J26" s="102" t="s">
        <v>156</v>
      </c>
    </row>
    <row r="27" spans="1:14" ht="15.75" x14ac:dyDescent="0.25">
      <c r="A27" s="87" t="s">
        <v>157</v>
      </c>
      <c r="B27" s="103"/>
      <c r="C27" s="89">
        <f>2080-SUM(C28:C33)</f>
        <v>1634.5</v>
      </c>
      <c r="D27" s="89">
        <f t="shared" ref="D27:F27" si="9">2080-SUM(D28:D33)</f>
        <v>1577</v>
      </c>
      <c r="E27" s="89">
        <f t="shared" si="9"/>
        <v>1147</v>
      </c>
      <c r="F27" s="89">
        <f t="shared" si="9"/>
        <v>917</v>
      </c>
      <c r="G27" s="89"/>
      <c r="H27" s="104" t="s">
        <v>211</v>
      </c>
      <c r="J27" s="73" t="s">
        <v>158</v>
      </c>
    </row>
    <row r="28" spans="1:14" ht="15.75" x14ac:dyDescent="0.25">
      <c r="A28" s="87" t="s">
        <v>159</v>
      </c>
      <c r="B28" s="105"/>
      <c r="C28" s="89">
        <f>5*40</f>
        <v>200</v>
      </c>
      <c r="D28" s="89">
        <f t="shared" ref="D28:F28" si="10">5*40</f>
        <v>200</v>
      </c>
      <c r="E28" s="89">
        <f t="shared" si="10"/>
        <v>200</v>
      </c>
      <c r="F28" s="89">
        <f t="shared" si="10"/>
        <v>200</v>
      </c>
      <c r="G28" s="89"/>
      <c r="H28" s="104" t="s">
        <v>212</v>
      </c>
      <c r="J28" s="73" t="s">
        <v>160</v>
      </c>
    </row>
    <row r="29" spans="1:14" ht="15.75" x14ac:dyDescent="0.25">
      <c r="A29" s="87" t="s">
        <v>161</v>
      </c>
      <c r="B29" s="105"/>
      <c r="C29" s="89">
        <f>(0.5*46*5)/2</f>
        <v>57.5</v>
      </c>
      <c r="D29" s="89">
        <f t="shared" ref="D29" si="11">0.5*46*5</f>
        <v>115</v>
      </c>
      <c r="E29" s="89">
        <f>(0.5*46*5)*2</f>
        <v>230</v>
      </c>
      <c r="F29" s="89">
        <f>(0.5*46*5)*4</f>
        <v>460</v>
      </c>
      <c r="G29" s="89"/>
      <c r="H29" s="104" t="s">
        <v>213</v>
      </c>
      <c r="J29" s="73" t="s">
        <v>162</v>
      </c>
    </row>
    <row r="30" spans="1:14" ht="15.75" x14ac:dyDescent="0.25">
      <c r="A30" s="87" t="s">
        <v>163</v>
      </c>
      <c r="B30" s="105"/>
      <c r="C30" s="89">
        <v>0</v>
      </c>
      <c r="D30" s="89">
        <v>0</v>
      </c>
      <c r="E30" s="89">
        <f>(1.5*5*46)</f>
        <v>345</v>
      </c>
      <c r="F30" s="89">
        <f>(1.5*5*46)</f>
        <v>345</v>
      </c>
      <c r="G30" s="89"/>
      <c r="H30" s="104" t="s">
        <v>214</v>
      </c>
      <c r="J30" s="106" t="s">
        <v>164</v>
      </c>
      <c r="N30" s="58"/>
    </row>
    <row r="31" spans="1:14" ht="15.75" x14ac:dyDescent="0.25">
      <c r="A31" s="87" t="s">
        <v>165</v>
      </c>
      <c r="B31" s="105"/>
      <c r="C31" s="89">
        <v>100</v>
      </c>
      <c r="D31" s="89">
        <v>100</v>
      </c>
      <c r="E31" s="89">
        <v>70</v>
      </c>
      <c r="F31" s="107">
        <v>70</v>
      </c>
      <c r="G31" s="107"/>
      <c r="H31" s="108" t="s">
        <v>215</v>
      </c>
      <c r="J31" s="73" t="s">
        <v>166</v>
      </c>
    </row>
    <row r="32" spans="1:14" ht="15.75" x14ac:dyDescent="0.25">
      <c r="A32" s="87" t="s">
        <v>167</v>
      </c>
      <c r="B32" s="105"/>
      <c r="C32" s="89">
        <v>80</v>
      </c>
      <c r="D32" s="89">
        <v>80</v>
      </c>
      <c r="E32" s="89">
        <v>80</v>
      </c>
      <c r="F32" s="107">
        <v>80</v>
      </c>
      <c r="G32" s="107"/>
      <c r="H32" s="108" t="s">
        <v>216</v>
      </c>
      <c r="J32" s="73" t="s">
        <v>168</v>
      </c>
    </row>
    <row r="33" spans="1:10" ht="15.75" x14ac:dyDescent="0.25">
      <c r="A33" s="87" t="s">
        <v>169</v>
      </c>
      <c r="B33" s="105"/>
      <c r="C33" s="89">
        <v>8</v>
      </c>
      <c r="D33" s="89">
        <v>8</v>
      </c>
      <c r="E33" s="89">
        <v>8</v>
      </c>
      <c r="F33" s="107">
        <v>8</v>
      </c>
      <c r="G33" s="107"/>
      <c r="H33" s="108" t="s">
        <v>217</v>
      </c>
      <c r="J33" s="73" t="s">
        <v>170</v>
      </c>
    </row>
    <row r="34" spans="1:10" ht="15.75" x14ac:dyDescent="0.25">
      <c r="A34" s="109" t="s">
        <v>171</v>
      </c>
      <c r="B34" s="110"/>
      <c r="C34" s="110">
        <f>SUM(C27:C33)</f>
        <v>2080</v>
      </c>
      <c r="D34" s="110">
        <f>SUM(D27:D33)</f>
        <v>2080</v>
      </c>
      <c r="E34" s="110">
        <f>SUM(E27:E33)</f>
        <v>2080</v>
      </c>
      <c r="F34" s="110">
        <f>SUM(F27:F33)</f>
        <v>2080</v>
      </c>
      <c r="G34" s="110">
        <f>SUM(G27:G33)</f>
        <v>0</v>
      </c>
      <c r="H34" s="111"/>
      <c r="J34" s="81" t="s">
        <v>172</v>
      </c>
    </row>
    <row r="35" spans="1:10" ht="15.75" x14ac:dyDescent="0.25">
      <c r="A35" s="112" t="s">
        <v>173</v>
      </c>
      <c r="B35" s="113"/>
      <c r="C35" s="114">
        <f>0.1*C34</f>
        <v>208</v>
      </c>
      <c r="D35" s="114">
        <f t="shared" ref="D35:G35" si="12">0.1*D34</f>
        <v>208</v>
      </c>
      <c r="E35" s="114">
        <f t="shared" si="12"/>
        <v>208</v>
      </c>
      <c r="F35" s="114">
        <f t="shared" si="12"/>
        <v>208</v>
      </c>
      <c r="G35" s="114">
        <f t="shared" si="12"/>
        <v>0</v>
      </c>
      <c r="H35" s="115" t="s">
        <v>218</v>
      </c>
      <c r="J35" s="73" t="s">
        <v>174</v>
      </c>
    </row>
    <row r="36" spans="1:10" ht="15.75" x14ac:dyDescent="0.25">
      <c r="A36" s="116" t="s">
        <v>175</v>
      </c>
      <c r="B36" s="110"/>
      <c r="C36" s="110">
        <f t="shared" ref="C36:G36" si="13">C34+C35</f>
        <v>2288</v>
      </c>
      <c r="D36" s="110">
        <f t="shared" si="13"/>
        <v>2288</v>
      </c>
      <c r="E36" s="110">
        <f t="shared" si="13"/>
        <v>2288</v>
      </c>
      <c r="F36" s="117">
        <f t="shared" si="13"/>
        <v>2288</v>
      </c>
      <c r="G36" s="117">
        <f t="shared" si="13"/>
        <v>0</v>
      </c>
      <c r="H36" s="118"/>
      <c r="J36" s="68"/>
    </row>
    <row r="37" spans="1:10" ht="16.5" thickBot="1" x14ac:dyDescent="0.3">
      <c r="A37" s="119"/>
      <c r="B37" s="120"/>
      <c r="C37" s="120"/>
      <c r="D37" s="120"/>
      <c r="E37" s="120"/>
      <c r="F37" s="121"/>
      <c r="G37" s="121"/>
      <c r="H37" s="122"/>
      <c r="J37" s="68"/>
    </row>
    <row r="39" spans="1:10" ht="94.5" x14ac:dyDescent="0.25">
      <c r="A39" s="99" t="s">
        <v>176</v>
      </c>
      <c r="B39" s="100" t="s">
        <v>117</v>
      </c>
      <c r="C39" s="100" t="str">
        <f t="shared" ref="C39:H39" si="14">C$8</f>
        <v>Day 2:1</v>
      </c>
      <c r="D39" s="100" t="str">
        <f t="shared" si="14"/>
        <v>Day 1:1</v>
      </c>
      <c r="E39" s="100" t="str">
        <f t="shared" si="14"/>
        <v>Day Small Group</v>
      </c>
      <c r="F39" s="101" t="str">
        <f t="shared" si="14"/>
        <v>Day Large Group</v>
      </c>
      <c r="G39" s="101" t="str">
        <f t="shared" si="14"/>
        <v>Day Services Combined (only use this column if unable provide data separately by service)</v>
      </c>
      <c r="H39" s="101" t="str">
        <f t="shared" si="14"/>
        <v>NOTES (Enter additional notes/comments here)</v>
      </c>
      <c r="J39" s="102" t="s">
        <v>177</v>
      </c>
    </row>
    <row r="40" spans="1:10" ht="15.75" x14ac:dyDescent="0.25">
      <c r="A40" s="109" t="s">
        <v>178</v>
      </c>
      <c r="J40" s="102"/>
    </row>
    <row r="41" spans="1:10" ht="15.75" x14ac:dyDescent="0.25">
      <c r="A41" s="87" t="s">
        <v>179</v>
      </c>
      <c r="B41" s="123">
        <f>SUM(C41:G41)</f>
        <v>4700000</v>
      </c>
      <c r="C41" s="123">
        <f>C15</f>
        <v>1175000</v>
      </c>
      <c r="D41" s="123">
        <f t="shared" ref="D41:G41" si="15">D15</f>
        <v>1175000</v>
      </c>
      <c r="E41" s="123">
        <f t="shared" si="15"/>
        <v>1025000</v>
      </c>
      <c r="F41" s="123">
        <f t="shared" si="15"/>
        <v>1025000</v>
      </c>
      <c r="G41" s="123">
        <f t="shared" si="15"/>
        <v>300000</v>
      </c>
      <c r="H41" s="124"/>
      <c r="J41" s="102" t="s">
        <v>180</v>
      </c>
    </row>
    <row r="42" spans="1:10" ht="15.75" x14ac:dyDescent="0.25">
      <c r="A42" s="87" t="s">
        <v>181</v>
      </c>
      <c r="B42" s="123"/>
      <c r="C42" s="125"/>
      <c r="D42" s="125"/>
      <c r="E42" s="125"/>
      <c r="F42" s="125"/>
      <c r="G42" s="125"/>
      <c r="H42" s="126"/>
      <c r="J42" s="73"/>
    </row>
    <row r="43" spans="1:10" ht="15.75" x14ac:dyDescent="0.25">
      <c r="A43" s="87" t="s">
        <v>182</v>
      </c>
      <c r="B43" s="123">
        <f t="shared" ref="B43:B56" si="16">SUM(C43:G43)</f>
        <v>400000</v>
      </c>
      <c r="C43" s="127">
        <v>100000</v>
      </c>
      <c r="D43" s="127">
        <v>100000</v>
      </c>
      <c r="E43" s="127">
        <v>100000</v>
      </c>
      <c r="F43" s="127">
        <v>100000</v>
      </c>
      <c r="G43" s="127">
        <v>0</v>
      </c>
      <c r="H43" s="104"/>
      <c r="J43" s="73" t="s">
        <v>183</v>
      </c>
    </row>
    <row r="44" spans="1:10" ht="15.75" x14ac:dyDescent="0.25">
      <c r="A44" s="87" t="s">
        <v>184</v>
      </c>
      <c r="B44" s="123">
        <f t="shared" si="16"/>
        <v>400000</v>
      </c>
      <c r="C44" s="127">
        <v>100000</v>
      </c>
      <c r="D44" s="127">
        <v>100000</v>
      </c>
      <c r="E44" s="127">
        <v>100000</v>
      </c>
      <c r="F44" s="127">
        <v>100000</v>
      </c>
      <c r="G44" s="127">
        <v>0</v>
      </c>
      <c r="H44" s="104"/>
      <c r="J44" s="73" t="s">
        <v>185</v>
      </c>
    </row>
    <row r="45" spans="1:10" ht="15.75" x14ac:dyDescent="0.25">
      <c r="A45" s="87" t="s">
        <v>186</v>
      </c>
      <c r="B45" s="123">
        <f t="shared" si="16"/>
        <v>400000</v>
      </c>
      <c r="C45" s="127">
        <v>100000</v>
      </c>
      <c r="D45" s="127">
        <v>100000</v>
      </c>
      <c r="E45" s="127">
        <v>100000</v>
      </c>
      <c r="F45" s="127">
        <v>100000</v>
      </c>
      <c r="G45" s="127">
        <v>0</v>
      </c>
      <c r="H45" s="104"/>
      <c r="J45" s="73" t="s">
        <v>187</v>
      </c>
    </row>
    <row r="46" spans="1:10" ht="15.75" x14ac:dyDescent="0.25">
      <c r="A46" s="87" t="s">
        <v>188</v>
      </c>
      <c r="B46" s="123">
        <f t="shared" si="16"/>
        <v>400000</v>
      </c>
      <c r="C46" s="127">
        <v>100000</v>
      </c>
      <c r="D46" s="127">
        <v>100000</v>
      </c>
      <c r="E46" s="127">
        <v>100000</v>
      </c>
      <c r="F46" s="127">
        <v>100000</v>
      </c>
      <c r="G46" s="127">
        <v>0</v>
      </c>
      <c r="H46" s="104"/>
      <c r="J46" s="73" t="s">
        <v>189</v>
      </c>
    </row>
    <row r="47" spans="1:10" ht="15.75" x14ac:dyDescent="0.25">
      <c r="A47" s="87" t="s">
        <v>190</v>
      </c>
      <c r="B47" s="123">
        <f t="shared" si="16"/>
        <v>400000</v>
      </c>
      <c r="C47" s="127">
        <v>100000</v>
      </c>
      <c r="D47" s="127">
        <v>100000</v>
      </c>
      <c r="E47" s="127">
        <v>100000</v>
      </c>
      <c r="F47" s="127">
        <v>100000</v>
      </c>
      <c r="G47" s="127">
        <v>0</v>
      </c>
      <c r="H47" s="104"/>
      <c r="J47" s="73" t="s">
        <v>191</v>
      </c>
    </row>
    <row r="48" spans="1:10" ht="15.75" x14ac:dyDescent="0.25">
      <c r="A48" s="87" t="s">
        <v>192</v>
      </c>
      <c r="B48" s="123">
        <f t="shared" si="16"/>
        <v>400000</v>
      </c>
      <c r="C48" s="127">
        <v>100000</v>
      </c>
      <c r="D48" s="127">
        <v>100000</v>
      </c>
      <c r="E48" s="127">
        <v>100000</v>
      </c>
      <c r="F48" s="127">
        <v>100000</v>
      </c>
      <c r="G48" s="127">
        <v>0</v>
      </c>
      <c r="H48" s="104"/>
      <c r="J48" s="73" t="s">
        <v>193</v>
      </c>
    </row>
    <row r="49" spans="1:10" ht="15.75" x14ac:dyDescent="0.25">
      <c r="A49" s="109" t="s">
        <v>194</v>
      </c>
      <c r="B49" s="123">
        <f t="shared" si="16"/>
        <v>2040000</v>
      </c>
      <c r="C49" s="127">
        <f>0.3*SUM(C41:C48)</f>
        <v>532500</v>
      </c>
      <c r="D49" s="127">
        <f t="shared" ref="D49:F49" si="17">0.3*SUM(D41:D48)</f>
        <v>532500</v>
      </c>
      <c r="E49" s="127">
        <f t="shared" si="17"/>
        <v>487500</v>
      </c>
      <c r="F49" s="127">
        <f t="shared" si="17"/>
        <v>487500</v>
      </c>
      <c r="G49" s="127">
        <v>0</v>
      </c>
      <c r="H49" s="104" t="s">
        <v>219</v>
      </c>
      <c r="J49" s="73" t="s">
        <v>195</v>
      </c>
    </row>
    <row r="50" spans="1:10" ht="15.75" x14ac:dyDescent="0.25">
      <c r="A50" s="109" t="s">
        <v>196</v>
      </c>
      <c r="B50" s="123"/>
      <c r="C50" s="125"/>
      <c r="D50" s="125"/>
      <c r="E50" s="125"/>
      <c r="F50" s="125"/>
      <c r="G50" s="125"/>
      <c r="H50" s="126"/>
      <c r="J50" s="73"/>
    </row>
    <row r="51" spans="1:10" ht="15.75" x14ac:dyDescent="0.25">
      <c r="A51" s="87" t="s">
        <v>197</v>
      </c>
      <c r="B51" s="123">
        <f t="shared" si="16"/>
        <v>200000</v>
      </c>
      <c r="C51" s="127">
        <v>0</v>
      </c>
      <c r="D51" s="127">
        <v>0</v>
      </c>
      <c r="E51" s="127">
        <v>0</v>
      </c>
      <c r="F51" s="127">
        <v>0</v>
      </c>
      <c r="G51" s="127">
        <v>200000</v>
      </c>
      <c r="H51" s="104" t="s">
        <v>220</v>
      </c>
      <c r="J51" s="73" t="s">
        <v>198</v>
      </c>
    </row>
    <row r="52" spans="1:10" ht="15.75" x14ac:dyDescent="0.25">
      <c r="A52" s="87" t="s">
        <v>199</v>
      </c>
      <c r="B52" s="123">
        <f t="shared" si="16"/>
        <v>100000</v>
      </c>
      <c r="C52" s="127">
        <v>0</v>
      </c>
      <c r="D52" s="127">
        <v>0</v>
      </c>
      <c r="E52" s="127">
        <v>0</v>
      </c>
      <c r="F52" s="127">
        <v>0</v>
      </c>
      <c r="G52" s="127">
        <v>100000</v>
      </c>
      <c r="H52" s="104" t="s">
        <v>220</v>
      </c>
      <c r="J52" s="73" t="s">
        <v>200</v>
      </c>
    </row>
    <row r="53" spans="1:10" ht="15.75" x14ac:dyDescent="0.25">
      <c r="A53" s="87" t="s">
        <v>165</v>
      </c>
      <c r="B53" s="123">
        <f t="shared" si="16"/>
        <v>100000</v>
      </c>
      <c r="C53" s="127">
        <v>0</v>
      </c>
      <c r="D53" s="127">
        <v>0</v>
      </c>
      <c r="E53" s="127">
        <v>0</v>
      </c>
      <c r="F53" s="127">
        <v>0</v>
      </c>
      <c r="G53" s="127">
        <v>100000</v>
      </c>
      <c r="H53" s="104" t="s">
        <v>220</v>
      </c>
      <c r="J53" s="73" t="s">
        <v>201</v>
      </c>
    </row>
    <row r="54" spans="1:10" ht="15.75" x14ac:dyDescent="0.25">
      <c r="A54" s="87" t="s">
        <v>202</v>
      </c>
      <c r="B54" s="123">
        <f t="shared" si="16"/>
        <v>50000</v>
      </c>
      <c r="C54" s="127">
        <v>0</v>
      </c>
      <c r="D54" s="127">
        <v>0</v>
      </c>
      <c r="E54" s="127">
        <v>0</v>
      </c>
      <c r="F54" s="127">
        <v>0</v>
      </c>
      <c r="G54" s="127">
        <v>50000</v>
      </c>
      <c r="H54" s="104" t="s">
        <v>220</v>
      </c>
      <c r="J54" s="73" t="s">
        <v>203</v>
      </c>
    </row>
    <row r="55" spans="1:10" ht="15.75" x14ac:dyDescent="0.25">
      <c r="A55" s="87" t="s">
        <v>204</v>
      </c>
      <c r="B55" s="123">
        <f t="shared" si="16"/>
        <v>500000</v>
      </c>
      <c r="C55" s="127">
        <v>0</v>
      </c>
      <c r="D55" s="127">
        <v>0</v>
      </c>
      <c r="E55" s="127">
        <v>0</v>
      </c>
      <c r="F55" s="127">
        <v>0</v>
      </c>
      <c r="G55" s="127">
        <v>500000</v>
      </c>
      <c r="H55" s="104" t="s">
        <v>220</v>
      </c>
      <c r="J55" s="73" t="s">
        <v>205</v>
      </c>
    </row>
    <row r="56" spans="1:10" ht="15.75" x14ac:dyDescent="0.25">
      <c r="A56" s="87" t="s">
        <v>169</v>
      </c>
      <c r="B56" s="123">
        <f t="shared" si="16"/>
        <v>5000</v>
      </c>
      <c r="C56" s="127">
        <v>0</v>
      </c>
      <c r="D56" s="127">
        <v>0</v>
      </c>
      <c r="E56" s="127">
        <v>0</v>
      </c>
      <c r="F56" s="127">
        <v>0</v>
      </c>
      <c r="G56" s="127">
        <v>5000</v>
      </c>
      <c r="H56" s="104" t="s">
        <v>220</v>
      </c>
      <c r="J56" s="73" t="s">
        <v>206</v>
      </c>
    </row>
    <row r="57" spans="1:10" ht="15.75" x14ac:dyDescent="0.25">
      <c r="A57" s="109" t="s">
        <v>207</v>
      </c>
      <c r="B57" s="128">
        <f>SUM(B41:B56)</f>
        <v>10095000</v>
      </c>
      <c r="C57" s="128">
        <f>SUM(C41:C56)</f>
        <v>2307500</v>
      </c>
      <c r="D57" s="128">
        <f t="shared" ref="D57:G57" si="18">SUM(D41:D56)</f>
        <v>2307500</v>
      </c>
      <c r="E57" s="128">
        <f t="shared" si="18"/>
        <v>2112500</v>
      </c>
      <c r="F57" s="128">
        <f t="shared" si="18"/>
        <v>2112500</v>
      </c>
      <c r="G57" s="128">
        <f t="shared" si="18"/>
        <v>1255000</v>
      </c>
      <c r="H57" s="111"/>
      <c r="J57" s="81" t="s">
        <v>208</v>
      </c>
    </row>
    <row r="58" spans="1:10" ht="16.5" thickBot="1" x14ac:dyDescent="0.3">
      <c r="A58" s="119"/>
      <c r="B58" s="120"/>
      <c r="C58" s="120"/>
      <c r="D58" s="120"/>
      <c r="E58" s="120"/>
      <c r="F58" s="121"/>
      <c r="G58" s="121"/>
      <c r="H58" s="122"/>
      <c r="J58" s="68"/>
    </row>
  </sheetData>
  <pageMargins left="0.7" right="0.7" top="0.75" bottom="0.75" header="0.3" footer="0.3"/>
  <pageSetup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B884-BDA9-49D3-A735-EA533FE437E0}">
  <sheetPr>
    <tabColor theme="4" tint="0.59999389629810485"/>
  </sheetPr>
  <dimension ref="B2:F6"/>
  <sheetViews>
    <sheetView workbookViewId="0"/>
  </sheetViews>
  <sheetFormatPr defaultRowHeight="15" x14ac:dyDescent="0.25"/>
  <cols>
    <col min="1" max="1" width="2.28515625" customWidth="1"/>
    <col min="2" max="2" width="2.5703125" customWidth="1"/>
    <col min="4" max="4" width="47.85546875" style="28" customWidth="1"/>
    <col min="5" max="5" width="11.7109375" bestFit="1" customWidth="1"/>
    <col min="6" max="6" width="2.5703125" customWidth="1"/>
    <col min="7" max="7" width="2.28515625" customWidth="1"/>
  </cols>
  <sheetData>
    <row r="2" spans="2:6" x14ac:dyDescent="0.25">
      <c r="B2" s="7"/>
      <c r="C2" s="8"/>
      <c r="D2" s="9"/>
      <c r="E2" s="8"/>
      <c r="F2" s="10"/>
    </row>
    <row r="3" spans="2:6" x14ac:dyDescent="0.25">
      <c r="B3" s="11"/>
      <c r="C3" s="12" t="s">
        <v>22</v>
      </c>
      <c r="D3" s="13"/>
      <c r="E3" s="14"/>
      <c r="F3" s="15"/>
    </row>
    <row r="4" spans="2:6" x14ac:dyDescent="0.25">
      <c r="B4" s="11"/>
      <c r="C4" s="14"/>
      <c r="D4" s="13"/>
      <c r="E4" s="14"/>
      <c r="F4" s="15"/>
    </row>
    <row r="5" spans="2:6" ht="227.45" customHeight="1" x14ac:dyDescent="0.25">
      <c r="B5" s="11"/>
      <c r="C5" s="175" t="s">
        <v>19</v>
      </c>
      <c r="D5" s="175"/>
      <c r="E5" s="175"/>
      <c r="F5" s="15"/>
    </row>
    <row r="6" spans="2:6" x14ac:dyDescent="0.25">
      <c r="B6" s="24"/>
      <c r="C6" s="25"/>
      <c r="D6" s="26"/>
      <c r="E6" s="25"/>
      <c r="F6" s="27"/>
    </row>
  </sheetData>
  <mergeCells count="1">
    <mergeCell ref="C5: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E9FDB-CAB1-4531-806C-9F0EE1EFE447}">
  <sheetPr>
    <tabColor rgb="FF993333"/>
  </sheetPr>
  <dimension ref="A1:K97"/>
  <sheetViews>
    <sheetView zoomScale="90" zoomScaleNormal="90" workbookViewId="0">
      <selection activeCell="I64" sqref="I64"/>
    </sheetView>
  </sheetViews>
  <sheetFormatPr defaultColWidth="8.85546875" defaultRowHeight="15" x14ac:dyDescent="0.25"/>
  <cols>
    <col min="1" max="1" width="23.140625" style="32" customWidth="1"/>
    <col min="2" max="2" width="25.42578125" style="33" customWidth="1"/>
    <col min="3" max="3" width="68.140625" style="29" customWidth="1"/>
    <col min="4" max="4" width="72.5703125" style="29" customWidth="1"/>
    <col min="5" max="8" width="8.85546875" style="29"/>
    <col min="9" max="9" width="14.140625" style="29" customWidth="1"/>
    <col min="10" max="10" width="15.42578125" style="29" customWidth="1"/>
    <col min="11" max="11" width="14.42578125" style="29" customWidth="1"/>
    <col min="12" max="16384" width="8.85546875" style="29"/>
  </cols>
  <sheetData>
    <row r="1" spans="1:4" ht="18" customHeight="1" x14ac:dyDescent="0.25">
      <c r="A1" s="189" t="s">
        <v>252</v>
      </c>
      <c r="B1" s="190"/>
      <c r="C1" s="190"/>
      <c r="D1" s="191"/>
    </row>
    <row r="2" spans="1:4" ht="14.45" customHeight="1" x14ac:dyDescent="0.25">
      <c r="A2" s="192"/>
      <c r="B2" s="193"/>
      <c r="C2" s="193"/>
      <c r="D2" s="194"/>
    </row>
    <row r="3" spans="1:4" x14ac:dyDescent="0.25">
      <c r="A3" s="150" t="s">
        <v>26</v>
      </c>
      <c r="B3" s="150" t="s">
        <v>27</v>
      </c>
      <c r="C3" s="151" t="s">
        <v>253</v>
      </c>
      <c r="D3" s="151" t="s">
        <v>28</v>
      </c>
    </row>
    <row r="4" spans="1:4" ht="14.45" customHeight="1" x14ac:dyDescent="0.25">
      <c r="A4" s="176" t="s">
        <v>24</v>
      </c>
      <c r="B4" s="177" t="s">
        <v>29</v>
      </c>
      <c r="C4" s="152" t="s">
        <v>30</v>
      </c>
      <c r="D4" s="152" t="s">
        <v>254</v>
      </c>
    </row>
    <row r="5" spans="1:4" ht="34.5" customHeight="1" x14ac:dyDescent="0.25">
      <c r="A5" s="176"/>
      <c r="B5" s="177"/>
      <c r="C5" s="153" t="s">
        <v>255</v>
      </c>
      <c r="D5" s="152" t="s">
        <v>31</v>
      </c>
    </row>
    <row r="6" spans="1:4" ht="64.5" customHeight="1" x14ac:dyDescent="0.25">
      <c r="A6" s="176"/>
      <c r="B6" s="177"/>
      <c r="C6" s="153" t="s">
        <v>256</v>
      </c>
      <c r="D6" s="154" t="s">
        <v>32</v>
      </c>
    </row>
    <row r="7" spans="1:4" ht="33" customHeight="1" x14ac:dyDescent="0.25">
      <c r="A7" s="176"/>
      <c r="B7" s="177"/>
      <c r="C7" s="153" t="s">
        <v>257</v>
      </c>
      <c r="D7" s="153" t="s">
        <v>33</v>
      </c>
    </row>
    <row r="8" spans="1:4" ht="30" x14ac:dyDescent="0.25">
      <c r="A8" s="176"/>
      <c r="B8" s="177"/>
      <c r="C8" s="152" t="s">
        <v>258</v>
      </c>
      <c r="D8" s="155" t="s">
        <v>259</v>
      </c>
    </row>
    <row r="9" spans="1:4" x14ac:dyDescent="0.25">
      <c r="A9" s="176"/>
      <c r="B9" s="177"/>
      <c r="C9" s="156" t="s">
        <v>260</v>
      </c>
      <c r="D9" s="152" t="s">
        <v>261</v>
      </c>
    </row>
    <row r="10" spans="1:4" x14ac:dyDescent="0.25">
      <c r="A10" s="176"/>
      <c r="B10" s="177"/>
      <c r="C10" s="152" t="s">
        <v>262</v>
      </c>
      <c r="D10" s="152" t="s">
        <v>263</v>
      </c>
    </row>
    <row r="11" spans="1:4" x14ac:dyDescent="0.25">
      <c r="A11" s="176"/>
      <c r="B11" s="177"/>
      <c r="C11" s="195"/>
      <c r="D11" s="152" t="s">
        <v>264</v>
      </c>
    </row>
    <row r="12" spans="1:4" x14ac:dyDescent="0.25">
      <c r="A12" s="176"/>
      <c r="B12" s="177"/>
      <c r="C12" s="196"/>
      <c r="D12" s="157" t="s">
        <v>265</v>
      </c>
    </row>
    <row r="13" spans="1:4" x14ac:dyDescent="0.25">
      <c r="A13" s="176"/>
      <c r="B13" s="177"/>
      <c r="C13" s="196"/>
      <c r="D13" s="158"/>
    </row>
    <row r="14" spans="1:4" x14ac:dyDescent="0.25">
      <c r="A14" s="176"/>
      <c r="B14" s="177"/>
      <c r="C14" s="197"/>
      <c r="D14" s="159"/>
    </row>
    <row r="15" spans="1:4" x14ac:dyDescent="0.25">
      <c r="A15" s="198"/>
      <c r="B15" s="199"/>
      <c r="C15" s="199"/>
      <c r="D15" s="199"/>
    </row>
    <row r="16" spans="1:4" ht="30" customHeight="1" x14ac:dyDescent="0.25">
      <c r="A16" s="180" t="s">
        <v>34</v>
      </c>
      <c r="B16" s="183" t="s">
        <v>35</v>
      </c>
      <c r="C16" s="152" t="s">
        <v>36</v>
      </c>
      <c r="D16" s="155" t="s">
        <v>266</v>
      </c>
    </row>
    <row r="17" spans="1:4" x14ac:dyDescent="0.25">
      <c r="A17" s="181"/>
      <c r="B17" s="184"/>
      <c r="C17" s="154" t="s">
        <v>37</v>
      </c>
      <c r="D17" s="152" t="s">
        <v>267</v>
      </c>
    </row>
    <row r="18" spans="1:4" x14ac:dyDescent="0.25">
      <c r="A18" s="181"/>
      <c r="B18" s="184"/>
      <c r="C18" s="154" t="s">
        <v>38</v>
      </c>
      <c r="D18" s="152" t="s">
        <v>268</v>
      </c>
    </row>
    <row r="19" spans="1:4" x14ac:dyDescent="0.25">
      <c r="A19" s="181"/>
      <c r="B19" s="184"/>
      <c r="C19" s="154" t="s">
        <v>39</v>
      </c>
      <c r="D19" s="186"/>
    </row>
    <row r="20" spans="1:4" x14ac:dyDescent="0.25">
      <c r="A20" s="181"/>
      <c r="B20" s="184"/>
      <c r="C20" s="154" t="s">
        <v>40</v>
      </c>
      <c r="D20" s="187"/>
    </row>
    <row r="21" spans="1:4" x14ac:dyDescent="0.25">
      <c r="A21" s="181"/>
      <c r="B21" s="184"/>
      <c r="C21" s="154" t="s">
        <v>41</v>
      </c>
      <c r="D21" s="187"/>
    </row>
    <row r="22" spans="1:4" x14ac:dyDescent="0.25">
      <c r="A22" s="181"/>
      <c r="B22" s="184"/>
      <c r="C22" s="152" t="s">
        <v>42</v>
      </c>
      <c r="D22" s="187"/>
    </row>
    <row r="23" spans="1:4" x14ac:dyDescent="0.25">
      <c r="A23" s="181"/>
      <c r="B23" s="184"/>
      <c r="C23" s="154" t="s">
        <v>43</v>
      </c>
      <c r="D23" s="187"/>
    </row>
    <row r="24" spans="1:4" x14ac:dyDescent="0.25">
      <c r="A24" s="181"/>
      <c r="B24" s="184"/>
      <c r="C24" s="154" t="s">
        <v>44</v>
      </c>
      <c r="D24" s="187"/>
    </row>
    <row r="25" spans="1:4" x14ac:dyDescent="0.25">
      <c r="A25" s="181"/>
      <c r="B25" s="184"/>
      <c r="C25" s="154" t="s">
        <v>45</v>
      </c>
      <c r="D25" s="187"/>
    </row>
    <row r="26" spans="1:4" ht="17.45" customHeight="1" x14ac:dyDescent="0.25">
      <c r="A26" s="181"/>
      <c r="B26" s="184"/>
      <c r="C26" s="154" t="s">
        <v>46</v>
      </c>
      <c r="D26" s="187"/>
    </row>
    <row r="27" spans="1:4" x14ac:dyDescent="0.25">
      <c r="A27" s="181"/>
      <c r="B27" s="184"/>
      <c r="C27" s="152" t="s">
        <v>47</v>
      </c>
      <c r="D27" s="187"/>
    </row>
    <row r="28" spans="1:4" x14ac:dyDescent="0.25">
      <c r="A28" s="181"/>
      <c r="B28" s="184"/>
      <c r="C28" s="154" t="s">
        <v>48</v>
      </c>
      <c r="D28" s="187"/>
    </row>
    <row r="29" spans="1:4" x14ac:dyDescent="0.25">
      <c r="A29" s="181"/>
      <c r="B29" s="184"/>
      <c r="C29" s="154" t="s">
        <v>269</v>
      </c>
      <c r="D29" s="187"/>
    </row>
    <row r="30" spans="1:4" x14ac:dyDescent="0.25">
      <c r="A30" s="181"/>
      <c r="B30" s="184"/>
      <c r="C30" s="154" t="s">
        <v>270</v>
      </c>
      <c r="D30" s="187"/>
    </row>
    <row r="31" spans="1:4" x14ac:dyDescent="0.25">
      <c r="A31" s="181"/>
      <c r="B31" s="184"/>
      <c r="C31" s="152" t="s">
        <v>271</v>
      </c>
      <c r="D31" s="187"/>
    </row>
    <row r="32" spans="1:4" x14ac:dyDescent="0.25">
      <c r="A32" s="181"/>
      <c r="B32" s="184"/>
      <c r="C32" s="154" t="s">
        <v>272</v>
      </c>
      <c r="D32" s="187"/>
    </row>
    <row r="33" spans="1:4" x14ac:dyDescent="0.25">
      <c r="A33" s="182"/>
      <c r="B33" s="185"/>
      <c r="C33" s="154" t="s">
        <v>273</v>
      </c>
      <c r="D33" s="188"/>
    </row>
    <row r="34" spans="1:4" x14ac:dyDescent="0.25">
      <c r="A34" s="160"/>
      <c r="B34" s="160"/>
      <c r="C34" s="160"/>
      <c r="D34" s="160"/>
    </row>
    <row r="35" spans="1:4" ht="30" customHeight="1" x14ac:dyDescent="0.25">
      <c r="A35" s="180" t="s">
        <v>2</v>
      </c>
      <c r="B35" s="183" t="s">
        <v>49</v>
      </c>
      <c r="C35" s="155" t="s">
        <v>50</v>
      </c>
      <c r="D35" s="152" t="s">
        <v>274</v>
      </c>
    </row>
    <row r="36" spans="1:4" x14ac:dyDescent="0.25">
      <c r="A36" s="181"/>
      <c r="B36" s="184"/>
      <c r="C36" s="152" t="s">
        <v>51</v>
      </c>
      <c r="D36" s="152" t="s">
        <v>275</v>
      </c>
    </row>
    <row r="37" spans="1:4" x14ac:dyDescent="0.25">
      <c r="A37" s="181"/>
      <c r="B37" s="184"/>
      <c r="C37" s="152" t="s">
        <v>52</v>
      </c>
      <c r="D37" s="186"/>
    </row>
    <row r="38" spans="1:4" x14ac:dyDescent="0.25">
      <c r="A38" s="181"/>
      <c r="B38" s="184"/>
      <c r="C38" s="152" t="s">
        <v>53</v>
      </c>
      <c r="D38" s="187"/>
    </row>
    <row r="39" spans="1:4" x14ac:dyDescent="0.25">
      <c r="A39" s="181"/>
      <c r="B39" s="184"/>
      <c r="C39" s="152" t="s">
        <v>54</v>
      </c>
      <c r="D39" s="187"/>
    </row>
    <row r="40" spans="1:4" x14ac:dyDescent="0.25">
      <c r="A40" s="181"/>
      <c r="B40" s="184"/>
      <c r="C40" s="152" t="s">
        <v>55</v>
      </c>
      <c r="D40" s="187"/>
    </row>
    <row r="41" spans="1:4" x14ac:dyDescent="0.25">
      <c r="A41" s="181"/>
      <c r="B41" s="184"/>
      <c r="C41" s="152" t="s">
        <v>56</v>
      </c>
      <c r="D41" s="187"/>
    </row>
    <row r="42" spans="1:4" x14ac:dyDescent="0.25">
      <c r="A42" s="181"/>
      <c r="B42" s="184"/>
      <c r="C42" s="152" t="s">
        <v>57</v>
      </c>
      <c r="D42" s="187"/>
    </row>
    <row r="43" spans="1:4" x14ac:dyDescent="0.25">
      <c r="A43" s="181"/>
      <c r="B43" s="184"/>
      <c r="C43" s="152" t="s">
        <v>276</v>
      </c>
      <c r="D43" s="187"/>
    </row>
    <row r="44" spans="1:4" x14ac:dyDescent="0.25">
      <c r="A44" s="181"/>
      <c r="B44" s="184"/>
      <c r="C44" s="152" t="s">
        <v>277</v>
      </c>
      <c r="D44" s="187"/>
    </row>
    <row r="45" spans="1:4" x14ac:dyDescent="0.25">
      <c r="A45" s="182"/>
      <c r="B45" s="185"/>
      <c r="C45" s="152" t="s">
        <v>278</v>
      </c>
      <c r="D45" s="188"/>
    </row>
    <row r="46" spans="1:4" x14ac:dyDescent="0.25">
      <c r="A46" s="160"/>
      <c r="B46" s="160"/>
      <c r="C46" s="160"/>
      <c r="D46" s="160"/>
    </row>
    <row r="47" spans="1:4" ht="16.7" customHeight="1" x14ac:dyDescent="0.25">
      <c r="A47" s="180" t="s">
        <v>58</v>
      </c>
      <c r="B47" s="183" t="s">
        <v>59</v>
      </c>
      <c r="C47" s="152" t="s">
        <v>60</v>
      </c>
      <c r="D47" s="152" t="s">
        <v>279</v>
      </c>
    </row>
    <row r="48" spans="1:4" ht="15.6" customHeight="1" x14ac:dyDescent="0.25">
      <c r="A48" s="181"/>
      <c r="B48" s="184"/>
      <c r="C48" s="152" t="s">
        <v>61</v>
      </c>
      <c r="D48" s="154" t="s">
        <v>62</v>
      </c>
    </row>
    <row r="49" spans="1:4" x14ac:dyDescent="0.25">
      <c r="A49" s="181"/>
      <c r="B49" s="184"/>
      <c r="C49" s="152" t="s">
        <v>63</v>
      </c>
      <c r="D49" s="154" t="s">
        <v>64</v>
      </c>
    </row>
    <row r="50" spans="1:4" x14ac:dyDescent="0.25">
      <c r="A50" s="181"/>
      <c r="B50" s="184"/>
      <c r="C50" s="161" t="s">
        <v>280</v>
      </c>
      <c r="D50" s="154" t="s">
        <v>66</v>
      </c>
    </row>
    <row r="51" spans="1:4" x14ac:dyDescent="0.25">
      <c r="A51" s="181"/>
      <c r="B51" s="184"/>
      <c r="C51" s="161" t="s">
        <v>281</v>
      </c>
      <c r="D51" s="154" t="s">
        <v>68</v>
      </c>
    </row>
    <row r="52" spans="1:4" x14ac:dyDescent="0.25">
      <c r="A52" s="181"/>
      <c r="B52" s="184"/>
      <c r="C52" s="161" t="s">
        <v>282</v>
      </c>
      <c r="D52" s="154" t="s">
        <v>70</v>
      </c>
    </row>
    <row r="53" spans="1:4" x14ac:dyDescent="0.25">
      <c r="A53" s="181"/>
      <c r="B53" s="184"/>
      <c r="C53" s="152" t="s">
        <v>65</v>
      </c>
      <c r="D53" s="154" t="s">
        <v>71</v>
      </c>
    </row>
    <row r="54" spans="1:4" x14ac:dyDescent="0.25">
      <c r="A54" s="181"/>
      <c r="B54" s="184"/>
      <c r="C54" s="152" t="s">
        <v>67</v>
      </c>
      <c r="D54" s="179"/>
    </row>
    <row r="55" spans="1:4" x14ac:dyDescent="0.25">
      <c r="A55" s="181"/>
      <c r="B55" s="184"/>
      <c r="C55" s="152" t="s">
        <v>69</v>
      </c>
      <c r="D55" s="179"/>
    </row>
    <row r="56" spans="1:4" x14ac:dyDescent="0.25">
      <c r="A56" s="181"/>
      <c r="B56" s="184"/>
      <c r="C56" s="152" t="s">
        <v>283</v>
      </c>
      <c r="D56" s="179"/>
    </row>
    <row r="57" spans="1:4" ht="14.45" customHeight="1" x14ac:dyDescent="0.25">
      <c r="A57" s="181"/>
      <c r="B57" s="184"/>
      <c r="C57" s="154" t="s">
        <v>72</v>
      </c>
      <c r="D57" s="179"/>
    </row>
    <row r="58" spans="1:4" x14ac:dyDescent="0.25">
      <c r="A58" s="181"/>
      <c r="B58" s="184"/>
      <c r="C58" s="154" t="s">
        <v>73</v>
      </c>
      <c r="D58" s="179"/>
    </row>
    <row r="59" spans="1:4" x14ac:dyDescent="0.25">
      <c r="A59" s="181"/>
      <c r="B59" s="184"/>
      <c r="C59" s="154" t="s">
        <v>74</v>
      </c>
      <c r="D59" s="179"/>
    </row>
    <row r="60" spans="1:4" x14ac:dyDescent="0.25">
      <c r="A60" s="181"/>
      <c r="B60" s="184"/>
      <c r="C60" s="154" t="s">
        <v>75</v>
      </c>
      <c r="D60" s="179"/>
    </row>
    <row r="61" spans="1:4" x14ac:dyDescent="0.25">
      <c r="A61" s="181"/>
      <c r="B61" s="184"/>
      <c r="C61" s="152" t="s">
        <v>284</v>
      </c>
      <c r="D61" s="179"/>
    </row>
    <row r="62" spans="1:4" x14ac:dyDescent="0.25">
      <c r="A62" s="182"/>
      <c r="B62" s="185"/>
      <c r="C62" s="152" t="s">
        <v>276</v>
      </c>
      <c r="D62" s="179"/>
    </row>
    <row r="63" spans="1:4" ht="14.45" customHeight="1" x14ac:dyDescent="0.25">
      <c r="A63" s="160"/>
      <c r="B63" s="160"/>
      <c r="C63" s="160"/>
      <c r="D63" s="160"/>
    </row>
    <row r="64" spans="1:4" ht="30" x14ac:dyDescent="0.25">
      <c r="A64" s="176" t="s">
        <v>25</v>
      </c>
      <c r="B64" s="177" t="s">
        <v>76</v>
      </c>
      <c r="C64" s="152" t="s">
        <v>285</v>
      </c>
      <c r="D64" s="155" t="s">
        <v>286</v>
      </c>
    </row>
    <row r="65" spans="1:11" ht="32.25" customHeight="1" x14ac:dyDescent="0.25">
      <c r="A65" s="176"/>
      <c r="B65" s="177"/>
      <c r="C65" s="155" t="s">
        <v>287</v>
      </c>
      <c r="D65" s="152" t="s">
        <v>77</v>
      </c>
    </row>
    <row r="66" spans="1:11" x14ac:dyDescent="0.25">
      <c r="A66" s="176"/>
      <c r="B66" s="177"/>
      <c r="C66" s="152" t="s">
        <v>78</v>
      </c>
      <c r="D66" s="179"/>
    </row>
    <row r="67" spans="1:11" x14ac:dyDescent="0.25">
      <c r="A67" s="176"/>
      <c r="B67" s="177"/>
      <c r="C67" s="152" t="s">
        <v>288</v>
      </c>
      <c r="D67" s="179"/>
    </row>
    <row r="68" spans="1:11" ht="15.75" customHeight="1" x14ac:dyDescent="0.25">
      <c r="A68" s="176"/>
      <c r="B68" s="177"/>
      <c r="C68" s="152" t="s">
        <v>79</v>
      </c>
      <c r="D68" s="179"/>
    </row>
    <row r="69" spans="1:11" ht="30.75" customHeight="1" x14ac:dyDescent="0.25">
      <c r="A69" s="176"/>
      <c r="B69" s="177"/>
      <c r="C69" s="155" t="s">
        <v>289</v>
      </c>
      <c r="D69" s="179"/>
    </row>
    <row r="70" spans="1:11" x14ac:dyDescent="0.25">
      <c r="A70" s="160"/>
      <c r="B70" s="160"/>
      <c r="C70" s="160"/>
      <c r="D70" s="160"/>
    </row>
    <row r="71" spans="1:11" x14ac:dyDescent="0.25">
      <c r="A71" s="176" t="s">
        <v>80</v>
      </c>
      <c r="B71" s="177" t="s">
        <v>81</v>
      </c>
      <c r="C71" s="152" t="s">
        <v>82</v>
      </c>
      <c r="D71" s="179"/>
    </row>
    <row r="72" spans="1:11" x14ac:dyDescent="0.25">
      <c r="A72" s="176"/>
      <c r="B72" s="177"/>
      <c r="C72" s="154" t="s">
        <v>290</v>
      </c>
      <c r="D72" s="179"/>
    </row>
    <row r="73" spans="1:11" x14ac:dyDescent="0.25">
      <c r="A73" s="176"/>
      <c r="B73" s="177"/>
      <c r="C73" s="154" t="s">
        <v>291</v>
      </c>
      <c r="D73" s="179"/>
    </row>
    <row r="74" spans="1:11" x14ac:dyDescent="0.25">
      <c r="A74" s="176"/>
      <c r="B74" s="177"/>
      <c r="C74" s="152" t="s">
        <v>83</v>
      </c>
      <c r="D74" s="179"/>
    </row>
    <row r="75" spans="1:11" x14ac:dyDescent="0.25">
      <c r="A75" s="176"/>
      <c r="B75" s="177"/>
      <c r="C75" s="152" t="s">
        <v>292</v>
      </c>
      <c r="D75" s="179"/>
    </row>
    <row r="76" spans="1:11" x14ac:dyDescent="0.25">
      <c r="A76" s="176"/>
      <c r="B76" s="177"/>
      <c r="C76" s="154" t="s">
        <v>293</v>
      </c>
      <c r="D76" s="179"/>
    </row>
    <row r="77" spans="1:11" x14ac:dyDescent="0.25">
      <c r="A77" s="176"/>
      <c r="B77" s="177"/>
      <c r="C77" s="154" t="s">
        <v>294</v>
      </c>
      <c r="D77" s="179"/>
    </row>
    <row r="78" spans="1:11" x14ac:dyDescent="0.25">
      <c r="A78" s="176"/>
      <c r="B78" s="177"/>
      <c r="C78" s="152" t="s">
        <v>84</v>
      </c>
      <c r="D78" s="179"/>
    </row>
    <row r="79" spans="1:11" x14ac:dyDescent="0.25">
      <c r="A79" s="160"/>
      <c r="B79" s="160"/>
      <c r="C79" s="160"/>
      <c r="D79" s="160"/>
    </row>
    <row r="80" spans="1:11" ht="35.25" customHeight="1" x14ac:dyDescent="0.25">
      <c r="A80" s="176" t="s">
        <v>85</v>
      </c>
      <c r="B80" s="177" t="s">
        <v>86</v>
      </c>
      <c r="C80" s="152" t="s">
        <v>87</v>
      </c>
      <c r="D80" s="155" t="s">
        <v>295</v>
      </c>
      <c r="K80" s="29" t="s">
        <v>88</v>
      </c>
    </row>
    <row r="81" spans="1:4" ht="30" x14ac:dyDescent="0.25">
      <c r="A81" s="176"/>
      <c r="B81" s="177"/>
      <c r="C81" s="152" t="s">
        <v>296</v>
      </c>
      <c r="D81" s="155" t="s">
        <v>297</v>
      </c>
    </row>
    <row r="82" spans="1:4" x14ac:dyDescent="0.25">
      <c r="A82" s="176"/>
      <c r="B82" s="177"/>
      <c r="C82" s="152" t="s">
        <v>298</v>
      </c>
      <c r="D82" s="178" t="s">
        <v>88</v>
      </c>
    </row>
    <row r="83" spans="1:4" x14ac:dyDescent="0.25">
      <c r="A83" s="176"/>
      <c r="B83" s="177"/>
      <c r="C83" s="152" t="s">
        <v>299</v>
      </c>
      <c r="D83" s="178"/>
    </row>
    <row r="84" spans="1:4" x14ac:dyDescent="0.25">
      <c r="A84" s="176"/>
      <c r="B84" s="177"/>
      <c r="C84" s="154" t="s">
        <v>72</v>
      </c>
      <c r="D84" s="178"/>
    </row>
    <row r="85" spans="1:4" x14ac:dyDescent="0.25">
      <c r="A85" s="176"/>
      <c r="B85" s="177"/>
      <c r="C85" s="154" t="s">
        <v>73</v>
      </c>
      <c r="D85" s="178"/>
    </row>
    <row r="86" spans="1:4" x14ac:dyDescent="0.25">
      <c r="A86" s="176"/>
      <c r="B86" s="177"/>
      <c r="C86" s="154" t="s">
        <v>74</v>
      </c>
      <c r="D86" s="178"/>
    </row>
    <row r="87" spans="1:4" x14ac:dyDescent="0.25">
      <c r="A87" s="176"/>
      <c r="B87" s="177"/>
      <c r="C87" s="154" t="s">
        <v>75</v>
      </c>
      <c r="D87" s="178"/>
    </row>
    <row r="88" spans="1:4" x14ac:dyDescent="0.25">
      <c r="A88" s="176"/>
      <c r="B88" s="177"/>
      <c r="C88" s="152" t="s">
        <v>300</v>
      </c>
      <c r="D88" s="178"/>
    </row>
    <row r="89" spans="1:4" x14ac:dyDescent="0.25">
      <c r="A89" s="176"/>
      <c r="B89" s="177"/>
      <c r="C89" s="152" t="s">
        <v>301</v>
      </c>
      <c r="D89" s="178"/>
    </row>
    <row r="90" spans="1:4" x14ac:dyDescent="0.25">
      <c r="A90" s="176"/>
      <c r="B90" s="177"/>
      <c r="C90" s="152" t="s">
        <v>302</v>
      </c>
      <c r="D90" s="178"/>
    </row>
    <row r="91" spans="1:4" x14ac:dyDescent="0.25">
      <c r="A91" s="176"/>
      <c r="B91" s="177"/>
      <c r="C91" s="152" t="s">
        <v>303</v>
      </c>
      <c r="D91" s="178"/>
    </row>
    <row r="92" spans="1:4" x14ac:dyDescent="0.25">
      <c r="A92" s="176"/>
      <c r="B92" s="177"/>
      <c r="C92" s="152" t="s">
        <v>304</v>
      </c>
      <c r="D92" s="178"/>
    </row>
    <row r="93" spans="1:4" x14ac:dyDescent="0.25">
      <c r="A93" s="176"/>
      <c r="B93" s="177"/>
      <c r="C93" s="152" t="s">
        <v>305</v>
      </c>
      <c r="D93" s="178"/>
    </row>
    <row r="94" spans="1:4" x14ac:dyDescent="0.25">
      <c r="A94" s="176"/>
      <c r="B94" s="177"/>
      <c r="C94" s="152" t="s">
        <v>306</v>
      </c>
      <c r="D94" s="178"/>
    </row>
    <row r="95" spans="1:4" x14ac:dyDescent="0.25">
      <c r="A95" s="176"/>
      <c r="B95" s="177"/>
      <c r="C95" s="152" t="s">
        <v>307</v>
      </c>
      <c r="D95" s="178"/>
    </row>
    <row r="96" spans="1:4" x14ac:dyDescent="0.25">
      <c r="A96" s="162"/>
      <c r="B96" s="163"/>
      <c r="C96" s="164"/>
      <c r="D96" s="164"/>
    </row>
    <row r="97" spans="1:4" x14ac:dyDescent="0.25">
      <c r="A97" s="162"/>
      <c r="B97" s="163"/>
      <c r="C97" s="164"/>
      <c r="D97" s="164"/>
    </row>
  </sheetData>
  <mergeCells count="23">
    <mergeCell ref="A16:A33"/>
    <mergeCell ref="B16:B33"/>
    <mergeCell ref="D19:D33"/>
    <mergeCell ref="A1:D2"/>
    <mergeCell ref="A4:A14"/>
    <mergeCell ref="B4:B14"/>
    <mergeCell ref="C11:C14"/>
    <mergeCell ref="A15:D15"/>
    <mergeCell ref="A35:A45"/>
    <mergeCell ref="B35:B45"/>
    <mergeCell ref="D37:D45"/>
    <mergeCell ref="A47:A62"/>
    <mergeCell ref="B47:B62"/>
    <mergeCell ref="D54:D62"/>
    <mergeCell ref="A80:A95"/>
    <mergeCell ref="B80:B95"/>
    <mergeCell ref="D82:D95"/>
    <mergeCell ref="A64:A69"/>
    <mergeCell ref="B64:B69"/>
    <mergeCell ref="D66:D69"/>
    <mergeCell ref="A71:A78"/>
    <mergeCell ref="B71:B78"/>
    <mergeCell ref="D71:D7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8E9F51D-6849-4F8C-9DE6-BE222F9A010C}"/>
</file>

<file path=customXml/itemProps2.xml><?xml version="1.0" encoding="utf-8"?>
<ds:datastoreItem xmlns:ds="http://schemas.openxmlformats.org/officeDocument/2006/customXml" ds:itemID="{F219C85A-27BD-401E-94A7-CCFB306F21B3}"/>
</file>

<file path=customXml/itemProps3.xml><?xml version="1.0" encoding="utf-8"?>
<ds:datastoreItem xmlns:ds="http://schemas.openxmlformats.org/officeDocument/2006/customXml" ds:itemID="{0345939B-B165-4DBB-B648-C01B6F2CD3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0a. Instructions</vt:lpstr>
      <vt:lpstr>0b. Provider Information</vt:lpstr>
      <vt:lpstr>1. Program Support &amp; Facility</vt:lpstr>
      <vt:lpstr>2. Training - Turnover</vt:lpstr>
      <vt:lpstr>3. Structural Change</vt:lpstr>
      <vt:lpstr>4. MACS Prop DCT</vt:lpstr>
      <vt:lpstr>Example </vt:lpstr>
      <vt:lpstr>Comments</vt:lpstr>
      <vt:lpstr>Cost Categories Defined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Optumas</dc:creator>
  <cp:lastModifiedBy>Elizabeth Peters</cp:lastModifiedBy>
  <dcterms:created xsi:type="dcterms:W3CDTF">2023-03-21T22:24:40Z</dcterms:created>
  <dcterms:modified xsi:type="dcterms:W3CDTF">2023-05-11T21:55:20Z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