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C957EB03-62C1-42A8-A9A9-D6FDABBEC01A}" xr6:coauthVersionLast="36" xr6:coauthVersionMax="36" xr10:uidLastSave="{00000000-0000-0000-0000-000000000000}"/>
  <workbookProtection workbookAlgorithmName="SHA-512" workbookHashValue="s252yPpDjb92V4JNQY94C9vGRhCsOSD9Do1Ytm4jJNfvsMfIfHVF03cH+U8c/HlvMTlKcoZFj2GgVA4hp24eQA==" workbookSaltValue="ofJLa3ghewB2BRWXMuzyTA==" workbookSpinCount="100000" lockStructure="1"/>
  <bookViews>
    <workbookView xWindow="0" yWindow="0" windowWidth="20490" windowHeight="7545" xr2:uid="{00000000-000D-0000-FFFF-FFFF00000000}"/>
  </bookViews>
  <sheets>
    <sheet name="Instructions " sheetId="16" r:id="rId1"/>
    <sheet name="Cover Page" sheetId="23" r:id="rId2"/>
    <sheet name="Claims Summary" sheetId="9" r:id="rId3"/>
    <sheet name="UPL Claims" sheetId="19" r:id="rId4"/>
    <sheet name=" LTSS State Funded Invoice" sheetId="22" r:id="rId5"/>
    <sheet name="PCA Refence Sheet" sheetId="12" state="hidden" r:id="rId6"/>
    <sheet name="Lookup - PCA" sheetId="13" state="hidden" r:id="rId7"/>
    <sheet name="LTSS Rates" sheetId="1" state="hidden" r:id="rId8"/>
    <sheet name="Sheet1" sheetId="15" state="hidden" r:id="rId9"/>
    <sheet name="Lists" sheetId="6" state="hidden" r:id="rId10"/>
    <sheet name="New Retainer Proc Codes" sheetId="14" state="hidden" r:id="rId11"/>
    <sheet name="Sheet2" sheetId="17" state="hidden" r:id="rId12"/>
  </sheets>
  <definedNames>
    <definedName name="_xlnm._FilterDatabase" localSheetId="9" hidden="1">Lists!$B$2:$C$26</definedName>
    <definedName name="_xlnm._FilterDatabase" localSheetId="7" hidden="1">'LTSS Rates'!$A$1:$E$186</definedName>
    <definedName name="_xlnm._FilterDatabase" localSheetId="10" hidden="1">'New Retainer Proc Codes'!$A$1:$I$128</definedName>
    <definedName name="_xlnm._FilterDatabase" localSheetId="11" hidden="1">Sheet2!$A$2:$D$2</definedName>
    <definedName name="_xlnm.Print_Area" localSheetId="4">' LTSS State Funded Invoice'!$A$1:$C$35</definedName>
    <definedName name="_xlnm.Print_Area" localSheetId="1">'Cover Page'!$A$1:$C$46</definedName>
    <definedName name="_xlnm.Print_Area" localSheetId="0">'Instructions '!$A$2:$A$54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19" l="1"/>
  <c r="O5" i="19"/>
  <c r="O4" i="19"/>
  <c r="S5" i="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Y209" i="19" l="1"/>
  <c r="K209" i="19" s="1"/>
  <c r="W209" i="19"/>
  <c r="J209" i="19" s="1"/>
  <c r="Y208" i="19"/>
  <c r="K208" i="19" s="1"/>
  <c r="W208" i="19"/>
  <c r="J208" i="19" s="1"/>
  <c r="Y207" i="19"/>
  <c r="K207" i="19" s="1"/>
  <c r="W207" i="19"/>
  <c r="J207" i="19" s="1"/>
  <c r="Y206" i="19"/>
  <c r="K206" i="19" s="1"/>
  <c r="W206" i="19"/>
  <c r="J206" i="19" s="1"/>
  <c r="Y205" i="19"/>
  <c r="K205" i="19" s="1"/>
  <c r="W205" i="19"/>
  <c r="J205" i="19" s="1"/>
  <c r="Y204" i="19"/>
  <c r="K204" i="19" s="1"/>
  <c r="W204" i="19"/>
  <c r="J204" i="19" s="1"/>
  <c r="Y203" i="19"/>
  <c r="K203" i="19" s="1"/>
  <c r="W203" i="19"/>
  <c r="J203" i="19" s="1"/>
  <c r="Y202" i="19"/>
  <c r="K202" i="19" s="1"/>
  <c r="W202" i="19"/>
  <c r="J202" i="19" s="1"/>
  <c r="Y201" i="19"/>
  <c r="K201" i="19" s="1"/>
  <c r="W201" i="19"/>
  <c r="J201" i="19" s="1"/>
  <c r="Y200" i="19"/>
  <c r="K200" i="19" s="1"/>
  <c r="W200" i="19"/>
  <c r="J200" i="19" s="1"/>
  <c r="Y199" i="19"/>
  <c r="K199" i="19" s="1"/>
  <c r="W199" i="19"/>
  <c r="J199" i="19" s="1"/>
  <c r="Y198" i="19"/>
  <c r="K198" i="19" s="1"/>
  <c r="W198" i="19"/>
  <c r="J198" i="19" s="1"/>
  <c r="Y197" i="19"/>
  <c r="K197" i="19" s="1"/>
  <c r="W197" i="19"/>
  <c r="J197" i="19" s="1"/>
  <c r="Y196" i="19"/>
  <c r="K196" i="19" s="1"/>
  <c r="W196" i="19"/>
  <c r="J196" i="19" s="1"/>
  <c r="Y195" i="19"/>
  <c r="K195" i="19" s="1"/>
  <c r="W195" i="19"/>
  <c r="J195" i="19" s="1"/>
  <c r="Y194" i="19"/>
  <c r="K194" i="19" s="1"/>
  <c r="W194" i="19"/>
  <c r="J194" i="19" s="1"/>
  <c r="Y193" i="19"/>
  <c r="K193" i="19" s="1"/>
  <c r="W193" i="19"/>
  <c r="J193" i="19" s="1"/>
  <c r="Y192" i="19"/>
  <c r="K192" i="19" s="1"/>
  <c r="W192" i="19"/>
  <c r="J192" i="19" s="1"/>
  <c r="Y191" i="19"/>
  <c r="K191" i="19" s="1"/>
  <c r="W191" i="19"/>
  <c r="J191" i="19" s="1"/>
  <c r="Y190" i="19"/>
  <c r="K190" i="19" s="1"/>
  <c r="W190" i="19"/>
  <c r="J190" i="19" s="1"/>
  <c r="Y189" i="19"/>
  <c r="K189" i="19" s="1"/>
  <c r="W189" i="19"/>
  <c r="J189" i="19" s="1"/>
  <c r="Y188" i="19"/>
  <c r="K188" i="19" s="1"/>
  <c r="W188" i="19"/>
  <c r="J188" i="19" s="1"/>
  <c r="Y187" i="19"/>
  <c r="K187" i="19" s="1"/>
  <c r="W187" i="19"/>
  <c r="J187" i="19" s="1"/>
  <c r="Y186" i="19"/>
  <c r="K186" i="19" s="1"/>
  <c r="W186" i="19"/>
  <c r="J186" i="19" s="1"/>
  <c r="Y185" i="19"/>
  <c r="K185" i="19" s="1"/>
  <c r="W185" i="19"/>
  <c r="J185" i="19" s="1"/>
  <c r="Y184" i="19"/>
  <c r="K184" i="19" s="1"/>
  <c r="W184" i="19"/>
  <c r="J184" i="19" s="1"/>
  <c r="Y183" i="19"/>
  <c r="K183" i="19" s="1"/>
  <c r="W183" i="19"/>
  <c r="J183" i="19" s="1"/>
  <c r="Y182" i="19"/>
  <c r="K182" i="19" s="1"/>
  <c r="W182" i="19"/>
  <c r="J182" i="19" s="1"/>
  <c r="Y181" i="19"/>
  <c r="K181" i="19" s="1"/>
  <c r="W181" i="19"/>
  <c r="J181" i="19" s="1"/>
  <c r="Z180" i="19"/>
  <c r="Y180" i="19"/>
  <c r="K180" i="19" s="1"/>
  <c r="W180" i="19"/>
  <c r="J180" i="19" s="1"/>
  <c r="Y179" i="19"/>
  <c r="K179" i="19" s="1"/>
  <c r="W179" i="19"/>
  <c r="J179" i="19" s="1"/>
  <c r="Y178" i="19"/>
  <c r="K178" i="19" s="1"/>
  <c r="W178" i="19"/>
  <c r="J178" i="19" s="1"/>
  <c r="Y177" i="19"/>
  <c r="K177" i="19" s="1"/>
  <c r="W177" i="19"/>
  <c r="J177" i="19" s="1"/>
  <c r="Y176" i="19"/>
  <c r="K176" i="19" s="1"/>
  <c r="W176" i="19"/>
  <c r="J176" i="19" s="1"/>
  <c r="Y175" i="19"/>
  <c r="K175" i="19" s="1"/>
  <c r="W175" i="19"/>
  <c r="J175" i="19" s="1"/>
  <c r="Y174" i="19"/>
  <c r="K174" i="19" s="1"/>
  <c r="W174" i="19"/>
  <c r="J174" i="19" s="1"/>
  <c r="Y173" i="19"/>
  <c r="K173" i="19" s="1"/>
  <c r="W173" i="19"/>
  <c r="J173" i="19" s="1"/>
  <c r="Y172" i="19"/>
  <c r="K172" i="19" s="1"/>
  <c r="W172" i="19"/>
  <c r="J172" i="19" s="1"/>
  <c r="Y171" i="19"/>
  <c r="K171" i="19" s="1"/>
  <c r="W171" i="19"/>
  <c r="J171" i="19" s="1"/>
  <c r="Y170" i="19"/>
  <c r="K170" i="19" s="1"/>
  <c r="W170" i="19"/>
  <c r="J170" i="19" s="1"/>
  <c r="Y169" i="19"/>
  <c r="K169" i="19" s="1"/>
  <c r="W169" i="19"/>
  <c r="J169" i="19" s="1"/>
  <c r="Y168" i="19"/>
  <c r="K168" i="19" s="1"/>
  <c r="W168" i="19"/>
  <c r="J168" i="19" s="1"/>
  <c r="Y167" i="19"/>
  <c r="K167" i="19" s="1"/>
  <c r="W167" i="19"/>
  <c r="J167" i="19" s="1"/>
  <c r="Y166" i="19"/>
  <c r="K166" i="19" s="1"/>
  <c r="W166" i="19"/>
  <c r="J166" i="19" s="1"/>
  <c r="Y165" i="19"/>
  <c r="K165" i="19" s="1"/>
  <c r="W165" i="19"/>
  <c r="J165" i="19" s="1"/>
  <c r="Y164" i="19"/>
  <c r="K164" i="19" s="1"/>
  <c r="W164" i="19"/>
  <c r="J164" i="19" s="1"/>
  <c r="Y163" i="19"/>
  <c r="K163" i="19" s="1"/>
  <c r="W163" i="19"/>
  <c r="J163" i="19" s="1"/>
  <c r="Y162" i="19"/>
  <c r="K162" i="19" s="1"/>
  <c r="W162" i="19"/>
  <c r="J162" i="19" s="1"/>
  <c r="Y161" i="19"/>
  <c r="K161" i="19" s="1"/>
  <c r="W161" i="19"/>
  <c r="J161" i="19" s="1"/>
  <c r="Y160" i="19"/>
  <c r="K160" i="19" s="1"/>
  <c r="W160" i="19"/>
  <c r="J160" i="19" s="1"/>
  <c r="Y159" i="19"/>
  <c r="K159" i="19" s="1"/>
  <c r="W159" i="19"/>
  <c r="J159" i="19" s="1"/>
  <c r="Y158" i="19"/>
  <c r="K158" i="19" s="1"/>
  <c r="W158" i="19"/>
  <c r="J158" i="19" s="1"/>
  <c r="Y157" i="19"/>
  <c r="K157" i="19" s="1"/>
  <c r="W157" i="19"/>
  <c r="J157" i="19" s="1"/>
  <c r="Y156" i="19"/>
  <c r="K156" i="19" s="1"/>
  <c r="W156" i="19"/>
  <c r="J156" i="19" s="1"/>
  <c r="Y155" i="19"/>
  <c r="K155" i="19" s="1"/>
  <c r="W155" i="19"/>
  <c r="J155" i="19" s="1"/>
  <c r="Y154" i="19"/>
  <c r="K154" i="19" s="1"/>
  <c r="W154" i="19"/>
  <c r="J154" i="19" s="1"/>
  <c r="Y153" i="19"/>
  <c r="K153" i="19" s="1"/>
  <c r="W153" i="19"/>
  <c r="J153" i="19" s="1"/>
  <c r="Y152" i="19"/>
  <c r="K152" i="19" s="1"/>
  <c r="W152" i="19"/>
  <c r="J152" i="19" s="1"/>
  <c r="Y151" i="19"/>
  <c r="K151" i="19" s="1"/>
  <c r="W151" i="19"/>
  <c r="J151" i="19" s="1"/>
  <c r="Y150" i="19"/>
  <c r="K150" i="19" s="1"/>
  <c r="W150" i="19"/>
  <c r="J150" i="19" s="1"/>
  <c r="Y149" i="19"/>
  <c r="K149" i="19" s="1"/>
  <c r="W149" i="19"/>
  <c r="J149" i="19" s="1"/>
  <c r="Y148" i="19"/>
  <c r="K148" i="19" s="1"/>
  <c r="W148" i="19"/>
  <c r="J148" i="19" s="1"/>
  <c r="Y147" i="19"/>
  <c r="K147" i="19" s="1"/>
  <c r="W147" i="19"/>
  <c r="J147" i="19" s="1"/>
  <c r="Y146" i="19"/>
  <c r="K146" i="19" s="1"/>
  <c r="W146" i="19"/>
  <c r="J146" i="19" s="1"/>
  <c r="Y145" i="19"/>
  <c r="K145" i="19" s="1"/>
  <c r="W145" i="19"/>
  <c r="J145" i="19" s="1"/>
  <c r="Y144" i="19"/>
  <c r="K144" i="19" s="1"/>
  <c r="W144" i="19"/>
  <c r="J144" i="19" s="1"/>
  <c r="Y143" i="19"/>
  <c r="K143" i="19" s="1"/>
  <c r="W143" i="19"/>
  <c r="J143" i="19" s="1"/>
  <c r="Y142" i="19"/>
  <c r="K142" i="19" s="1"/>
  <c r="W142" i="19"/>
  <c r="J142" i="19" s="1"/>
  <c r="Y141" i="19"/>
  <c r="K141" i="19" s="1"/>
  <c r="W141" i="19"/>
  <c r="J141" i="19" s="1"/>
  <c r="Y140" i="19"/>
  <c r="K140" i="19" s="1"/>
  <c r="W140" i="19"/>
  <c r="J140" i="19" s="1"/>
  <c r="Y139" i="19"/>
  <c r="K139" i="19" s="1"/>
  <c r="W139" i="19"/>
  <c r="J139" i="19" s="1"/>
  <c r="Y138" i="19"/>
  <c r="K138" i="19" s="1"/>
  <c r="W138" i="19"/>
  <c r="J138" i="19" s="1"/>
  <c r="Y137" i="19"/>
  <c r="K137" i="19" s="1"/>
  <c r="W137" i="19"/>
  <c r="J137" i="19" s="1"/>
  <c r="Y136" i="19"/>
  <c r="K136" i="19" s="1"/>
  <c r="W136" i="19"/>
  <c r="J136" i="19" s="1"/>
  <c r="Y135" i="19"/>
  <c r="K135" i="19" s="1"/>
  <c r="W135" i="19"/>
  <c r="J135" i="19" s="1"/>
  <c r="Y134" i="19"/>
  <c r="K134" i="19" s="1"/>
  <c r="W134" i="19"/>
  <c r="J134" i="19" s="1"/>
  <c r="Y133" i="19"/>
  <c r="K133" i="19" s="1"/>
  <c r="W133" i="19"/>
  <c r="J133" i="19" s="1"/>
  <c r="Y132" i="19"/>
  <c r="K132" i="19" s="1"/>
  <c r="W132" i="19"/>
  <c r="J132" i="19" s="1"/>
  <c r="Y131" i="19"/>
  <c r="K131" i="19" s="1"/>
  <c r="W131" i="19"/>
  <c r="J131" i="19" s="1"/>
  <c r="Y130" i="19"/>
  <c r="K130" i="19" s="1"/>
  <c r="W130" i="19"/>
  <c r="J130" i="19" s="1"/>
  <c r="Y129" i="19"/>
  <c r="K129" i="19" s="1"/>
  <c r="W129" i="19"/>
  <c r="J129" i="19" s="1"/>
  <c r="Y128" i="19"/>
  <c r="K128" i="19" s="1"/>
  <c r="W128" i="19"/>
  <c r="J128" i="19" s="1"/>
  <c r="Y127" i="19"/>
  <c r="K127" i="19" s="1"/>
  <c r="W127" i="19"/>
  <c r="J127" i="19" s="1"/>
  <c r="Y126" i="19"/>
  <c r="K126" i="19" s="1"/>
  <c r="W126" i="19"/>
  <c r="J126" i="19" s="1"/>
  <c r="Y125" i="19"/>
  <c r="K125" i="19" s="1"/>
  <c r="W125" i="19"/>
  <c r="J125" i="19" s="1"/>
  <c r="Y124" i="19"/>
  <c r="K124" i="19" s="1"/>
  <c r="W124" i="19"/>
  <c r="J124" i="19" s="1"/>
  <c r="Y123" i="19"/>
  <c r="K123" i="19" s="1"/>
  <c r="W123" i="19"/>
  <c r="J123" i="19" s="1"/>
  <c r="Y122" i="19"/>
  <c r="K122" i="19" s="1"/>
  <c r="W122" i="19"/>
  <c r="J122" i="19" s="1"/>
  <c r="Y121" i="19"/>
  <c r="K121" i="19" s="1"/>
  <c r="W121" i="19"/>
  <c r="J121" i="19" s="1"/>
  <c r="Y120" i="19"/>
  <c r="K120" i="19" s="1"/>
  <c r="W120" i="19"/>
  <c r="J120" i="19" s="1"/>
  <c r="Y119" i="19"/>
  <c r="K119" i="19" s="1"/>
  <c r="W119" i="19"/>
  <c r="J119" i="19" s="1"/>
  <c r="Y118" i="19"/>
  <c r="K118" i="19" s="1"/>
  <c r="W118" i="19"/>
  <c r="J118" i="19" s="1"/>
  <c r="Y117" i="19"/>
  <c r="K117" i="19" s="1"/>
  <c r="W117" i="19"/>
  <c r="J117" i="19" s="1"/>
  <c r="Z116" i="19"/>
  <c r="Y116" i="19"/>
  <c r="K116" i="19" s="1"/>
  <c r="W116" i="19"/>
  <c r="J116" i="19" s="1"/>
  <c r="Y115" i="19"/>
  <c r="K115" i="19" s="1"/>
  <c r="W115" i="19"/>
  <c r="J115" i="19" s="1"/>
  <c r="Y114" i="19"/>
  <c r="K114" i="19" s="1"/>
  <c r="W114" i="19"/>
  <c r="J114" i="19" s="1"/>
  <c r="Y113" i="19"/>
  <c r="K113" i="19" s="1"/>
  <c r="W113" i="19"/>
  <c r="J113" i="19" s="1"/>
  <c r="Y112" i="19"/>
  <c r="K112" i="19" s="1"/>
  <c r="W112" i="19"/>
  <c r="J112" i="19" s="1"/>
  <c r="Y111" i="19"/>
  <c r="K111" i="19" s="1"/>
  <c r="W111" i="19"/>
  <c r="J111" i="19" s="1"/>
  <c r="Y110" i="19"/>
  <c r="K110" i="19" s="1"/>
  <c r="W110" i="19"/>
  <c r="J110" i="19" s="1"/>
  <c r="Y109" i="19"/>
  <c r="K109" i="19" s="1"/>
  <c r="W109" i="19"/>
  <c r="J109" i="19" s="1"/>
  <c r="Y108" i="19"/>
  <c r="K108" i="19" s="1"/>
  <c r="W108" i="19"/>
  <c r="J108" i="19" s="1"/>
  <c r="Y107" i="19"/>
  <c r="K107" i="19" s="1"/>
  <c r="W107" i="19"/>
  <c r="J107" i="19" s="1"/>
  <c r="Y106" i="19"/>
  <c r="K106" i="19" s="1"/>
  <c r="W106" i="19"/>
  <c r="J106" i="19" s="1"/>
  <c r="Y105" i="19"/>
  <c r="K105" i="19" s="1"/>
  <c r="W105" i="19"/>
  <c r="J105" i="19" s="1"/>
  <c r="Y104" i="19"/>
  <c r="K104" i="19" s="1"/>
  <c r="W104" i="19"/>
  <c r="J104" i="19" s="1"/>
  <c r="Y103" i="19"/>
  <c r="K103" i="19" s="1"/>
  <c r="W103" i="19"/>
  <c r="J103" i="19" s="1"/>
  <c r="Y102" i="19"/>
  <c r="K102" i="19" s="1"/>
  <c r="W102" i="19"/>
  <c r="J102" i="19" s="1"/>
  <c r="Y101" i="19"/>
  <c r="K101" i="19" s="1"/>
  <c r="W101" i="19"/>
  <c r="J101" i="19" s="1"/>
  <c r="Y100" i="19"/>
  <c r="K100" i="19" s="1"/>
  <c r="W100" i="19"/>
  <c r="J100" i="19" s="1"/>
  <c r="Y99" i="19"/>
  <c r="K99" i="19" s="1"/>
  <c r="W99" i="19"/>
  <c r="J99" i="19" s="1"/>
  <c r="Y98" i="19"/>
  <c r="K98" i="19" s="1"/>
  <c r="W98" i="19"/>
  <c r="J98" i="19" s="1"/>
  <c r="Y97" i="19"/>
  <c r="K97" i="19" s="1"/>
  <c r="W97" i="19"/>
  <c r="J97" i="19" s="1"/>
  <c r="Y96" i="19"/>
  <c r="K96" i="19" s="1"/>
  <c r="W96" i="19"/>
  <c r="J96" i="19" s="1"/>
  <c r="Y95" i="19"/>
  <c r="K95" i="19" s="1"/>
  <c r="W95" i="19"/>
  <c r="J95" i="19" s="1"/>
  <c r="Y94" i="19"/>
  <c r="K94" i="19" s="1"/>
  <c r="W94" i="19"/>
  <c r="J94" i="19" s="1"/>
  <c r="Y93" i="19"/>
  <c r="K93" i="19" s="1"/>
  <c r="W93" i="19"/>
  <c r="J93" i="19" s="1"/>
  <c r="Y92" i="19"/>
  <c r="K92" i="19" s="1"/>
  <c r="W92" i="19"/>
  <c r="J92" i="19" s="1"/>
  <c r="Y91" i="19"/>
  <c r="K91" i="19" s="1"/>
  <c r="W91" i="19"/>
  <c r="J91" i="19" s="1"/>
  <c r="Y90" i="19"/>
  <c r="K90" i="19" s="1"/>
  <c r="W90" i="19"/>
  <c r="J90" i="19" s="1"/>
  <c r="Y89" i="19"/>
  <c r="K89" i="19" s="1"/>
  <c r="W89" i="19"/>
  <c r="J89" i="19" s="1"/>
  <c r="Y88" i="19"/>
  <c r="K88" i="19" s="1"/>
  <c r="W88" i="19"/>
  <c r="J88" i="19" s="1"/>
  <c r="Y87" i="19"/>
  <c r="K87" i="19" s="1"/>
  <c r="W87" i="19"/>
  <c r="J87" i="19" s="1"/>
  <c r="Y86" i="19"/>
  <c r="K86" i="19" s="1"/>
  <c r="W86" i="19"/>
  <c r="J86" i="19" s="1"/>
  <c r="Y85" i="19"/>
  <c r="K85" i="19" s="1"/>
  <c r="W85" i="19"/>
  <c r="J85" i="19" s="1"/>
  <c r="Y84" i="19"/>
  <c r="K84" i="19" s="1"/>
  <c r="W84" i="19"/>
  <c r="J84" i="19" s="1"/>
  <c r="Y83" i="19"/>
  <c r="K83" i="19" s="1"/>
  <c r="W83" i="19"/>
  <c r="J83" i="19" s="1"/>
  <c r="Y82" i="19"/>
  <c r="K82" i="19" s="1"/>
  <c r="W82" i="19"/>
  <c r="J82" i="19" s="1"/>
  <c r="Y81" i="19"/>
  <c r="K81" i="19" s="1"/>
  <c r="W81" i="19"/>
  <c r="J81" i="19" s="1"/>
  <c r="Y80" i="19"/>
  <c r="K80" i="19" s="1"/>
  <c r="W80" i="19"/>
  <c r="J80" i="19" s="1"/>
  <c r="Y79" i="19"/>
  <c r="K79" i="19" s="1"/>
  <c r="W79" i="19"/>
  <c r="J79" i="19" s="1"/>
  <c r="Y78" i="19"/>
  <c r="K78" i="19" s="1"/>
  <c r="W78" i="19"/>
  <c r="J78" i="19" s="1"/>
  <c r="Y77" i="19"/>
  <c r="K77" i="19" s="1"/>
  <c r="W77" i="19"/>
  <c r="J77" i="19" s="1"/>
  <c r="Y76" i="19"/>
  <c r="K76" i="19" s="1"/>
  <c r="W76" i="19"/>
  <c r="J76" i="19" s="1"/>
  <c r="Y75" i="19"/>
  <c r="K75" i="19" s="1"/>
  <c r="W75" i="19"/>
  <c r="J75" i="19" s="1"/>
  <c r="Y74" i="19"/>
  <c r="K74" i="19" s="1"/>
  <c r="W74" i="19"/>
  <c r="J74" i="19" s="1"/>
  <c r="Y73" i="19"/>
  <c r="K73" i="19" s="1"/>
  <c r="W73" i="19"/>
  <c r="J73" i="19" s="1"/>
  <c r="Y72" i="19"/>
  <c r="K72" i="19" s="1"/>
  <c r="W72" i="19"/>
  <c r="J72" i="19" s="1"/>
  <c r="Y71" i="19"/>
  <c r="K71" i="19" s="1"/>
  <c r="W71" i="19"/>
  <c r="J71" i="19" s="1"/>
  <c r="Y70" i="19"/>
  <c r="K70" i="19" s="1"/>
  <c r="W70" i="19"/>
  <c r="J70" i="19" s="1"/>
  <c r="Y69" i="19"/>
  <c r="K69" i="19" s="1"/>
  <c r="W69" i="19"/>
  <c r="J69" i="19" s="1"/>
  <c r="Y68" i="19"/>
  <c r="K68" i="19" s="1"/>
  <c r="W68" i="19"/>
  <c r="J68" i="19" s="1"/>
  <c r="Y67" i="19"/>
  <c r="K67" i="19" s="1"/>
  <c r="W67" i="19"/>
  <c r="J67" i="19" s="1"/>
  <c r="Y66" i="19"/>
  <c r="K66" i="19" s="1"/>
  <c r="W66" i="19"/>
  <c r="J66" i="19" s="1"/>
  <c r="Y65" i="19"/>
  <c r="K65" i="19" s="1"/>
  <c r="W65" i="19"/>
  <c r="J65" i="19" s="1"/>
  <c r="Y64" i="19"/>
  <c r="K64" i="19" s="1"/>
  <c r="W64" i="19"/>
  <c r="J64" i="19" s="1"/>
  <c r="Y63" i="19"/>
  <c r="K63" i="19" s="1"/>
  <c r="W63" i="19"/>
  <c r="J63" i="19" s="1"/>
  <c r="Y62" i="19"/>
  <c r="K62" i="19" s="1"/>
  <c r="W62" i="19"/>
  <c r="J62" i="19" s="1"/>
  <c r="Y61" i="19"/>
  <c r="K61" i="19" s="1"/>
  <c r="W61" i="19"/>
  <c r="J61" i="19" s="1"/>
  <c r="Y60" i="19"/>
  <c r="K60" i="19" s="1"/>
  <c r="W60" i="19"/>
  <c r="J60" i="19" s="1"/>
  <c r="Y59" i="19"/>
  <c r="K59" i="19" s="1"/>
  <c r="W59" i="19"/>
  <c r="J59" i="19" s="1"/>
  <c r="Y58" i="19"/>
  <c r="K58" i="19" s="1"/>
  <c r="W58" i="19"/>
  <c r="J58" i="19" s="1"/>
  <c r="Y57" i="19"/>
  <c r="K57" i="19" s="1"/>
  <c r="W57" i="19"/>
  <c r="J57" i="19" s="1"/>
  <c r="Y56" i="19"/>
  <c r="K56" i="19" s="1"/>
  <c r="W56" i="19"/>
  <c r="J56" i="19" s="1"/>
  <c r="Y55" i="19"/>
  <c r="K55" i="19" s="1"/>
  <c r="W55" i="19"/>
  <c r="J55" i="19" s="1"/>
  <c r="Y54" i="19"/>
  <c r="K54" i="19" s="1"/>
  <c r="W54" i="19"/>
  <c r="J54" i="19" s="1"/>
  <c r="Y53" i="19"/>
  <c r="K53" i="19" s="1"/>
  <c r="W53" i="19"/>
  <c r="J53" i="19" s="1"/>
  <c r="Z52" i="19"/>
  <c r="Y52" i="19"/>
  <c r="K52" i="19" s="1"/>
  <c r="W52" i="19"/>
  <c r="J52" i="19" s="1"/>
  <c r="Y51" i="19"/>
  <c r="K51" i="19" s="1"/>
  <c r="W51" i="19"/>
  <c r="J51" i="19" s="1"/>
  <c r="Y50" i="19"/>
  <c r="K50" i="19" s="1"/>
  <c r="W50" i="19"/>
  <c r="J50" i="19" s="1"/>
  <c r="Y49" i="19"/>
  <c r="K49" i="19" s="1"/>
  <c r="W49" i="19"/>
  <c r="J49" i="19" s="1"/>
  <c r="Y48" i="19"/>
  <c r="K48" i="19" s="1"/>
  <c r="W48" i="19"/>
  <c r="J48" i="19" s="1"/>
  <c r="Y47" i="19"/>
  <c r="K47" i="19" s="1"/>
  <c r="W47" i="19"/>
  <c r="J47" i="19" s="1"/>
  <c r="Y46" i="19"/>
  <c r="K46" i="19" s="1"/>
  <c r="W46" i="19"/>
  <c r="J46" i="19" s="1"/>
  <c r="Y45" i="19"/>
  <c r="K45" i="19" s="1"/>
  <c r="W45" i="19"/>
  <c r="J45" i="19" s="1"/>
  <c r="Y44" i="19"/>
  <c r="K44" i="19" s="1"/>
  <c r="W44" i="19"/>
  <c r="J44" i="19" s="1"/>
  <c r="Y43" i="19"/>
  <c r="K43" i="19" s="1"/>
  <c r="W43" i="19"/>
  <c r="J43" i="19" s="1"/>
  <c r="Y42" i="19"/>
  <c r="K42" i="19" s="1"/>
  <c r="W42" i="19"/>
  <c r="J42" i="19" s="1"/>
  <c r="Y41" i="19"/>
  <c r="K41" i="19" s="1"/>
  <c r="W41" i="19"/>
  <c r="J41" i="19" s="1"/>
  <c r="Y40" i="19"/>
  <c r="K40" i="19" s="1"/>
  <c r="W40" i="19"/>
  <c r="J40" i="19" s="1"/>
  <c r="Y39" i="19"/>
  <c r="K39" i="19" s="1"/>
  <c r="W39" i="19"/>
  <c r="J39" i="19" s="1"/>
  <c r="Y38" i="19"/>
  <c r="K38" i="19" s="1"/>
  <c r="W38" i="19"/>
  <c r="J38" i="19" s="1"/>
  <c r="Y37" i="19"/>
  <c r="K37" i="19" s="1"/>
  <c r="W37" i="19"/>
  <c r="J37" i="19" s="1"/>
  <c r="Y36" i="19"/>
  <c r="K36" i="19" s="1"/>
  <c r="W36" i="19"/>
  <c r="J36" i="19" s="1"/>
  <c r="Y35" i="19"/>
  <c r="K35" i="19" s="1"/>
  <c r="W35" i="19"/>
  <c r="J35" i="19" s="1"/>
  <c r="Y34" i="19"/>
  <c r="K34" i="19" s="1"/>
  <c r="W34" i="19"/>
  <c r="J34" i="19" s="1"/>
  <c r="Y33" i="19"/>
  <c r="K33" i="19" s="1"/>
  <c r="W33" i="19"/>
  <c r="J33" i="19" s="1"/>
  <c r="Y32" i="19"/>
  <c r="K32" i="19" s="1"/>
  <c r="W32" i="19"/>
  <c r="J32" i="19" s="1"/>
  <c r="Y31" i="19"/>
  <c r="K31" i="19" s="1"/>
  <c r="W31" i="19"/>
  <c r="J31" i="19" s="1"/>
  <c r="Y30" i="19"/>
  <c r="K30" i="19" s="1"/>
  <c r="W30" i="19"/>
  <c r="J30" i="19" s="1"/>
  <c r="Y29" i="19"/>
  <c r="K29" i="19" s="1"/>
  <c r="W29" i="19"/>
  <c r="J29" i="19" s="1"/>
  <c r="Y28" i="19"/>
  <c r="K28" i="19" s="1"/>
  <c r="W28" i="19"/>
  <c r="J28" i="19" s="1"/>
  <c r="Y27" i="19"/>
  <c r="K27" i="19" s="1"/>
  <c r="W27" i="19"/>
  <c r="J27" i="19" s="1"/>
  <c r="Y26" i="19"/>
  <c r="K26" i="19" s="1"/>
  <c r="W26" i="19"/>
  <c r="J26" i="19" s="1"/>
  <c r="Y25" i="19"/>
  <c r="K25" i="19" s="1"/>
  <c r="W25" i="19"/>
  <c r="J25" i="19" s="1"/>
  <c r="Y24" i="19"/>
  <c r="K24" i="19" s="1"/>
  <c r="W24" i="19"/>
  <c r="J24" i="19" s="1"/>
  <c r="Y23" i="19"/>
  <c r="K23" i="19" s="1"/>
  <c r="W23" i="19"/>
  <c r="J23" i="19" s="1"/>
  <c r="Y22" i="19"/>
  <c r="K22" i="19" s="1"/>
  <c r="W22" i="19"/>
  <c r="J22" i="19" s="1"/>
  <c r="Y21" i="19"/>
  <c r="K21" i="19" s="1"/>
  <c r="W21" i="19"/>
  <c r="J21" i="19" s="1"/>
  <c r="Y20" i="19"/>
  <c r="K20" i="19" s="1"/>
  <c r="W20" i="19"/>
  <c r="J20" i="19" s="1"/>
  <c r="Y19" i="19"/>
  <c r="K19" i="19" s="1"/>
  <c r="W19" i="19"/>
  <c r="J19" i="19" s="1"/>
  <c r="Y18" i="19"/>
  <c r="K18" i="19" s="1"/>
  <c r="W18" i="19"/>
  <c r="J18" i="19" s="1"/>
  <c r="Y17" i="19"/>
  <c r="K17" i="19" s="1"/>
  <c r="W17" i="19"/>
  <c r="J17" i="19" s="1"/>
  <c r="Y16" i="19"/>
  <c r="K16" i="19" s="1"/>
  <c r="W16" i="19"/>
  <c r="J16" i="19" s="1"/>
  <c r="Y15" i="19"/>
  <c r="K15" i="19" s="1"/>
  <c r="W15" i="19"/>
  <c r="J15" i="19" s="1"/>
  <c r="Y14" i="19"/>
  <c r="K14" i="19" s="1"/>
  <c r="W14" i="19"/>
  <c r="J14" i="19" s="1"/>
  <c r="Y13" i="19"/>
  <c r="K13" i="19" s="1"/>
  <c r="W13" i="19"/>
  <c r="J13" i="19" s="1"/>
  <c r="Y12" i="19"/>
  <c r="K12" i="19" s="1"/>
  <c r="W12" i="19"/>
  <c r="J12" i="19" s="1"/>
  <c r="Y11" i="19"/>
  <c r="K11" i="19" s="1"/>
  <c r="W11" i="19"/>
  <c r="J11" i="19" s="1"/>
  <c r="Y10" i="19"/>
  <c r="K10" i="19" s="1"/>
  <c r="W10" i="19"/>
  <c r="J10" i="19" s="1"/>
  <c r="Z209" i="19"/>
  <c r="Z208" i="19"/>
  <c r="Z207" i="19"/>
  <c r="Z206" i="19"/>
  <c r="Z205" i="19"/>
  <c r="Z204" i="19"/>
  <c r="Z203" i="19"/>
  <c r="Z202" i="19"/>
  <c r="Z201" i="19"/>
  <c r="Z200" i="19"/>
  <c r="Z199" i="19"/>
  <c r="Z198" i="19"/>
  <c r="Z197" i="19"/>
  <c r="Z196" i="19"/>
  <c r="Z195" i="19"/>
  <c r="Z194" i="19"/>
  <c r="Z193" i="19"/>
  <c r="Z192" i="19"/>
  <c r="Z191" i="19"/>
  <c r="Z190" i="19"/>
  <c r="Z189" i="19"/>
  <c r="Z188" i="19"/>
  <c r="Z187" i="19"/>
  <c r="Z186" i="19"/>
  <c r="Z185" i="19"/>
  <c r="Z184" i="19"/>
  <c r="Z183" i="19"/>
  <c r="Z182" i="19"/>
  <c r="Z181" i="19"/>
  <c r="Z179" i="19"/>
  <c r="Z178" i="19"/>
  <c r="Z177" i="19"/>
  <c r="Z176" i="19"/>
  <c r="Z175" i="19"/>
  <c r="Z174" i="19"/>
  <c r="Z173" i="19"/>
  <c r="Z172" i="19"/>
  <c r="Z171" i="19"/>
  <c r="Z170" i="19"/>
  <c r="Z169" i="19"/>
  <c r="Z168" i="19"/>
  <c r="Z167" i="19"/>
  <c r="Z166" i="19"/>
  <c r="Z165" i="19"/>
  <c r="Z164" i="19"/>
  <c r="Z163" i="19"/>
  <c r="Z162" i="19"/>
  <c r="Z161" i="19"/>
  <c r="Z160" i="19"/>
  <c r="Z159" i="19"/>
  <c r="Z158" i="19"/>
  <c r="Z157" i="19"/>
  <c r="Z156" i="19"/>
  <c r="Z155" i="19"/>
  <c r="Z154" i="19"/>
  <c r="Z153" i="19"/>
  <c r="Z152" i="19"/>
  <c r="Z151" i="19"/>
  <c r="Z150" i="19"/>
  <c r="Z149" i="19"/>
  <c r="Z148" i="19"/>
  <c r="Z147" i="19"/>
  <c r="Z146" i="19"/>
  <c r="Z145" i="19"/>
  <c r="Z144" i="19"/>
  <c r="Z143" i="19"/>
  <c r="Z142" i="19"/>
  <c r="Z141" i="19"/>
  <c r="Z140" i="19"/>
  <c r="Z139" i="19"/>
  <c r="Z138" i="19"/>
  <c r="Z137" i="19"/>
  <c r="Z136" i="19"/>
  <c r="Z135" i="19"/>
  <c r="Z134" i="19"/>
  <c r="Z133" i="19"/>
  <c r="Z132" i="19"/>
  <c r="Z131" i="19"/>
  <c r="Z130" i="19"/>
  <c r="Z129" i="19"/>
  <c r="Z128" i="19"/>
  <c r="Z127" i="19"/>
  <c r="Z126" i="19"/>
  <c r="Z125" i="19"/>
  <c r="Z124" i="19"/>
  <c r="Z123" i="19"/>
  <c r="Z122" i="19"/>
  <c r="Z121" i="19"/>
  <c r="Z120" i="19"/>
  <c r="Z119" i="19"/>
  <c r="Z118" i="19"/>
  <c r="Z117" i="19"/>
  <c r="Z115" i="19"/>
  <c r="Z114" i="19"/>
  <c r="Z113" i="19"/>
  <c r="Z112" i="19"/>
  <c r="Z111" i="19"/>
  <c r="Z110" i="19"/>
  <c r="Z109" i="19"/>
  <c r="Z108" i="19"/>
  <c r="Z107" i="19"/>
  <c r="Z106" i="19"/>
  <c r="Z105" i="19"/>
  <c r="Z104" i="19"/>
  <c r="Z103" i="19"/>
  <c r="Z102" i="19"/>
  <c r="Z101" i="19"/>
  <c r="Z100" i="19"/>
  <c r="Z99" i="19"/>
  <c r="Z98" i="19"/>
  <c r="Z97" i="19"/>
  <c r="Z96" i="19"/>
  <c r="Z95" i="19"/>
  <c r="Z94" i="19"/>
  <c r="Z93" i="19"/>
  <c r="Z92" i="19"/>
  <c r="Z91" i="19"/>
  <c r="Z90" i="19"/>
  <c r="Z89" i="19"/>
  <c r="Z88" i="19"/>
  <c r="Z87" i="19"/>
  <c r="Z86" i="19"/>
  <c r="Z85" i="19"/>
  <c r="Z84" i="19"/>
  <c r="Z83" i="19"/>
  <c r="Z82" i="19"/>
  <c r="Z81" i="19"/>
  <c r="Z80" i="19"/>
  <c r="Z79" i="19"/>
  <c r="Z78" i="19"/>
  <c r="Z77" i="19"/>
  <c r="Z76" i="19"/>
  <c r="Z75" i="19"/>
  <c r="Z74" i="19"/>
  <c r="Z73" i="19"/>
  <c r="Z72" i="19"/>
  <c r="Z71" i="19"/>
  <c r="Z70" i="19"/>
  <c r="Z69" i="19"/>
  <c r="Z68" i="19"/>
  <c r="Z67" i="19"/>
  <c r="Z66" i="19"/>
  <c r="Z65" i="19"/>
  <c r="Z64" i="19"/>
  <c r="Z63" i="19"/>
  <c r="Z62" i="19"/>
  <c r="Z61" i="19"/>
  <c r="Z60" i="19"/>
  <c r="Z59" i="19"/>
  <c r="Z58" i="19"/>
  <c r="Z57" i="19"/>
  <c r="Z56" i="19"/>
  <c r="Z55" i="19"/>
  <c r="Z54" i="19"/>
  <c r="Z53" i="19"/>
  <c r="Z51" i="19"/>
  <c r="Z50" i="19"/>
  <c r="Z49" i="19"/>
  <c r="Z48" i="19"/>
  <c r="Z47" i="19"/>
  <c r="Z46" i="19"/>
  <c r="Z45" i="19"/>
  <c r="Z44" i="19"/>
  <c r="Z43" i="19"/>
  <c r="Z42" i="19"/>
  <c r="Z41" i="19"/>
  <c r="Z40" i="19"/>
  <c r="Z39" i="19"/>
  <c r="Z38" i="19"/>
  <c r="Z37" i="19"/>
  <c r="Z36" i="19"/>
  <c r="Z35"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309" i="9" l="1"/>
  <c r="X309" i="9"/>
  <c r="L309" i="9" s="1"/>
  <c r="Z308" i="9"/>
  <c r="X308" i="9"/>
  <c r="L308" i="9" s="1"/>
  <c r="Z307" i="9"/>
  <c r="X307" i="9"/>
  <c r="L307" i="9" s="1"/>
  <c r="Z306" i="9"/>
  <c r="X306" i="9"/>
  <c r="L306" i="9" s="1"/>
  <c r="Z305" i="9"/>
  <c r="X305" i="9"/>
  <c r="L305" i="9" s="1"/>
  <c r="Z304" i="9"/>
  <c r="X304" i="9"/>
  <c r="L304" i="9" s="1"/>
  <c r="Z303" i="9"/>
  <c r="X303" i="9"/>
  <c r="L303" i="9" s="1"/>
  <c r="Z302" i="9"/>
  <c r="X302" i="9"/>
  <c r="L302" i="9" s="1"/>
  <c r="Z301" i="9"/>
  <c r="X301" i="9"/>
  <c r="L301" i="9" s="1"/>
  <c r="Z300" i="9"/>
  <c r="X300" i="9"/>
  <c r="L300" i="9" s="1"/>
  <c r="Z299" i="9"/>
  <c r="X299" i="9"/>
  <c r="L299" i="9" s="1"/>
  <c r="Z298" i="9"/>
  <c r="X298" i="9"/>
  <c r="L298" i="9" s="1"/>
  <c r="Z297" i="9"/>
  <c r="X297" i="9"/>
  <c r="L297" i="9" s="1"/>
  <c r="Z296" i="9"/>
  <c r="X296" i="9"/>
  <c r="L296" i="9" s="1"/>
  <c r="Z295" i="9"/>
  <c r="X295" i="9"/>
  <c r="L295" i="9" s="1"/>
  <c r="Z294" i="9"/>
  <c r="X294" i="9"/>
  <c r="L294" i="9" s="1"/>
  <c r="Z293" i="9"/>
  <c r="X293" i="9"/>
  <c r="L293" i="9" s="1"/>
  <c r="Z292" i="9"/>
  <c r="X292" i="9"/>
  <c r="L292" i="9" s="1"/>
  <c r="Z291" i="9"/>
  <c r="X291" i="9"/>
  <c r="L291" i="9" s="1"/>
  <c r="Z290" i="9"/>
  <c r="X290" i="9"/>
  <c r="L290" i="9" s="1"/>
  <c r="Z289" i="9"/>
  <c r="X289" i="9"/>
  <c r="L289" i="9" s="1"/>
  <c r="Z288" i="9"/>
  <c r="X288" i="9"/>
  <c r="L288" i="9" s="1"/>
  <c r="Z287" i="9"/>
  <c r="X287" i="9"/>
  <c r="L287" i="9" s="1"/>
  <c r="Z286" i="9"/>
  <c r="X286" i="9"/>
  <c r="L286" i="9" s="1"/>
  <c r="Z285" i="9"/>
  <c r="X285" i="9"/>
  <c r="L285" i="9" s="1"/>
  <c r="Z284" i="9"/>
  <c r="X284" i="9"/>
  <c r="L284" i="9" s="1"/>
  <c r="Z283" i="9"/>
  <c r="X283" i="9"/>
  <c r="L283" i="9" s="1"/>
  <c r="Z282" i="9"/>
  <c r="X282" i="9"/>
  <c r="L282" i="9" s="1"/>
  <c r="Z281" i="9"/>
  <c r="X281" i="9"/>
  <c r="L281" i="9" s="1"/>
  <c r="Z280" i="9"/>
  <c r="X280" i="9"/>
  <c r="L280" i="9" s="1"/>
  <c r="Z279" i="9"/>
  <c r="X279" i="9"/>
  <c r="L279" i="9" s="1"/>
  <c r="Z278" i="9"/>
  <c r="X278" i="9"/>
  <c r="L278" i="9" s="1"/>
  <c r="Z277" i="9"/>
  <c r="X277" i="9"/>
  <c r="L277" i="9" s="1"/>
  <c r="Z276" i="9"/>
  <c r="X276" i="9"/>
  <c r="L276" i="9" s="1"/>
  <c r="Z275" i="9"/>
  <c r="X275" i="9"/>
  <c r="L275" i="9" s="1"/>
  <c r="Z274" i="9"/>
  <c r="X274" i="9"/>
  <c r="L274" i="9" s="1"/>
  <c r="Z273" i="9"/>
  <c r="X273" i="9"/>
  <c r="L273" i="9" s="1"/>
  <c r="Z272" i="9"/>
  <c r="X272" i="9"/>
  <c r="L272" i="9" s="1"/>
  <c r="Z271" i="9"/>
  <c r="X271" i="9"/>
  <c r="L271" i="9" s="1"/>
  <c r="Z270" i="9"/>
  <c r="X270" i="9"/>
  <c r="L270" i="9" s="1"/>
  <c r="Z269" i="9"/>
  <c r="X269" i="9"/>
  <c r="L269" i="9" s="1"/>
  <c r="Z268" i="9"/>
  <c r="X268" i="9"/>
  <c r="L268" i="9" s="1"/>
  <c r="Z267" i="9"/>
  <c r="X267" i="9"/>
  <c r="L267" i="9" s="1"/>
  <c r="Z266" i="9"/>
  <c r="X266" i="9"/>
  <c r="L266" i="9" s="1"/>
  <c r="Z265" i="9"/>
  <c r="X265" i="9"/>
  <c r="L265" i="9" s="1"/>
  <c r="Z264" i="9"/>
  <c r="X264" i="9"/>
  <c r="L264" i="9" s="1"/>
  <c r="Z263" i="9"/>
  <c r="X263" i="9"/>
  <c r="L263" i="9" s="1"/>
  <c r="Z262" i="9"/>
  <c r="X262" i="9"/>
  <c r="L262" i="9" s="1"/>
  <c r="Z261" i="9"/>
  <c r="X261" i="9"/>
  <c r="L261" i="9" s="1"/>
  <c r="Z260" i="9"/>
  <c r="X260" i="9"/>
  <c r="L260" i="9" s="1"/>
  <c r="Z259" i="9"/>
  <c r="X259" i="9"/>
  <c r="L259" i="9" s="1"/>
  <c r="Z258" i="9"/>
  <c r="X258" i="9"/>
  <c r="L258" i="9" s="1"/>
  <c r="Z257" i="9"/>
  <c r="X257" i="9"/>
  <c r="L257" i="9" s="1"/>
  <c r="Z256" i="9"/>
  <c r="X256" i="9"/>
  <c r="L256" i="9" s="1"/>
  <c r="Z255" i="9"/>
  <c r="X255" i="9"/>
  <c r="L255" i="9" s="1"/>
  <c r="Z254" i="9"/>
  <c r="X254" i="9"/>
  <c r="L254" i="9" s="1"/>
  <c r="Z253" i="9"/>
  <c r="X253" i="9"/>
  <c r="L253" i="9" s="1"/>
  <c r="Z252" i="9"/>
  <c r="X252" i="9"/>
  <c r="L252" i="9" s="1"/>
  <c r="Z251" i="9"/>
  <c r="X251" i="9"/>
  <c r="L251" i="9" s="1"/>
  <c r="Z250" i="9"/>
  <c r="X250" i="9"/>
  <c r="L250" i="9" s="1"/>
  <c r="Z249" i="9"/>
  <c r="X249" i="9"/>
  <c r="L249" i="9" s="1"/>
  <c r="Z248" i="9"/>
  <c r="X248" i="9"/>
  <c r="L248" i="9" s="1"/>
  <c r="Z247" i="9"/>
  <c r="X247" i="9"/>
  <c r="L247" i="9" s="1"/>
  <c r="Z246" i="9"/>
  <c r="X246" i="9"/>
  <c r="L246" i="9" s="1"/>
  <c r="Z245" i="9"/>
  <c r="X245" i="9"/>
  <c r="L245" i="9" s="1"/>
  <c r="Z244" i="9"/>
  <c r="X244" i="9"/>
  <c r="L244" i="9" s="1"/>
  <c r="Z243" i="9"/>
  <c r="X243" i="9"/>
  <c r="L243" i="9" s="1"/>
  <c r="Z242" i="9"/>
  <c r="X242" i="9"/>
  <c r="L242" i="9" s="1"/>
  <c r="Z241" i="9"/>
  <c r="X241" i="9"/>
  <c r="L241" i="9" s="1"/>
  <c r="Z240" i="9"/>
  <c r="X240" i="9"/>
  <c r="L240" i="9" s="1"/>
  <c r="Z239" i="9"/>
  <c r="X239" i="9"/>
  <c r="L239" i="9" s="1"/>
  <c r="Z238" i="9"/>
  <c r="X238" i="9"/>
  <c r="L238" i="9" s="1"/>
  <c r="Z237" i="9"/>
  <c r="X237" i="9"/>
  <c r="L237" i="9" s="1"/>
  <c r="Z236" i="9"/>
  <c r="X236" i="9"/>
  <c r="L236" i="9" s="1"/>
  <c r="Z235" i="9"/>
  <c r="X235" i="9"/>
  <c r="L235" i="9" s="1"/>
  <c r="Z234" i="9"/>
  <c r="X234" i="9"/>
  <c r="L234" i="9" s="1"/>
  <c r="Z233" i="9"/>
  <c r="X233" i="9"/>
  <c r="L233" i="9" s="1"/>
  <c r="Z232" i="9"/>
  <c r="X232" i="9"/>
  <c r="L232" i="9" s="1"/>
  <c r="Z231" i="9"/>
  <c r="X231" i="9"/>
  <c r="L231" i="9" s="1"/>
  <c r="Z230" i="9"/>
  <c r="X230" i="9"/>
  <c r="L230" i="9" s="1"/>
  <c r="Z229" i="9"/>
  <c r="X229" i="9"/>
  <c r="L229" i="9" s="1"/>
  <c r="Z228" i="9"/>
  <c r="X228" i="9"/>
  <c r="L228" i="9" s="1"/>
  <c r="Z227" i="9"/>
  <c r="X227" i="9"/>
  <c r="L227" i="9" s="1"/>
  <c r="Z226" i="9"/>
  <c r="X226" i="9"/>
  <c r="L226" i="9" s="1"/>
  <c r="Z225" i="9"/>
  <c r="X225" i="9"/>
  <c r="L225" i="9" s="1"/>
  <c r="Z224" i="9"/>
  <c r="X224" i="9"/>
  <c r="L224" i="9" s="1"/>
  <c r="Z223" i="9"/>
  <c r="X223" i="9"/>
  <c r="L223" i="9" s="1"/>
  <c r="Z222" i="9"/>
  <c r="X222" i="9"/>
  <c r="L222" i="9" s="1"/>
  <c r="Z221" i="9"/>
  <c r="X221" i="9"/>
  <c r="L221" i="9" s="1"/>
  <c r="Z220" i="9"/>
  <c r="X220" i="9"/>
  <c r="L220" i="9" s="1"/>
  <c r="Z219" i="9"/>
  <c r="X219" i="9"/>
  <c r="L219" i="9" s="1"/>
  <c r="Z218" i="9"/>
  <c r="X218" i="9"/>
  <c r="L218" i="9" s="1"/>
  <c r="Z217" i="9"/>
  <c r="X217" i="9"/>
  <c r="L217" i="9" s="1"/>
  <c r="Z216" i="9"/>
  <c r="X216" i="9"/>
  <c r="L216" i="9" s="1"/>
  <c r="Z215" i="9"/>
  <c r="X215" i="9"/>
  <c r="L215" i="9" s="1"/>
  <c r="Z214" i="9"/>
  <c r="X214" i="9"/>
  <c r="L214" i="9" s="1"/>
  <c r="Z213" i="9"/>
  <c r="X213" i="9"/>
  <c r="L213" i="9" s="1"/>
  <c r="Z212" i="9"/>
  <c r="X212" i="9"/>
  <c r="L212" i="9" s="1"/>
  <c r="Z211" i="9"/>
  <c r="X211" i="9"/>
  <c r="L211" i="9" s="1"/>
  <c r="Z210" i="9"/>
  <c r="X210" i="9"/>
  <c r="L210" i="9" s="1"/>
  <c r="Z209" i="9"/>
  <c r="X209" i="9"/>
  <c r="L209" i="9" s="1"/>
  <c r="Z208" i="9"/>
  <c r="X208" i="9"/>
  <c r="L208" i="9" s="1"/>
  <c r="Z207" i="9"/>
  <c r="X207" i="9"/>
  <c r="L207" i="9" s="1"/>
  <c r="Z206" i="9"/>
  <c r="X206" i="9"/>
  <c r="L206" i="9" s="1"/>
  <c r="Z205" i="9"/>
  <c r="X205" i="9"/>
  <c r="L205" i="9" s="1"/>
  <c r="Z204" i="9"/>
  <c r="X204" i="9"/>
  <c r="L204" i="9" s="1"/>
  <c r="Z203" i="9"/>
  <c r="X203" i="9"/>
  <c r="L203" i="9" s="1"/>
  <c r="Z202" i="9"/>
  <c r="X202" i="9"/>
  <c r="L202" i="9" s="1"/>
  <c r="Z201" i="9"/>
  <c r="X201" i="9"/>
  <c r="L201" i="9" s="1"/>
  <c r="Z200" i="9"/>
  <c r="X200" i="9"/>
  <c r="L200" i="9" s="1"/>
  <c r="Z199" i="9"/>
  <c r="X199" i="9"/>
  <c r="L199" i="9" s="1"/>
  <c r="Z198" i="9"/>
  <c r="X198" i="9"/>
  <c r="L198" i="9" s="1"/>
  <c r="Z197" i="9"/>
  <c r="X197" i="9"/>
  <c r="L197" i="9" s="1"/>
  <c r="Z196" i="9"/>
  <c r="X196" i="9"/>
  <c r="L196" i="9" s="1"/>
  <c r="Z195" i="9"/>
  <c r="X195" i="9"/>
  <c r="L195" i="9" s="1"/>
  <c r="Z194" i="9"/>
  <c r="X194" i="9"/>
  <c r="L194" i="9" s="1"/>
  <c r="Z193" i="9"/>
  <c r="X193" i="9"/>
  <c r="L193" i="9" s="1"/>
  <c r="Z192" i="9"/>
  <c r="X192" i="9"/>
  <c r="L192" i="9" s="1"/>
  <c r="Z191" i="9"/>
  <c r="X191" i="9"/>
  <c r="L191" i="9" s="1"/>
  <c r="Z190" i="9"/>
  <c r="X190" i="9"/>
  <c r="L190" i="9" s="1"/>
  <c r="Z189" i="9"/>
  <c r="X189" i="9"/>
  <c r="L189" i="9" s="1"/>
  <c r="Z188" i="9"/>
  <c r="X188" i="9"/>
  <c r="L188" i="9" s="1"/>
  <c r="Z187" i="9"/>
  <c r="X187" i="9"/>
  <c r="L187" i="9" s="1"/>
  <c r="Z186" i="9"/>
  <c r="X186" i="9"/>
  <c r="L186" i="9" s="1"/>
  <c r="Z185" i="9"/>
  <c r="X185" i="9"/>
  <c r="L185" i="9" s="1"/>
  <c r="Z184" i="9"/>
  <c r="X184" i="9"/>
  <c r="L184" i="9" s="1"/>
  <c r="Z183" i="9"/>
  <c r="X183" i="9"/>
  <c r="L183" i="9" s="1"/>
  <c r="Z182" i="9"/>
  <c r="X182" i="9"/>
  <c r="L182" i="9" s="1"/>
  <c r="Z181" i="9"/>
  <c r="X181" i="9"/>
  <c r="L181" i="9" s="1"/>
  <c r="Z180" i="9"/>
  <c r="X180" i="9"/>
  <c r="L180" i="9" s="1"/>
  <c r="Z179" i="9"/>
  <c r="X179" i="9"/>
  <c r="L179" i="9" s="1"/>
  <c r="Z178" i="9"/>
  <c r="X178" i="9"/>
  <c r="L178" i="9" s="1"/>
  <c r="Z177" i="9"/>
  <c r="X177" i="9"/>
  <c r="L177" i="9" s="1"/>
  <c r="Z176" i="9"/>
  <c r="X176" i="9"/>
  <c r="L176" i="9" s="1"/>
  <c r="Z175" i="9"/>
  <c r="X175" i="9"/>
  <c r="L175" i="9" s="1"/>
  <c r="Z174" i="9"/>
  <c r="X174" i="9"/>
  <c r="L174" i="9" s="1"/>
  <c r="Z173" i="9"/>
  <c r="X173" i="9"/>
  <c r="L173" i="9" s="1"/>
  <c r="Z172" i="9"/>
  <c r="X172" i="9"/>
  <c r="L172" i="9" s="1"/>
  <c r="Z171" i="9"/>
  <c r="X171" i="9"/>
  <c r="L171" i="9" s="1"/>
  <c r="Z170" i="9"/>
  <c r="X170" i="9"/>
  <c r="L170" i="9" s="1"/>
  <c r="Z169" i="9"/>
  <c r="X169" i="9"/>
  <c r="L169" i="9" s="1"/>
  <c r="Z168" i="9"/>
  <c r="X168" i="9"/>
  <c r="L168" i="9" s="1"/>
  <c r="Z167" i="9"/>
  <c r="X167" i="9"/>
  <c r="L167" i="9" s="1"/>
  <c r="Z166" i="9"/>
  <c r="X166" i="9"/>
  <c r="L166" i="9" s="1"/>
  <c r="Z165" i="9"/>
  <c r="X165" i="9"/>
  <c r="L165" i="9" s="1"/>
  <c r="Z164" i="9"/>
  <c r="X164" i="9"/>
  <c r="L164" i="9" s="1"/>
  <c r="Z163" i="9"/>
  <c r="X163" i="9"/>
  <c r="L163" i="9" s="1"/>
  <c r="Z162" i="9"/>
  <c r="X162" i="9"/>
  <c r="L162" i="9" s="1"/>
  <c r="Z161" i="9"/>
  <c r="X161" i="9"/>
  <c r="L161" i="9" s="1"/>
  <c r="Z160" i="9"/>
  <c r="X160" i="9"/>
  <c r="L160" i="9" s="1"/>
  <c r="Z159" i="9"/>
  <c r="X159" i="9"/>
  <c r="L159" i="9" s="1"/>
  <c r="Z158" i="9"/>
  <c r="X158" i="9"/>
  <c r="L158" i="9" s="1"/>
  <c r="Z157" i="9"/>
  <c r="X157" i="9"/>
  <c r="L157" i="9" s="1"/>
  <c r="Z156" i="9"/>
  <c r="X156" i="9"/>
  <c r="L156" i="9" s="1"/>
  <c r="Z155" i="9"/>
  <c r="X155" i="9"/>
  <c r="L155" i="9" s="1"/>
  <c r="Z154" i="9"/>
  <c r="X154" i="9"/>
  <c r="L154" i="9" s="1"/>
  <c r="Z153" i="9"/>
  <c r="X153" i="9"/>
  <c r="L153" i="9" s="1"/>
  <c r="Z152" i="9"/>
  <c r="X152" i="9"/>
  <c r="L152" i="9" s="1"/>
  <c r="Z151" i="9"/>
  <c r="X151" i="9"/>
  <c r="L151" i="9" s="1"/>
  <c r="Z150" i="9"/>
  <c r="X150" i="9"/>
  <c r="L150" i="9" s="1"/>
  <c r="Z149" i="9"/>
  <c r="X149" i="9"/>
  <c r="L149" i="9" s="1"/>
  <c r="Z148" i="9"/>
  <c r="X148" i="9"/>
  <c r="L148" i="9" s="1"/>
  <c r="Z147" i="9"/>
  <c r="X147" i="9"/>
  <c r="L147" i="9" s="1"/>
  <c r="Z146" i="9"/>
  <c r="X146" i="9"/>
  <c r="L146" i="9" s="1"/>
  <c r="Z145" i="9"/>
  <c r="X145" i="9"/>
  <c r="L145" i="9" s="1"/>
  <c r="Z144" i="9"/>
  <c r="X144" i="9"/>
  <c r="L144" i="9" s="1"/>
  <c r="Z143" i="9"/>
  <c r="X143" i="9"/>
  <c r="L143" i="9" s="1"/>
  <c r="Z142" i="9"/>
  <c r="X142" i="9"/>
  <c r="L142" i="9" s="1"/>
  <c r="Z141" i="9"/>
  <c r="X141" i="9"/>
  <c r="L141" i="9" s="1"/>
  <c r="Z140" i="9"/>
  <c r="X140" i="9"/>
  <c r="L140" i="9" s="1"/>
  <c r="Z139" i="9"/>
  <c r="X139" i="9"/>
  <c r="L139" i="9" s="1"/>
  <c r="Z138" i="9"/>
  <c r="X138" i="9"/>
  <c r="L138" i="9" s="1"/>
  <c r="Z137" i="9"/>
  <c r="X137" i="9"/>
  <c r="L137" i="9" s="1"/>
  <c r="Z136" i="9"/>
  <c r="X136" i="9"/>
  <c r="L136" i="9" s="1"/>
  <c r="Z135" i="9"/>
  <c r="X135" i="9"/>
  <c r="L135" i="9" s="1"/>
  <c r="Z134" i="9"/>
  <c r="X134" i="9"/>
  <c r="L134" i="9" s="1"/>
  <c r="Z133" i="9"/>
  <c r="X133" i="9"/>
  <c r="L133" i="9" s="1"/>
  <c r="Z132" i="9"/>
  <c r="X132" i="9"/>
  <c r="L132" i="9" s="1"/>
  <c r="Z131" i="9"/>
  <c r="X131" i="9"/>
  <c r="L131" i="9" s="1"/>
  <c r="Z130" i="9"/>
  <c r="X130" i="9"/>
  <c r="L130" i="9" s="1"/>
  <c r="Z129" i="9"/>
  <c r="X129" i="9"/>
  <c r="L129" i="9" s="1"/>
  <c r="Z128" i="9"/>
  <c r="X128" i="9"/>
  <c r="L128" i="9" s="1"/>
  <c r="Z127" i="9"/>
  <c r="X127" i="9"/>
  <c r="L127" i="9" s="1"/>
  <c r="Z126" i="9"/>
  <c r="X126" i="9"/>
  <c r="L126" i="9" s="1"/>
  <c r="Z125" i="9"/>
  <c r="X125" i="9"/>
  <c r="L125" i="9" s="1"/>
  <c r="Z124" i="9"/>
  <c r="X124" i="9"/>
  <c r="L124" i="9" s="1"/>
  <c r="Z123" i="9"/>
  <c r="X123" i="9"/>
  <c r="L123" i="9" s="1"/>
  <c r="Z122" i="9"/>
  <c r="X122" i="9"/>
  <c r="L122" i="9" s="1"/>
  <c r="Z121" i="9"/>
  <c r="X121" i="9"/>
  <c r="L121" i="9" s="1"/>
  <c r="Z120" i="9"/>
  <c r="X120" i="9"/>
  <c r="L120" i="9" s="1"/>
  <c r="Z119" i="9"/>
  <c r="X119" i="9"/>
  <c r="L119" i="9" s="1"/>
  <c r="Z118" i="9"/>
  <c r="X118" i="9"/>
  <c r="L118" i="9" s="1"/>
  <c r="Z117" i="9"/>
  <c r="X117" i="9"/>
  <c r="L117" i="9" s="1"/>
  <c r="Z116" i="9"/>
  <c r="X116" i="9"/>
  <c r="L116" i="9" s="1"/>
  <c r="Z115" i="9"/>
  <c r="X115" i="9"/>
  <c r="L115" i="9" s="1"/>
  <c r="Z114" i="9"/>
  <c r="X114" i="9"/>
  <c r="L114" i="9" s="1"/>
  <c r="Z113" i="9"/>
  <c r="X113" i="9"/>
  <c r="L113" i="9" s="1"/>
  <c r="Z112" i="9"/>
  <c r="X112" i="9"/>
  <c r="L112" i="9" s="1"/>
  <c r="Z111" i="9"/>
  <c r="X111" i="9"/>
  <c r="L111" i="9" s="1"/>
  <c r="Z110" i="9"/>
  <c r="X110" i="9"/>
  <c r="L110" i="9" s="1"/>
  <c r="Z109" i="9"/>
  <c r="X109" i="9"/>
  <c r="L109" i="9" s="1"/>
  <c r="Z108" i="9"/>
  <c r="X108" i="9"/>
  <c r="L108" i="9" s="1"/>
  <c r="Z107" i="9"/>
  <c r="X107" i="9"/>
  <c r="L107" i="9" s="1"/>
  <c r="Z106" i="9"/>
  <c r="X106" i="9"/>
  <c r="L106" i="9" s="1"/>
  <c r="Z105" i="9"/>
  <c r="X105" i="9"/>
  <c r="L105" i="9" s="1"/>
  <c r="Z104" i="9"/>
  <c r="X104" i="9"/>
  <c r="L104" i="9" s="1"/>
  <c r="Z103" i="9"/>
  <c r="X103" i="9"/>
  <c r="L103" i="9" s="1"/>
  <c r="Z102" i="9"/>
  <c r="X102" i="9"/>
  <c r="L102" i="9" s="1"/>
  <c r="Z101" i="9"/>
  <c r="X101" i="9"/>
  <c r="L101" i="9" s="1"/>
  <c r="Z100" i="9"/>
  <c r="X100" i="9"/>
  <c r="L100" i="9" s="1"/>
  <c r="Z99" i="9"/>
  <c r="X99" i="9"/>
  <c r="L99" i="9" s="1"/>
  <c r="Z98" i="9"/>
  <c r="X98" i="9"/>
  <c r="L98" i="9" s="1"/>
  <c r="Z97" i="9"/>
  <c r="X97" i="9"/>
  <c r="L97" i="9" s="1"/>
  <c r="Z96" i="9"/>
  <c r="X96" i="9"/>
  <c r="L96" i="9" s="1"/>
  <c r="Z95" i="9"/>
  <c r="X95" i="9"/>
  <c r="L95" i="9" s="1"/>
  <c r="Z94" i="9"/>
  <c r="X94" i="9"/>
  <c r="L94" i="9" s="1"/>
  <c r="Z93" i="9"/>
  <c r="X93" i="9"/>
  <c r="L93" i="9" s="1"/>
  <c r="Z92" i="9"/>
  <c r="X92" i="9"/>
  <c r="L92" i="9" s="1"/>
  <c r="Z91" i="9"/>
  <c r="X91" i="9"/>
  <c r="L91" i="9" s="1"/>
  <c r="Z90" i="9"/>
  <c r="X90" i="9"/>
  <c r="L90" i="9" s="1"/>
  <c r="Z89" i="9"/>
  <c r="X89" i="9"/>
  <c r="L89" i="9" s="1"/>
  <c r="Z88" i="9"/>
  <c r="X88" i="9"/>
  <c r="L88" i="9" s="1"/>
  <c r="Z87" i="9"/>
  <c r="X87" i="9"/>
  <c r="L87" i="9" s="1"/>
  <c r="Z86" i="9"/>
  <c r="X86" i="9"/>
  <c r="L86" i="9" s="1"/>
  <c r="Z85" i="9"/>
  <c r="X85" i="9"/>
  <c r="L85" i="9" s="1"/>
  <c r="Z84" i="9"/>
  <c r="X84" i="9"/>
  <c r="L84" i="9" s="1"/>
  <c r="Z83" i="9"/>
  <c r="X83" i="9"/>
  <c r="L83" i="9" s="1"/>
  <c r="Z82" i="9"/>
  <c r="X82" i="9"/>
  <c r="L82" i="9" s="1"/>
  <c r="Z81" i="9"/>
  <c r="X81" i="9"/>
  <c r="L81" i="9" s="1"/>
  <c r="Z80" i="9"/>
  <c r="X80" i="9"/>
  <c r="L80" i="9" s="1"/>
  <c r="Z79" i="9"/>
  <c r="X79" i="9"/>
  <c r="L79" i="9" s="1"/>
  <c r="Z78" i="9"/>
  <c r="X78" i="9"/>
  <c r="L78" i="9" s="1"/>
  <c r="Z77" i="9"/>
  <c r="X77" i="9"/>
  <c r="L77" i="9" s="1"/>
  <c r="Z76" i="9"/>
  <c r="X76" i="9"/>
  <c r="L76" i="9" s="1"/>
  <c r="Z75" i="9"/>
  <c r="X75" i="9"/>
  <c r="L75" i="9" s="1"/>
  <c r="Z74" i="9"/>
  <c r="X74" i="9"/>
  <c r="L74" i="9" s="1"/>
  <c r="Z73" i="9"/>
  <c r="X73" i="9"/>
  <c r="L73" i="9" s="1"/>
  <c r="Z72" i="9"/>
  <c r="X72" i="9"/>
  <c r="L72" i="9" s="1"/>
  <c r="Z71" i="9"/>
  <c r="X71" i="9"/>
  <c r="L71" i="9" s="1"/>
  <c r="Z70" i="9"/>
  <c r="X70" i="9"/>
  <c r="L70" i="9" s="1"/>
  <c r="Z69" i="9"/>
  <c r="X69" i="9"/>
  <c r="L69" i="9" s="1"/>
  <c r="Z68" i="9"/>
  <c r="X68" i="9"/>
  <c r="L68" i="9" s="1"/>
  <c r="Z67" i="9"/>
  <c r="X67" i="9"/>
  <c r="L67" i="9" s="1"/>
  <c r="Z66" i="9"/>
  <c r="X66" i="9"/>
  <c r="L66" i="9" s="1"/>
  <c r="Z65" i="9"/>
  <c r="X65" i="9"/>
  <c r="L65" i="9" s="1"/>
  <c r="Z64" i="9"/>
  <c r="X64" i="9"/>
  <c r="L64" i="9" s="1"/>
  <c r="Z63" i="9"/>
  <c r="X63" i="9"/>
  <c r="L63" i="9" s="1"/>
  <c r="Z62" i="9"/>
  <c r="X62" i="9"/>
  <c r="L62" i="9" s="1"/>
  <c r="Z61" i="9"/>
  <c r="X61" i="9"/>
  <c r="L61" i="9" s="1"/>
  <c r="Z60" i="9"/>
  <c r="X60" i="9"/>
  <c r="L60" i="9" s="1"/>
  <c r="Z59" i="9"/>
  <c r="X59" i="9"/>
  <c r="L59" i="9" s="1"/>
  <c r="Z58" i="9"/>
  <c r="X58" i="9"/>
  <c r="L58" i="9" s="1"/>
  <c r="Z57" i="9"/>
  <c r="X57" i="9"/>
  <c r="L57" i="9" s="1"/>
  <c r="Z56" i="9"/>
  <c r="X56" i="9"/>
  <c r="L56" i="9" s="1"/>
  <c r="Z55" i="9"/>
  <c r="X55" i="9"/>
  <c r="L55" i="9" s="1"/>
  <c r="Z54" i="9"/>
  <c r="X54" i="9"/>
  <c r="L54" i="9" s="1"/>
  <c r="Z53" i="9"/>
  <c r="X53" i="9"/>
  <c r="L53" i="9" s="1"/>
  <c r="Z52" i="9"/>
  <c r="X52" i="9"/>
  <c r="L52" i="9" s="1"/>
  <c r="Z51" i="9"/>
  <c r="X51" i="9"/>
  <c r="L51" i="9" s="1"/>
  <c r="Z50" i="9"/>
  <c r="X50" i="9"/>
  <c r="L50" i="9" s="1"/>
  <c r="Z49" i="9"/>
  <c r="X49" i="9"/>
  <c r="L49" i="9" s="1"/>
  <c r="Z48" i="9"/>
  <c r="X48" i="9"/>
  <c r="L48" i="9" s="1"/>
  <c r="Z47" i="9"/>
  <c r="X47" i="9"/>
  <c r="L47" i="9" s="1"/>
  <c r="Z46" i="9"/>
  <c r="X46" i="9"/>
  <c r="L46" i="9" s="1"/>
  <c r="Z45" i="9"/>
  <c r="X45" i="9"/>
  <c r="L45" i="9" s="1"/>
  <c r="Z44" i="9"/>
  <c r="X44" i="9"/>
  <c r="L44" i="9" s="1"/>
  <c r="Z43" i="9"/>
  <c r="X43" i="9"/>
  <c r="L43" i="9" s="1"/>
  <c r="Z42" i="9"/>
  <c r="X42" i="9"/>
  <c r="L42" i="9" s="1"/>
  <c r="Z41" i="9"/>
  <c r="X41" i="9"/>
  <c r="L41" i="9" s="1"/>
  <c r="Z40" i="9"/>
  <c r="X40" i="9"/>
  <c r="L40" i="9" s="1"/>
  <c r="Z39" i="9"/>
  <c r="X39" i="9"/>
  <c r="L39" i="9" s="1"/>
  <c r="Z38" i="9"/>
  <c r="X38" i="9"/>
  <c r="L38" i="9" s="1"/>
  <c r="Z37" i="9"/>
  <c r="X37" i="9"/>
  <c r="L37" i="9" s="1"/>
  <c r="Z36" i="9"/>
  <c r="X36" i="9"/>
  <c r="L36" i="9" s="1"/>
  <c r="Z35" i="9"/>
  <c r="X35" i="9"/>
  <c r="L35" i="9" s="1"/>
  <c r="Z34" i="9"/>
  <c r="X34" i="9"/>
  <c r="L34" i="9" s="1"/>
  <c r="Z33" i="9"/>
  <c r="X33" i="9"/>
  <c r="L33" i="9" s="1"/>
  <c r="Z32" i="9"/>
  <c r="X32" i="9"/>
  <c r="L32" i="9" s="1"/>
  <c r="Z31" i="9"/>
  <c r="X31" i="9"/>
  <c r="L31" i="9" s="1"/>
  <c r="Z30" i="9"/>
  <c r="X30" i="9"/>
  <c r="L30" i="9" s="1"/>
  <c r="Z29" i="9"/>
  <c r="X29" i="9"/>
  <c r="L29" i="9" s="1"/>
  <c r="Z28" i="9"/>
  <c r="X28" i="9"/>
  <c r="L28" i="9" s="1"/>
  <c r="Z27" i="9"/>
  <c r="X27" i="9"/>
  <c r="L27" i="9" s="1"/>
  <c r="Z26" i="9"/>
  <c r="X26" i="9"/>
  <c r="L26" i="9" s="1"/>
  <c r="Z25" i="9"/>
  <c r="X25" i="9"/>
  <c r="L25" i="9" s="1"/>
  <c r="Z24" i="9"/>
  <c r="X24" i="9"/>
  <c r="L24" i="9" s="1"/>
  <c r="Z23" i="9"/>
  <c r="X23" i="9"/>
  <c r="L23" i="9" s="1"/>
  <c r="Z22" i="9"/>
  <c r="X22" i="9"/>
  <c r="L22" i="9" s="1"/>
  <c r="Z21" i="9"/>
  <c r="X21" i="9"/>
  <c r="L21" i="9" s="1"/>
  <c r="Z20" i="9"/>
  <c r="X20" i="9"/>
  <c r="L20" i="9" s="1"/>
  <c r="Z19" i="9"/>
  <c r="X19" i="9"/>
  <c r="L19" i="9" s="1"/>
  <c r="Z18" i="9"/>
  <c r="X18" i="9"/>
  <c r="L18" i="9" s="1"/>
  <c r="Z17" i="9"/>
  <c r="X17" i="9"/>
  <c r="L17" i="9" s="1"/>
  <c r="Z16" i="9"/>
  <c r="X16" i="9"/>
  <c r="L16" i="9" s="1"/>
  <c r="Z15" i="9"/>
  <c r="X15" i="9"/>
  <c r="Z14" i="9"/>
  <c r="X14" i="9"/>
  <c r="Z13" i="9"/>
  <c r="X13" i="9"/>
  <c r="L13" i="9" s="1"/>
  <c r="Z12" i="9"/>
  <c r="X12" i="9"/>
  <c r="L12" i="9" s="1"/>
  <c r="Z11" i="9"/>
  <c r="X11" i="9"/>
  <c r="L11" i="9" s="1"/>
  <c r="Z10" i="9"/>
  <c r="X10" i="9"/>
  <c r="L10" i="9" s="1"/>
  <c r="M21" i="9" l="1"/>
  <c r="M10" i="9"/>
  <c r="L14" i="9"/>
  <c r="L15" i="9"/>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09" i="9" l="1"/>
  <c r="I309" i="9"/>
  <c r="AA309" i="9" s="1"/>
  <c r="O309" i="9" s="1"/>
  <c r="M308" i="9"/>
  <c r="I308" i="9"/>
  <c r="M307" i="9"/>
  <c r="I307" i="9"/>
  <c r="M306" i="9"/>
  <c r="I306" i="9"/>
  <c r="AA306" i="9" s="1"/>
  <c r="O306" i="9" s="1"/>
  <c r="M305" i="9"/>
  <c r="I305" i="9"/>
  <c r="AA305" i="9" s="1"/>
  <c r="O305" i="9" s="1"/>
  <c r="M304" i="9"/>
  <c r="I304" i="9"/>
  <c r="AA304" i="9" s="1"/>
  <c r="O304" i="9" s="1"/>
  <c r="M303" i="9"/>
  <c r="I303" i="9"/>
  <c r="M302" i="9"/>
  <c r="I302" i="9"/>
  <c r="M301" i="9"/>
  <c r="I301" i="9"/>
  <c r="AA301" i="9" s="1"/>
  <c r="O301" i="9" s="1"/>
  <c r="M300" i="9"/>
  <c r="I300" i="9"/>
  <c r="M299" i="9"/>
  <c r="I299" i="9"/>
  <c r="M298" i="9"/>
  <c r="I298" i="9"/>
  <c r="AA298" i="9" s="1"/>
  <c r="O298" i="9" s="1"/>
  <c r="M297" i="9"/>
  <c r="I297" i="9"/>
  <c r="AA297" i="9" s="1"/>
  <c r="O297" i="9" s="1"/>
  <c r="M296" i="9"/>
  <c r="I296" i="9"/>
  <c r="AA296" i="9" s="1"/>
  <c r="O296" i="9" s="1"/>
  <c r="M295" i="9"/>
  <c r="I295" i="9"/>
  <c r="M294" i="9"/>
  <c r="I294" i="9"/>
  <c r="M293" i="9"/>
  <c r="I293" i="9"/>
  <c r="AA293" i="9" s="1"/>
  <c r="O293" i="9" s="1"/>
  <c r="M292" i="9"/>
  <c r="I292" i="9"/>
  <c r="M291" i="9"/>
  <c r="I291" i="9"/>
  <c r="M290" i="9"/>
  <c r="I290" i="9"/>
  <c r="AA290" i="9" s="1"/>
  <c r="O290" i="9" s="1"/>
  <c r="M289" i="9"/>
  <c r="I289" i="9"/>
  <c r="AA289" i="9" s="1"/>
  <c r="O289" i="9" s="1"/>
  <c r="M288" i="9"/>
  <c r="I288" i="9"/>
  <c r="AA288" i="9" s="1"/>
  <c r="O288" i="9" s="1"/>
  <c r="M287" i="9"/>
  <c r="I287" i="9"/>
  <c r="M286" i="9"/>
  <c r="I286" i="9"/>
  <c r="M285" i="9"/>
  <c r="I285" i="9"/>
  <c r="AA285" i="9" s="1"/>
  <c r="O285" i="9" s="1"/>
  <c r="M284" i="9"/>
  <c r="I284" i="9"/>
  <c r="AA284" i="9" s="1"/>
  <c r="O284" i="9" s="1"/>
  <c r="M283" i="9"/>
  <c r="I283" i="9"/>
  <c r="AA283" i="9" s="1"/>
  <c r="O283" i="9" s="1"/>
  <c r="M282" i="9"/>
  <c r="I282" i="9"/>
  <c r="AA282" i="9" s="1"/>
  <c r="O282" i="9" s="1"/>
  <c r="M281" i="9"/>
  <c r="I281" i="9"/>
  <c r="AA281" i="9" s="1"/>
  <c r="O281" i="9" s="1"/>
  <c r="M280" i="9"/>
  <c r="I280" i="9"/>
  <c r="AA280" i="9" s="1"/>
  <c r="O280" i="9" s="1"/>
  <c r="M279" i="9"/>
  <c r="I279" i="9"/>
  <c r="M278" i="9"/>
  <c r="I278" i="9"/>
  <c r="M277" i="9"/>
  <c r="I277" i="9"/>
  <c r="AA277" i="9" s="1"/>
  <c r="O277" i="9" s="1"/>
  <c r="M276" i="9"/>
  <c r="I276" i="9"/>
  <c r="AA276" i="9" s="1"/>
  <c r="O276" i="9" s="1"/>
  <c r="M275" i="9"/>
  <c r="I275" i="9"/>
  <c r="AA275" i="9" s="1"/>
  <c r="O275" i="9" s="1"/>
  <c r="M274" i="9"/>
  <c r="I274" i="9"/>
  <c r="M273" i="9"/>
  <c r="I273" i="9"/>
  <c r="M272" i="9"/>
  <c r="I272" i="9"/>
  <c r="AA272" i="9" s="1"/>
  <c r="O272" i="9" s="1"/>
  <c r="M271" i="9"/>
  <c r="I271" i="9"/>
  <c r="AA271" i="9" s="1"/>
  <c r="O271" i="9" s="1"/>
  <c r="M270" i="9"/>
  <c r="I270" i="9"/>
  <c r="AA270" i="9" s="1"/>
  <c r="O270" i="9" s="1"/>
  <c r="M269" i="9"/>
  <c r="I269" i="9"/>
  <c r="AA269" i="9" s="1"/>
  <c r="O269" i="9" s="1"/>
  <c r="M268" i="9"/>
  <c r="I268" i="9"/>
  <c r="AA268" i="9" s="1"/>
  <c r="O268" i="9" s="1"/>
  <c r="M267" i="9"/>
  <c r="I267" i="9"/>
  <c r="AA267" i="9" s="1"/>
  <c r="O267" i="9" s="1"/>
  <c r="M266" i="9"/>
  <c r="I266" i="9"/>
  <c r="M265" i="9"/>
  <c r="I265" i="9"/>
  <c r="M264" i="9"/>
  <c r="I264" i="9"/>
  <c r="AA264" i="9" s="1"/>
  <c r="O264" i="9" s="1"/>
  <c r="M263" i="9"/>
  <c r="I263" i="9"/>
  <c r="AA263" i="9" s="1"/>
  <c r="O263" i="9" s="1"/>
  <c r="M262" i="9"/>
  <c r="I262" i="9"/>
  <c r="AA262" i="9" s="1"/>
  <c r="O262" i="9" s="1"/>
  <c r="M261" i="9"/>
  <c r="I261" i="9"/>
  <c r="AA261" i="9" s="1"/>
  <c r="O261" i="9" s="1"/>
  <c r="M260" i="9"/>
  <c r="I260" i="9"/>
  <c r="AA260" i="9" s="1"/>
  <c r="O260" i="9" s="1"/>
  <c r="I259" i="9"/>
  <c r="AA259" i="9" s="1"/>
  <c r="O259" i="9" s="1"/>
  <c r="I258" i="9"/>
  <c r="M257" i="9"/>
  <c r="I257" i="9"/>
  <c r="M256" i="9"/>
  <c r="I256" i="9"/>
  <c r="AA256" i="9" s="1"/>
  <c r="O256" i="9" s="1"/>
  <c r="M255" i="9"/>
  <c r="I255" i="9"/>
  <c r="AA255" i="9" s="1"/>
  <c r="O255" i="9" s="1"/>
  <c r="I254" i="9"/>
  <c r="AA254" i="9" s="1"/>
  <c r="O254" i="9" s="1"/>
  <c r="M253" i="9"/>
  <c r="I253" i="9"/>
  <c r="AA253" i="9" s="1"/>
  <c r="O253" i="9" s="1"/>
  <c r="M252" i="9"/>
  <c r="I252" i="9"/>
  <c r="AA252" i="9" s="1"/>
  <c r="O252" i="9" s="1"/>
  <c r="M251" i="9"/>
  <c r="I251" i="9"/>
  <c r="AA251" i="9" s="1"/>
  <c r="O251" i="9" s="1"/>
  <c r="M250" i="9"/>
  <c r="I250" i="9"/>
  <c r="M249" i="9"/>
  <c r="I249" i="9"/>
  <c r="M248" i="9"/>
  <c r="I248" i="9"/>
  <c r="AA248" i="9" s="1"/>
  <c r="O248" i="9" s="1"/>
  <c r="M247" i="9"/>
  <c r="I247" i="9"/>
  <c r="AA247" i="9" s="1"/>
  <c r="O247" i="9" s="1"/>
  <c r="M246" i="9"/>
  <c r="I246" i="9"/>
  <c r="AA246" i="9" s="1"/>
  <c r="O246" i="9" s="1"/>
  <c r="M245" i="9"/>
  <c r="I245" i="9"/>
  <c r="AA245" i="9" s="1"/>
  <c r="O245" i="9" s="1"/>
  <c r="M244" i="9"/>
  <c r="I244" i="9"/>
  <c r="AA244" i="9" s="1"/>
  <c r="O244" i="9" s="1"/>
  <c r="M243" i="9"/>
  <c r="I243" i="9"/>
  <c r="AA243" i="9" s="1"/>
  <c r="O243" i="9" s="1"/>
  <c r="I242" i="9"/>
  <c r="AA242" i="9" s="1"/>
  <c r="O242" i="9" s="1"/>
  <c r="M241" i="9"/>
  <c r="I241" i="9"/>
  <c r="AA241" i="9" s="1"/>
  <c r="O241" i="9" s="1"/>
  <c r="M240" i="9"/>
  <c r="I240" i="9"/>
  <c r="AA240" i="9" s="1"/>
  <c r="O240" i="9" s="1"/>
  <c r="I239" i="9"/>
  <c r="M238" i="9"/>
  <c r="I238" i="9"/>
  <c r="AA238" i="9" s="1"/>
  <c r="O238" i="9" s="1"/>
  <c r="M237" i="9"/>
  <c r="I237" i="9"/>
  <c r="AA237" i="9" s="1"/>
  <c r="O237" i="9" s="1"/>
  <c r="M236" i="9"/>
  <c r="I236" i="9"/>
  <c r="AA236" i="9" s="1"/>
  <c r="O236" i="9" s="1"/>
  <c r="M235" i="9"/>
  <c r="I235" i="9"/>
  <c r="AA235" i="9" s="1"/>
  <c r="O235" i="9" s="1"/>
  <c r="M234" i="9"/>
  <c r="I234" i="9"/>
  <c r="AA234" i="9" s="1"/>
  <c r="O234" i="9" s="1"/>
  <c r="M233" i="9"/>
  <c r="I233" i="9"/>
  <c r="AA233" i="9" s="1"/>
  <c r="O233" i="9" s="1"/>
  <c r="M232" i="9"/>
  <c r="I232" i="9"/>
  <c r="AA232" i="9" s="1"/>
  <c r="O232" i="9" s="1"/>
  <c r="I231" i="9"/>
  <c r="M230" i="9"/>
  <c r="I230" i="9"/>
  <c r="AA230" i="9" s="1"/>
  <c r="O230" i="9" s="1"/>
  <c r="M229" i="9"/>
  <c r="I229" i="9"/>
  <c r="AA229" i="9" s="1"/>
  <c r="O229" i="9" s="1"/>
  <c r="M228" i="9"/>
  <c r="I228" i="9"/>
  <c r="AA228" i="9" s="1"/>
  <c r="O228" i="9" s="1"/>
  <c r="M227" i="9"/>
  <c r="I227" i="9"/>
  <c r="AA227" i="9" s="1"/>
  <c r="O227" i="9" s="1"/>
  <c r="M226" i="9"/>
  <c r="I226" i="9"/>
  <c r="AA226" i="9" s="1"/>
  <c r="O226" i="9" s="1"/>
  <c r="M225" i="9"/>
  <c r="I225" i="9"/>
  <c r="AA225" i="9" s="1"/>
  <c r="O225" i="9" s="1"/>
  <c r="M224" i="9"/>
  <c r="I224" i="9"/>
  <c r="AA224" i="9" s="1"/>
  <c r="O224" i="9" s="1"/>
  <c r="M223" i="9"/>
  <c r="I223" i="9"/>
  <c r="M222" i="9"/>
  <c r="I222" i="9"/>
  <c r="AA222" i="9" s="1"/>
  <c r="O222" i="9" s="1"/>
  <c r="M221" i="9"/>
  <c r="I221" i="9"/>
  <c r="AA221" i="9" s="1"/>
  <c r="O221" i="9" s="1"/>
  <c r="M220" i="9"/>
  <c r="I220" i="9"/>
  <c r="AA220" i="9" s="1"/>
  <c r="O220" i="9" s="1"/>
  <c r="M219" i="9"/>
  <c r="I219" i="9"/>
  <c r="AA219" i="9" s="1"/>
  <c r="O219" i="9" s="1"/>
  <c r="M218" i="9"/>
  <c r="I218" i="9"/>
  <c r="AA218" i="9" s="1"/>
  <c r="O218" i="9" s="1"/>
  <c r="M217" i="9"/>
  <c r="I217" i="9"/>
  <c r="AA217" i="9" s="1"/>
  <c r="O217" i="9" s="1"/>
  <c r="M216" i="9"/>
  <c r="I216" i="9"/>
  <c r="AA216" i="9" s="1"/>
  <c r="O216" i="9" s="1"/>
  <c r="M215" i="9"/>
  <c r="I215" i="9"/>
  <c r="AA215" i="9" s="1"/>
  <c r="O215" i="9" s="1"/>
  <c r="I214" i="9"/>
  <c r="AA214" i="9" s="1"/>
  <c r="O214" i="9" s="1"/>
  <c r="M213" i="9"/>
  <c r="I213" i="9"/>
  <c r="AA213" i="9" s="1"/>
  <c r="O213" i="9" s="1"/>
  <c r="M212" i="9"/>
  <c r="I212" i="9"/>
  <c r="AA212" i="9" s="1"/>
  <c r="O212" i="9" s="1"/>
  <c r="M211" i="9"/>
  <c r="I211" i="9"/>
  <c r="AA211" i="9" s="1"/>
  <c r="O211" i="9" s="1"/>
  <c r="M210" i="9"/>
  <c r="I210" i="9"/>
  <c r="AA210" i="9" s="1"/>
  <c r="O210" i="9" s="1"/>
  <c r="M209" i="9"/>
  <c r="I209" i="9"/>
  <c r="M208" i="9"/>
  <c r="I208" i="9"/>
  <c r="AA208" i="9" s="1"/>
  <c r="O208" i="9" s="1"/>
  <c r="M207" i="9"/>
  <c r="I207" i="9"/>
  <c r="AA207" i="9" s="1"/>
  <c r="O207" i="9" s="1"/>
  <c r="M206" i="9"/>
  <c r="I206" i="9"/>
  <c r="AA206" i="9" s="1"/>
  <c r="O206" i="9" s="1"/>
  <c r="M205" i="9"/>
  <c r="I205" i="9"/>
  <c r="AA205" i="9" s="1"/>
  <c r="O205" i="9" s="1"/>
  <c r="I204" i="9"/>
  <c r="AA204" i="9" s="1"/>
  <c r="O204" i="9" s="1"/>
  <c r="M203" i="9"/>
  <c r="I203" i="9"/>
  <c r="AA203" i="9" s="1"/>
  <c r="O203" i="9" s="1"/>
  <c r="M202" i="9"/>
  <c r="I202" i="9"/>
  <c r="AA202" i="9" s="1"/>
  <c r="O202" i="9" s="1"/>
  <c r="M201" i="9"/>
  <c r="I201" i="9"/>
  <c r="I200" i="9"/>
  <c r="AA200" i="9" s="1"/>
  <c r="O200" i="9" s="1"/>
  <c r="M199" i="9"/>
  <c r="I199" i="9"/>
  <c r="AA199" i="9" s="1"/>
  <c r="O199" i="9" s="1"/>
  <c r="M198" i="9"/>
  <c r="I198" i="9"/>
  <c r="AA198" i="9" s="1"/>
  <c r="O198" i="9" s="1"/>
  <c r="M197" i="9"/>
  <c r="I197" i="9"/>
  <c r="AA197" i="9" s="1"/>
  <c r="O197" i="9" s="1"/>
  <c r="I196" i="9"/>
  <c r="AA196" i="9" s="1"/>
  <c r="O196" i="9" s="1"/>
  <c r="M195" i="9"/>
  <c r="I195" i="9"/>
  <c r="AA195" i="9" s="1"/>
  <c r="O195" i="9" s="1"/>
  <c r="M194" i="9"/>
  <c r="I194" i="9"/>
  <c r="AA194" i="9" s="1"/>
  <c r="O194" i="9" s="1"/>
  <c r="M193" i="9"/>
  <c r="I193" i="9"/>
  <c r="AA193" i="9" s="1"/>
  <c r="O193" i="9" s="1"/>
  <c r="I192" i="9"/>
  <c r="AA192" i="9" s="1"/>
  <c r="O192" i="9" s="1"/>
  <c r="M191" i="9"/>
  <c r="I191" i="9"/>
  <c r="AA191" i="9" s="1"/>
  <c r="O191" i="9" s="1"/>
  <c r="M190" i="9"/>
  <c r="I190" i="9"/>
  <c r="AA190" i="9" s="1"/>
  <c r="O190" i="9" s="1"/>
  <c r="M189" i="9"/>
  <c r="I189" i="9"/>
  <c r="AA189" i="9" s="1"/>
  <c r="O189" i="9" s="1"/>
  <c r="M188" i="9"/>
  <c r="I188" i="9"/>
  <c r="AA188" i="9" s="1"/>
  <c r="O188" i="9" s="1"/>
  <c r="I187" i="9"/>
  <c r="AA187" i="9" s="1"/>
  <c r="O187" i="9" s="1"/>
  <c r="M186" i="9"/>
  <c r="I186" i="9"/>
  <c r="AA186" i="9" s="1"/>
  <c r="O186" i="9" s="1"/>
  <c r="M185" i="9"/>
  <c r="I185" i="9"/>
  <c r="AA185" i="9" s="1"/>
  <c r="O185" i="9" s="1"/>
  <c r="I184" i="9"/>
  <c r="AA184" i="9" s="1"/>
  <c r="O184" i="9" s="1"/>
  <c r="M183" i="9"/>
  <c r="I183" i="9"/>
  <c r="M182" i="9"/>
  <c r="I182" i="9"/>
  <c r="AA182" i="9" s="1"/>
  <c r="O182" i="9" s="1"/>
  <c r="M181" i="9"/>
  <c r="I181" i="9"/>
  <c r="AA181" i="9" s="1"/>
  <c r="O181" i="9" s="1"/>
  <c r="I180" i="9"/>
  <c r="AA180" i="9" s="1"/>
  <c r="O180" i="9" s="1"/>
  <c r="I179" i="9"/>
  <c r="AA179" i="9" s="1"/>
  <c r="O179" i="9" s="1"/>
  <c r="M178" i="9"/>
  <c r="I178" i="9"/>
  <c r="AA178" i="9" s="1"/>
  <c r="O178" i="9" s="1"/>
  <c r="I177" i="9"/>
  <c r="AA177" i="9" s="1"/>
  <c r="O177" i="9" s="1"/>
  <c r="M176" i="9"/>
  <c r="I176" i="9"/>
  <c r="AA176" i="9" s="1"/>
  <c r="O176" i="9" s="1"/>
  <c r="M175" i="9"/>
  <c r="I175" i="9"/>
  <c r="M174" i="9"/>
  <c r="I174" i="9"/>
  <c r="AA174" i="9" s="1"/>
  <c r="O174" i="9" s="1"/>
  <c r="I173" i="9"/>
  <c r="AA173" i="9" s="1"/>
  <c r="O173" i="9" s="1"/>
  <c r="I172" i="9"/>
  <c r="AA172" i="9" s="1"/>
  <c r="O172" i="9" s="1"/>
  <c r="M171" i="9"/>
  <c r="I171" i="9"/>
  <c r="AA171" i="9" s="1"/>
  <c r="O171" i="9" s="1"/>
  <c r="M170" i="9"/>
  <c r="I170" i="9"/>
  <c r="AA170" i="9" s="1"/>
  <c r="O170" i="9" s="1"/>
  <c r="M169" i="9"/>
  <c r="I169" i="9"/>
  <c r="AA169" i="9" s="1"/>
  <c r="O169" i="9" s="1"/>
  <c r="M168" i="9"/>
  <c r="I168" i="9"/>
  <c r="AA168" i="9" s="1"/>
  <c r="O168" i="9" s="1"/>
  <c r="M167" i="9"/>
  <c r="I167" i="9"/>
  <c r="M166" i="9"/>
  <c r="I166" i="9"/>
  <c r="AA166" i="9" s="1"/>
  <c r="O166" i="9" s="1"/>
  <c r="I165" i="9"/>
  <c r="AA165" i="9" s="1"/>
  <c r="O165" i="9" s="1"/>
  <c r="I164" i="9"/>
  <c r="AA164" i="9" s="1"/>
  <c r="O164" i="9" s="1"/>
  <c r="M163" i="9"/>
  <c r="I163" i="9"/>
  <c r="AA163" i="9" s="1"/>
  <c r="O163" i="9" s="1"/>
  <c r="M162" i="9"/>
  <c r="I162" i="9"/>
  <c r="AA162" i="9" s="1"/>
  <c r="O162" i="9" s="1"/>
  <c r="M161" i="9"/>
  <c r="I161" i="9"/>
  <c r="AA161" i="9" s="1"/>
  <c r="O161" i="9" s="1"/>
  <c r="M160" i="9"/>
  <c r="I160" i="9"/>
  <c r="AA160" i="9" s="1"/>
  <c r="O160" i="9" s="1"/>
  <c r="M159" i="9"/>
  <c r="I159" i="9"/>
  <c r="M158" i="9"/>
  <c r="I158" i="9"/>
  <c r="AA158" i="9" s="1"/>
  <c r="O158" i="9" s="1"/>
  <c r="I157" i="9"/>
  <c r="AA157" i="9" s="1"/>
  <c r="O157" i="9" s="1"/>
  <c r="I156" i="9"/>
  <c r="AA156" i="9" s="1"/>
  <c r="O156" i="9" s="1"/>
  <c r="M155" i="9"/>
  <c r="I155" i="9"/>
  <c r="AA155" i="9" s="1"/>
  <c r="O155" i="9" s="1"/>
  <c r="M154" i="9"/>
  <c r="I154" i="9"/>
  <c r="I153" i="9"/>
  <c r="AA153" i="9" s="1"/>
  <c r="O153" i="9" s="1"/>
  <c r="M152" i="9"/>
  <c r="I152" i="9"/>
  <c r="AA152" i="9" s="1"/>
  <c r="O152" i="9" s="1"/>
  <c r="M151" i="9"/>
  <c r="I151" i="9"/>
  <c r="AA151" i="9" s="1"/>
  <c r="O151" i="9" s="1"/>
  <c r="I150" i="9"/>
  <c r="AA150" i="9" s="1"/>
  <c r="O150" i="9" s="1"/>
  <c r="M149" i="9"/>
  <c r="I149" i="9"/>
  <c r="AA149" i="9" s="1"/>
  <c r="O149" i="9" s="1"/>
  <c r="M148" i="9"/>
  <c r="I148" i="9"/>
  <c r="AA148" i="9" s="1"/>
  <c r="O148" i="9" s="1"/>
  <c r="M147" i="9"/>
  <c r="I147" i="9"/>
  <c r="AA147" i="9" s="1"/>
  <c r="O147" i="9" s="1"/>
  <c r="M146" i="9"/>
  <c r="I146" i="9"/>
  <c r="M145" i="9"/>
  <c r="I145" i="9"/>
  <c r="AA145" i="9" s="1"/>
  <c r="O145" i="9" s="1"/>
  <c r="M144" i="9"/>
  <c r="I144" i="9"/>
  <c r="AA144" i="9" s="1"/>
  <c r="O144" i="9" s="1"/>
  <c r="M143" i="9"/>
  <c r="I143" i="9"/>
  <c r="AA143" i="9" s="1"/>
  <c r="O143" i="9" s="1"/>
  <c r="I142" i="9"/>
  <c r="AA142" i="9" s="1"/>
  <c r="O142" i="9" s="1"/>
  <c r="M141" i="9"/>
  <c r="I141" i="9"/>
  <c r="AA141" i="9" s="1"/>
  <c r="O141" i="9" s="1"/>
  <c r="M140" i="9"/>
  <c r="I140" i="9"/>
  <c r="AA140" i="9" s="1"/>
  <c r="O140" i="9" s="1"/>
  <c r="M139" i="9"/>
  <c r="I139" i="9"/>
  <c r="AA139" i="9" s="1"/>
  <c r="O139" i="9" s="1"/>
  <c r="I138" i="9"/>
  <c r="M137" i="9"/>
  <c r="I137" i="9"/>
  <c r="AA137" i="9" s="1"/>
  <c r="O137" i="9" s="1"/>
  <c r="M136" i="9"/>
  <c r="I136" i="9"/>
  <c r="AA136" i="9" s="1"/>
  <c r="O136" i="9" s="1"/>
  <c r="M135" i="9"/>
  <c r="I135" i="9"/>
  <c r="AA135" i="9" s="1"/>
  <c r="O135" i="9" s="1"/>
  <c r="M134" i="9"/>
  <c r="I134" i="9"/>
  <c r="AA134" i="9" s="1"/>
  <c r="O134" i="9" s="1"/>
  <c r="M133" i="9"/>
  <c r="I133" i="9"/>
  <c r="AA133" i="9" s="1"/>
  <c r="O133" i="9" s="1"/>
  <c r="M132" i="9"/>
  <c r="I132" i="9"/>
  <c r="AA132" i="9" s="1"/>
  <c r="O132" i="9" s="1"/>
  <c r="M131" i="9"/>
  <c r="I131" i="9"/>
  <c r="AA131" i="9" s="1"/>
  <c r="O131" i="9" s="1"/>
  <c r="I130" i="9"/>
  <c r="M129" i="9"/>
  <c r="I129" i="9"/>
  <c r="AA129" i="9" s="1"/>
  <c r="O129" i="9" s="1"/>
  <c r="M128" i="9"/>
  <c r="I128" i="9"/>
  <c r="AA128" i="9" s="1"/>
  <c r="O128" i="9" s="1"/>
  <c r="M127" i="9"/>
  <c r="I127" i="9"/>
  <c r="AA127" i="9" s="1"/>
  <c r="O127" i="9" s="1"/>
  <c r="M126" i="9"/>
  <c r="I126" i="9"/>
  <c r="AA126" i="9" s="1"/>
  <c r="O126" i="9" s="1"/>
  <c r="M125" i="9"/>
  <c r="I125" i="9"/>
  <c r="AA125" i="9" s="1"/>
  <c r="O125" i="9" s="1"/>
  <c r="M124" i="9"/>
  <c r="I124" i="9"/>
  <c r="AA124" i="9" s="1"/>
  <c r="O124" i="9" s="1"/>
  <c r="M123" i="9"/>
  <c r="I123" i="9"/>
  <c r="AA123" i="9" s="1"/>
  <c r="O123" i="9" s="1"/>
  <c r="M122" i="9"/>
  <c r="I122" i="9"/>
  <c r="M121" i="9"/>
  <c r="I121" i="9"/>
  <c r="AA121" i="9" s="1"/>
  <c r="O121" i="9" s="1"/>
  <c r="M120" i="9"/>
  <c r="I120" i="9"/>
  <c r="AA120" i="9" s="1"/>
  <c r="O120" i="9" s="1"/>
  <c r="M119" i="9"/>
  <c r="I119" i="9"/>
  <c r="AA119" i="9" s="1"/>
  <c r="O119" i="9" s="1"/>
  <c r="M118" i="9"/>
  <c r="I118" i="9"/>
  <c r="AA118" i="9" s="1"/>
  <c r="O118" i="9" s="1"/>
  <c r="M117" i="9"/>
  <c r="I117" i="9"/>
  <c r="AA117" i="9" s="1"/>
  <c r="O117" i="9" s="1"/>
  <c r="M116" i="9"/>
  <c r="I116" i="9"/>
  <c r="AA116" i="9" s="1"/>
  <c r="O116" i="9" s="1"/>
  <c r="M115" i="9"/>
  <c r="I115" i="9"/>
  <c r="AA115" i="9" s="1"/>
  <c r="O115" i="9" s="1"/>
  <c r="M114" i="9"/>
  <c r="I114" i="9"/>
  <c r="M113" i="9"/>
  <c r="I113" i="9"/>
  <c r="AA113" i="9" s="1"/>
  <c r="O113" i="9" s="1"/>
  <c r="M112" i="9"/>
  <c r="I112" i="9"/>
  <c r="AA112" i="9" s="1"/>
  <c r="O112" i="9" s="1"/>
  <c r="M111" i="9"/>
  <c r="I111" i="9"/>
  <c r="AA111" i="9" s="1"/>
  <c r="O111" i="9" s="1"/>
  <c r="M110" i="9"/>
  <c r="I110" i="9"/>
  <c r="AA110" i="9" s="1"/>
  <c r="O110" i="9" s="1"/>
  <c r="AA278" i="9" l="1"/>
  <c r="AA294" i="9"/>
  <c r="AA249" i="9"/>
  <c r="AA231" i="9"/>
  <c r="AA286" i="9"/>
  <c r="AA302" i="9"/>
  <c r="AA175" i="9"/>
  <c r="AA258" i="9"/>
  <c r="AA279" i="9"/>
  <c r="AA287" i="9"/>
  <c r="AA291" i="9"/>
  <c r="AA295" i="9"/>
  <c r="AA299" i="9"/>
  <c r="AA303" i="9"/>
  <c r="AA307" i="9"/>
  <c r="AA223" i="9"/>
  <c r="AA257" i="9"/>
  <c r="AA138" i="9"/>
  <c r="AA114" i="9"/>
  <c r="AA122" i="9"/>
  <c r="AA130" i="9"/>
  <c r="AA250" i="9"/>
  <c r="AA146" i="9"/>
  <c r="AA292" i="9"/>
  <c r="AA300" i="9"/>
  <c r="AA308" i="9"/>
  <c r="AA266" i="9"/>
  <c r="AA167" i="9"/>
  <c r="AA209" i="9"/>
  <c r="AA154" i="9"/>
  <c r="AA201" i="9"/>
  <c r="AA265" i="9"/>
  <c r="AA273" i="9"/>
  <c r="AA274" i="9"/>
  <c r="AA159" i="9"/>
  <c r="AA183" i="9"/>
  <c r="AA239" i="9"/>
  <c r="P204" i="9"/>
  <c r="S204" i="9" s="1"/>
  <c r="P212" i="9"/>
  <c r="S212" i="9" s="1"/>
  <c r="P244" i="9"/>
  <c r="S244" i="9" s="1"/>
  <c r="P200" i="9"/>
  <c r="S200" i="9" s="1"/>
  <c r="P208" i="9"/>
  <c r="S208" i="9" s="1"/>
  <c r="P125" i="9"/>
  <c r="S125" i="9" s="1"/>
  <c r="P133" i="9"/>
  <c r="S133" i="9" s="1"/>
  <c r="P157" i="9"/>
  <c r="S157" i="9" s="1"/>
  <c r="P162" i="9"/>
  <c r="S162" i="9" s="1"/>
  <c r="P170" i="9"/>
  <c r="S170" i="9" s="1"/>
  <c r="P178" i="9"/>
  <c r="S178" i="9" s="1"/>
  <c r="P186" i="9"/>
  <c r="S186" i="9" s="1"/>
  <c r="P194" i="9"/>
  <c r="S194" i="9" s="1"/>
  <c r="P218" i="9"/>
  <c r="S218" i="9" s="1"/>
  <c r="P226" i="9"/>
  <c r="S226" i="9" s="1"/>
  <c r="P234" i="9"/>
  <c r="S234" i="9" s="1"/>
  <c r="P242" i="9"/>
  <c r="S242" i="9" s="1"/>
  <c r="P252" i="9"/>
  <c r="S252" i="9" s="1"/>
  <c r="P260" i="9"/>
  <c r="S260" i="9" s="1"/>
  <c r="P276" i="9"/>
  <c r="S276" i="9" s="1"/>
  <c r="P281" i="9"/>
  <c r="S281" i="9" s="1"/>
  <c r="P117" i="9"/>
  <c r="S117" i="9" s="1"/>
  <c r="P205" i="9"/>
  <c r="S205" i="9" s="1"/>
  <c r="P213" i="9"/>
  <c r="S213" i="9" s="1"/>
  <c r="P118" i="9"/>
  <c r="S118" i="9" s="1"/>
  <c r="P126" i="9"/>
  <c r="S126" i="9" s="1"/>
  <c r="P134" i="9"/>
  <c r="S134" i="9" s="1"/>
  <c r="P142" i="9"/>
  <c r="S142" i="9" s="1"/>
  <c r="P150" i="9"/>
  <c r="S150" i="9" s="1"/>
  <c r="P158" i="9"/>
  <c r="S158" i="9" s="1"/>
  <c r="P163" i="9"/>
  <c r="S163" i="9" s="1"/>
  <c r="P171" i="9"/>
  <c r="S171" i="9" s="1"/>
  <c r="P179" i="9"/>
  <c r="S179" i="9" s="1"/>
  <c r="P187" i="9"/>
  <c r="S187" i="9" s="1"/>
  <c r="P195" i="9"/>
  <c r="S195" i="9" s="1"/>
  <c r="P219" i="9"/>
  <c r="S219" i="9" s="1"/>
  <c r="P227" i="9"/>
  <c r="S227" i="9" s="1"/>
  <c r="P235" i="9"/>
  <c r="S235" i="9" s="1"/>
  <c r="P243" i="9"/>
  <c r="S243" i="9" s="1"/>
  <c r="P245" i="9"/>
  <c r="S245" i="9" s="1"/>
  <c r="P261" i="9"/>
  <c r="S261" i="9" s="1"/>
  <c r="P269" i="9"/>
  <c r="S269" i="9" s="1"/>
  <c r="P277" i="9"/>
  <c r="S277" i="9" s="1"/>
  <c r="P290" i="9"/>
  <c r="S290" i="9" s="1"/>
  <c r="P298" i="9"/>
  <c r="S298" i="9" s="1"/>
  <c r="P306" i="9"/>
  <c r="S306" i="9" s="1"/>
  <c r="P110" i="9"/>
  <c r="S110" i="9" s="1"/>
  <c r="P113" i="9"/>
  <c r="S113" i="9" s="1"/>
  <c r="P121" i="9"/>
  <c r="S121" i="9" s="1"/>
  <c r="P129" i="9"/>
  <c r="S129" i="9" s="1"/>
  <c r="P137" i="9"/>
  <c r="S137" i="9" s="1"/>
  <c r="P145" i="9"/>
  <c r="S145" i="9" s="1"/>
  <c r="P153" i="9"/>
  <c r="S153" i="9" s="1"/>
  <c r="P166" i="9"/>
  <c r="S166" i="9" s="1"/>
  <c r="P174" i="9"/>
  <c r="S174" i="9" s="1"/>
  <c r="P182" i="9"/>
  <c r="S182" i="9" s="1"/>
  <c r="P190" i="9"/>
  <c r="S190" i="9" s="1"/>
  <c r="P222" i="9"/>
  <c r="S222" i="9" s="1"/>
  <c r="P230" i="9"/>
  <c r="S230" i="9" s="1"/>
  <c r="P238" i="9"/>
  <c r="S238" i="9" s="1"/>
  <c r="P248" i="9"/>
  <c r="S248" i="9" s="1"/>
  <c r="P256" i="9"/>
  <c r="S256" i="9" s="1"/>
  <c r="P264" i="9"/>
  <c r="S264" i="9" s="1"/>
  <c r="P272" i="9"/>
  <c r="S272" i="9" s="1"/>
  <c r="P116" i="9"/>
  <c r="S116" i="9" s="1"/>
  <c r="P124" i="9"/>
  <c r="S124" i="9" s="1"/>
  <c r="P132" i="9"/>
  <c r="S132" i="9" s="1"/>
  <c r="P140" i="9"/>
  <c r="S140" i="9" s="1"/>
  <c r="P148" i="9"/>
  <c r="S148" i="9" s="1"/>
  <c r="P156" i="9"/>
  <c r="S156" i="9" s="1"/>
  <c r="P161" i="9"/>
  <c r="S161" i="9" s="1"/>
  <c r="P169" i="9"/>
  <c r="S169" i="9" s="1"/>
  <c r="P177" i="9"/>
  <c r="S177" i="9" s="1"/>
  <c r="P185" i="9"/>
  <c r="S185" i="9" s="1"/>
  <c r="P193" i="9"/>
  <c r="S193" i="9" s="1"/>
  <c r="P203" i="9"/>
  <c r="S203" i="9" s="1"/>
  <c r="P211" i="9"/>
  <c r="S211" i="9" s="1"/>
  <c r="P221" i="9"/>
  <c r="S221" i="9" s="1"/>
  <c r="P229" i="9"/>
  <c r="S229" i="9" s="1"/>
  <c r="P237" i="9"/>
  <c r="S237" i="9" s="1"/>
  <c r="P247" i="9"/>
  <c r="S247" i="9" s="1"/>
  <c r="P255" i="9"/>
  <c r="S255" i="9" s="1"/>
  <c r="P263" i="9"/>
  <c r="S263" i="9" s="1"/>
  <c r="P271" i="9"/>
  <c r="S271" i="9" s="1"/>
  <c r="P284" i="9"/>
  <c r="S284" i="9" s="1"/>
  <c r="P289" i="9"/>
  <c r="S289" i="9" s="1"/>
  <c r="P297" i="9"/>
  <c r="S297" i="9" s="1"/>
  <c r="P305" i="9"/>
  <c r="S305" i="9" s="1"/>
  <c r="P111" i="9"/>
  <c r="S111" i="9" s="1"/>
  <c r="P119" i="9"/>
  <c r="S119" i="9" s="1"/>
  <c r="P127" i="9"/>
  <c r="S127" i="9" s="1"/>
  <c r="P135" i="9"/>
  <c r="S135" i="9" s="1"/>
  <c r="P143" i="9"/>
  <c r="S143" i="9" s="1"/>
  <c r="P151" i="9"/>
  <c r="S151" i="9" s="1"/>
  <c r="P164" i="9"/>
  <c r="S164" i="9" s="1"/>
  <c r="P172" i="9"/>
  <c r="S172" i="9" s="1"/>
  <c r="P180" i="9"/>
  <c r="S180" i="9" s="1"/>
  <c r="P188" i="9"/>
  <c r="S188" i="9" s="1"/>
  <c r="P196" i="9"/>
  <c r="S196" i="9" s="1"/>
  <c r="P214" i="9"/>
  <c r="S214" i="9" s="1"/>
  <c r="P240" i="9"/>
  <c r="S240" i="9" s="1"/>
  <c r="P112" i="9"/>
  <c r="S112" i="9" s="1"/>
  <c r="P120" i="9"/>
  <c r="S120" i="9" s="1"/>
  <c r="P128" i="9"/>
  <c r="S128" i="9" s="1"/>
  <c r="P136" i="9"/>
  <c r="S136" i="9" s="1"/>
  <c r="P144" i="9"/>
  <c r="S144" i="9" s="1"/>
  <c r="P152" i="9"/>
  <c r="S152" i="9" s="1"/>
  <c r="P165" i="9"/>
  <c r="S165" i="9" s="1"/>
  <c r="P173" i="9"/>
  <c r="S173" i="9" s="1"/>
  <c r="P181" i="9"/>
  <c r="S181" i="9" s="1"/>
  <c r="P189" i="9"/>
  <c r="S189" i="9" s="1"/>
  <c r="P199" i="9"/>
  <c r="S199" i="9" s="1"/>
  <c r="P207" i="9"/>
  <c r="S207" i="9" s="1"/>
  <c r="P217" i="9"/>
  <c r="S217" i="9" s="1"/>
  <c r="P225" i="9"/>
  <c r="S225" i="9" s="1"/>
  <c r="P233" i="9"/>
  <c r="S233" i="9" s="1"/>
  <c r="P241" i="9"/>
  <c r="S241" i="9" s="1"/>
  <c r="P251" i="9"/>
  <c r="S251" i="9" s="1"/>
  <c r="P259" i="9"/>
  <c r="S259" i="9" s="1"/>
  <c r="P267" i="9"/>
  <c r="S267" i="9" s="1"/>
  <c r="P275" i="9"/>
  <c r="S275" i="9" s="1"/>
  <c r="P280" i="9"/>
  <c r="S280" i="9" s="1"/>
  <c r="P285" i="9"/>
  <c r="S285" i="9" s="1"/>
  <c r="P293" i="9"/>
  <c r="S293" i="9" s="1"/>
  <c r="P301" i="9"/>
  <c r="S301" i="9" s="1"/>
  <c r="P115" i="9"/>
  <c r="S115" i="9" s="1"/>
  <c r="P123" i="9"/>
  <c r="S123" i="9" s="1"/>
  <c r="P131" i="9"/>
  <c r="S131" i="9" s="1"/>
  <c r="P139" i="9"/>
  <c r="S139" i="9" s="1"/>
  <c r="P147" i="9"/>
  <c r="S147" i="9" s="1"/>
  <c r="P155" i="9"/>
  <c r="S155" i="9" s="1"/>
  <c r="P160" i="9"/>
  <c r="S160" i="9" s="1"/>
  <c r="P168" i="9"/>
  <c r="S168" i="9" s="1"/>
  <c r="P176" i="9"/>
  <c r="S176" i="9" s="1"/>
  <c r="P184" i="9"/>
  <c r="S184" i="9" s="1"/>
  <c r="P192" i="9"/>
  <c r="S192" i="9" s="1"/>
  <c r="P202" i="9"/>
  <c r="S202" i="9" s="1"/>
  <c r="P228" i="9"/>
  <c r="S228" i="9" s="1"/>
  <c r="P236" i="9"/>
  <c r="S236" i="9" s="1"/>
  <c r="P246" i="9"/>
  <c r="S246" i="9" s="1"/>
  <c r="P254" i="9"/>
  <c r="S254" i="9" s="1"/>
  <c r="P262" i="9"/>
  <c r="S262" i="9" s="1"/>
  <c r="P270" i="9"/>
  <c r="S270" i="9" s="1"/>
  <c r="P288" i="9"/>
  <c r="S288" i="9" s="1"/>
  <c r="P296" i="9"/>
  <c r="S296" i="9" s="1"/>
  <c r="P304" i="9"/>
  <c r="S304" i="9" s="1"/>
  <c r="P141" i="9"/>
  <c r="S141" i="9" s="1"/>
  <c r="P149" i="9"/>
  <c r="S149" i="9" s="1"/>
  <c r="P197" i="9"/>
  <c r="S197" i="9" s="1"/>
  <c r="P198" i="9"/>
  <c r="S198" i="9" s="1"/>
  <c r="P215" i="9"/>
  <c r="S215" i="9" s="1"/>
  <c r="P309" i="9"/>
  <c r="S309" i="9" s="1"/>
  <c r="P216" i="9"/>
  <c r="S216" i="9" s="1"/>
  <c r="P206" i="9"/>
  <c r="S206" i="9" s="1"/>
  <c r="P210" i="9"/>
  <c r="S210" i="9" s="1"/>
  <c r="P220" i="9"/>
  <c r="S220" i="9" s="1"/>
  <c r="P224" i="9"/>
  <c r="S224" i="9" s="1"/>
  <c r="P232" i="9"/>
  <c r="S232" i="9" s="1"/>
  <c r="P283" i="9"/>
  <c r="S283" i="9" s="1"/>
  <c r="P191" i="9"/>
  <c r="S191" i="9" s="1"/>
  <c r="P253" i="9"/>
  <c r="S253" i="9" s="1"/>
  <c r="P282" i="9"/>
  <c r="S282" i="9" s="1"/>
  <c r="P268" i="9"/>
  <c r="S268" i="9" s="1"/>
  <c r="M231" i="9"/>
  <c r="M239" i="9"/>
  <c r="M153" i="9"/>
  <c r="M177" i="9"/>
  <c r="M180" i="9"/>
  <c r="M214" i="9"/>
  <c r="M242" i="9"/>
  <c r="M259" i="9"/>
  <c r="M254" i="9"/>
  <c r="M258" i="9"/>
  <c r="M200" i="9"/>
  <c r="M138" i="9"/>
  <c r="M196" i="9"/>
  <c r="M150" i="9"/>
  <c r="M156" i="9"/>
  <c r="M164" i="9"/>
  <c r="M172" i="9"/>
  <c r="M184" i="9"/>
  <c r="M187" i="9"/>
  <c r="M192" i="9"/>
  <c r="M130" i="9"/>
  <c r="M142" i="9"/>
  <c r="M157" i="9"/>
  <c r="M165" i="9"/>
  <c r="M173" i="9"/>
  <c r="M179" i="9"/>
  <c r="M204" i="9"/>
  <c r="O265" i="9" l="1"/>
  <c r="P265" i="9" s="1"/>
  <c r="S265" i="9" s="1"/>
  <c r="O292" i="9"/>
  <c r="P292" i="9" s="1"/>
  <c r="S292" i="9" s="1"/>
  <c r="O223" i="9"/>
  <c r="P223" i="9" s="1"/>
  <c r="S223" i="9" s="1"/>
  <c r="O258" i="9"/>
  <c r="P258" i="9" s="1"/>
  <c r="S258" i="9" s="1"/>
  <c r="O201" i="9"/>
  <c r="P201" i="9" s="1"/>
  <c r="S201" i="9" s="1"/>
  <c r="O175" i="9"/>
  <c r="P175" i="9" s="1"/>
  <c r="S175" i="9" s="1"/>
  <c r="O154" i="9"/>
  <c r="P154" i="9" s="1"/>
  <c r="S154" i="9" s="1"/>
  <c r="O250" i="9"/>
  <c r="P250" i="9" s="1"/>
  <c r="S250" i="9" s="1"/>
  <c r="O303" i="9"/>
  <c r="P303" i="9" s="1"/>
  <c r="S303" i="9" s="1"/>
  <c r="O302" i="9"/>
  <c r="P302" i="9" s="1"/>
  <c r="S302" i="9" s="1"/>
  <c r="O146" i="9"/>
  <c r="P146" i="9" s="1"/>
  <c r="S146" i="9" s="1"/>
  <c r="O239" i="9"/>
  <c r="P239" i="9" s="1"/>
  <c r="S239" i="9" s="1"/>
  <c r="O209" i="9"/>
  <c r="P209" i="9" s="1"/>
  <c r="S209" i="9" s="1"/>
  <c r="O130" i="9"/>
  <c r="P130" i="9" s="1"/>
  <c r="S130" i="9" s="1"/>
  <c r="O299" i="9"/>
  <c r="P299" i="9" s="1"/>
  <c r="S299" i="9" s="1"/>
  <c r="O286" i="9"/>
  <c r="P286" i="9" s="1"/>
  <c r="S286" i="9" s="1"/>
  <c r="O307" i="9"/>
  <c r="P307" i="9" s="1"/>
  <c r="S307" i="9" s="1"/>
  <c r="O183" i="9"/>
  <c r="P183" i="9" s="1"/>
  <c r="S183" i="9" s="1"/>
  <c r="O167" i="9"/>
  <c r="P167" i="9" s="1"/>
  <c r="S167" i="9" s="1"/>
  <c r="O122" i="9"/>
  <c r="P122" i="9" s="1"/>
  <c r="S122" i="9" s="1"/>
  <c r="O295" i="9"/>
  <c r="P295" i="9" s="1"/>
  <c r="S295" i="9" s="1"/>
  <c r="O231" i="9"/>
  <c r="P231" i="9" s="1"/>
  <c r="S231" i="9" s="1"/>
  <c r="O159" i="9"/>
  <c r="P159" i="9" s="1"/>
  <c r="S159" i="9" s="1"/>
  <c r="O266" i="9"/>
  <c r="P266" i="9" s="1"/>
  <c r="S266" i="9" s="1"/>
  <c r="O114" i="9"/>
  <c r="P114" i="9" s="1"/>
  <c r="S114" i="9" s="1"/>
  <c r="O291" i="9"/>
  <c r="P291" i="9" s="1"/>
  <c r="S291" i="9" s="1"/>
  <c r="O249" i="9"/>
  <c r="P249" i="9" s="1"/>
  <c r="S249" i="9" s="1"/>
  <c r="O274" i="9"/>
  <c r="P274" i="9" s="1"/>
  <c r="S274" i="9" s="1"/>
  <c r="O308" i="9"/>
  <c r="P308" i="9" s="1"/>
  <c r="S308" i="9" s="1"/>
  <c r="O138" i="9"/>
  <c r="P138" i="9" s="1"/>
  <c r="S138" i="9" s="1"/>
  <c r="O287" i="9"/>
  <c r="P287" i="9" s="1"/>
  <c r="S287" i="9" s="1"/>
  <c r="O294" i="9"/>
  <c r="P294" i="9" s="1"/>
  <c r="S294" i="9" s="1"/>
  <c r="O273" i="9"/>
  <c r="P273" i="9" s="1"/>
  <c r="S273" i="9" s="1"/>
  <c r="O300" i="9"/>
  <c r="P300" i="9" s="1"/>
  <c r="S300" i="9" s="1"/>
  <c r="O257" i="9"/>
  <c r="P257" i="9" s="1"/>
  <c r="S257" i="9" s="1"/>
  <c r="O279" i="9"/>
  <c r="P279" i="9" s="1"/>
  <c r="S279" i="9" s="1"/>
  <c r="O278" i="9"/>
  <c r="P278" i="9" s="1"/>
  <c r="S278" i="9" s="1"/>
  <c r="M108" i="9"/>
  <c r="M105" i="9"/>
  <c r="M104" i="9"/>
  <c r="M102" i="9"/>
  <c r="M100" i="9"/>
  <c r="M99" i="9"/>
  <c r="M98" i="9"/>
  <c r="M97" i="9"/>
  <c r="M95" i="9"/>
  <c r="M94" i="9"/>
  <c r="M92" i="9"/>
  <c r="M91" i="9"/>
  <c r="M89" i="9"/>
  <c r="M88" i="9"/>
  <c r="M87" i="9"/>
  <c r="M86" i="9"/>
  <c r="M84" i="9"/>
  <c r="M82" i="9"/>
  <c r="M81" i="9"/>
  <c r="M80" i="9"/>
  <c r="M78" i="9"/>
  <c r="M73" i="9"/>
  <c r="M72" i="9"/>
  <c r="M70" i="9"/>
  <c r="M68" i="9"/>
  <c r="M66" i="9"/>
  <c r="M65" i="9"/>
  <c r="M64" i="9"/>
  <c r="M62" i="9"/>
  <c r="M60" i="9"/>
  <c r="M58" i="9"/>
  <c r="M57" i="9"/>
  <c r="M54" i="9"/>
  <c r="M52" i="9"/>
  <c r="M49" i="9"/>
  <c r="M48" i="9"/>
  <c r="M46" i="9"/>
  <c r="M44" i="9"/>
  <c r="M42" i="9"/>
  <c r="M41" i="9"/>
  <c r="M40" i="9"/>
  <c r="M38" i="9"/>
  <c r="M36" i="9"/>
  <c r="M34" i="9"/>
  <c r="M33" i="9"/>
  <c r="M30" i="9"/>
  <c r="M27" i="9"/>
  <c r="M26" i="9"/>
  <c r="M25" i="9"/>
  <c r="M24" i="9"/>
  <c r="M22" i="9"/>
  <c r="M20" i="9"/>
  <c r="M109" i="9"/>
  <c r="I109" i="9"/>
  <c r="AA109" i="9" s="1"/>
  <c r="O109" i="9" s="1"/>
  <c r="I108" i="9"/>
  <c r="AA108" i="9" s="1"/>
  <c r="O108" i="9" s="1"/>
  <c r="I107" i="9"/>
  <c r="I106" i="9"/>
  <c r="I105" i="9"/>
  <c r="AA105" i="9" s="1"/>
  <c r="O105" i="9" s="1"/>
  <c r="I104" i="9"/>
  <c r="I103" i="9"/>
  <c r="I102" i="9"/>
  <c r="AA102" i="9" s="1"/>
  <c r="O102" i="9" s="1"/>
  <c r="M101" i="9"/>
  <c r="I101" i="9"/>
  <c r="AA101" i="9" s="1"/>
  <c r="O101" i="9" s="1"/>
  <c r="I100" i="9"/>
  <c r="I99" i="9"/>
  <c r="AA99" i="9" s="1"/>
  <c r="O99" i="9" s="1"/>
  <c r="I98" i="9"/>
  <c r="I97" i="9"/>
  <c r="AA97" i="9" s="1"/>
  <c r="O97" i="9" s="1"/>
  <c r="M96" i="9"/>
  <c r="I96" i="9"/>
  <c r="I95" i="9"/>
  <c r="AA95" i="9" s="1"/>
  <c r="O95" i="9" s="1"/>
  <c r="I94" i="9"/>
  <c r="AA94" i="9" s="1"/>
  <c r="O94" i="9" s="1"/>
  <c r="M93" i="9"/>
  <c r="I93" i="9"/>
  <c r="AA93" i="9" s="1"/>
  <c r="O93" i="9" s="1"/>
  <c r="I92" i="9"/>
  <c r="AA92" i="9" s="1"/>
  <c r="O92" i="9" s="1"/>
  <c r="I91" i="9"/>
  <c r="AA91" i="9" s="1"/>
  <c r="O91" i="9" s="1"/>
  <c r="I90" i="9"/>
  <c r="I89" i="9"/>
  <c r="AA89" i="9" s="1"/>
  <c r="O89" i="9" s="1"/>
  <c r="I88" i="9"/>
  <c r="I87" i="9"/>
  <c r="AA87" i="9" s="1"/>
  <c r="O87" i="9" s="1"/>
  <c r="I86" i="9"/>
  <c r="AA86" i="9" s="1"/>
  <c r="O86" i="9" s="1"/>
  <c r="M85" i="9"/>
  <c r="I85" i="9"/>
  <c r="AA85" i="9" s="1"/>
  <c r="O85" i="9" s="1"/>
  <c r="I84" i="9"/>
  <c r="M83" i="9"/>
  <c r="I83" i="9"/>
  <c r="AA83" i="9" s="1"/>
  <c r="O83" i="9" s="1"/>
  <c r="I82" i="9"/>
  <c r="I81" i="9"/>
  <c r="AA81" i="9" s="1"/>
  <c r="O81" i="9" s="1"/>
  <c r="I80" i="9"/>
  <c r="M79" i="9"/>
  <c r="I79" i="9"/>
  <c r="AA79" i="9" s="1"/>
  <c r="O79" i="9" s="1"/>
  <c r="I78" i="9"/>
  <c r="AA78" i="9" s="1"/>
  <c r="O78" i="9" s="1"/>
  <c r="M77" i="9"/>
  <c r="I77" i="9"/>
  <c r="AA77" i="9" s="1"/>
  <c r="O77" i="9" s="1"/>
  <c r="M76" i="9"/>
  <c r="I76" i="9"/>
  <c r="M75" i="9"/>
  <c r="I75" i="9"/>
  <c r="AA75" i="9" s="1"/>
  <c r="O75" i="9" s="1"/>
  <c r="I74" i="9"/>
  <c r="I73" i="9"/>
  <c r="AA73" i="9" s="1"/>
  <c r="O73" i="9" s="1"/>
  <c r="I72" i="9"/>
  <c r="AA72" i="9" s="1"/>
  <c r="O72" i="9" s="1"/>
  <c r="M71" i="9"/>
  <c r="I71" i="9"/>
  <c r="AA71" i="9" s="1"/>
  <c r="O71" i="9" s="1"/>
  <c r="I70" i="9"/>
  <c r="AA70" i="9" s="1"/>
  <c r="O70" i="9" s="1"/>
  <c r="M69" i="9"/>
  <c r="I69" i="9"/>
  <c r="AA69" i="9" s="1"/>
  <c r="O69" i="9" s="1"/>
  <c r="I68" i="9"/>
  <c r="M67" i="9"/>
  <c r="I67" i="9"/>
  <c r="AA67" i="9" s="1"/>
  <c r="O67" i="9" s="1"/>
  <c r="I66" i="9"/>
  <c r="I65" i="9"/>
  <c r="AA65" i="9" s="1"/>
  <c r="O65" i="9" s="1"/>
  <c r="I64" i="9"/>
  <c r="AA64" i="9" s="1"/>
  <c r="O64" i="9" s="1"/>
  <c r="M63" i="9"/>
  <c r="I63" i="9"/>
  <c r="AA63" i="9" s="1"/>
  <c r="O63" i="9" s="1"/>
  <c r="I62" i="9"/>
  <c r="AA62" i="9" s="1"/>
  <c r="O62" i="9" s="1"/>
  <c r="M61" i="9"/>
  <c r="I61" i="9"/>
  <c r="AA61" i="9" s="1"/>
  <c r="O61" i="9" s="1"/>
  <c r="I60" i="9"/>
  <c r="AA60" i="9" s="1"/>
  <c r="O60" i="9" s="1"/>
  <c r="M59" i="9"/>
  <c r="I59" i="9"/>
  <c r="AA59" i="9" s="1"/>
  <c r="O59" i="9" s="1"/>
  <c r="I58" i="9"/>
  <c r="I57" i="9"/>
  <c r="AA57" i="9" s="1"/>
  <c r="O57" i="9" s="1"/>
  <c r="M56" i="9"/>
  <c r="I56" i="9"/>
  <c r="M55" i="9"/>
  <c r="I55" i="9"/>
  <c r="AA55" i="9" s="1"/>
  <c r="O55" i="9" s="1"/>
  <c r="I54" i="9"/>
  <c r="AA54" i="9" s="1"/>
  <c r="O54" i="9" s="1"/>
  <c r="M53" i="9"/>
  <c r="I53" i="9"/>
  <c r="AA53" i="9" s="1"/>
  <c r="O53" i="9" s="1"/>
  <c r="I52" i="9"/>
  <c r="AA52" i="9" s="1"/>
  <c r="O52" i="9" s="1"/>
  <c r="M51" i="9"/>
  <c r="I51" i="9"/>
  <c r="AA51" i="9" s="1"/>
  <c r="O51" i="9" s="1"/>
  <c r="M50" i="9"/>
  <c r="I50" i="9"/>
  <c r="I49" i="9"/>
  <c r="AA49" i="9" s="1"/>
  <c r="O49" i="9" s="1"/>
  <c r="I48" i="9"/>
  <c r="M47" i="9"/>
  <c r="I47" i="9"/>
  <c r="AA47" i="9" s="1"/>
  <c r="O47" i="9" s="1"/>
  <c r="I46" i="9"/>
  <c r="AA46" i="9" s="1"/>
  <c r="O46" i="9" s="1"/>
  <c r="M45" i="9"/>
  <c r="I45" i="9"/>
  <c r="AA45" i="9" s="1"/>
  <c r="O45" i="9" s="1"/>
  <c r="I44" i="9"/>
  <c r="M43" i="9"/>
  <c r="I43" i="9"/>
  <c r="AA43" i="9" s="1"/>
  <c r="O43" i="9" s="1"/>
  <c r="I42" i="9"/>
  <c r="I41" i="9"/>
  <c r="AA41" i="9" s="1"/>
  <c r="O41" i="9" s="1"/>
  <c r="I40" i="9"/>
  <c r="M39" i="9"/>
  <c r="I39" i="9"/>
  <c r="AA39" i="9" s="1"/>
  <c r="O39" i="9" s="1"/>
  <c r="I38" i="9"/>
  <c r="AA38" i="9" s="1"/>
  <c r="O38" i="9" s="1"/>
  <c r="M37" i="9"/>
  <c r="I37" i="9"/>
  <c r="AA37" i="9" s="1"/>
  <c r="O37" i="9" s="1"/>
  <c r="I36" i="9"/>
  <c r="M35" i="9"/>
  <c r="I35" i="9"/>
  <c r="AA35" i="9" s="1"/>
  <c r="O35" i="9" s="1"/>
  <c r="I34" i="9"/>
  <c r="AA34" i="9" s="1"/>
  <c r="O34" i="9" s="1"/>
  <c r="I33" i="9"/>
  <c r="AA33" i="9" s="1"/>
  <c r="O33" i="9" s="1"/>
  <c r="M32" i="9"/>
  <c r="I32" i="9"/>
  <c r="M31" i="9"/>
  <c r="I31" i="9"/>
  <c r="AA31" i="9" s="1"/>
  <c r="O31" i="9" s="1"/>
  <c r="I30" i="9"/>
  <c r="AA30" i="9" s="1"/>
  <c r="O30" i="9" s="1"/>
  <c r="M29" i="9"/>
  <c r="I29" i="9"/>
  <c r="AA29" i="9" s="1"/>
  <c r="O29" i="9" s="1"/>
  <c r="M28" i="9"/>
  <c r="I28" i="9"/>
  <c r="I27" i="9"/>
  <c r="AA27" i="9" s="1"/>
  <c r="O27" i="9" s="1"/>
  <c r="I26" i="9"/>
  <c r="AA26" i="9" s="1"/>
  <c r="O26" i="9" s="1"/>
  <c r="I25" i="9"/>
  <c r="AA25" i="9" s="1"/>
  <c r="O25" i="9" s="1"/>
  <c r="I24" i="9"/>
  <c r="AA24" i="9" s="1"/>
  <c r="O24" i="9" s="1"/>
  <c r="M23" i="9"/>
  <c r="I23" i="9"/>
  <c r="I22" i="9"/>
  <c r="AA22" i="9" s="1"/>
  <c r="O22" i="9" s="1"/>
  <c r="I21" i="9"/>
  <c r="AA21" i="9" s="1"/>
  <c r="O21" i="9" s="1"/>
  <c r="I20" i="9"/>
  <c r="AA20" i="9" s="1"/>
  <c r="O20" i="9" s="1"/>
  <c r="AA36" i="9" l="1"/>
  <c r="AA42" i="9"/>
  <c r="AA58" i="9"/>
  <c r="AA80" i="9"/>
  <c r="AA100" i="9"/>
  <c r="AA107" i="9"/>
  <c r="AA48" i="9"/>
  <c r="AA76" i="9"/>
  <c r="AA32" i="9"/>
  <c r="AA82" i="9"/>
  <c r="AA88" i="9"/>
  <c r="AA50" i="9"/>
  <c r="AA66" i="9"/>
  <c r="AA96" i="9"/>
  <c r="AA28" i="9"/>
  <c r="AA44" i="9"/>
  <c r="AA90" i="9"/>
  <c r="AA103" i="9"/>
  <c r="AA84" i="9"/>
  <c r="AA104" i="9"/>
  <c r="AA23" i="9"/>
  <c r="AA56" i="9"/>
  <c r="AA40" i="9"/>
  <c r="AA68" i="9"/>
  <c r="AA74" i="9"/>
  <c r="AA98" i="9"/>
  <c r="AA106" i="9"/>
  <c r="P38" i="9"/>
  <c r="S38" i="9" s="1"/>
  <c r="P78" i="9"/>
  <c r="S78" i="9" s="1"/>
  <c r="P54" i="9"/>
  <c r="S54" i="9" s="1"/>
  <c r="P102" i="9"/>
  <c r="S102" i="9" s="1"/>
  <c r="P86" i="9"/>
  <c r="S86" i="9" s="1"/>
  <c r="P62" i="9"/>
  <c r="S62" i="9" s="1"/>
  <c r="P94" i="9"/>
  <c r="S94" i="9" s="1"/>
  <c r="P20" i="9"/>
  <c r="S20" i="9" s="1"/>
  <c r="P43" i="9"/>
  <c r="S43" i="9" s="1"/>
  <c r="P53" i="9"/>
  <c r="S53" i="9" s="1"/>
  <c r="P65" i="9"/>
  <c r="S65" i="9" s="1"/>
  <c r="P83" i="9"/>
  <c r="S83" i="9" s="1"/>
  <c r="P89" i="9"/>
  <c r="S89" i="9" s="1"/>
  <c r="P95" i="9"/>
  <c r="S95" i="9" s="1"/>
  <c r="P101" i="9"/>
  <c r="S101" i="9" s="1"/>
  <c r="P46" i="9"/>
  <c r="S46" i="9" s="1"/>
  <c r="P51" i="9"/>
  <c r="S51" i="9" s="1"/>
  <c r="P61" i="9"/>
  <c r="S61" i="9" s="1"/>
  <c r="P63" i="9"/>
  <c r="S63" i="9" s="1"/>
  <c r="P71" i="9"/>
  <c r="S71" i="9" s="1"/>
  <c r="P81" i="9"/>
  <c r="S81" i="9" s="1"/>
  <c r="P93" i="9"/>
  <c r="S93" i="9" s="1"/>
  <c r="P105" i="9"/>
  <c r="S105" i="9" s="1"/>
  <c r="P108" i="9"/>
  <c r="S108" i="9" s="1"/>
  <c r="P39" i="9"/>
  <c r="S39" i="9" s="1"/>
  <c r="P47" i="9"/>
  <c r="S47" i="9" s="1"/>
  <c r="P59" i="9"/>
  <c r="S59" i="9" s="1"/>
  <c r="P69" i="9"/>
  <c r="S69" i="9" s="1"/>
  <c r="P79" i="9"/>
  <c r="S79" i="9" s="1"/>
  <c r="P87" i="9"/>
  <c r="S87" i="9" s="1"/>
  <c r="P99" i="9"/>
  <c r="S99" i="9" s="1"/>
  <c r="P109" i="9"/>
  <c r="S109" i="9" s="1"/>
  <c r="P60" i="9"/>
  <c r="S60" i="9" s="1"/>
  <c r="P70" i="9"/>
  <c r="S70" i="9" s="1"/>
  <c r="P73" i="9"/>
  <c r="S73" i="9" s="1"/>
  <c r="P92" i="9"/>
  <c r="S92" i="9" s="1"/>
  <c r="P41" i="9"/>
  <c r="S41" i="9" s="1"/>
  <c r="P49" i="9"/>
  <c r="S49" i="9" s="1"/>
  <c r="P45" i="9"/>
  <c r="S45" i="9" s="1"/>
  <c r="P52" i="9"/>
  <c r="S52" i="9" s="1"/>
  <c r="P55" i="9"/>
  <c r="S55" i="9" s="1"/>
  <c r="P57" i="9"/>
  <c r="S57" i="9" s="1"/>
  <c r="P64" i="9"/>
  <c r="S64" i="9" s="1"/>
  <c r="P67" i="9"/>
  <c r="S67" i="9" s="1"/>
  <c r="P72" i="9"/>
  <c r="S72" i="9" s="1"/>
  <c r="P75" i="9"/>
  <c r="S75" i="9" s="1"/>
  <c r="P77" i="9"/>
  <c r="S77" i="9" s="1"/>
  <c r="P85" i="9"/>
  <c r="S85" i="9" s="1"/>
  <c r="P91" i="9"/>
  <c r="S91" i="9" s="1"/>
  <c r="P97" i="9"/>
  <c r="S97" i="9" s="1"/>
  <c r="P26" i="9"/>
  <c r="S26" i="9" s="1"/>
  <c r="P22" i="9"/>
  <c r="S22" i="9" s="1"/>
  <c r="P33" i="9"/>
  <c r="S33" i="9" s="1"/>
  <c r="P21" i="9"/>
  <c r="S21" i="9" s="1"/>
  <c r="P29" i="9"/>
  <c r="S29" i="9" s="1"/>
  <c r="P24" i="9"/>
  <c r="S24" i="9" s="1"/>
  <c r="P27" i="9"/>
  <c r="S27" i="9" s="1"/>
  <c r="P34" i="9"/>
  <c r="S34" i="9" s="1"/>
  <c r="P37" i="9"/>
  <c r="S37" i="9" s="1"/>
  <c r="P31" i="9"/>
  <c r="S31" i="9" s="1"/>
  <c r="P25" i="9"/>
  <c r="S25" i="9" s="1"/>
  <c r="P30" i="9"/>
  <c r="S30" i="9" s="1"/>
  <c r="P35" i="9"/>
  <c r="S35" i="9" s="1"/>
  <c r="M74" i="9"/>
  <c r="M90" i="9"/>
  <c r="M103" i="9"/>
  <c r="M106" i="9"/>
  <c r="M107" i="9"/>
  <c r="O96" i="9" l="1"/>
  <c r="P96" i="9" s="1"/>
  <c r="S96" i="9" s="1"/>
  <c r="O107" i="9"/>
  <c r="P107" i="9" s="1"/>
  <c r="S107" i="9" s="1"/>
  <c r="O100" i="9"/>
  <c r="P100" i="9" s="1"/>
  <c r="S100" i="9" s="1"/>
  <c r="O104" i="9"/>
  <c r="P104" i="9" s="1"/>
  <c r="S104" i="9" s="1"/>
  <c r="O106" i="9"/>
  <c r="P106" i="9" s="1"/>
  <c r="S106" i="9" s="1"/>
  <c r="O88" i="9"/>
  <c r="P88" i="9" s="1"/>
  <c r="S88" i="9" s="1"/>
  <c r="O98" i="9"/>
  <c r="P98" i="9" s="1"/>
  <c r="S98" i="9" s="1"/>
  <c r="O103" i="9"/>
  <c r="P103" i="9" s="1"/>
  <c r="S103" i="9" s="1"/>
  <c r="O90" i="9"/>
  <c r="P90" i="9" s="1"/>
  <c r="S90" i="9" s="1"/>
  <c r="O76" i="9"/>
  <c r="P76" i="9" s="1"/>
  <c r="S76" i="9" s="1"/>
  <c r="O40" i="9"/>
  <c r="P40" i="9" s="1"/>
  <c r="S40" i="9" s="1"/>
  <c r="O56" i="9"/>
  <c r="P56" i="9" s="1"/>
  <c r="S56" i="9" s="1"/>
  <c r="O23" i="9"/>
  <c r="P23" i="9" s="1"/>
  <c r="S23" i="9" s="1"/>
  <c r="O66" i="9"/>
  <c r="P66" i="9" s="1"/>
  <c r="S66" i="9" s="1"/>
  <c r="O44" i="9"/>
  <c r="P44" i="9" s="1"/>
  <c r="S44" i="9" s="1"/>
  <c r="O28" i="9"/>
  <c r="P28" i="9" s="1"/>
  <c r="S28" i="9" s="1"/>
  <c r="O50" i="9"/>
  <c r="P50" i="9" s="1"/>
  <c r="S50" i="9" s="1"/>
  <c r="O80" i="9"/>
  <c r="P80" i="9" s="1"/>
  <c r="S80" i="9" s="1"/>
  <c r="O68" i="9"/>
  <c r="P68" i="9" s="1"/>
  <c r="S68" i="9" s="1"/>
  <c r="O48" i="9"/>
  <c r="P48" i="9" s="1"/>
  <c r="S48" i="9" s="1"/>
  <c r="O84" i="9"/>
  <c r="P84" i="9" s="1"/>
  <c r="S84" i="9" s="1"/>
  <c r="O58" i="9"/>
  <c r="P58" i="9" s="1"/>
  <c r="S58" i="9" s="1"/>
  <c r="O82" i="9"/>
  <c r="P82" i="9" s="1"/>
  <c r="S82" i="9" s="1"/>
  <c r="O42" i="9"/>
  <c r="P42" i="9" s="1"/>
  <c r="S42" i="9" s="1"/>
  <c r="O74" i="9"/>
  <c r="P74" i="9" s="1"/>
  <c r="S74" i="9" s="1"/>
  <c r="O32" i="9"/>
  <c r="P32" i="9" s="1"/>
  <c r="S32" i="9" s="1"/>
  <c r="O36" i="9"/>
  <c r="P36" i="9" s="1"/>
  <c r="S36" i="9" s="1"/>
  <c r="I11" i="9"/>
  <c r="AA11" i="9" s="1"/>
  <c r="O11" i="9" s="1"/>
  <c r="I12" i="9"/>
  <c r="AA12" i="9" s="1"/>
  <c r="O12" i="9" s="1"/>
  <c r="I13" i="9"/>
  <c r="AA13" i="9" s="1"/>
  <c r="O13" i="9" s="1"/>
  <c r="I14" i="9"/>
  <c r="AA14" i="9" s="1"/>
  <c r="O14" i="9" s="1"/>
  <c r="I15" i="9"/>
  <c r="AA15" i="9" s="1"/>
  <c r="O15" i="9" s="1"/>
  <c r="I16" i="9"/>
  <c r="AA16" i="9" s="1"/>
  <c r="O16" i="9" s="1"/>
  <c r="I17" i="9"/>
  <c r="AA17" i="9" s="1"/>
  <c r="O17" i="9" s="1"/>
  <c r="I18" i="9"/>
  <c r="I19" i="9"/>
  <c r="AA19" i="9" s="1"/>
  <c r="O19" i="9" s="1"/>
  <c r="I10" i="9"/>
  <c r="AA10" i="9" s="1"/>
  <c r="O10" i="9" s="1"/>
  <c r="M11" i="9"/>
  <c r="M13" i="9"/>
  <c r="M14" i="9"/>
  <c r="M15" i="9"/>
  <c r="M16" i="9"/>
  <c r="M17" i="9"/>
  <c r="M18" i="9"/>
  <c r="M19" i="9"/>
  <c r="P10" i="9" l="1"/>
  <c r="S10" i="9" s="1"/>
  <c r="AA18" i="9"/>
  <c r="P17" i="9"/>
  <c r="S17" i="9" s="1"/>
  <c r="P14" i="9"/>
  <c r="S14" i="9" s="1"/>
  <c r="P13" i="9"/>
  <c r="S13" i="9" s="1"/>
  <c r="P16" i="9"/>
  <c r="S16" i="9" s="1"/>
  <c r="P12" i="9"/>
  <c r="S12" i="9" s="1"/>
  <c r="P19" i="9"/>
  <c r="S19" i="9" s="1"/>
  <c r="P15" i="9"/>
  <c r="S15" i="9" s="1"/>
  <c r="P11" i="9"/>
  <c r="S11" i="9" s="1"/>
  <c r="M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S4" i="9" l="1"/>
  <c r="S6" i="9"/>
  <c r="O18" i="9"/>
  <c r="P18" i="9" s="1"/>
  <c r="S18" i="9" s="1"/>
</calcChain>
</file>

<file path=xl/sharedStrings.xml><?xml version="1.0" encoding="utf-8"?>
<sst xmlns="http://schemas.openxmlformats.org/spreadsheetml/2006/main" count="2128" uniqueCount="982">
  <si>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</si>
  <si>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</si>
  <si>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</si>
  <si>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</si>
  <si>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</si>
  <si>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</si>
  <si>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</si>
  <si>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</si>
  <si>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</si>
  <si>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</si>
  <si>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</si>
  <si>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</si>
  <si>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</si>
  <si>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</si>
  <si>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</si>
  <si>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</si>
  <si>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</si>
  <si>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</si>
  <si>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</si>
  <si>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</si>
  <si>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</si>
  <si>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</si>
  <si>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</si>
  <si>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</si>
  <si>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</si>
  <si>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</si>
  <si>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</si>
  <si>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</si>
  <si>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</si>
  <si>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</si>
  <si>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</si>
  <si>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</si>
  <si>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</si>
  <si>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</si>
  <si>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</si>
  <si>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</si>
  <si>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</si>
  <si>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</si>
  <si>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</si>
  <si>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</si>
  <si>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</si>
  <si>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</si>
  <si>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</si>
  <si>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</si>
  <si>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</si>
  <si>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</si>
  <si>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</si>
  <si>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</si>
  <si>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</si>
  <si>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</si>
  <si>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</si>
  <si>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</si>
  <si>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</si>
  <si>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</si>
  <si>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</si>
  <si>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</si>
  <si>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</si>
  <si>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</si>
  <si>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</si>
  <si>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</si>
  <si>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</si>
  <si>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</si>
  <si>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</si>
  <si>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</si>
  <si>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</si>
  <si>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</si>
  <si>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</si>
  <si>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</si>
  <si>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</si>
  <si>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</si>
  <si>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</si>
  <si>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</si>
  <si>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</si>
  <si>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</si>
  <si>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</si>
  <si>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</si>
  <si>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</si>
  <si>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</si>
  <si>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</si>
  <si>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</si>
  <si>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</si>
  <si>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</si>
  <si>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</si>
  <si>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</si>
  <si>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</si>
  <si>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</si>
  <si>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</si>
  <si>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</si>
  <si>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</si>
  <si>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</si>
  <si>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</si>
  <si>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</si>
  <si>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</si>
  <si>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</si>
  <si>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</si>
  <si>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</si>
  <si>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</si>
  <si>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</si>
  <si>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</si>
  <si>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</si>
  <si>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</si>
  <si>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</si>
  <si>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</si>
  <si>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</si>
  <si>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</si>
  <si>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</si>
  <si>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</si>
  <si>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</si>
  <si>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</si>
  <si>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</si>
  <si>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</si>
  <si>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</si>
  <si>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</si>
  <si>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</si>
  <si>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</si>
  <si>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</si>
  <si>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</si>
  <si>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</si>
  <si>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</si>
  <si>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</si>
  <si>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</si>
  <si>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</si>
  <si>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</si>
  <si>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</si>
  <si>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</si>
  <si>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</si>
  <si>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</si>
  <si>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</si>
  <si>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</si>
  <si>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</si>
  <si>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</si>
  <si>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</si>
  <si>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</si>
  <si>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</si>
  <si>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</si>
  <si>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</si>
  <si>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</si>
  <si>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</si>
  <si>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</si>
  <si>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</si>
  <si>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</si>
  <si>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</si>
  <si>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</si>
  <si>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</si>
  <si>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</si>
  <si>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</si>
  <si>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</si>
  <si>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</si>
  <si>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</si>
  <si>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</si>
  <si>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</si>
  <si>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</si>
  <si>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</si>
  <si>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</si>
  <si>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</si>
  <si>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</si>
  <si>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</si>
  <si>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</si>
  <si>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</si>
  <si>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</si>
  <si>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</si>
  <si>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</si>
  <si>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</si>
  <si>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</si>
  <si>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</si>
  <si>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</si>
  <si>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</si>
  <si>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</si>
  <si>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</si>
  <si>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</si>
  <si>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</si>
  <si>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</si>
  <si>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</si>
  <si>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</si>
  <si>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</si>
  <si>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</si>
  <si>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</si>
  <si>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</si>
  <si>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</si>
  <si>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</si>
  <si>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</si>
  <si>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</si>
  <si>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</si>
  <si>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</si>
  <si>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</si>
  <si>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</si>
  <si>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</si>
  <si>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</si>
  <si>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</si>
  <si>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</si>
  <si>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</si>
  <si>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</si>
  <si>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</si>
  <si>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</si>
  <si>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</si>
  <si>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</si>
  <si>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</si>
  <si>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</si>
  <si>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</si>
  <si>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</si>
  <si>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</si>
  <si>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</si>
  <si>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</si>
  <si>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</si>
  <si>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</si>
  <si>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</si>
  <si>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</si>
  <si>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</si>
  <si>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</si>
  <si>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</si>
  <si>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</si>
  <si>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</si>
  <si>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</si>
  <si>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</si>
  <si>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</si>
  <si>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</si>
  <si>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</si>
  <si>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</si>
  <si>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</si>
  <si>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</si>
  <si>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</si>
  <si>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</si>
  <si>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</si>
  <si>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</si>
  <si>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</si>
  <si>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</si>
  <si>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</si>
  <si>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</si>
  <si>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</si>
  <si>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</si>
  <si>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</si>
  <si>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</si>
  <si>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</si>
  <si>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</si>
  <si>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</si>
  <si>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</si>
  <si>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</si>
  <si>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</si>
  <si>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</si>
  <si>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</si>
  <si>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</si>
  <si>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</si>
  <si>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</si>
  <si>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</si>
  <si>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</si>
  <si>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</si>
  <si>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</si>
  <si>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</si>
  <si>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</si>
  <si>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</si>
  <si>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</si>
  <si>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</si>
  <si>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</si>
  <si>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</si>
  <si>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</si>
  <si>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</si>
  <si>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</si>
  <si>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</si>
  <si>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</si>
  <si>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</si>
  <si>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</si>
  <si>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</si>
  <si>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</si>
  <si>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</si>
  <si>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</si>
  <si>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</si>
  <si>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</si>
  <si>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</si>
  <si>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</si>
  <si>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</si>
  <si>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</si>
  <si>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</si>
  <si>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</si>
  <si>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</si>
  <si>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</si>
  <si>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</si>
  <si>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</si>
  <si>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</si>
  <si>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</si>
  <si>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</si>
  <si>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</si>
  <si>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</si>
  <si>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</si>
  <si>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</si>
  <si>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</si>
  <si>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</si>
  <si>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</si>
  <si>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</si>
  <si>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</si>
  <si>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</si>
  <si>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</si>
  <si>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</si>
  <si>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</si>
  <si>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</si>
  <si>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</si>
  <si>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</si>
  <si>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</si>
  <si>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</si>
  <si>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</si>
  <si>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</si>
  <si>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</si>
  <si>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</si>
  <si>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</si>
  <si>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</si>
  <si>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</si>
  <si>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</si>
  <si>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</si>
  <si>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</si>
  <si>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</si>
  <si>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</si>
  <si>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</si>
  <si>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</si>
  <si>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</si>
  <si>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</si>
  <si>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</si>
  <si>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</si>
  <si>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</si>
  <si>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</si>
  <si>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</si>
  <si>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</si>
  <si>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</si>
  <si>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</si>
  <si>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</si>
  <si>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</si>
  <si>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</si>
  <si>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</si>
  <si>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</si>
  <si>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</si>
  <si>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</si>
  <si>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</si>
  <si>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</si>
  <si>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</si>
  <si>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</si>
  <si>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</si>
  <si>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</si>
  <si>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</si>
  <si>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</si>
  <si>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</si>
  <si>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</si>
  <si>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</si>
  <si>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</si>
  <si>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</si>
  <si>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</si>
  <si>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</si>
  <si>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</si>
  <si>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</si>
  <si>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</si>
  <si>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</si>
  <si>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</si>
  <si>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</si>
  <si>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</si>
  <si>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</si>
  <si>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</si>
  <si>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</si>
  <si>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</si>
  <si>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</si>
  <si>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</si>
  <si>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</si>
  <si>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</si>
  <si>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</si>
  <si>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</si>
  <si>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</si>
  <si>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</si>
  <si>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</si>
  <si>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</si>
  <si>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</si>
  <si>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</si>
  <si>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</si>
  <si>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</si>
  <si>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</si>
  <si>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</si>
  <si>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</si>
  <si>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</si>
  <si>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</si>
  <si>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</si>
  <si>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</si>
  <si>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</si>
  <si>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</si>
  <si>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</si>
  <si>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</si>
  <si>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</si>
  <si>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</si>
  <si>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</si>
  <si>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</si>
  <si>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</si>
  <si>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</si>
  <si>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</si>
  <si>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</si>
  <si>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</si>
  <si>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</si>
  <si>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</si>
  <si>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</si>
  <si>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</si>
  <si>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</si>
  <si>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</si>
  <si>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</si>
  <si>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</si>
  <si>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</si>
  <si>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</si>
  <si>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</si>
  <si>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</si>
  <si>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</si>
  <si>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</si>
  <si>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</si>
  <si>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</si>
  <si>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</si>
  <si>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</si>
  <si>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</si>
  <si>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</si>
  <si>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</si>
  <si>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</si>
  <si>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</si>
  <si>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</si>
  <si>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</si>
  <si>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</si>
  <si>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</si>
  <si>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</si>
  <si>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</si>
  <si>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</si>
  <si>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</si>
  <si>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</si>
  <si>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</si>
  <si>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</si>
  <si>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</si>
  <si>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</si>
  <si>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</si>
  <si>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</si>
  <si>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</si>
  <si>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</si>
  <si>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</si>
  <si>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</si>
  <si>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</si>
  <si>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</si>
  <si>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</si>
  <si>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</si>
  <si>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</si>
  <si>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</si>
  <si>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</si>
  <si>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</si>
  <si>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</si>
  <si>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</si>
  <si>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</si>
  <si>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</si>
  <si>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</si>
  <si>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</si>
  <si>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</si>
  <si>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</si>
  <si>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</si>
  <si>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</si>
  <si>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</si>
  <si>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</si>
  <si>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</si>
  <si>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</si>
  <si>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</si>
  <si>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</si>
  <si>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</si>
  <si>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</si>
  <si>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</si>
  <si>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</si>
  <si>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</si>
  <si>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</si>
  <si>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</si>
  <si>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</si>
  <si>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</si>
  <si>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</si>
  <si>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</si>
  <si>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</si>
  <si>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</si>
  <si>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</si>
  <si>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</si>
  <si>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</si>
  <si>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</si>
  <si>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</si>
  <si>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</si>
  <si>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</si>
  <si>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</si>
  <si>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</si>
  <si>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</si>
  <si>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</si>
  <si>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</si>
  <si>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</si>
  <si>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</si>
  <si>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</si>
  <si>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</si>
  <si>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</si>
  <si>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5. Service Date- List one date of service per line on the summary form</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</si>
  <si>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</si>
  <si>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</si>
  <si>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</si>
  <si>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</si>
  <si>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</si>
  <si>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</si>
  <si>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</si>
  <si>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</si>
  <si>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</si>
  <si>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</si>
  <si>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</si>
  <si>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</si>
  <si>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</si>
  <si>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</si>
  <si>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</si>
  <si>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</si>
  <si>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</si>
  <si>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</si>
  <si>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</si>
  <si>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</si>
  <si>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</si>
  <si>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</si>
  <si>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</si>
  <si>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</si>
  <si>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</si>
  <si>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</si>
  <si>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</si>
  <si>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</si>
  <si>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</si>
  <si>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</si>
  <si>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</si>
  <si>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</si>
  <si>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</si>
  <si>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</si>
  <si>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</si>
  <si>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</si>
  <si>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</si>
  <si>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</si>
  <si>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</si>
  <si>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</si>
  <si>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</si>
  <si>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</si>
  <si>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</si>
  <si>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</si>
  <si>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</si>
  <si>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</si>
  <si>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</si>
  <si>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</si>
  <si>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</si>
  <si>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</si>
  <si>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</si>
  <si>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</si>
  <si>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</si>
  <si>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</si>
  <si>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</si>
  <si>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</si>
  <si>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</si>
  <si>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</si>
  <si>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</si>
  <si>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</si>
  <si>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</si>
  <si>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</si>
  <si>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</si>
  <si>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</si>
  <si>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</si>
  <si>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</si>
  <si>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</si>
  <si>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</si>
  <si>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</si>
  <si>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</si>
  <si>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</si>
  <si>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</si>
  <si>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</si>
  <si>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</si>
  <si>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</si>
  <si>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</si>
  <si>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</si>
  <si>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</si>
  <si>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</si>
  <si>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</si>
  <si>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</si>
  <si>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</si>
  <si>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</si>
  <si>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</si>
  <si>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</si>
  <si>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</si>
  <si>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</si>
  <si>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</si>
  <si>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</si>
  <si>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</si>
  <si>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</si>
  <si>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</si>
  <si>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</si>
  <si>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</si>
  <si>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</si>
  <si>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</si>
  <si>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</si>
  <si>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</si>
  <si>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</si>
  <si>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</si>
  <si>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</si>
  <si>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</si>
  <si>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</si>
  <si>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</si>
  <si>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</si>
  <si>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</si>
  <si>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</si>
  <si>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</si>
  <si>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</si>
  <si>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</si>
  <si>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</si>
  <si>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</si>
  <si>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</si>
  <si>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</si>
  <si>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</si>
  <si>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</si>
  <si>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</si>
  <si>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</si>
  <si>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</si>
  <si>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</si>
  <si>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</si>
  <si>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</si>
  <si>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</si>
  <si>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</si>
  <si>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</si>
  <si>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</si>
  <si>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</si>
  <si>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</si>
  <si>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</si>
  <si>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</si>
  <si>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</si>
  <si>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</si>
  <si>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</si>
  <si>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</si>
  <si>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</si>
  <si>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</si>
  <si>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</si>
  <si>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</si>
  <si>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</si>
  <si>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</si>
  <si>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</si>
  <si>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</si>
  <si>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</si>
  <si>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</si>
  <si>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</si>
  <si>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</si>
  <si>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</si>
  <si>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</si>
  <si>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</si>
  <si>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</si>
  <si>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</si>
  <si>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</si>
  <si>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</si>
  <si>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</si>
  <si>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</si>
  <si>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</si>
  <si>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</si>
  <si>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</si>
  <si>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</si>
  <si>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</si>
  <si>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</si>
  <si>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</si>
  <si>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</si>
  <si>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</si>
  <si>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</si>
  <si>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</si>
  <si>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</si>
  <si>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</si>
  <si>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</si>
  <si>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</si>
  <si>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</si>
  <si>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</si>
  <si>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</si>
  <si>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</si>
  <si>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</si>
  <si>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</si>
  <si>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</si>
  <si>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</si>
  <si>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</si>
  <si>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</si>
  <si>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</si>
  <si>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</si>
  <si>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</si>
  <si>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</si>
  <si>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</si>
  <si>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</si>
  <si>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</si>
  <si>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</si>
  <si>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</si>
  <si>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</si>
  <si>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</si>
  <si>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</si>
  <si>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</si>
  <si>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</si>
  <si>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</si>
  <si>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W5601</t>
  </si>
  <si>
    <t>W1985</t>
  </si>
  <si>
    <t>W1988</t>
  </si>
  <si>
    <t>W1989</t>
  </si>
  <si>
    <t>W1986</t>
  </si>
  <si>
    <t>W1990</t>
  </si>
  <si>
    <t>W2001</t>
  </si>
  <si>
    <t>W2002</t>
  </si>
  <si>
    <t>W1999</t>
  </si>
  <si>
    <t>W2000</t>
  </si>
  <si>
    <t>W2031</t>
  </si>
  <si>
    <t>W2032</t>
  </si>
  <si>
    <t>Employment Services - Co-worker Employment SupportsCP</t>
  </si>
  <si>
    <t>Employment Services - Co-worker Employment SupportsCS</t>
  </si>
  <si>
    <t>Employment Services - Customized Self-EmploymentCP</t>
  </si>
  <si>
    <t>Employment Services - Customized Self-EmploymentCS</t>
  </si>
  <si>
    <t>W2004</t>
  </si>
  <si>
    <t>W2006</t>
  </si>
  <si>
    <t>W2008</t>
  </si>
  <si>
    <t>W2010</t>
  </si>
  <si>
    <t>W2012</t>
  </si>
  <si>
    <t>W2014</t>
  </si>
  <si>
    <t>W2016</t>
  </si>
  <si>
    <t>W2018</t>
  </si>
  <si>
    <t>W2020</t>
  </si>
  <si>
    <t>W2022</t>
  </si>
  <si>
    <t>W2024</t>
  </si>
  <si>
    <t>W2026</t>
  </si>
  <si>
    <t>W2028</t>
  </si>
  <si>
    <t>Assistive Technology and Services</t>
  </si>
  <si>
    <t>BSS - Behavioral Assessment</t>
  </si>
  <si>
    <t>BSS - Behavioral Consultation</t>
  </si>
  <si>
    <t>BSS - Behavioral Plan</t>
  </si>
  <si>
    <t>BSS - Brief Support Implementation</t>
  </si>
  <si>
    <t>Dedicated Hours Community Living - Enhanced Supports (1:1)</t>
  </si>
  <si>
    <t>Dedicated Hours Community Living - Enhanced Supports (2:1)</t>
  </si>
  <si>
    <t>Employment Services - Co-worker Employment Supports</t>
  </si>
  <si>
    <t>Employment Services - Customized Self-Employment</t>
  </si>
  <si>
    <t>Employment Services - Job Development</t>
  </si>
  <si>
    <t>Environmental Assessment</t>
  </si>
  <si>
    <t>Environmental Modification</t>
  </si>
  <si>
    <t>Family and Peer Mentoring Supports</t>
  </si>
  <si>
    <t>Family Caregiver Training and Empowerment</t>
  </si>
  <si>
    <t>Housing Support Services</t>
  </si>
  <si>
    <t>Nursing Support Services</t>
  </si>
  <si>
    <t>Nursing Support ServicesCP</t>
  </si>
  <si>
    <t>Nursing Support ServicesCS</t>
  </si>
  <si>
    <t>Nursing Support ServicesFS</t>
  </si>
  <si>
    <t>Participant Ed, Training, and Advocacy</t>
  </si>
  <si>
    <t>Remote Support Services</t>
  </si>
  <si>
    <t>Live In Caregiver Supports</t>
  </si>
  <si>
    <t>Respite Care Camp</t>
  </si>
  <si>
    <t>Shared Living - Level 1</t>
  </si>
  <si>
    <t>Shared Living - Level 2</t>
  </si>
  <si>
    <t>Shared Living - Level 3</t>
  </si>
  <si>
    <t>Transportation</t>
  </si>
  <si>
    <t xml:space="preserve">Version 3/01/21 </t>
  </si>
  <si>
    <t>W1987</t>
  </si>
  <si>
    <t>Transition Services</t>
  </si>
  <si>
    <t>4. MA# - The participant's 11-digit Medicaid number; must enter the 0 if the MA# number begins with it</t>
  </si>
  <si>
    <t>Non-Premium Rate</t>
  </si>
  <si>
    <t>Premium Rate</t>
  </si>
  <si>
    <t>Cost</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</si>
  <si>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</si>
  <si>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</si>
  <si>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</si>
  <si>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</si>
  <si>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</si>
  <si>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</si>
  <si>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</si>
  <si>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</si>
  <si>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</si>
  <si>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</si>
  <si>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</si>
  <si>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</si>
  <si>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</si>
  <si>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</si>
  <si>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</si>
  <si>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</si>
  <si>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</si>
  <si>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</si>
  <si>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</si>
  <si>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</si>
  <si>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</si>
  <si>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</si>
  <si>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 xml:space="preserve"> Please enter the following information in the shaded cells on the Summary Forms:</t>
  </si>
  <si>
    <t>6. County- Select county in the drop-down list to populate the Rate Type in the next column, Premium or Non-Premium; County must be entered to calculate the correct rate. (Claims Summary tab only)</t>
  </si>
  <si>
    <t>LTSSMaryland Billing Claims Summary - All Services effective 07/01/21</t>
  </si>
  <si>
    <t>LTSSMaryland Billing Claims Summary- All Services effective 07/01/21</t>
  </si>
  <si>
    <t>Vehicle Modification</t>
  </si>
  <si>
    <t>7. Rate Type- Will populate based on County entered.  (Claims Summary tab only)</t>
  </si>
  <si>
    <t xml:space="preserve">11. Units (Claims Summary tab only)- Please enter the number of units to multiply by the Rate to calculate the Total being billed for the Service. For a Day or Milestone service, you would enter a 1. </t>
  </si>
  <si>
    <t xml:space="preserve">9. Service- Choose the correct Service being billed in the drop-down list.  </t>
  </si>
  <si>
    <t>12. Rate (Claims Summary tab only) - Pre-populated based on the County, Waiver, and Service entered. If all are populated and the rate field does not show a rate, the Service may not be in the selected Waiver ( (i.e. Supported Living not in CS).</t>
  </si>
  <si>
    <t>14. Cost (UPL Claims tab only)- Cost of the claim for the Upper Pay Limit service.</t>
  </si>
  <si>
    <t>1. Provider #- Site-specific or base provider number for the service. Must be 9 digits. Must enter the 0 if the MA# begins with it.</t>
  </si>
  <si>
    <t>State-Funded</t>
  </si>
  <si>
    <t>Assistive Technology and ServicesState-Funded</t>
  </si>
  <si>
    <t>BSS - Behavioral AssessmentState-Funded</t>
  </si>
  <si>
    <t>BSS - Behavioral ConsultationState-Funded</t>
  </si>
  <si>
    <t>BSS - Behavioral PlanState-Funded</t>
  </si>
  <si>
    <t>BSS - Brief Support ImplementationState-Funded</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</si>
  <si>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</si>
  <si>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</si>
  <si>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</si>
  <si>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</si>
  <si>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</si>
  <si>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</si>
  <si>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Vehicle ModificationState-Funded</t>
  </si>
  <si>
    <t>TransportationState-Funded</t>
  </si>
  <si>
    <t>Transition ServicesState-Funded</t>
  </si>
  <si>
    <t>Respite Care HourState-Funded</t>
  </si>
  <si>
    <t>Respite Care DayState-Funded</t>
  </si>
  <si>
    <t>Live In Caregiver SupportsState-Funded</t>
  </si>
  <si>
    <t>Remote Support ServicesState-Funded</t>
  </si>
  <si>
    <t>Personal Supports Enhanced SupportsState-Funded</t>
  </si>
  <si>
    <t>Personal SupportsState-Funded</t>
  </si>
  <si>
    <t>Participant Ed, Training, and AdvocacyState-Funded</t>
  </si>
  <si>
    <t>Nursing Support ServicesState-Funded</t>
  </si>
  <si>
    <t>Housing Support ServicesState-Funded</t>
  </si>
  <si>
    <t>Family Caregiver Training and EmpowermentState-Funded</t>
  </si>
  <si>
    <t>Family and Peer Mentoring SupportsState-Funded</t>
  </si>
  <si>
    <t>Environmental ModificationState-Funded</t>
  </si>
  <si>
    <t>Environmental AssessmentState-Funded</t>
  </si>
  <si>
    <t>Employment Services Ongoing Job SupportsState-Funded</t>
  </si>
  <si>
    <t>Employment Services - Job DevelopmentState-Funded</t>
  </si>
  <si>
    <t>Employment Services Follow Along SupportsState-Funded</t>
  </si>
  <si>
    <t>Employment Services - Discovery Milestone 3State-Funded</t>
  </si>
  <si>
    <t>Employment Services - Discovery Milestone 2State-Funded</t>
  </si>
  <si>
    <t>Employment Services - Discovery Milestone 1State-Funded</t>
  </si>
  <si>
    <t>Employment Services - Customized Self-EmploymentState-Funded</t>
  </si>
  <si>
    <t>Employment Services - Co-worker Employment SupportsState-Funded</t>
  </si>
  <si>
    <t>Dedicated Hours for Supported Living (1:1)State-Funded</t>
  </si>
  <si>
    <t>Dedicated Hours for Supported Living (2:1)State-Funded</t>
  </si>
  <si>
    <t>Dedicated Hours Community Living - Enhanced Supports (1:1)State-Funded</t>
  </si>
  <si>
    <t>Dedicated Hours Community Living - Enhanced Supports (2:1)State-Funded</t>
  </si>
  <si>
    <t>Dedicated Hours for Community Living - Group Home (1:1)State-Funded</t>
  </si>
  <si>
    <t>Dedicated Hours for Community Living - Group Home (2:1)State-Funded</t>
  </si>
  <si>
    <t>Day Habilitation Small GroupState-Funded</t>
  </si>
  <si>
    <t>Day Habilitation Large GroupState-Funded</t>
  </si>
  <si>
    <t>Day Habilitation 2:1 StaffingState-Funded</t>
  </si>
  <si>
    <t>Day Habilitation 1:1 StaffingState-Funded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</si>
  <si>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</si>
  <si>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</si>
  <si>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</si>
  <si>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</si>
  <si>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</si>
  <si>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</si>
  <si>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</si>
  <si>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</si>
  <si>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</si>
  <si>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</si>
  <si>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</si>
  <si>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</si>
  <si>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</si>
  <si>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</si>
  <si>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</si>
  <si>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</si>
  <si>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Shared Living - Level 1State-Funded</t>
  </si>
  <si>
    <t>Shared Living - Level 2State-Funded</t>
  </si>
  <si>
    <t>Shared Living - Level 3State-Funded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</si>
  <si>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</si>
  <si>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</si>
  <si>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</si>
  <si>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</si>
  <si>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</si>
  <si>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</si>
  <si>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</si>
  <si>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</si>
  <si>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Rent - Individual Support (State Only Funded)</t>
  </si>
  <si>
    <t>Other Services (State Only Funded)</t>
  </si>
  <si>
    <t>Other Services (State Only Funded)State-Funded</t>
  </si>
  <si>
    <t>Rent - Individual Support (State Only Funded)State-Funded</t>
  </si>
  <si>
    <t>201 West Preston Street Baltimore, Maryland 21201</t>
  </si>
  <si>
    <t>Invoice Date (MM/DD/YYYY)</t>
  </si>
  <si>
    <t>State Fiscal Year (for Invoice Charges)</t>
  </si>
  <si>
    <t>Provider Name</t>
  </si>
  <si>
    <t>Provider Address</t>
  </si>
  <si>
    <t>Provider Phone</t>
  </si>
  <si>
    <t>Federal ID #</t>
  </si>
  <si>
    <t>State Funded</t>
  </si>
  <si>
    <t>LTSS Services</t>
  </si>
  <si>
    <t>PCA Code</t>
  </si>
  <si>
    <t>P340</t>
  </si>
  <si>
    <t>Invoice Amount</t>
  </si>
  <si>
    <t>Provider Certification</t>
  </si>
  <si>
    <t xml:space="preserve">*I certify by my signature that the data completed in this invoice is accurate, represents services and/or costs provided, and does not represent any claims previously billed. </t>
  </si>
  <si>
    <t>Signature of Provider Representative</t>
  </si>
  <si>
    <t>Name</t>
  </si>
  <si>
    <t>Title</t>
  </si>
  <si>
    <t>Date</t>
  </si>
  <si>
    <t>Phone</t>
  </si>
  <si>
    <t>Email</t>
  </si>
  <si>
    <t>Signature</t>
  </si>
  <si>
    <t xml:space="preserve">Provider Attestation: </t>
  </si>
  <si>
    <t xml:space="preserve">*I certify by my signature that the data completed in this form is accurate, represents services and/or costs provided, and does not represent any claims previously billed. </t>
  </si>
  <si>
    <t>DDA LTSS State-Funded Invoice</t>
  </si>
  <si>
    <t>Provider Name:</t>
  </si>
  <si>
    <t>Federal ID#</t>
  </si>
  <si>
    <t>Service Description</t>
  </si>
  <si>
    <t>Program</t>
  </si>
  <si>
    <t xml:space="preserve">8.Program- Choose participant  program to ensure the proper Procedure Code is billed for the service. CP- Community Pathways Waiver, CS- Community Support Waiver, FS- Family Support Waiver. Choose State-Funded for state-funded individuals or services. </t>
  </si>
  <si>
    <t>The tabs in the file include: 1) Instructions 2) Cover Page 3) Claims Summary form 4) UPL Claims form and 5) LTSS State-Funded Invoice</t>
  </si>
  <si>
    <t>10. Procedure Code and Unit of Service - The procedure code and unit of service are pre-populated based on entered information in the columns for Program and Service. Both fields must be entered for the information to be populated. If both the Program and Service are entered and the procedure code and unit of service are not populated the Service may not be offered in the selected Program  (i.e. Supported Living not in CS) or the Program is State-Funded.</t>
  </si>
  <si>
    <t xml:space="preserve">NOTE: The Claims Summary tab should be used to bill for Milestone, Day, and Quarter Hour Unit services, while the UPL Claims tab should be used to bill for services with Upper Pay Limits. </t>
  </si>
  <si>
    <t>Denied</t>
  </si>
  <si>
    <t>Approved</t>
  </si>
  <si>
    <t>RO Approval</t>
  </si>
  <si>
    <t>Reason for Denial</t>
  </si>
  <si>
    <t>Approved Total</t>
  </si>
  <si>
    <t>Total Billed</t>
  </si>
  <si>
    <t>Denied Amount</t>
  </si>
  <si>
    <t xml:space="preserve">Approved </t>
  </si>
  <si>
    <t>DDA Use Only</t>
  </si>
  <si>
    <t>Troubleshooting Companion Guide</t>
  </si>
  <si>
    <t>Requested Amount:</t>
  </si>
  <si>
    <r>
      <t xml:space="preserve">IMPORTANT: This form is only to be used as a </t>
    </r>
    <r>
      <rPr>
        <b/>
        <i/>
        <u/>
        <sz val="14"/>
        <color theme="1"/>
        <rFont val="Calibri"/>
        <family val="2"/>
        <scheme val="minor"/>
      </rPr>
      <t>last resort</t>
    </r>
    <r>
      <rPr>
        <b/>
        <i/>
        <sz val="14"/>
        <color theme="1"/>
        <rFont val="Calibri"/>
        <family val="2"/>
        <scheme val="minor"/>
      </rPr>
      <t xml:space="preserve"> for payment, after exhausting all means to ensure payment through LTSS.  Please refer to DDA's Troubleshooting Companion Guide, that provides guidance to resolve common claims exceptions, before submitting this form. Click the link below to refer to the guide.</t>
    </r>
  </si>
  <si>
    <t xml:space="preserve">To request payment for Waiver services, please submit the completed Cover Page with corresponding Summary forms and CMS-1500 forms, if required. CMS-1500 forms are only required for Waiver services not able to be entered into LTSSMaryland. Please submit the Claims Summary forms in excel format and CMS-1500 forms, if required, in .pdf format.  </t>
  </si>
  <si>
    <r>
      <t xml:space="preserve">The LTSSMaryland Billing Claims Summary form was created to allow for payment of approved and eligible services that cannot be paid in LTSS as the claims are in exception or the system will not allow the services to be entered.  </t>
    </r>
    <r>
      <rPr>
        <b/>
        <i/>
        <u/>
        <sz val="14"/>
        <color theme="1"/>
        <rFont val="Calibri"/>
        <family val="2"/>
        <scheme val="minor"/>
      </rPr>
      <t/>
    </r>
  </si>
  <si>
    <t xml:space="preserve">Please submit requests for payment for eligible services outside of LTSSMaryland within 90 days of the dates of service to ensure processing within claims submission limits. </t>
  </si>
  <si>
    <t>LTSSMaryland Billing Claims Summary Form Cover Page</t>
  </si>
  <si>
    <t xml:space="preserve">Date: </t>
  </si>
  <si>
    <t>What attempts have been made to resolve these issues:</t>
  </si>
  <si>
    <t xml:space="preserve">I attest that I have exhausted all means to ensure payment through LTSS. </t>
  </si>
  <si>
    <t>Community Living - Enhanced Supports: 1 w/Overnight SupervisionCP</t>
  </si>
  <si>
    <t>Community Living - Enhanced Supports: 1 w/Overnight SupervisionState-Funded</t>
  </si>
  <si>
    <t>Community Living - Enhanced Supports: 2 w/Overnight SupervisionState-Funded</t>
  </si>
  <si>
    <t>Community Living - Enhanced Supports: 3 w/Overnight SupervisionCP</t>
  </si>
  <si>
    <t>Community Living - Enhanced Supports: 3 w/Overnight SupervisionState-Funded</t>
  </si>
  <si>
    <t>Community Living - Enhanced Supports: 4 w/Overnight SupervisionCP</t>
  </si>
  <si>
    <t>Community Living - Enhanced Supports: 4 w/Overnight SupervisionState-Funded</t>
  </si>
  <si>
    <t>Community Living - Enhanced Supports: 5 w/Overnight SupervisionCP</t>
  </si>
  <si>
    <t>Community Living - Enhanced Supports: 5 w/Overnight SupervisionState-Funded</t>
  </si>
  <si>
    <t>Community Living - Enhanced Supports: 6 w/Overnight SupervisionCP</t>
  </si>
  <si>
    <t>Community Living - Enhanced Supports: 6 w/Overnight SupervisionState-Funded</t>
  </si>
  <si>
    <t>Community Living - Enhanced Supports: 7 w/Overnight SupervisionCP</t>
  </si>
  <si>
    <t>Community Living - Enhanced Supports: 7 w/Overnight SupervisionState-Funded</t>
  </si>
  <si>
    <t>Community Living - Enhanced Supports: 8 w/Overnight SupervisionCP</t>
  </si>
  <si>
    <t>Community Living - Enhanced Supports: 8 w/Overnight SupervisionState-Funded</t>
  </si>
  <si>
    <t>Community Living - Enhanced Supports: 2 w/Overnight SupervisionCP</t>
  </si>
  <si>
    <t>Community Living - Enhanced Supports: 7 w/Overnight Supervision</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</si>
  <si>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</si>
  <si>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</si>
  <si>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</si>
  <si>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</si>
  <si>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5 w/Overnight Supervision</t>
  </si>
  <si>
    <t>Community Living - Enhanced Supports: 6 w/Overnight Supervision</t>
  </si>
  <si>
    <t>Community Living - Enhanced Supports: 8 w/Overnight Supervision</t>
  </si>
  <si>
    <t>Respite Care CampCP</t>
  </si>
  <si>
    <t>Respite Care CampCS</t>
  </si>
  <si>
    <t>Respite Care CampFS</t>
  </si>
  <si>
    <t>Respite Care CampState-Funded</t>
  </si>
  <si>
    <t>W2055</t>
  </si>
  <si>
    <t>W2057</t>
  </si>
  <si>
    <t>W2059</t>
  </si>
  <si>
    <t>W2061</t>
  </si>
  <si>
    <t>W2063</t>
  </si>
  <si>
    <t>W2065</t>
  </si>
  <si>
    <t>W2039</t>
  </si>
  <si>
    <t>W2041</t>
  </si>
  <si>
    <t>W2043</t>
  </si>
  <si>
    <t>W2045</t>
  </si>
  <si>
    <t>W2047</t>
  </si>
  <si>
    <t>W2049</t>
  </si>
  <si>
    <t>W2051</t>
  </si>
  <si>
    <t>W2053</t>
  </si>
  <si>
    <t>Adjustments</t>
  </si>
  <si>
    <t xml:space="preserve">Paid </t>
  </si>
  <si>
    <t>Claim Total</t>
  </si>
  <si>
    <t>ICN</t>
  </si>
  <si>
    <r>
      <rPr>
        <b/>
        <sz val="11"/>
        <color theme="1"/>
        <rFont val="Calibri"/>
        <family val="2"/>
        <scheme val="minor"/>
      </rPr>
      <t xml:space="preserve">Adjustments Section: </t>
    </r>
    <r>
      <rPr>
        <sz val="11"/>
        <color theme="1"/>
        <rFont val="Calibri"/>
        <family val="2"/>
        <scheme val="minor"/>
      </rPr>
      <t>This section can be used for rate adjustments</t>
    </r>
  </si>
  <si>
    <r>
      <rPr>
        <b/>
        <sz val="11"/>
        <color theme="1"/>
        <rFont val="Calibri"/>
        <family val="2"/>
        <scheme val="minor"/>
      </rPr>
      <t>Totals:</t>
    </r>
    <r>
      <rPr>
        <sz val="11"/>
        <color theme="1"/>
        <rFont val="Calibri"/>
        <family val="2"/>
        <scheme val="minor"/>
      </rPr>
      <t xml:space="preserve"> The Total Billed at the top of the Summary form is the total amount for all services listed on the form including adjusted claims. The Denied Amount is the total of Regional Office Denied claims. The Approved Total is the total of Regional Office Approved claims.</t>
    </r>
  </si>
  <si>
    <r>
      <rPr>
        <b/>
        <sz val="11"/>
        <color theme="1"/>
        <rFont val="Calibri"/>
        <family val="2"/>
        <scheme val="minor"/>
      </rPr>
      <t>DDA Use Only Section</t>
    </r>
    <r>
      <rPr>
        <sz val="11"/>
        <color theme="1"/>
        <rFont val="Calibri"/>
        <family val="2"/>
        <scheme val="minor"/>
      </rPr>
      <t>: RO Approval- Choose Approved or Denied. Denied claims will populate Denied Amount and Approved claims will populate the Approved Total.  Reason for Denial- Enter reason for denied claim.</t>
    </r>
  </si>
  <si>
    <t xml:space="preserve">eMedicaid </t>
  </si>
  <si>
    <t xml:space="preserve">13. Total (Claims Summary tab only)- This is the number of Units multiplied by the Rate. If this is an original claims, this is the total to be billed on the CMS-1500 form for original claims, field 24F, if required. </t>
  </si>
  <si>
    <t>ICN- This is the invoice control number from MMIS for the Paid claim to be adjusted. The ICN can be found in LTSS.</t>
  </si>
  <si>
    <t>Paid- Please enter the Paid amount for the participant, service, and date of service for the claim to be adjusted from LTSS.  Entering this amount will calculate the adjusted amount.</t>
  </si>
  <si>
    <t xml:space="preserve">Claim Total- This is the Total amount of the Original claim or the Adjusted amount if an amount is entered into the Paid column. The correct amount of the adjusted claims should be billed on the CMS-1500 form, field 24F. </t>
  </si>
  <si>
    <t>NOTE: Since these claims are being processed outside of LTSS, the payment information will not be visible in the system. If a check amount does not match the Remittance Advice (RA) in LTSS, please refer to the RA from MMIS. To track payments outside of LTSS, please register to view your RA in MMIS here:</t>
  </si>
  <si>
    <t xml:space="preserve">If after referring to the Troubleshooting Companion Guide eligible claims are still not able to be paid within LTSSMaryland, please complete the appropriate forms and email them to your Regional Office Fiscal Director for approval. </t>
  </si>
  <si>
    <t>Exception</t>
  </si>
  <si>
    <t>Client LTSS Program does not align with MMIS waiver program</t>
  </si>
  <si>
    <t>Client LTSS program does not match the service plan</t>
  </si>
  <si>
    <t>Client not enrolled in a DDA program</t>
  </si>
  <si>
    <t>No approved service plan found</t>
  </si>
  <si>
    <t>Provider has exceeded the maximum authorization for the month</t>
  </si>
  <si>
    <t>Provider is not approved to provide services to a minor</t>
  </si>
  <si>
    <t>Provider not authorized for the service</t>
  </si>
  <si>
    <t>Activity has exceeded the maximum number of units for the day</t>
  </si>
  <si>
    <t>Client has exceeded maximum allowable Meaningful Day services for the day</t>
  </si>
  <si>
    <t>Provider has exceeded the maximum authorization</t>
  </si>
  <si>
    <t>Site not authorized on the service plan</t>
  </si>
  <si>
    <t>Client ineligible for program (Waiver)</t>
  </si>
  <si>
    <t>Provider# does not have the approved and active Category of Service</t>
  </si>
  <si>
    <t>Client has exceeded maximum allowable Meaningful Day services for the week</t>
  </si>
  <si>
    <t>DDA RO Approval Signature</t>
  </si>
  <si>
    <t>DDA HQ Approval Signature</t>
  </si>
  <si>
    <t>15. Exception- Choose the exception that is preventing the claim from being paid.</t>
  </si>
  <si>
    <t>To request payment for State-Funded services, please submit the Cover Page, LTSS State-Funded Invoice wand the corresponding Summary forms (no CMS-1500 forms required).</t>
  </si>
  <si>
    <t>Adjustment-Rate Discrepancy</t>
  </si>
  <si>
    <t>Adjustment- Rate Discrepancy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</si>
</sst>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
      <u/>
      <sz val="11"/>
      <color theme="10"/>
      <name val="Calibri"/>
      <family val="2"/>
      <scheme val="minor"/>
    </font>
    <font>
      <b/>
      <sz val="12"/>
      <color rgb="FF262626"/>
      <name val="Times New Roman"/>
      <family val="1"/>
    </font>
    <font>
      <b/>
      <sz val="12"/>
      <color theme="3"/>
      <name val="Times New Roman"/>
      <family val="1"/>
    </font>
    <font>
      <b/>
      <sz val="14"/>
      <color theme="3"/>
      <name val="Times New Roman"/>
      <family val="1"/>
    </font>
    <font>
      <sz val="12"/>
      <color theme="1"/>
      <name val="Times New Roman"/>
      <family val="1"/>
    </font>
    <font>
      <sz val="11"/>
      <color rgb="FF262626"/>
      <name val="Times New Roman"/>
      <family val="1"/>
    </font>
    <font>
      <b/>
      <sz val="12"/>
      <color theme="1"/>
      <name val="Times New Roman"/>
      <family val="1"/>
    </font>
    <font>
      <u/>
      <sz val="12"/>
      <color theme="10"/>
      <name val="Times New Roman"/>
      <family val="1"/>
    </font>
    <font>
      <b/>
      <sz val="12"/>
      <color rgb="FF000000"/>
      <name val="Times New Roman"/>
      <family val="1"/>
    </font>
    <font>
      <sz val="12"/>
      <color rgb="FF000000"/>
      <name val="Times New Roman"/>
      <family val="1"/>
    </font>
    <font>
      <b/>
      <i/>
      <sz val="14"/>
      <color theme="1"/>
      <name val="Calibri"/>
      <family val="2"/>
      <scheme val="minor"/>
    </font>
    <font>
      <b/>
      <i/>
      <u/>
      <sz val="14"/>
      <color theme="1"/>
      <name val="Calibri"/>
      <family val="2"/>
      <scheme val="minor"/>
    </font>
    <font>
      <b/>
      <u/>
      <sz val="14"/>
      <color theme="10"/>
      <name val="Calibri"/>
      <family val="2"/>
      <scheme val="minor"/>
    </font>
    <font>
      <sz val="12"/>
      <name val="Calibri"/>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FFFFFF"/>
      </patternFill>
    </fill>
  </fills>
  <borders count="44">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2" applyNumberFormat="0" applyFill="0" applyAlignment="0" applyProtection="0"/>
    <xf numFmtId="0" fontId="19" fillId="0" borderId="0" applyNumberFormat="0" applyFill="0" applyBorder="0" applyAlignment="0" applyProtection="0"/>
  </cellStyleXfs>
  <cellXfs count="278">
    <xf numFmtId="0" fontId="0" fillId="0" borderId="0" xfId="0"/>
    <xf numFmtId="44" fontId="0" fillId="0" borderId="1" xfId="0" applyNumberForma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0" fontId="2" fillId="0" borderId="0" xfId="0" applyFont="1" applyFill="1"/>
    <xf numFmtId="0" fontId="2" fillId="0" borderId="0" xfId="0" applyFont="1"/>
    <xf numFmtId="0" fontId="2" fillId="2" borderId="0" xfId="0" applyFont="1" applyFill="1"/>
    <xf numFmtId="0" fontId="0" fillId="2" borderId="7" xfId="0" applyFill="1" applyBorder="1"/>
    <xf numFmtId="0" fontId="0" fillId="0" borderId="0" xfId="0"/>
    <xf numFmtId="0" fontId="2" fillId="0" borderId="14" xfId="0" applyFont="1" applyBorder="1" applyAlignment="1">
      <alignment horizontal="center" vertical="center" wrapText="1"/>
    </xf>
    <xf numFmtId="0" fontId="0" fillId="0" borderId="14" xfId="0" applyFont="1" applyBorder="1" applyAlignment="1"/>
    <xf numFmtId="0" fontId="0" fillId="0" borderId="14" xfId="0" applyFont="1" applyBorder="1" applyAlignment="1">
      <alignment horizontal="center"/>
    </xf>
    <xf numFmtId="0" fontId="0" fillId="0" borderId="14" xfId="0" applyBorder="1" applyAlignment="1">
      <alignment horizontal="center"/>
    </xf>
    <xf numFmtId="0" fontId="3" fillId="0" borderId="14" xfId="0" applyFont="1" applyFill="1" applyBorder="1" applyAlignment="1">
      <alignment horizontal="center"/>
    </xf>
    <xf numFmtId="0" fontId="0" fillId="2" borderId="14" xfId="0" applyFont="1" applyFill="1" applyBorder="1" applyAlignment="1"/>
    <xf numFmtId="0" fontId="3" fillId="2" borderId="14" xfId="0" applyFont="1" applyFill="1" applyBorder="1" applyAlignment="1"/>
    <xf numFmtId="0" fontId="2" fillId="5" borderId="14" xfId="0" applyFont="1" applyFill="1" applyBorder="1" applyAlignment="1">
      <alignment horizontal="center" vertical="center" wrapText="1"/>
    </xf>
    <xf numFmtId="0" fontId="2" fillId="5" borderId="14" xfId="0" applyFont="1" applyFill="1" applyBorder="1" applyAlignment="1">
      <alignment horizontal="center"/>
    </xf>
    <xf numFmtId="0" fontId="0" fillId="2" borderId="4" xfId="0" applyFill="1" applyBorder="1" applyAlignment="1">
      <alignment horizontal="center"/>
    </xf>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0" xfId="0" applyFont="1" applyFill="1" applyBorder="1" applyAlignment="1" applyProtection="1">
      <alignment horizontal="center"/>
      <protection hidden="1"/>
    </xf>
    <xf numFmtId="0" fontId="7" fillId="3" borderId="14" xfId="0" applyFont="1" applyFill="1" applyBorder="1" applyAlignment="1" applyProtection="1">
      <alignment horizontal="center"/>
      <protection locked="0"/>
    </xf>
    <xf numFmtId="0" fontId="7" fillId="3" borderId="14" xfId="0" applyFont="1" applyFill="1" applyBorder="1" applyProtection="1">
      <protection locked="0"/>
    </xf>
    <xf numFmtId="0" fontId="7" fillId="2" borderId="14" xfId="0" applyFont="1" applyFill="1" applyBorder="1" applyAlignment="1" applyProtection="1">
      <alignment horizontal="center"/>
      <protection hidden="1"/>
    </xf>
    <xf numFmtId="44" fontId="6" fillId="2" borderId="14" xfId="0" applyNumberFormat="1" applyFont="1" applyFill="1" applyBorder="1" applyAlignment="1" applyProtection="1">
      <alignment horizontal="center"/>
      <protection hidden="1"/>
    </xf>
    <xf numFmtId="0" fontId="0" fillId="0" borderId="0" xfId="0" applyFont="1"/>
    <xf numFmtId="164" fontId="7" fillId="3" borderId="14"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11" fillId="0" borderId="0" xfId="0" applyFont="1"/>
    <xf numFmtId="0" fontId="0" fillId="0" borderId="0" xfId="0" applyAlignment="1"/>
    <xf numFmtId="0" fontId="0" fillId="0" borderId="16"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4" xfId="0" applyNumberFormat="1"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Border="1" applyAlignment="1" applyProtection="1">
      <alignment horizontal="center"/>
      <protection locked="0"/>
    </xf>
    <xf numFmtId="0" fontId="3" fillId="2" borderId="23" xfId="0" applyFont="1" applyFill="1" applyBorder="1" applyAlignment="1">
      <alignment horizontal="left"/>
    </xf>
    <xf numFmtId="0" fontId="3" fillId="2" borderId="24" xfId="0" applyFont="1" applyFill="1" applyBorder="1" applyAlignment="1">
      <alignment horizontal="left"/>
    </xf>
    <xf numFmtId="0" fontId="3" fillId="2" borderId="25" xfId="0" applyFont="1" applyFill="1" applyBorder="1" applyAlignment="1">
      <alignment horizontal="left"/>
    </xf>
    <xf numFmtId="0" fontId="0" fillId="0" borderId="0" xfId="0" applyFill="1" applyBorder="1"/>
    <xf numFmtId="0" fontId="3" fillId="2" borderId="7" xfId="0" applyFont="1" applyFill="1" applyBorder="1" applyAlignment="1">
      <alignment horizontal="left"/>
    </xf>
    <xf numFmtId="0" fontId="3" fillId="2" borderId="26" xfId="0" applyFont="1" applyFill="1" applyBorder="1" applyAlignment="1">
      <alignment horizontal="left"/>
    </xf>
    <xf numFmtId="0" fontId="3" fillId="2" borderId="27"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44" fontId="0" fillId="0" borderId="0" xfId="0" applyNumberFormat="1" applyFill="1" applyBorder="1"/>
    <xf numFmtId="0" fontId="0" fillId="0" borderId="20" xfId="0" applyFill="1" applyBorder="1"/>
    <xf numFmtId="0" fontId="0" fillId="2" borderId="20" xfId="0" applyFill="1" applyBorder="1"/>
    <xf numFmtId="0" fontId="0" fillId="0" borderId="20" xfId="0" applyFill="1" applyBorder="1" applyAlignment="1">
      <alignment horizontal="center"/>
    </xf>
    <xf numFmtId="44" fontId="3" fillId="2" borderId="20" xfId="1" applyFont="1" applyFill="1" applyBorder="1" applyAlignment="1">
      <alignment horizontal="left"/>
    </xf>
    <xf numFmtId="44" fontId="3" fillId="2" borderId="21" xfId="1" applyFont="1" applyFill="1" applyBorder="1" applyAlignment="1">
      <alignment horizontal="left"/>
    </xf>
    <xf numFmtId="44" fontId="3" fillId="2" borderId="28" xfId="1" applyFont="1" applyFill="1" applyBorder="1" applyAlignment="1">
      <alignment horizontal="left"/>
    </xf>
    <xf numFmtId="44" fontId="3" fillId="2" borderId="29" xfId="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2" fontId="0" fillId="0" borderId="0" xfId="0" applyNumberFormat="1" applyBorder="1"/>
    <xf numFmtId="0" fontId="8" fillId="4" borderId="0" xfId="0" applyFont="1" applyFill="1" applyProtection="1">
      <protection locked="0"/>
    </xf>
    <xf numFmtId="0" fontId="8" fillId="0" borderId="0" xfId="0" applyFont="1" applyFill="1" applyBorder="1" applyProtection="1">
      <protection locked="0"/>
    </xf>
    <xf numFmtId="2" fontId="0" fillId="0" borderId="0" xfId="0" applyNumberFormat="1" applyFill="1" applyBorder="1"/>
    <xf numFmtId="0" fontId="0" fillId="0" borderId="0" xfId="0" applyNumberFormat="1"/>
    <xf numFmtId="0" fontId="17" fillId="0" borderId="0" xfId="0" applyFont="1"/>
    <xf numFmtId="0" fontId="17" fillId="2" borderId="0" xfId="0" applyFont="1" applyFill="1" applyProtection="1">
      <protection locked="0"/>
    </xf>
    <xf numFmtId="0" fontId="6" fillId="2" borderId="0" xfId="0" applyFont="1" applyFill="1" applyBorder="1" applyAlignment="1" applyProtection="1">
      <alignment horizontal="center" wrapText="1"/>
      <protection hidden="1"/>
    </xf>
    <xf numFmtId="0" fontId="7" fillId="2" borderId="0" xfId="0" applyFont="1" applyFill="1" applyProtection="1">
      <protection hidden="1"/>
    </xf>
    <xf numFmtId="0" fontId="6" fillId="2" borderId="0" xfId="0" applyFont="1" applyFill="1" applyAlignment="1" applyProtection="1">
      <alignment horizontal="center"/>
      <protection hidden="1"/>
    </xf>
    <xf numFmtId="44" fontId="7" fillId="2" borderId="14" xfId="1" applyFont="1" applyFill="1" applyBorder="1" applyAlignment="1" applyProtection="1">
      <alignment horizontal="center"/>
      <protection hidden="1"/>
    </xf>
    <xf numFmtId="0" fontId="11" fillId="0" borderId="0" xfId="0" applyFont="1" applyProtection="1">
      <protection hidden="1"/>
    </xf>
    <xf numFmtId="0" fontId="6" fillId="0" borderId="0" xfId="0" applyFont="1" applyProtection="1">
      <protection hidden="1"/>
    </xf>
    <xf numFmtId="0" fontId="2" fillId="0" borderId="15" xfId="0" applyFont="1" applyBorder="1" applyProtection="1">
      <protection hidden="1"/>
    </xf>
    <xf numFmtId="0" fontId="2" fillId="0" borderId="18" xfId="0" applyFont="1" applyBorder="1" applyAlignment="1" applyProtection="1">
      <alignment wrapText="1"/>
      <protection hidden="1"/>
    </xf>
    <xf numFmtId="0" fontId="0" fillId="0" borderId="18" xfId="0" applyFont="1" applyBorder="1" applyAlignment="1" applyProtection="1">
      <alignment wrapText="1"/>
      <protection hidden="1"/>
    </xf>
    <xf numFmtId="0" fontId="0" fillId="0" borderId="17" xfId="0" applyFont="1" applyBorder="1" applyAlignment="1" applyProtection="1">
      <alignment wrapText="1"/>
      <protection hidden="1"/>
    </xf>
    <xf numFmtId="0" fontId="0" fillId="0" borderId="19" xfId="0" applyFont="1" applyFill="1" applyBorder="1" applyAlignment="1" applyProtection="1">
      <alignment wrapText="1"/>
      <protection hidden="1"/>
    </xf>
    <xf numFmtId="44" fontId="2" fillId="0" borderId="1" xfId="0" applyNumberFormat="1" applyFont="1" applyFill="1" applyBorder="1"/>
    <xf numFmtId="0" fontId="0" fillId="0" borderId="1" xfId="0" applyFont="1" applyFill="1" applyBorder="1"/>
    <xf numFmtId="44" fontId="0" fillId="0" borderId="1" xfId="0" applyNumberFormat="1" applyFont="1" applyFill="1" applyBorder="1"/>
    <xf numFmtId="44" fontId="3" fillId="2" borderId="0" xfId="1" applyFont="1" applyFill="1" applyBorder="1" applyAlignment="1">
      <alignment horizontal="left"/>
    </xf>
    <xf numFmtId="0" fontId="0" fillId="0" borderId="8" xfId="0" applyFill="1" applyBorder="1"/>
    <xf numFmtId="0" fontId="0" fillId="0" borderId="2" xfId="0" applyFill="1" applyBorder="1"/>
    <xf numFmtId="0" fontId="0" fillId="0" borderId="9" xfId="0" applyFill="1" applyBorder="1" applyAlignment="1">
      <alignment horizontal="center"/>
    </xf>
    <xf numFmtId="0" fontId="3" fillId="2" borderId="0" xfId="0" applyFont="1" applyFill="1" applyBorder="1"/>
    <xf numFmtId="44" fontId="2" fillId="0" borderId="30" xfId="0" applyNumberFormat="1" applyFont="1" applyFill="1" applyBorder="1"/>
    <xf numFmtId="44" fontId="2" fillId="0" borderId="31" xfId="0" applyNumberFormat="1" applyFont="1" applyFill="1" applyBorder="1"/>
    <xf numFmtId="44" fontId="0" fillId="0" borderId="31" xfId="0" applyNumberFormat="1" applyFont="1" applyFill="1" applyBorder="1"/>
    <xf numFmtId="44" fontId="0" fillId="0" borderId="7" xfId="0" applyNumberFormat="1" applyFill="1" applyBorder="1"/>
    <xf numFmtId="0" fontId="0" fillId="0" borderId="0" xfId="0"/>
    <xf numFmtId="44" fontId="3" fillId="2" borderId="20" xfId="1" applyFont="1" applyFill="1" applyBorder="1"/>
    <xf numFmtId="0" fontId="0" fillId="0" borderId="18" xfId="0" applyFont="1" applyBorder="1" applyAlignment="1">
      <alignment wrapText="1"/>
    </xf>
    <xf numFmtId="0" fontId="0" fillId="0" borderId="17" xfId="0" applyFont="1" applyBorder="1" applyAlignment="1">
      <alignment wrapText="1"/>
    </xf>
    <xf numFmtId="0" fontId="0" fillId="0" borderId="22" xfId="0" applyFont="1" applyBorder="1" applyAlignment="1">
      <alignment wrapText="1"/>
    </xf>
    <xf numFmtId="49" fontId="7" fillId="3" borderId="14" xfId="0" applyNumberFormat="1" applyFont="1" applyFill="1" applyBorder="1" applyAlignment="1" applyProtection="1">
      <alignment horizontal="center"/>
      <protection locked="0"/>
    </xf>
    <xf numFmtId="0" fontId="7" fillId="0" borderId="0" xfId="0" applyFont="1" applyFill="1" applyBorder="1" applyAlignment="1" applyProtection="1">
      <protection locked="0"/>
    </xf>
    <xf numFmtId="44" fontId="2" fillId="0" borderId="5" xfId="0" applyNumberFormat="1" applyFont="1" applyFill="1" applyBorder="1" applyAlignment="1">
      <alignment horizontal="center"/>
    </xf>
    <xf numFmtId="44" fontId="2" fillId="0" borderId="6" xfId="0" applyNumberFormat="1" applyFont="1" applyFill="1" applyBorder="1" applyAlignment="1">
      <alignment horizontal="center"/>
    </xf>
    <xf numFmtId="0" fontId="7" fillId="2" borderId="14" xfId="0" applyFont="1" applyFill="1" applyBorder="1" applyAlignment="1" applyProtection="1">
      <alignment horizontal="center"/>
    </xf>
    <xf numFmtId="44" fontId="7" fillId="3" borderId="14" xfId="1" applyFont="1" applyFill="1" applyBorder="1" applyProtection="1">
      <protection locked="0"/>
    </xf>
    <xf numFmtId="49" fontId="7" fillId="3" borderId="14" xfId="0" applyNumberFormat="1" applyFont="1" applyFill="1" applyBorder="1" applyProtection="1">
      <protection locked="0"/>
    </xf>
    <xf numFmtId="14" fontId="7" fillId="3" borderId="14" xfId="0" applyNumberFormat="1" applyFont="1" applyFill="1" applyBorder="1" applyProtection="1">
      <protection locked="0"/>
    </xf>
    <xf numFmtId="0" fontId="7" fillId="0" borderId="14" xfId="0" applyFont="1" applyBorder="1" applyAlignment="1" applyProtection="1">
      <alignment horizontal="center"/>
      <protection hidden="1"/>
    </xf>
    <xf numFmtId="0" fontId="0" fillId="0" borderId="0" xfId="0"/>
    <xf numFmtId="44" fontId="0" fillId="0" borderId="1" xfId="0" applyNumberFormat="1" applyFill="1" applyBorder="1"/>
    <xf numFmtId="0" fontId="0" fillId="0" borderId="4" xfId="0" applyFill="1" applyBorder="1" applyAlignment="1">
      <alignment horizontal="center"/>
    </xf>
    <xf numFmtId="0" fontId="0" fillId="0" borderId="1" xfId="0" applyFill="1" applyBorder="1"/>
    <xf numFmtId="0" fontId="0" fillId="0" borderId="7" xfId="0" applyFill="1" applyBorder="1"/>
    <xf numFmtId="0" fontId="0" fillId="0" borderId="0" xfId="0" applyAlignment="1">
      <alignment horizontal="left"/>
    </xf>
    <xf numFmtId="0" fontId="20" fillId="0" borderId="0" xfId="0" applyFont="1" applyAlignment="1">
      <alignment horizontal="center" vertical="center"/>
    </xf>
    <xf numFmtId="0" fontId="21" fillId="0" borderId="0" xfId="2" applyFont="1" applyAlignment="1">
      <alignment horizontal="left" wrapText="1"/>
    </xf>
    <xf numFmtId="0" fontId="21" fillId="0" borderId="0" xfId="2" applyFont="1" applyAlignment="1">
      <alignment horizontal="right" vertical="top" wrapText="1"/>
    </xf>
    <xf numFmtId="0" fontId="22" fillId="0" borderId="0" xfId="2" applyFont="1" applyAlignment="1">
      <alignment horizontal="left" wrapText="1"/>
    </xf>
    <xf numFmtId="0" fontId="23" fillId="0" borderId="0" xfId="0" applyFont="1" applyBorder="1"/>
    <xf numFmtId="14" fontId="0" fillId="0" borderId="33" xfId="0" applyNumberFormat="1" applyFont="1" applyBorder="1" applyAlignment="1" applyProtection="1">
      <alignment horizontal="left"/>
      <protection locked="0"/>
    </xf>
    <xf numFmtId="0" fontId="0" fillId="0" borderId="34" xfId="0" applyFont="1" applyBorder="1" applyAlignment="1" applyProtection="1">
      <alignment horizontal="left"/>
      <protection locked="0"/>
    </xf>
    <xf numFmtId="0" fontId="24" fillId="0" borderId="34" xfId="0" applyFont="1" applyBorder="1" applyAlignment="1" applyProtection="1">
      <alignment horizontal="left" vertical="center"/>
      <protection locked="0"/>
    </xf>
    <xf numFmtId="0" fontId="23" fillId="0" borderId="0" xfId="0" applyFont="1"/>
    <xf numFmtId="0" fontId="25" fillId="0" borderId="0" xfId="3" applyFont="1" applyBorder="1"/>
    <xf numFmtId="44" fontId="2" fillId="5" borderId="34" xfId="0" applyNumberFormat="1" applyFont="1" applyFill="1" applyBorder="1" applyProtection="1"/>
    <xf numFmtId="0" fontId="25" fillId="0" borderId="0" xfId="0" applyFont="1"/>
    <xf numFmtId="0" fontId="23" fillId="0" borderId="35" xfId="0" applyFont="1" applyBorder="1"/>
    <xf numFmtId="0" fontId="23" fillId="0" borderId="0" xfId="0" applyFont="1" applyAlignment="1">
      <alignment horizontal="left"/>
    </xf>
    <xf numFmtId="0" fontId="23" fillId="0" borderId="33" xfId="0" applyFont="1" applyBorder="1" applyProtection="1">
      <protection locked="0"/>
    </xf>
    <xf numFmtId="0" fontId="23" fillId="0" borderId="0" xfId="0" applyFont="1" applyBorder="1" applyAlignment="1">
      <alignment horizontal="left"/>
    </xf>
    <xf numFmtId="0" fontId="23" fillId="0" borderId="0" xfId="0" applyFont="1" applyFill="1" applyBorder="1" applyAlignment="1">
      <alignment horizontal="left"/>
    </xf>
    <xf numFmtId="14" fontId="23" fillId="0" borderId="33" xfId="0" applyNumberFormat="1" applyFont="1" applyBorder="1" applyAlignment="1" applyProtection="1">
      <alignment horizontal="left"/>
      <protection locked="0"/>
    </xf>
    <xf numFmtId="0" fontId="26" fillId="0" borderId="33" xfId="4" applyFont="1" applyBorder="1" applyProtection="1">
      <protection locked="0"/>
    </xf>
    <xf numFmtId="0" fontId="25" fillId="5" borderId="0" xfId="0" applyFont="1" applyFill="1" applyBorder="1" applyAlignment="1">
      <alignment horizontal="left"/>
    </xf>
    <xf numFmtId="0" fontId="26" fillId="0" borderId="0" xfId="4" applyFont="1" applyBorder="1" applyProtection="1">
      <protection locked="0"/>
    </xf>
    <xf numFmtId="0" fontId="23" fillId="0" borderId="0" xfId="0" applyFont="1" applyBorder="1" applyAlignment="1">
      <alignment wrapText="1"/>
    </xf>
    <xf numFmtId="0" fontId="0" fillId="0" borderId="33" xfId="0" applyBorder="1"/>
    <xf numFmtId="0" fontId="0" fillId="0" borderId="34" xfId="0" applyBorder="1"/>
    <xf numFmtId="0" fontId="23" fillId="0" borderId="33" xfId="0" applyFont="1" applyBorder="1"/>
    <xf numFmtId="0" fontId="23" fillId="0" borderId="34" xfId="0" applyFont="1" applyBorder="1"/>
    <xf numFmtId="0" fontId="28" fillId="0" borderId="0" xfId="0" applyFont="1" applyAlignment="1">
      <alignment vertical="top" wrapText="1"/>
    </xf>
    <xf numFmtId="0" fontId="23" fillId="0" borderId="0" xfId="0" applyFont="1" applyAlignment="1">
      <alignment vertical="top" wrapText="1"/>
    </xf>
    <xf numFmtId="0" fontId="23" fillId="0" borderId="33" xfId="0" applyFont="1" applyBorder="1" applyAlignment="1"/>
    <xf numFmtId="0" fontId="23" fillId="0" borderId="34" xfId="0" applyFont="1" applyBorder="1" applyAlignment="1"/>
    <xf numFmtId="0" fontId="8" fillId="2" borderId="13" xfId="0" applyFont="1" applyFill="1" applyBorder="1" applyProtection="1">
      <protection locked="0"/>
    </xf>
    <xf numFmtId="0" fontId="8" fillId="2" borderId="0" xfId="0" applyFont="1" applyFill="1" applyAlignment="1" applyProtection="1">
      <alignment horizontal="center"/>
      <protection locked="0"/>
    </xf>
    <xf numFmtId="44" fontId="16" fillId="2" borderId="0" xfId="0" applyNumberFormat="1" applyFont="1" applyFill="1" applyBorder="1" applyAlignment="1" applyProtection="1">
      <alignment horizontal="center"/>
      <protection hidden="1"/>
    </xf>
    <xf numFmtId="44" fontId="7" fillId="0" borderId="0" xfId="1"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lignment horizontal="right"/>
    </xf>
    <xf numFmtId="44" fontId="8" fillId="2" borderId="14" xfId="0" applyNumberFormat="1" applyFont="1" applyFill="1" applyBorder="1" applyAlignment="1" applyProtection="1">
      <alignment horizontal="center"/>
      <protection hidden="1"/>
    </xf>
    <xf numFmtId="0" fontId="8" fillId="0" borderId="0" xfId="0" applyFont="1" applyAlignment="1" applyProtection="1">
      <alignment horizontal="center"/>
      <protection locked="0"/>
    </xf>
    <xf numFmtId="0" fontId="8" fillId="8" borderId="14" xfId="0" applyFont="1" applyFill="1" applyBorder="1" applyAlignment="1" applyProtection="1">
      <alignment horizontal="center"/>
      <protection locked="0"/>
    </xf>
    <xf numFmtId="44" fontId="7" fillId="8" borderId="14" xfId="1" applyFont="1" applyFill="1" applyBorder="1" applyAlignment="1" applyProtection="1">
      <alignment horizontal="center"/>
      <protection locked="0"/>
    </xf>
    <xf numFmtId="0" fontId="6" fillId="0" borderId="0" xfId="0" applyFont="1" applyAlignment="1">
      <alignment horizontal="right"/>
    </xf>
    <xf numFmtId="0" fontId="0" fillId="0" borderId="0" xfId="0" applyAlignment="1"/>
    <xf numFmtId="0" fontId="2" fillId="0" borderId="36" xfId="0" applyFont="1" applyBorder="1" applyAlignment="1">
      <alignment wrapText="1"/>
    </xf>
    <xf numFmtId="0" fontId="29" fillId="0" borderId="36" xfId="0" applyFont="1" applyBorder="1" applyAlignment="1">
      <alignment vertical="top" wrapText="1"/>
    </xf>
    <xf numFmtId="0" fontId="2" fillId="0" borderId="22" xfId="0" applyFont="1" applyBorder="1" applyAlignment="1">
      <alignment wrapText="1"/>
    </xf>
    <xf numFmtId="0" fontId="31" fillId="0" borderId="36" xfId="4" applyFont="1" applyBorder="1" applyAlignment="1">
      <alignment wrapText="1"/>
    </xf>
    <xf numFmtId="0" fontId="23" fillId="0" borderId="33" xfId="0" applyFont="1" applyBorder="1" applyAlignment="1">
      <alignment horizontal="left"/>
    </xf>
    <xf numFmtId="0" fontId="23" fillId="0" borderId="34" xfId="0" applyFont="1" applyBorder="1" applyAlignment="1">
      <alignment horizontal="left"/>
    </xf>
    <xf numFmtId="165" fontId="23" fillId="0" borderId="34" xfId="0" applyNumberFormat="1" applyFont="1" applyBorder="1" applyAlignment="1">
      <alignment horizontal="left"/>
    </xf>
    <xf numFmtId="14" fontId="23" fillId="0" borderId="33" xfId="0" applyNumberFormat="1" applyFont="1" applyBorder="1" applyAlignment="1">
      <alignment horizontal="left" vertical="top"/>
    </xf>
    <xf numFmtId="0" fontId="0" fillId="0" borderId="35" xfId="0" applyFont="1" applyBorder="1" applyAlignment="1" applyProtection="1">
      <alignment horizontal="center"/>
    </xf>
    <xf numFmtId="164" fontId="7" fillId="3" borderId="0" xfId="0" applyNumberFormat="1" applyFont="1" applyFill="1" applyBorder="1" applyAlignment="1" applyProtection="1">
      <alignment horizontal="left"/>
      <protection locked="0"/>
    </xf>
    <xf numFmtId="44" fontId="6" fillId="2" borderId="14" xfId="1" applyFont="1" applyFill="1" applyBorder="1" applyProtection="1">
      <protection hidden="1"/>
    </xf>
    <xf numFmtId="44" fontId="6" fillId="0" borderId="14" xfId="1" applyFont="1" applyBorder="1" applyProtection="1">
      <protection hidden="1"/>
    </xf>
    <xf numFmtId="44" fontId="6" fillId="9" borderId="0" xfId="1" applyFont="1" applyFill="1" applyAlignment="1" applyProtection="1">
      <alignment horizontal="center"/>
      <protection hidden="1"/>
    </xf>
    <xf numFmtId="44" fontId="8" fillId="2" borderId="28" xfId="0" applyNumberFormat="1" applyFont="1" applyFill="1" applyBorder="1" applyAlignment="1" applyProtection="1">
      <alignment horizontal="center"/>
      <protection hidden="1"/>
    </xf>
    <xf numFmtId="44" fontId="9" fillId="2" borderId="37" xfId="0" applyNumberFormat="1" applyFont="1" applyFill="1" applyBorder="1" applyAlignment="1" applyProtection="1">
      <alignment horizontal="center"/>
      <protection hidden="1"/>
    </xf>
    <xf numFmtId="0" fontId="2" fillId="0" borderId="38" xfId="0" applyFont="1" applyBorder="1" applyAlignment="1">
      <alignment wrapText="1"/>
    </xf>
    <xf numFmtId="0" fontId="8" fillId="0" borderId="0" xfId="0" applyFont="1" applyAlignment="1">
      <alignment horizontal="left"/>
    </xf>
    <xf numFmtId="0" fontId="32" fillId="10" borderId="0" xfId="0" applyFont="1" applyFill="1" applyBorder="1" applyAlignment="1">
      <alignment vertical="top" wrapText="1"/>
    </xf>
    <xf numFmtId="44" fontId="6" fillId="0" borderId="0" xfId="0" applyNumberFormat="1" applyFont="1" applyBorder="1"/>
    <xf numFmtId="0" fontId="7" fillId="0" borderId="0" xfId="0" applyFont="1" applyProtection="1">
      <protection locked="0"/>
    </xf>
    <xf numFmtId="44" fontId="7" fillId="3" borderId="14" xfId="0" applyNumberFormat="1" applyFont="1" applyFill="1" applyBorder="1" applyAlignment="1" applyProtection="1">
      <alignment horizontal="left"/>
      <protection locked="0" hidden="1"/>
    </xf>
    <xf numFmtId="0" fontId="0" fillId="0" borderId="39" xfId="0" applyFont="1" applyBorder="1" applyAlignment="1">
      <alignment wrapText="1"/>
    </xf>
    <xf numFmtId="0" fontId="0" fillId="0" borderId="36" xfId="0" applyFont="1" applyBorder="1" applyAlignment="1" applyProtection="1">
      <alignment wrapText="1"/>
      <protection hidden="1"/>
    </xf>
    <xf numFmtId="0" fontId="0" fillId="0" borderId="40" xfId="0" applyFont="1" applyBorder="1" applyAlignment="1">
      <alignment wrapText="1"/>
    </xf>
    <xf numFmtId="0" fontId="0" fillId="0" borderId="38" xfId="0" applyFont="1" applyBorder="1" applyAlignment="1" applyProtection="1">
      <alignment wrapText="1"/>
      <protection hidden="1"/>
    </xf>
    <xf numFmtId="0" fontId="0" fillId="0" borderId="38" xfId="0" applyFont="1" applyBorder="1" applyAlignment="1">
      <alignment wrapText="1"/>
    </xf>
    <xf numFmtId="0" fontId="19" fillId="0" borderId="41" xfId="4" applyBorder="1" applyAlignment="1" applyProtection="1">
      <alignment wrapText="1"/>
      <protection hidden="1"/>
    </xf>
    <xf numFmtId="0" fontId="19" fillId="0" borderId="42" xfId="4" applyBorder="1" applyAlignment="1" applyProtection="1">
      <alignment wrapText="1"/>
      <protection hidden="1"/>
    </xf>
    <xf numFmtId="0" fontId="14" fillId="0" borderId="42" xfId="0" applyFont="1" applyBorder="1" applyAlignment="1" applyProtection="1">
      <alignment vertical="center"/>
      <protection hidden="1"/>
    </xf>
    <xf numFmtId="0" fontId="15" fillId="0" borderId="42" xfId="0" applyFont="1" applyBorder="1" applyAlignment="1" applyProtection="1">
      <alignment horizontal="left" vertical="center" indent="2"/>
      <protection hidden="1"/>
    </xf>
    <xf numFmtId="0" fontId="15" fillId="0" borderId="42" xfId="0" applyFont="1" applyBorder="1" applyAlignment="1" applyProtection="1">
      <alignment horizontal="left" vertical="center" wrapText="1" indent="2"/>
      <protection hidden="1"/>
    </xf>
    <xf numFmtId="0" fontId="0" fillId="0" borderId="43" xfId="0" applyFont="1" applyBorder="1" applyProtection="1">
      <protection hidden="1"/>
    </xf>
    <xf numFmtId="0" fontId="2" fillId="0" borderId="36" xfId="0" applyFont="1" applyBorder="1" applyAlignment="1" applyProtection="1">
      <alignment wrapText="1"/>
      <protection hidden="1"/>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xf>
    <xf numFmtId="0" fontId="7" fillId="3" borderId="0" xfId="0" applyFont="1" applyFill="1" applyBorder="1" applyAlignment="1" applyProtection="1">
      <protection locked="0"/>
    </xf>
    <xf numFmtId="0" fontId="21" fillId="0" borderId="0" xfId="2" applyFont="1" applyAlignment="1">
      <alignment horizontal="left" wrapText="1"/>
    </xf>
    <xf numFmtId="0" fontId="22" fillId="0" borderId="0" xfId="2" applyFont="1" applyAlignment="1">
      <alignment horizontal="left" wrapText="1"/>
    </xf>
    <xf numFmtId="0" fontId="21" fillId="0" borderId="0" xfId="2" applyFont="1" applyAlignment="1">
      <alignment horizontal="center" wrapText="1"/>
    </xf>
    <xf numFmtId="0" fontId="22" fillId="0" borderId="0" xfId="2" applyFont="1" applyAlignment="1">
      <alignment horizontal="center" wrapText="1"/>
    </xf>
    <xf numFmtId="0" fontId="25" fillId="0" borderId="0" xfId="0" applyFont="1" applyAlignment="1">
      <alignment horizontal="left" wrapText="1"/>
    </xf>
    <xf numFmtId="0" fontId="23" fillId="0" borderId="0" xfId="0" applyFont="1" applyAlignment="1" applyProtection="1">
      <protection locked="0"/>
    </xf>
    <xf numFmtId="0" fontId="0" fillId="0" borderId="0" xfId="0" applyAlignment="1"/>
    <xf numFmtId="0" fontId="0" fillId="0" borderId="33" xfId="0" applyBorder="1" applyAlignment="1"/>
    <xf numFmtId="0" fontId="2" fillId="0" borderId="14" xfId="0" applyFont="1" applyBorder="1" applyAlignment="1">
      <alignment horizontal="center"/>
    </xf>
    <xf numFmtId="0" fontId="8" fillId="0" borderId="0" xfId="0" applyFont="1" applyAlignment="1" applyProtection="1">
      <alignment horizontal="left"/>
      <protection locked="0"/>
    </xf>
    <xf numFmtId="0" fontId="8" fillId="2" borderId="0" xfId="0" applyFont="1" applyFill="1" applyAlignment="1" applyProtection="1">
      <alignment horizontal="left"/>
      <protection locked="0"/>
    </xf>
    <xf numFmtId="0" fontId="8" fillId="8" borderId="14" xfId="0" applyFont="1" applyFill="1" applyBorder="1" applyAlignment="1" applyProtection="1">
      <alignment horizontal="left" wrapText="1"/>
      <protection locked="0"/>
    </xf>
    <xf numFmtId="0" fontId="13" fillId="2" borderId="0" xfId="0" applyFont="1" applyFill="1" applyAlignment="1" applyProtection="1">
      <alignment horizontal="left"/>
      <protection hidden="1"/>
    </xf>
    <xf numFmtId="0" fontId="12" fillId="2" borderId="0" xfId="0" applyFont="1" applyFill="1" applyBorder="1" applyAlignment="1" applyProtection="1">
      <alignment horizontal="center"/>
      <protection hidden="1"/>
    </xf>
    <xf numFmtId="0" fontId="9" fillId="9" borderId="0" xfId="0" applyFont="1" applyFill="1" applyAlignment="1" applyProtection="1">
      <alignment horizontal="center"/>
      <protection hidden="1"/>
    </xf>
    <xf numFmtId="0" fontId="9" fillId="8" borderId="0" xfId="0" applyFont="1" applyFill="1" applyAlignment="1" applyProtection="1">
      <alignment horizontal="left"/>
      <protection hidden="1"/>
    </xf>
    <xf numFmtId="0" fontId="8" fillId="2" borderId="0" xfId="0" applyFont="1" applyFill="1" applyProtection="1">
      <protection hidden="1"/>
    </xf>
    <xf numFmtId="0" fontId="8" fillId="0" borderId="0" xfId="0" applyFont="1" applyProtection="1">
      <protection hidden="1"/>
    </xf>
    <xf numFmtId="0" fontId="6" fillId="9" borderId="0" xfId="1" applyNumberFormat="1" applyFont="1" applyFill="1" applyAlignment="1" applyProtection="1">
      <alignment horizontal="center" wrapText="1"/>
      <protection hidden="1"/>
    </xf>
    <xf numFmtId="0" fontId="9" fillId="8" borderId="0" xfId="0" applyFont="1" applyFill="1" applyAlignment="1" applyProtection="1">
      <alignment horizontal="center" wrapText="1"/>
      <protection hidden="1"/>
    </xf>
    <xf numFmtId="0" fontId="9" fillId="2" borderId="0" xfId="0" applyFont="1" applyFill="1" applyProtection="1">
      <protection hidden="1"/>
    </xf>
    <xf numFmtId="44" fontId="8" fillId="2" borderId="0" xfId="0" applyNumberFormat="1" applyFont="1" applyFill="1" applyBorder="1" applyAlignment="1" applyProtection="1">
      <alignment horizontal="left"/>
      <protection hidden="1"/>
    </xf>
    <xf numFmtId="44" fontId="7" fillId="0" borderId="0" xfId="0" applyNumberFormat="1" applyFont="1" applyBorder="1" applyAlignment="1">
      <alignment horizontal="left"/>
    </xf>
    <xf numFmtId="44" fontId="6" fillId="0" borderId="0" xfId="0" applyNumberFormat="1" applyFont="1" applyBorder="1" applyAlignment="1">
      <alignment horizontal="left"/>
    </xf>
    <xf numFmtId="44" fontId="7" fillId="3" borderId="14" xfId="1" applyFont="1" applyFill="1" applyBorder="1" applyAlignment="1" applyProtection="1">
      <alignment horizontal="left"/>
      <protection locked="0"/>
    </xf>
    <xf numFmtId="44" fontId="16" fillId="2" borderId="0" xfId="0" applyNumberFormat="1" applyFont="1" applyFill="1" applyBorder="1" applyAlignment="1" applyProtection="1">
      <alignment horizontal="left"/>
      <protection hidden="1"/>
    </xf>
    <xf numFmtId="44" fontId="7" fillId="8" borderId="14" xfId="1" applyFont="1" applyFill="1" applyBorder="1" applyAlignment="1" applyProtection="1">
      <alignment horizontal="left" wrapText="1"/>
      <protection locked="0"/>
    </xf>
    <xf numFmtId="0" fontId="0" fillId="0" borderId="0" xfId="0"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6" fillId="8" borderId="0" xfId="0" applyFont="1" applyFill="1" applyAlignment="1" applyProtection="1">
      <alignment horizontal="center"/>
      <protection hidden="1"/>
    </xf>
    <xf numFmtId="0" fontId="0" fillId="8" borderId="0" xfId="0" applyFill="1" applyAlignment="1" applyProtection="1">
      <alignment horizontal="left"/>
      <protection hidden="1"/>
    </xf>
    <xf numFmtId="0" fontId="17" fillId="2" borderId="0" xfId="0" applyFont="1" applyFill="1" applyProtection="1">
      <protection hidden="1"/>
    </xf>
    <xf numFmtId="0" fontId="18" fillId="2" borderId="0" xfId="0" applyFont="1" applyFill="1" applyProtection="1">
      <protection hidden="1"/>
    </xf>
    <xf numFmtId="0" fontId="17" fillId="0" borderId="0" xfId="0" applyFont="1" applyProtection="1">
      <protection hidden="1"/>
    </xf>
    <xf numFmtId="0" fontId="7" fillId="0" borderId="0" xfId="0" applyFont="1" applyBorder="1" applyAlignment="1">
      <alignment horizontal="right"/>
    </xf>
    <xf numFmtId="0" fontId="6" fillId="0" borderId="0" xfId="0" applyFont="1" applyBorder="1" applyAlignment="1">
      <alignment horizontal="right"/>
    </xf>
    <xf numFmtId="49" fontId="8" fillId="3" borderId="14" xfId="0" applyNumberFormat="1" applyFont="1" applyFill="1" applyBorder="1" applyProtection="1">
      <protection locked="0"/>
    </xf>
    <xf numFmtId="0" fontId="9" fillId="9" borderId="0" xfId="0" applyFont="1" applyFill="1" applyAlignment="1" applyProtection="1">
      <alignment horizontal="center"/>
      <protection hidden="1"/>
    </xf>
    <xf numFmtId="44" fontId="9" fillId="2" borderId="0" xfId="0" applyNumberFormat="1" applyFont="1" applyFill="1" applyBorder="1" applyAlignment="1" applyProtection="1">
      <alignment horizontal="center"/>
      <protection hidden="1"/>
    </xf>
    <xf numFmtId="44" fontId="6" fillId="3" borderId="14" xfId="1" applyFont="1" applyFill="1" applyBorder="1" applyAlignment="1" applyProtection="1">
      <alignment horizontal="center"/>
      <protection locked="0"/>
    </xf>
    <xf numFmtId="44" fontId="6" fillId="3" borderId="14" xfId="1" applyFont="1" applyFill="1" applyBorder="1" applyProtection="1">
      <protection locked="0"/>
    </xf>
  </cellXfs>
  <cellStyles count="5">
    <cellStyle name="Currency" xfId="1" builtinId="4"/>
    <cellStyle name="Hyperlink" xfId="4" builtinId="8"/>
    <cellStyle name="Normal" xfId="0" builtinId="0"/>
    <cellStyle name="Title 2" xfId="2" xr:uid="{00000000-0005-0000-0000-000003000000}"/>
    <cellStyle name="Total" xfId="3" builtinId="25"/>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733425</xdr:colOff>
      <xdr:row>0</xdr:row>
      <xdr:rowOff>0</xdr:rowOff>
    </xdr:from>
    <xdr:to>
      <xdr:col>2</xdr:col>
      <xdr:colOff>696383</xdr:colOff>
      <xdr:row>4</xdr:row>
      <xdr:rowOff>102658</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5077883" cy="874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crypt.emdhealthchoice.org/emedicaid/" TargetMode="External"/><Relationship Id="rId1" Type="http://schemas.openxmlformats.org/officeDocument/2006/relationships/hyperlink" Target="https://health.maryland.gov/dda/Documents/LTSS%20Page/9.29.21/FINAL_Troubleshooting%20Companion%20Guide%20-%20Updated%209.29.2021.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54"/>
  <sheetViews>
    <sheetView showGridLines="0" tabSelected="1" workbookViewId="0">
      <selection activeCell="A11" sqref="A11"/>
    </sheetView>
  </sheetViews>
  <sheetFormatPr defaultColWidth="8.85546875" defaultRowHeight="15" x14ac:dyDescent="0.25"/>
  <cols>
    <col min="1" max="1" width="106.5703125" style="65" customWidth="1"/>
    <col min="2" max="2" width="55.140625" style="72" customWidth="1"/>
    <col min="3" max="16384" width="8.85546875" style="15"/>
  </cols>
  <sheetData>
    <row r="1" spans="1:2" ht="18.75" x14ac:dyDescent="0.3">
      <c r="A1" s="71" t="s">
        <v>469</v>
      </c>
    </row>
    <row r="2" spans="1:2" ht="18.75" x14ac:dyDescent="0.3">
      <c r="A2" s="117" t="s">
        <v>470</v>
      </c>
    </row>
    <row r="3" spans="1:2" ht="11.45" customHeight="1" x14ac:dyDescent="0.3">
      <c r="A3" s="117"/>
    </row>
    <row r="4" spans="1:2" ht="17.649999999999999" customHeight="1" thickBot="1" x14ac:dyDescent="0.3">
      <c r="A4" s="118" t="s">
        <v>768</v>
      </c>
    </row>
    <row r="5" spans="1:2" ht="23.1" customHeight="1" x14ac:dyDescent="0.25">
      <c r="A5" s="119" t="s">
        <v>471</v>
      </c>
      <c r="B5" s="73"/>
    </row>
    <row r="6" spans="1:2" s="150" customFormat="1" ht="80.25" customHeight="1" x14ac:dyDescent="0.25">
      <c r="A6" s="199" t="s">
        <v>897</v>
      </c>
      <c r="B6" s="73"/>
    </row>
    <row r="7" spans="1:2" s="150" customFormat="1" ht="14.25" customHeight="1" x14ac:dyDescent="0.3">
      <c r="A7" s="201" t="s">
        <v>895</v>
      </c>
      <c r="B7" s="74"/>
    </row>
    <row r="8" spans="1:2" s="197" customFormat="1" ht="36.75" customHeight="1" x14ac:dyDescent="0.25">
      <c r="A8" s="200" t="s">
        <v>899</v>
      </c>
      <c r="B8" s="73"/>
    </row>
    <row r="9" spans="1:2" s="136" customFormat="1" ht="51" customHeight="1" x14ac:dyDescent="0.25">
      <c r="A9" s="198" t="s">
        <v>960</v>
      </c>
      <c r="B9" s="74"/>
    </row>
    <row r="10" spans="1:2" s="197" customFormat="1" ht="36" customHeight="1" x14ac:dyDescent="0.25">
      <c r="A10" s="198" t="s">
        <v>883</v>
      </c>
      <c r="B10" s="74"/>
    </row>
    <row r="11" spans="1:2" s="197" customFormat="1" ht="35.25" customHeight="1" x14ac:dyDescent="0.25">
      <c r="A11" s="230" t="s">
        <v>885</v>
      </c>
      <c r="B11" s="74"/>
    </row>
    <row r="12" spans="1:2" s="150" customFormat="1" ht="60" customHeight="1" x14ac:dyDescent="0.25">
      <c r="A12" s="198" t="s">
        <v>898</v>
      </c>
      <c r="B12" s="74"/>
    </row>
    <row r="13" spans="1:2" s="150" customFormat="1" ht="35.25" customHeight="1" x14ac:dyDescent="0.25">
      <c r="A13" s="198" t="s">
        <v>979</v>
      </c>
      <c r="B13" s="74"/>
    </row>
    <row r="14" spans="1:2" s="150" customFormat="1" ht="36" customHeight="1" x14ac:dyDescent="0.25">
      <c r="A14" s="213" t="s">
        <v>900</v>
      </c>
      <c r="B14" s="74"/>
    </row>
    <row r="15" spans="1:2" ht="23.25" customHeight="1" x14ac:dyDescent="0.25">
      <c r="A15" s="120" t="s">
        <v>766</v>
      </c>
      <c r="B15" s="73"/>
    </row>
    <row r="16" spans="1:2" x14ac:dyDescent="0.25">
      <c r="A16" s="120"/>
      <c r="B16" s="73"/>
    </row>
    <row r="17" spans="1:2" s="65" customFormat="1" x14ac:dyDescent="0.25">
      <c r="A17" s="121" t="s">
        <v>535</v>
      </c>
      <c r="B17" s="73"/>
    </row>
    <row r="18" spans="1:2" s="65" customFormat="1" x14ac:dyDescent="0.25">
      <c r="A18" s="121" t="s">
        <v>536</v>
      </c>
      <c r="B18" s="73"/>
    </row>
    <row r="19" spans="1:2" s="65" customFormat="1" x14ac:dyDescent="0.25">
      <c r="A19" s="121"/>
      <c r="B19" s="73"/>
    </row>
    <row r="20" spans="1:2" s="65" customFormat="1" ht="30" x14ac:dyDescent="0.25">
      <c r="A20" s="138" t="s">
        <v>776</v>
      </c>
      <c r="B20" s="73"/>
    </row>
    <row r="21" spans="1:2" ht="19.5" customHeight="1" x14ac:dyDescent="0.25">
      <c r="A21" s="122" t="s">
        <v>472</v>
      </c>
      <c r="B21" s="73"/>
    </row>
    <row r="22" spans="1:2" ht="17.25" customHeight="1" x14ac:dyDescent="0.25">
      <c r="A22" s="123" t="s">
        <v>473</v>
      </c>
      <c r="B22" s="73"/>
    </row>
    <row r="23" spans="1:2" ht="20.25" customHeight="1" x14ac:dyDescent="0.25">
      <c r="A23" s="139" t="s">
        <v>740</v>
      </c>
      <c r="B23" s="73"/>
    </row>
    <row r="24" spans="1:2" ht="21" customHeight="1" x14ac:dyDescent="0.25">
      <c r="A24" s="122" t="s">
        <v>485</v>
      </c>
      <c r="B24" s="73"/>
    </row>
    <row r="25" spans="1:2" ht="42.75" customHeight="1" x14ac:dyDescent="0.25">
      <c r="A25" s="122" t="s">
        <v>767</v>
      </c>
      <c r="B25" s="73"/>
    </row>
    <row r="26" spans="1:2" s="136" customFormat="1" ht="28.5" customHeight="1" x14ac:dyDescent="0.25">
      <c r="A26" s="140" t="s">
        <v>771</v>
      </c>
      <c r="B26" s="73"/>
    </row>
    <row r="27" spans="1:2" ht="57" customHeight="1" x14ac:dyDescent="0.25">
      <c r="A27" s="140" t="s">
        <v>882</v>
      </c>
      <c r="B27" s="73"/>
    </row>
    <row r="28" spans="1:2" ht="21" customHeight="1" x14ac:dyDescent="0.25">
      <c r="A28" s="122" t="s">
        <v>773</v>
      </c>
      <c r="B28" s="73"/>
    </row>
    <row r="29" spans="1:2" ht="64.5" customHeight="1" x14ac:dyDescent="0.25">
      <c r="A29" s="139" t="s">
        <v>884</v>
      </c>
      <c r="B29" s="73"/>
    </row>
    <row r="30" spans="1:2" ht="36.75" customHeight="1" x14ac:dyDescent="0.25">
      <c r="A30" s="122" t="s">
        <v>772</v>
      </c>
      <c r="B30" s="73"/>
    </row>
    <row r="31" spans="1:2" s="136" customFormat="1" ht="52.5" customHeight="1" x14ac:dyDescent="0.25">
      <c r="A31" s="139" t="s">
        <v>774</v>
      </c>
      <c r="B31" s="73"/>
    </row>
    <row r="32" spans="1:2" ht="42" customHeight="1" x14ac:dyDescent="0.25">
      <c r="A32" s="139" t="s">
        <v>955</v>
      </c>
      <c r="B32" s="74"/>
    </row>
    <row r="33" spans="1:2" s="136" customFormat="1" ht="21.75" customHeight="1" x14ac:dyDescent="0.25">
      <c r="A33" s="139" t="s">
        <v>775</v>
      </c>
      <c r="B33" s="74"/>
    </row>
    <row r="34" spans="1:2" s="150" customFormat="1" ht="21.75" customHeight="1" x14ac:dyDescent="0.25">
      <c r="A34" s="219" t="s">
        <v>978</v>
      </c>
      <c r="B34" s="74"/>
    </row>
    <row r="35" spans="1:2" s="150" customFormat="1" ht="19.5" customHeight="1" x14ac:dyDescent="0.25">
      <c r="A35" s="221" t="s">
        <v>951</v>
      </c>
      <c r="B35" s="74"/>
    </row>
    <row r="36" spans="1:2" ht="36" customHeight="1" x14ac:dyDescent="0.25">
      <c r="A36" s="220" t="s">
        <v>957</v>
      </c>
      <c r="B36" s="74"/>
    </row>
    <row r="37" spans="1:2" ht="34.5" customHeight="1" x14ac:dyDescent="0.25">
      <c r="A37" s="220" t="s">
        <v>958</v>
      </c>
      <c r="B37" s="74"/>
    </row>
    <row r="38" spans="1:2" s="150" customFormat="1" ht="24" customHeight="1" x14ac:dyDescent="0.25">
      <c r="A38" s="222" t="s">
        <v>956</v>
      </c>
      <c r="B38" s="74"/>
    </row>
    <row r="39" spans="1:2" s="150" customFormat="1" ht="39" customHeight="1" x14ac:dyDescent="0.25">
      <c r="A39" s="223" t="s">
        <v>953</v>
      </c>
      <c r="B39" s="74"/>
    </row>
    <row r="40" spans="1:2" ht="51" customHeight="1" x14ac:dyDescent="0.25">
      <c r="A40" s="139" t="s">
        <v>952</v>
      </c>
      <c r="B40" s="74"/>
    </row>
    <row r="41" spans="1:2" s="150" customFormat="1" ht="51" customHeight="1" x14ac:dyDescent="0.25">
      <c r="A41" s="219" t="s">
        <v>959</v>
      </c>
      <c r="B41" s="74"/>
    </row>
    <row r="42" spans="1:2" x14ac:dyDescent="0.25">
      <c r="A42" s="224" t="s">
        <v>954</v>
      </c>
      <c r="B42" s="74"/>
    </row>
    <row r="43" spans="1:2" s="150" customFormat="1" x14ac:dyDescent="0.25">
      <c r="A43" s="225"/>
      <c r="B43" s="74"/>
    </row>
    <row r="44" spans="1:2" ht="15.75" x14ac:dyDescent="0.25">
      <c r="A44" s="226" t="s">
        <v>474</v>
      </c>
    </row>
    <row r="45" spans="1:2" x14ac:dyDescent="0.25">
      <c r="A45" s="227" t="s">
        <v>475</v>
      </c>
    </row>
    <row r="46" spans="1:2" x14ac:dyDescent="0.25">
      <c r="A46" s="227" t="s">
        <v>476</v>
      </c>
    </row>
    <row r="47" spans="1:2" s="75" customFormat="1" x14ac:dyDescent="0.25">
      <c r="A47" s="227" t="s">
        <v>477</v>
      </c>
    </row>
    <row r="48" spans="1:2" x14ac:dyDescent="0.25">
      <c r="A48" s="227" t="s">
        <v>478</v>
      </c>
    </row>
    <row r="49" spans="1:1" ht="75" x14ac:dyDescent="0.25">
      <c r="A49" s="228" t="s">
        <v>479</v>
      </c>
    </row>
    <row r="50" spans="1:1" ht="60" x14ac:dyDescent="0.25">
      <c r="A50" s="228" t="s">
        <v>480</v>
      </c>
    </row>
    <row r="51" spans="1:1" x14ac:dyDescent="0.25">
      <c r="A51" s="227" t="s">
        <v>481</v>
      </c>
    </row>
    <row r="52" spans="1:1" s="72" customFormat="1" x14ac:dyDescent="0.25">
      <c r="A52" s="227" t="s">
        <v>482</v>
      </c>
    </row>
    <row r="53" spans="1:1" x14ac:dyDescent="0.25">
      <c r="A53" s="227" t="s">
        <v>483</v>
      </c>
    </row>
    <row r="54" spans="1:1" ht="15.75" thickBot="1" x14ac:dyDescent="0.3">
      <c r="A54" s="229"/>
    </row>
  </sheetData>
  <sheetProtection selectLockedCells="1"/>
  <hyperlinks>
    <hyperlink ref="A7" r:id="rId1" xr:uid="{00000000-0004-0000-0000-000000000000}"/>
    <hyperlink ref="A42" r:id="rId2" xr:uid="{00000000-0004-0000-0000-00000100000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86"/>
  <sheetViews>
    <sheetView topLeftCell="A63" workbookViewId="0">
      <selection activeCell="I65" sqref="I65"/>
    </sheetView>
  </sheetViews>
  <sheetFormatPr defaultRowHeight="14.65" customHeight="1" x14ac:dyDescent="0.25"/>
  <cols>
    <col min="2" max="2" width="19" bestFit="1" customWidth="1"/>
    <col min="3" max="3" width="12.42578125" bestFit="1" customWidth="1"/>
    <col min="4" max="4" width="0.85546875" customWidth="1"/>
    <col min="5" max="5" width="13.85546875" customWidth="1"/>
    <col min="6" max="7" width="1.7109375" customWidth="1"/>
    <col min="8" max="8" width="1.7109375" style="136" customWidth="1"/>
    <col min="9" max="9" width="71.5703125" customWidth="1"/>
  </cols>
  <sheetData>
    <row r="2" spans="2:11" ht="14.65" customHeight="1" x14ac:dyDescent="0.25">
      <c r="B2" s="12" t="s">
        <v>190</v>
      </c>
      <c r="C2" s="12" t="s">
        <v>191</v>
      </c>
      <c r="E2" s="12" t="s">
        <v>193</v>
      </c>
      <c r="F2" s="12"/>
      <c r="I2" s="12" t="s">
        <v>194</v>
      </c>
      <c r="K2" s="13" t="s">
        <v>181</v>
      </c>
    </row>
    <row r="3" spans="2:11" ht="14.65" customHeight="1" x14ac:dyDescent="0.25">
      <c r="B3" s="65" t="s">
        <v>744</v>
      </c>
      <c r="C3" t="s">
        <v>208</v>
      </c>
      <c r="E3" t="s">
        <v>201</v>
      </c>
      <c r="I3" s="86" t="s">
        <v>711</v>
      </c>
      <c r="K3" t="s">
        <v>205</v>
      </c>
    </row>
    <row r="4" spans="2:11" ht="14.65" customHeight="1" x14ac:dyDescent="0.25">
      <c r="B4" s="65" t="s">
        <v>745</v>
      </c>
      <c r="C4" t="s">
        <v>208</v>
      </c>
      <c r="E4" t="s">
        <v>203</v>
      </c>
      <c r="I4" s="86" t="s">
        <v>712</v>
      </c>
      <c r="K4" t="s">
        <v>258</v>
      </c>
    </row>
    <row r="5" spans="2:11" ht="14.65" customHeight="1" x14ac:dyDescent="0.25">
      <c r="B5" s="65" t="s">
        <v>189</v>
      </c>
      <c r="C5" t="s">
        <v>208</v>
      </c>
      <c r="E5" t="s">
        <v>202</v>
      </c>
      <c r="I5" s="86" t="s">
        <v>713</v>
      </c>
      <c r="K5" t="s">
        <v>206</v>
      </c>
    </row>
    <row r="6" spans="2:11" ht="14.65" customHeight="1" x14ac:dyDescent="0.25">
      <c r="B6" s="65" t="s">
        <v>188</v>
      </c>
      <c r="C6" t="s">
        <v>208</v>
      </c>
      <c r="E6" t="s">
        <v>777</v>
      </c>
      <c r="I6" s="86" t="s">
        <v>714</v>
      </c>
    </row>
    <row r="7" spans="2:11" ht="14.65" customHeight="1" x14ac:dyDescent="0.25">
      <c r="B7" s="65" t="s">
        <v>746</v>
      </c>
      <c r="C7" t="s">
        <v>187</v>
      </c>
      <c r="I7" s="68" t="s">
        <v>219</v>
      </c>
    </row>
    <row r="8" spans="2:11" ht="14.65" customHeight="1" x14ac:dyDescent="0.25">
      <c r="B8" s="65" t="s">
        <v>747</v>
      </c>
      <c r="C8" t="s">
        <v>208</v>
      </c>
      <c r="I8" s="68" t="s">
        <v>220</v>
      </c>
    </row>
    <row r="9" spans="2:11" ht="14.65" customHeight="1" x14ac:dyDescent="0.25">
      <c r="B9" s="65" t="s">
        <v>748</v>
      </c>
      <c r="C9" t="s">
        <v>208</v>
      </c>
      <c r="I9" s="68" t="s">
        <v>221</v>
      </c>
    </row>
    <row r="10" spans="2:11" ht="14.65" customHeight="1" x14ac:dyDescent="0.25">
      <c r="B10" s="65" t="s">
        <v>749</v>
      </c>
      <c r="C10" t="s">
        <v>208</v>
      </c>
      <c r="I10" s="68" t="s">
        <v>222</v>
      </c>
    </row>
    <row r="11" spans="2:11" ht="14.65" customHeight="1" x14ac:dyDescent="0.25">
      <c r="B11" s="65" t="s">
        <v>750</v>
      </c>
      <c r="C11" t="s">
        <v>187</v>
      </c>
      <c r="I11" s="68" t="s">
        <v>223</v>
      </c>
    </row>
    <row r="12" spans="2:11" ht="14.65" customHeight="1" x14ac:dyDescent="0.25">
      <c r="B12" s="65" t="s">
        <v>751</v>
      </c>
      <c r="C12" t="s">
        <v>208</v>
      </c>
      <c r="I12" s="68" t="s">
        <v>224</v>
      </c>
    </row>
    <row r="13" spans="2:11" ht="14.65" customHeight="1" x14ac:dyDescent="0.25">
      <c r="B13" s="65" t="s">
        <v>752</v>
      </c>
      <c r="C13" t="s">
        <v>187</v>
      </c>
      <c r="I13" s="131" t="s">
        <v>922</v>
      </c>
    </row>
    <row r="14" spans="2:11" ht="14.65" customHeight="1" x14ac:dyDescent="0.25">
      <c r="B14" s="65" t="s">
        <v>753</v>
      </c>
      <c r="C14" t="s">
        <v>208</v>
      </c>
      <c r="I14" s="131" t="s">
        <v>923</v>
      </c>
    </row>
    <row r="15" spans="2:11" ht="14.65" customHeight="1" x14ac:dyDescent="0.25">
      <c r="B15" s="65" t="s">
        <v>754</v>
      </c>
      <c r="C15" t="s">
        <v>208</v>
      </c>
      <c r="I15" s="131" t="s">
        <v>924</v>
      </c>
    </row>
    <row r="16" spans="2:11" ht="14.65" customHeight="1" x14ac:dyDescent="0.25">
      <c r="B16" s="65" t="s">
        <v>755</v>
      </c>
      <c r="C16" t="s">
        <v>208</v>
      </c>
      <c r="I16" s="131" t="s">
        <v>925</v>
      </c>
    </row>
    <row r="17" spans="2:9" ht="14.65" customHeight="1" x14ac:dyDescent="0.25">
      <c r="B17" s="65" t="s">
        <v>756</v>
      </c>
      <c r="C17" t="s">
        <v>208</v>
      </c>
      <c r="I17" s="131" t="s">
        <v>926</v>
      </c>
    </row>
    <row r="18" spans="2:9" ht="14.65" customHeight="1" x14ac:dyDescent="0.25">
      <c r="B18" s="65" t="s">
        <v>757</v>
      </c>
      <c r="C18" t="s">
        <v>187</v>
      </c>
      <c r="I18" s="131" t="s">
        <v>927</v>
      </c>
    </row>
    <row r="19" spans="2:9" ht="14.65" customHeight="1" x14ac:dyDescent="0.25">
      <c r="B19" s="65" t="s">
        <v>758</v>
      </c>
      <c r="C19" t="s">
        <v>187</v>
      </c>
      <c r="I19" s="131" t="s">
        <v>921</v>
      </c>
    </row>
    <row r="20" spans="2:9" ht="14.65" customHeight="1" x14ac:dyDescent="0.25">
      <c r="B20" s="65" t="s">
        <v>759</v>
      </c>
      <c r="C20" t="s">
        <v>208</v>
      </c>
      <c r="I20" s="131" t="s">
        <v>928</v>
      </c>
    </row>
    <row r="21" spans="2:9" ht="14.65" customHeight="1" x14ac:dyDescent="0.25">
      <c r="B21" s="65" t="s">
        <v>760</v>
      </c>
      <c r="C21" t="s">
        <v>208</v>
      </c>
      <c r="I21" s="91" t="s">
        <v>486</v>
      </c>
    </row>
    <row r="22" spans="2:9" ht="15" x14ac:dyDescent="0.25">
      <c r="B22" s="65" t="s">
        <v>761</v>
      </c>
      <c r="C22" t="s">
        <v>208</v>
      </c>
      <c r="I22" s="91" t="s">
        <v>487</v>
      </c>
    </row>
    <row r="23" spans="2:9" ht="15" x14ac:dyDescent="0.25">
      <c r="B23" s="65" t="s">
        <v>762</v>
      </c>
      <c r="C23" t="s">
        <v>208</v>
      </c>
      <c r="I23" s="91" t="s">
        <v>488</v>
      </c>
    </row>
    <row r="24" spans="2:9" ht="15" x14ac:dyDescent="0.25">
      <c r="B24" s="65" t="s">
        <v>763</v>
      </c>
      <c r="C24" t="s">
        <v>208</v>
      </c>
      <c r="I24" s="91" t="s">
        <v>489</v>
      </c>
    </row>
    <row r="25" spans="2:9" ht="15" x14ac:dyDescent="0.25">
      <c r="B25" s="65" t="s">
        <v>764</v>
      </c>
      <c r="C25" t="s">
        <v>208</v>
      </c>
      <c r="I25" s="91" t="s">
        <v>490</v>
      </c>
    </row>
    <row r="26" spans="2:9" ht="15" x14ac:dyDescent="0.25">
      <c r="B26" s="65" t="s">
        <v>765</v>
      </c>
      <c r="C26" t="s">
        <v>208</v>
      </c>
      <c r="I26" s="91" t="s">
        <v>491</v>
      </c>
    </row>
    <row r="27" spans="2:9" ht="14.65" customHeight="1" x14ac:dyDescent="0.25">
      <c r="I27" s="91" t="s">
        <v>492</v>
      </c>
    </row>
    <row r="28" spans="2:9" ht="14.65" customHeight="1" x14ac:dyDescent="0.25">
      <c r="I28" s="91" t="s">
        <v>493</v>
      </c>
    </row>
    <row r="29" spans="2:9" ht="14.65" customHeight="1" x14ac:dyDescent="0.25">
      <c r="I29" s="91" t="s">
        <v>494</v>
      </c>
    </row>
    <row r="30" spans="2:9" ht="14.65" customHeight="1" x14ac:dyDescent="0.25">
      <c r="I30" s="91" t="s">
        <v>495</v>
      </c>
    </row>
    <row r="31" spans="2:9" ht="14.65" customHeight="1" x14ac:dyDescent="0.25">
      <c r="I31" s="91" t="s">
        <v>496</v>
      </c>
    </row>
    <row r="32" spans="2:9" ht="14.65" customHeight="1" x14ac:dyDescent="0.25">
      <c r="I32" s="91" t="s">
        <v>497</v>
      </c>
    </row>
    <row r="33" spans="8:9" ht="14.65" customHeight="1" x14ac:dyDescent="0.25">
      <c r="I33" s="91" t="s">
        <v>498</v>
      </c>
    </row>
    <row r="34" spans="8:9" ht="14.65" customHeight="1" x14ac:dyDescent="0.25">
      <c r="I34" s="91" t="s">
        <v>499</v>
      </c>
    </row>
    <row r="35" spans="8:9" ht="14.65" customHeight="1" x14ac:dyDescent="0.25">
      <c r="I35" s="91" t="s">
        <v>500</v>
      </c>
    </row>
    <row r="36" spans="8:9" s="15" customFormat="1" ht="14.65" customHeight="1" x14ac:dyDescent="0.25">
      <c r="H36" s="136"/>
      <c r="I36" s="91" t="s">
        <v>501</v>
      </c>
    </row>
    <row r="37" spans="8:9" ht="14.65" customHeight="1" x14ac:dyDescent="0.25">
      <c r="I37" s="68" t="s">
        <v>226</v>
      </c>
    </row>
    <row r="38" spans="8:9" ht="14.65" customHeight="1" x14ac:dyDescent="0.25">
      <c r="I38" s="68" t="s">
        <v>227</v>
      </c>
    </row>
    <row r="39" spans="8:9" ht="14.65" customHeight="1" x14ac:dyDescent="0.25">
      <c r="I39" s="68" t="s">
        <v>228</v>
      </c>
    </row>
    <row r="40" spans="8:9" ht="14.65" customHeight="1" x14ac:dyDescent="0.25">
      <c r="I40" s="68" t="s">
        <v>229</v>
      </c>
    </row>
    <row r="41" spans="8:9" ht="14.65" customHeight="1" x14ac:dyDescent="0.25">
      <c r="I41" s="86" t="s">
        <v>715</v>
      </c>
    </row>
    <row r="42" spans="8:9" s="15" customFormat="1" ht="14.65" customHeight="1" x14ac:dyDescent="0.25">
      <c r="H42" s="136"/>
      <c r="I42" s="86" t="s">
        <v>716</v>
      </c>
    </row>
    <row r="43" spans="8:9" s="15" customFormat="1" ht="14.65" customHeight="1" x14ac:dyDescent="0.25">
      <c r="H43" s="136"/>
      <c r="I43" s="92" t="s">
        <v>397</v>
      </c>
    </row>
    <row r="44" spans="8:9" ht="14.65" customHeight="1" x14ac:dyDescent="0.25">
      <c r="I44" s="92" t="s">
        <v>396</v>
      </c>
    </row>
    <row r="45" spans="8:9" ht="14.65" customHeight="1" x14ac:dyDescent="0.25">
      <c r="I45" s="86" t="s">
        <v>718</v>
      </c>
    </row>
    <row r="46" spans="8:9" s="15" customFormat="1" ht="14.65" customHeight="1" x14ac:dyDescent="0.25">
      <c r="H46" s="136"/>
      <c r="I46" s="86" t="s">
        <v>195</v>
      </c>
    </row>
    <row r="47" spans="8:9" s="15" customFormat="1" ht="14.65" customHeight="1" x14ac:dyDescent="0.25">
      <c r="H47" s="136"/>
      <c r="I47" s="86" t="s">
        <v>196</v>
      </c>
    </row>
    <row r="48" spans="8:9" s="15" customFormat="1" ht="14.65" customHeight="1" x14ac:dyDescent="0.25">
      <c r="H48" s="136"/>
      <c r="I48" s="86" t="s">
        <v>197</v>
      </c>
    </row>
    <row r="49" spans="8:9" s="15" customFormat="1" ht="14.65" customHeight="1" x14ac:dyDescent="0.25">
      <c r="H49" s="136"/>
      <c r="I49" s="68" t="s">
        <v>232</v>
      </c>
    </row>
    <row r="50" spans="8:9" s="15" customFormat="1" ht="14.65" customHeight="1" x14ac:dyDescent="0.25">
      <c r="H50" s="136"/>
      <c r="I50" s="86" t="s">
        <v>719</v>
      </c>
    </row>
    <row r="51" spans="8:9" ht="14.65" customHeight="1" x14ac:dyDescent="0.25">
      <c r="I51" s="68" t="s">
        <v>233</v>
      </c>
    </row>
    <row r="52" spans="8:9" s="15" customFormat="1" ht="14.65" customHeight="1" x14ac:dyDescent="0.25">
      <c r="H52" s="136"/>
      <c r="I52" s="86" t="s">
        <v>720</v>
      </c>
    </row>
    <row r="53" spans="8:9" s="15" customFormat="1" ht="14.65" customHeight="1" x14ac:dyDescent="0.25">
      <c r="H53" s="136"/>
      <c r="I53" s="86" t="s">
        <v>722</v>
      </c>
    </row>
    <row r="54" spans="8:9" s="15" customFormat="1" ht="14.65" customHeight="1" x14ac:dyDescent="0.25">
      <c r="H54" s="136"/>
      <c r="I54" s="86" t="s">
        <v>724</v>
      </c>
    </row>
    <row r="55" spans="8:9" s="15" customFormat="1" ht="14.65" customHeight="1" x14ac:dyDescent="0.25">
      <c r="H55" s="136"/>
      <c r="I55" s="68" t="s">
        <v>725</v>
      </c>
    </row>
    <row r="56" spans="8:9" s="15" customFormat="1" ht="14.65" customHeight="1" x14ac:dyDescent="0.25">
      <c r="H56" s="136"/>
      <c r="I56" s="68" t="s">
        <v>198</v>
      </c>
    </row>
    <row r="57" spans="8:9" s="15" customFormat="1" ht="14.65" customHeight="1" x14ac:dyDescent="0.25">
      <c r="H57" s="136"/>
      <c r="I57" s="68" t="s">
        <v>537</v>
      </c>
    </row>
    <row r="58" spans="8:9" s="15" customFormat="1" ht="14.65" customHeight="1" x14ac:dyDescent="0.25">
      <c r="H58" s="136"/>
      <c r="I58" s="91" t="s">
        <v>538</v>
      </c>
    </row>
    <row r="59" spans="8:9" s="15" customFormat="1" ht="14.65" customHeight="1" x14ac:dyDescent="0.25">
      <c r="H59" s="136"/>
      <c r="I59" s="91" t="s">
        <v>539</v>
      </c>
    </row>
    <row r="60" spans="8:9" s="15" customFormat="1" ht="14.65" customHeight="1" x14ac:dyDescent="0.25">
      <c r="H60" s="136"/>
      <c r="I60" s="91" t="s">
        <v>540</v>
      </c>
    </row>
    <row r="61" spans="8:9" ht="14.65" customHeight="1" x14ac:dyDescent="0.25">
      <c r="I61" s="91" t="s">
        <v>541</v>
      </c>
    </row>
    <row r="62" spans="8:9" ht="14.65" customHeight="1" x14ac:dyDescent="0.25">
      <c r="I62" s="91" t="s">
        <v>542</v>
      </c>
    </row>
    <row r="63" spans="8:9" s="15" customFormat="1" ht="14.65" customHeight="1" x14ac:dyDescent="0.25">
      <c r="H63" s="136"/>
      <c r="I63" s="91" t="s">
        <v>543</v>
      </c>
    </row>
    <row r="64" spans="8:9" s="15" customFormat="1" ht="14.65" customHeight="1" x14ac:dyDescent="0.25">
      <c r="H64" s="136"/>
      <c r="I64" s="91" t="s">
        <v>544</v>
      </c>
    </row>
    <row r="65" spans="8:9" ht="14.65" customHeight="1" x14ac:dyDescent="0.25">
      <c r="I65" s="91" t="s">
        <v>545</v>
      </c>
    </row>
    <row r="66" spans="8:9" ht="14.65" customHeight="1" x14ac:dyDescent="0.25">
      <c r="I66" s="86" t="s">
        <v>546</v>
      </c>
    </row>
    <row r="67" spans="8:9" ht="14.65" customHeight="1" x14ac:dyDescent="0.25">
      <c r="I67" s="86" t="s">
        <v>547</v>
      </c>
    </row>
    <row r="68" spans="8:9" ht="14.65" customHeight="1" x14ac:dyDescent="0.25">
      <c r="I68" s="68" t="s">
        <v>237</v>
      </c>
    </row>
    <row r="69" spans="8:9" ht="14.65" customHeight="1" x14ac:dyDescent="0.25">
      <c r="I69" s="68" t="s">
        <v>238</v>
      </c>
    </row>
    <row r="70" spans="8:9" ht="14.65" customHeight="1" x14ac:dyDescent="0.25">
      <c r="I70" s="86" t="s">
        <v>733</v>
      </c>
    </row>
    <row r="71" spans="8:9" ht="14.65" customHeight="1" x14ac:dyDescent="0.25">
      <c r="I71" s="86" t="s">
        <v>734</v>
      </c>
    </row>
    <row r="72" spans="8:9" ht="14.65" customHeight="1" x14ac:dyDescent="0.25">
      <c r="I72" s="86" t="s">
        <v>735</v>
      </c>
    </row>
    <row r="74" spans="8:9" ht="14.65" customHeight="1" x14ac:dyDescent="0.25">
      <c r="I74" s="86" t="s">
        <v>710</v>
      </c>
    </row>
    <row r="75" spans="8:9" ht="14.65" customHeight="1" x14ac:dyDescent="0.25">
      <c r="I75" s="86" t="s">
        <v>717</v>
      </c>
    </row>
    <row r="76" spans="8:9" ht="14.65" customHeight="1" x14ac:dyDescent="0.25">
      <c r="I76" s="86" t="s">
        <v>721</v>
      </c>
    </row>
    <row r="77" spans="8:9" s="15" customFormat="1" ht="14.65" customHeight="1" x14ac:dyDescent="0.25">
      <c r="H77" s="136"/>
      <c r="I77" s="86" t="s">
        <v>723</v>
      </c>
    </row>
    <row r="78" spans="8:9" ht="14.65" customHeight="1" x14ac:dyDescent="0.25">
      <c r="I78" s="86" t="s">
        <v>729</v>
      </c>
    </row>
    <row r="79" spans="8:9" ht="14.65" customHeight="1" x14ac:dyDescent="0.25">
      <c r="I79" s="86" t="s">
        <v>730</v>
      </c>
    </row>
    <row r="80" spans="8:9" s="150" customFormat="1" ht="14.65" customHeight="1" x14ac:dyDescent="0.25">
      <c r="I80" s="86" t="s">
        <v>732</v>
      </c>
    </row>
    <row r="81" spans="9:9" ht="14.65" customHeight="1" x14ac:dyDescent="0.25">
      <c r="I81" s="86" t="s">
        <v>731</v>
      </c>
    </row>
    <row r="82" spans="9:9" ht="14.65" customHeight="1" x14ac:dyDescent="0.25">
      <c r="I82" s="86" t="s">
        <v>739</v>
      </c>
    </row>
    <row r="83" spans="9:9" ht="14.65" customHeight="1" x14ac:dyDescent="0.25">
      <c r="I83" s="86" t="s">
        <v>736</v>
      </c>
    </row>
    <row r="84" spans="9:9" ht="14.65" customHeight="1" x14ac:dyDescent="0.25">
      <c r="I84" s="86" t="s">
        <v>770</v>
      </c>
    </row>
    <row r="85" spans="9:9" ht="14.65" customHeight="1" x14ac:dyDescent="0.25">
      <c r="I85" s="86" t="s">
        <v>851</v>
      </c>
    </row>
    <row r="86" spans="9:9" ht="14.65" customHeight="1" x14ac:dyDescent="0.25">
      <c r="I86" s="154" t="s">
        <v>850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2"/>
  <sheetViews>
    <sheetView workbookViewId="0">
      <selection activeCell="C115" sqref="C115:C121"/>
    </sheetView>
  </sheetViews>
  <sheetFormatPr defaultColWidth="8.7109375" defaultRowHeight="14.65" customHeight="1" x14ac:dyDescent="0.25"/>
  <cols>
    <col min="1" max="1" width="71.28515625" customWidth="1"/>
    <col min="2" max="2" width="12.7109375" customWidth="1"/>
    <col min="3" max="3" width="26.140625" bestFit="1" customWidth="1"/>
    <col min="4" max="4" width="26.5703125" bestFit="1" customWidth="1"/>
    <col min="5" max="5" width="16.7109375" customWidth="1"/>
    <col min="6" max="6" width="18" customWidth="1"/>
    <col min="7" max="7" width="22.42578125" bestFit="1" customWidth="1"/>
    <col min="8" max="8" width="16.7109375" customWidth="1"/>
    <col min="9" max="9" width="20.28515625" bestFit="1" customWidth="1"/>
  </cols>
  <sheetData>
    <row r="1" spans="1:9" ht="15" x14ac:dyDescent="0.25">
      <c r="A1" s="12" t="s">
        <v>178</v>
      </c>
      <c r="B1" s="15"/>
      <c r="C1" s="27"/>
      <c r="D1" s="28"/>
      <c r="E1" s="28"/>
      <c r="F1" s="28"/>
      <c r="G1" s="28"/>
      <c r="H1" s="28"/>
      <c r="I1" s="28"/>
    </row>
    <row r="2" spans="1:9" ht="15.75" thickBot="1" x14ac:dyDescent="0.3">
      <c r="A2" s="12" t="s">
        <v>180</v>
      </c>
      <c r="B2" s="15"/>
      <c r="C2" s="27"/>
      <c r="D2" s="28"/>
      <c r="E2" s="28"/>
      <c r="F2" s="28"/>
      <c r="G2" s="28"/>
      <c r="H2" s="28"/>
      <c r="I2" s="28"/>
    </row>
    <row r="3" spans="1:9" ht="16.5" thickTop="1" thickBot="1" x14ac:dyDescent="0.3">
      <c r="A3" s="29" t="s">
        <v>162</v>
      </c>
      <c r="B3" s="30" t="s">
        <v>167</v>
      </c>
      <c r="C3" s="31" t="s">
        <v>389</v>
      </c>
      <c r="D3" s="32" t="s">
        <v>209</v>
      </c>
      <c r="E3" s="33" t="s">
        <v>210</v>
      </c>
      <c r="F3" s="33" t="s">
        <v>256</v>
      </c>
      <c r="G3" s="34" t="s">
        <v>212</v>
      </c>
      <c r="H3" s="33" t="s">
        <v>213</v>
      </c>
      <c r="I3" s="33" t="s">
        <v>257</v>
      </c>
    </row>
    <row r="4" spans="1:9" ht="15" x14ac:dyDescent="0.25">
      <c r="A4" s="35" t="s">
        <v>94</v>
      </c>
      <c r="B4" s="36" t="s">
        <v>168</v>
      </c>
      <c r="C4" s="37" t="s">
        <v>1</v>
      </c>
      <c r="D4" s="38">
        <v>100000</v>
      </c>
      <c r="E4" s="38"/>
      <c r="F4" s="38"/>
      <c r="G4" s="38">
        <v>100000</v>
      </c>
      <c r="H4" s="38"/>
      <c r="I4" s="38"/>
    </row>
    <row r="5" spans="1:9" ht="15" x14ac:dyDescent="0.25">
      <c r="A5" s="35" t="s">
        <v>95</v>
      </c>
      <c r="B5" s="36" t="s">
        <v>168</v>
      </c>
      <c r="C5" s="37" t="s">
        <v>2</v>
      </c>
      <c r="D5" s="38">
        <v>25000</v>
      </c>
      <c r="E5" s="38"/>
      <c r="F5" s="38"/>
      <c r="G5" s="38">
        <v>25000</v>
      </c>
      <c r="H5" s="38"/>
      <c r="I5" s="38"/>
    </row>
    <row r="6" spans="1:9" ht="15" x14ac:dyDescent="0.25">
      <c r="A6" s="35" t="s">
        <v>96</v>
      </c>
      <c r="B6" s="36" t="s">
        <v>168</v>
      </c>
      <c r="C6" s="37" t="s">
        <v>3</v>
      </c>
      <c r="D6" s="38">
        <v>12000</v>
      </c>
      <c r="E6" s="38"/>
      <c r="F6" s="38"/>
      <c r="G6" s="38">
        <v>12000</v>
      </c>
      <c r="H6" s="38"/>
      <c r="I6" s="38"/>
    </row>
    <row r="7" spans="1:9" ht="15" x14ac:dyDescent="0.25">
      <c r="A7" s="35" t="s">
        <v>97</v>
      </c>
      <c r="B7" s="36" t="s">
        <v>169</v>
      </c>
      <c r="C7" s="37" t="s">
        <v>4</v>
      </c>
      <c r="D7" s="38">
        <v>1346.64</v>
      </c>
      <c r="E7" s="38"/>
      <c r="F7" s="38"/>
      <c r="G7" s="38">
        <v>1318.14</v>
      </c>
      <c r="H7" s="38"/>
      <c r="I7" s="38"/>
    </row>
    <row r="8" spans="1:9" ht="15" x14ac:dyDescent="0.25">
      <c r="A8" s="35" t="s">
        <v>98</v>
      </c>
      <c r="B8" s="36" t="s">
        <v>169</v>
      </c>
      <c r="C8" s="37" t="s">
        <v>5</v>
      </c>
      <c r="D8" s="38">
        <v>1346.64</v>
      </c>
      <c r="E8" s="38"/>
      <c r="F8" s="38"/>
      <c r="G8" s="38">
        <v>1318.14</v>
      </c>
      <c r="H8" s="38"/>
      <c r="I8" s="38"/>
    </row>
    <row r="9" spans="1:9" ht="15" x14ac:dyDescent="0.25">
      <c r="A9" s="35" t="s">
        <v>99</v>
      </c>
      <c r="B9" s="36" t="s">
        <v>169</v>
      </c>
      <c r="C9" s="37" t="s">
        <v>6</v>
      </c>
      <c r="D9" s="38">
        <v>1346.64</v>
      </c>
      <c r="E9" s="38"/>
      <c r="F9" s="38"/>
      <c r="G9" s="38">
        <v>1318.14</v>
      </c>
      <c r="H9" s="38"/>
      <c r="I9" s="38"/>
    </row>
    <row r="10" spans="1:9" ht="15" x14ac:dyDescent="0.25">
      <c r="A10" s="35" t="s">
        <v>100</v>
      </c>
      <c r="B10" s="36" t="s">
        <v>170</v>
      </c>
      <c r="C10" s="37" t="s">
        <v>164</v>
      </c>
      <c r="D10" s="38">
        <v>25.51</v>
      </c>
      <c r="E10" s="38"/>
      <c r="F10" s="38"/>
      <c r="G10" s="38">
        <v>24.97</v>
      </c>
      <c r="H10" s="38"/>
      <c r="I10" s="38"/>
    </row>
    <row r="11" spans="1:9" ht="15" x14ac:dyDescent="0.25">
      <c r="A11" s="35" t="s">
        <v>101</v>
      </c>
      <c r="B11" s="36" t="s">
        <v>170</v>
      </c>
      <c r="C11" s="37" t="s">
        <v>165</v>
      </c>
      <c r="D11" s="38">
        <v>25.51</v>
      </c>
      <c r="E11" s="38"/>
      <c r="F11" s="38"/>
      <c r="G11" s="38">
        <v>24.97</v>
      </c>
      <c r="H11" s="38"/>
      <c r="I11" s="38"/>
    </row>
    <row r="12" spans="1:9" ht="15" x14ac:dyDescent="0.25">
      <c r="A12" s="35" t="s">
        <v>102</v>
      </c>
      <c r="B12" s="36" t="s">
        <v>170</v>
      </c>
      <c r="C12" s="37" t="s">
        <v>166</v>
      </c>
      <c r="D12" s="38">
        <v>25.51</v>
      </c>
      <c r="E12" s="38"/>
      <c r="F12" s="38"/>
      <c r="G12" s="38">
        <v>24.97</v>
      </c>
      <c r="H12" s="38"/>
      <c r="I12" s="38"/>
    </row>
    <row r="13" spans="1:9" ht="15" x14ac:dyDescent="0.25">
      <c r="A13" s="35" t="s">
        <v>103</v>
      </c>
      <c r="B13" s="36" t="s">
        <v>169</v>
      </c>
      <c r="C13" s="37" t="s">
        <v>7</v>
      </c>
      <c r="D13" s="38">
        <v>1346.64</v>
      </c>
      <c r="E13" s="38"/>
      <c r="F13" s="38"/>
      <c r="G13" s="38">
        <v>1318.14</v>
      </c>
      <c r="H13" s="38"/>
      <c r="I13" s="38"/>
    </row>
    <row r="14" spans="1:9" ht="15" x14ac:dyDescent="0.25">
      <c r="A14" s="35" t="s">
        <v>104</v>
      </c>
      <c r="B14" s="36" t="s">
        <v>169</v>
      </c>
      <c r="C14" s="37" t="s">
        <v>8</v>
      </c>
      <c r="D14" s="38">
        <v>1346.64</v>
      </c>
      <c r="E14" s="38"/>
      <c r="F14" s="38"/>
      <c r="G14" s="38">
        <v>1318.14</v>
      </c>
      <c r="H14" s="38"/>
      <c r="I14" s="38"/>
    </row>
    <row r="15" spans="1:9" ht="15" x14ac:dyDescent="0.25">
      <c r="A15" s="35" t="s">
        <v>105</v>
      </c>
      <c r="B15" s="36" t="s">
        <v>169</v>
      </c>
      <c r="C15" s="37" t="s">
        <v>9</v>
      </c>
      <c r="D15" s="38">
        <v>1346.64</v>
      </c>
      <c r="E15" s="38"/>
      <c r="F15" s="38"/>
      <c r="G15" s="38">
        <v>1318.14</v>
      </c>
      <c r="H15" s="38"/>
      <c r="I15" s="38"/>
    </row>
    <row r="16" spans="1:9" ht="15" x14ac:dyDescent="0.25">
      <c r="A16" s="35" t="s">
        <v>106</v>
      </c>
      <c r="B16" s="36" t="s">
        <v>170</v>
      </c>
      <c r="C16" s="37" t="s">
        <v>10</v>
      </c>
      <c r="D16" s="38">
        <v>10.67</v>
      </c>
      <c r="E16" s="38"/>
      <c r="F16" s="38"/>
      <c r="G16" s="38">
        <v>17.57</v>
      </c>
      <c r="H16" s="38"/>
      <c r="I16" s="38"/>
    </row>
    <row r="17" spans="1:9" ht="15" x14ac:dyDescent="0.25">
      <c r="A17" s="35" t="s">
        <v>107</v>
      </c>
      <c r="B17" s="36" t="s">
        <v>170</v>
      </c>
      <c r="C17" s="37" t="s">
        <v>11</v>
      </c>
      <c r="D17" s="38">
        <v>10.67</v>
      </c>
      <c r="E17" s="38"/>
      <c r="F17" s="38"/>
      <c r="G17" s="38">
        <v>17.57</v>
      </c>
      <c r="H17" s="38"/>
      <c r="I17" s="38"/>
    </row>
    <row r="18" spans="1:9" ht="15" x14ac:dyDescent="0.25">
      <c r="A18" s="35" t="s">
        <v>108</v>
      </c>
      <c r="B18" s="36" t="s">
        <v>170</v>
      </c>
      <c r="C18" s="37" t="s">
        <v>12</v>
      </c>
      <c r="D18" s="38">
        <v>10.67</v>
      </c>
      <c r="E18" s="38"/>
      <c r="F18" s="38"/>
      <c r="G18" s="38">
        <v>17.57</v>
      </c>
      <c r="H18" s="38"/>
      <c r="I18" s="38"/>
    </row>
    <row r="19" spans="1:9" ht="15" x14ac:dyDescent="0.25">
      <c r="A19" s="35" t="s">
        <v>109</v>
      </c>
      <c r="B19" s="36" t="s">
        <v>168</v>
      </c>
      <c r="C19" s="37" t="s">
        <v>204</v>
      </c>
      <c r="D19" s="38">
        <v>7248</v>
      </c>
      <c r="E19" s="38"/>
      <c r="F19" s="38"/>
      <c r="G19" s="38">
        <v>7248</v>
      </c>
      <c r="H19" s="38"/>
      <c r="I19" s="38"/>
    </row>
    <row r="20" spans="1:9" ht="15" x14ac:dyDescent="0.25">
      <c r="A20" s="39" t="s">
        <v>263</v>
      </c>
      <c r="B20" s="40" t="s">
        <v>171</v>
      </c>
      <c r="C20" s="41" t="s">
        <v>379</v>
      </c>
      <c r="D20" s="42">
        <v>11.28</v>
      </c>
      <c r="E20" s="42">
        <f>D20*0.8</f>
        <v>9.0239999999999991</v>
      </c>
      <c r="F20" s="42"/>
      <c r="G20" s="42">
        <v>14.52</v>
      </c>
      <c r="H20" s="42">
        <f>G20*0.8</f>
        <v>11.616</v>
      </c>
      <c r="I20" s="38"/>
    </row>
    <row r="21" spans="1:9" ht="15" x14ac:dyDescent="0.25">
      <c r="A21" s="35" t="s">
        <v>264</v>
      </c>
      <c r="B21" s="36" t="s">
        <v>171</v>
      </c>
      <c r="C21" s="37" t="s">
        <v>14</v>
      </c>
      <c r="D21" s="38">
        <v>11.28</v>
      </c>
      <c r="E21" s="38">
        <f t="shared" ref="E21:E31" si="0">D21*0.8</f>
        <v>9.0239999999999991</v>
      </c>
      <c r="F21" s="38"/>
      <c r="G21" s="38">
        <v>14.52</v>
      </c>
      <c r="H21" s="38">
        <f t="shared" ref="H21:H31" si="1">G21*0.8</f>
        <v>11.616</v>
      </c>
      <c r="I21" s="38"/>
    </row>
    <row r="22" spans="1:9" ht="15" x14ac:dyDescent="0.25">
      <c r="A22" s="35" t="s">
        <v>265</v>
      </c>
      <c r="B22" s="36" t="s">
        <v>171</v>
      </c>
      <c r="C22" s="37" t="s">
        <v>15</v>
      </c>
      <c r="D22" s="38">
        <v>9.4</v>
      </c>
      <c r="E22" s="38">
        <f t="shared" si="0"/>
        <v>7.5200000000000005</v>
      </c>
      <c r="F22" s="38"/>
      <c r="G22" s="38">
        <v>11.88</v>
      </c>
      <c r="H22" s="38">
        <f t="shared" si="1"/>
        <v>9.5040000000000013</v>
      </c>
      <c r="I22" s="38"/>
    </row>
    <row r="23" spans="1:9" ht="15" x14ac:dyDescent="0.25">
      <c r="A23" s="35" t="s">
        <v>266</v>
      </c>
      <c r="B23" s="36" t="s">
        <v>171</v>
      </c>
      <c r="C23" s="41" t="s">
        <v>379</v>
      </c>
      <c r="D23" s="38">
        <v>9.4</v>
      </c>
      <c r="E23" s="38">
        <f t="shared" si="0"/>
        <v>7.5200000000000005</v>
      </c>
      <c r="F23" s="38"/>
      <c r="G23" s="38">
        <v>11.88</v>
      </c>
      <c r="H23" s="38">
        <f t="shared" si="1"/>
        <v>9.5040000000000013</v>
      </c>
      <c r="I23" s="38"/>
    </row>
    <row r="24" spans="1:9" ht="15" x14ac:dyDescent="0.25">
      <c r="A24" s="35" t="s">
        <v>267</v>
      </c>
      <c r="B24" s="36" t="s">
        <v>171</v>
      </c>
      <c r="C24" s="37" t="s">
        <v>17</v>
      </c>
      <c r="D24" s="38">
        <v>11.2</v>
      </c>
      <c r="E24" s="38">
        <f t="shared" si="0"/>
        <v>8.9599999999999991</v>
      </c>
      <c r="F24" s="38"/>
      <c r="G24" s="38">
        <v>14.41</v>
      </c>
      <c r="H24" s="38">
        <f t="shared" si="1"/>
        <v>11.528</v>
      </c>
      <c r="I24" s="38"/>
    </row>
    <row r="25" spans="1:9" ht="15" x14ac:dyDescent="0.25">
      <c r="A25" s="35" t="s">
        <v>268</v>
      </c>
      <c r="B25" s="36" t="s">
        <v>171</v>
      </c>
      <c r="C25" s="41" t="s">
        <v>379</v>
      </c>
      <c r="D25" s="38">
        <v>11.2</v>
      </c>
      <c r="E25" s="38">
        <f t="shared" si="0"/>
        <v>8.9599999999999991</v>
      </c>
      <c r="F25" s="38"/>
      <c r="G25" s="38">
        <v>14.41</v>
      </c>
      <c r="H25" s="38">
        <f t="shared" si="1"/>
        <v>11.528</v>
      </c>
      <c r="I25" s="38"/>
    </row>
    <row r="26" spans="1:9" ht="15" x14ac:dyDescent="0.25">
      <c r="A26" s="35" t="s">
        <v>259</v>
      </c>
      <c r="B26" s="36" t="s">
        <v>171</v>
      </c>
      <c r="C26" s="41" t="s">
        <v>380</v>
      </c>
      <c r="D26" s="38">
        <v>47.28</v>
      </c>
      <c r="E26" s="38">
        <f t="shared" si="0"/>
        <v>37.824000000000005</v>
      </c>
      <c r="F26" s="38"/>
      <c r="G26" s="38">
        <v>59.21</v>
      </c>
      <c r="H26" s="38">
        <f t="shared" si="1"/>
        <v>47.368000000000002</v>
      </c>
      <c r="I26" s="38"/>
    </row>
    <row r="27" spans="1:9" ht="15" x14ac:dyDescent="0.25">
      <c r="A27" s="35" t="s">
        <v>260</v>
      </c>
      <c r="B27" s="36" t="s">
        <v>171</v>
      </c>
      <c r="C27" s="41" t="s">
        <v>381</v>
      </c>
      <c r="D27" s="38">
        <v>47.28</v>
      </c>
      <c r="E27" s="38">
        <f t="shared" si="0"/>
        <v>37.824000000000005</v>
      </c>
      <c r="F27" s="38"/>
      <c r="G27" s="38">
        <v>59.21</v>
      </c>
      <c r="H27" s="38">
        <f t="shared" si="1"/>
        <v>47.368000000000002</v>
      </c>
      <c r="I27" s="38"/>
    </row>
    <row r="28" spans="1:9" ht="15" x14ac:dyDescent="0.25">
      <c r="A28" s="39" t="s">
        <v>261</v>
      </c>
      <c r="B28" s="40" t="s">
        <v>171</v>
      </c>
      <c r="C28" s="41" t="s">
        <v>380</v>
      </c>
      <c r="D28" s="42">
        <v>68.819999999999993</v>
      </c>
      <c r="E28" s="42">
        <f t="shared" si="0"/>
        <v>55.055999999999997</v>
      </c>
      <c r="F28" s="42"/>
      <c r="G28" s="42">
        <v>88.84</v>
      </c>
      <c r="H28" s="42">
        <f t="shared" si="1"/>
        <v>71.072000000000003</v>
      </c>
      <c r="I28" s="38"/>
    </row>
    <row r="29" spans="1:9" ht="15" x14ac:dyDescent="0.25">
      <c r="A29" s="39" t="s">
        <v>262</v>
      </c>
      <c r="B29" s="40" t="s">
        <v>171</v>
      </c>
      <c r="C29" s="41" t="s">
        <v>381</v>
      </c>
      <c r="D29" s="42">
        <v>68.819999999999993</v>
      </c>
      <c r="E29" s="42">
        <f t="shared" si="0"/>
        <v>55.055999999999997</v>
      </c>
      <c r="F29" s="42"/>
      <c r="G29" s="42">
        <v>88.84</v>
      </c>
      <c r="H29" s="42">
        <f t="shared" si="1"/>
        <v>71.072000000000003</v>
      </c>
      <c r="I29" s="38"/>
    </row>
    <row r="30" spans="1:9" ht="15" x14ac:dyDescent="0.25">
      <c r="A30" s="35" t="s">
        <v>269</v>
      </c>
      <c r="B30" s="36" t="s">
        <v>171</v>
      </c>
      <c r="C30" s="41" t="s">
        <v>380</v>
      </c>
      <c r="D30" s="38">
        <v>17.77</v>
      </c>
      <c r="E30" s="38">
        <f t="shared" si="0"/>
        <v>14.216000000000001</v>
      </c>
      <c r="F30" s="38"/>
      <c r="G30" s="38">
        <v>22.87</v>
      </c>
      <c r="H30" s="38">
        <f t="shared" si="1"/>
        <v>18.296000000000003</v>
      </c>
      <c r="I30" s="38"/>
    </row>
    <row r="31" spans="1:9" ht="13.5" customHeight="1" x14ac:dyDescent="0.25">
      <c r="A31" s="35" t="s">
        <v>270</v>
      </c>
      <c r="B31" s="36" t="s">
        <v>171</v>
      </c>
      <c r="C31" s="41" t="s">
        <v>381</v>
      </c>
      <c r="D31" s="38">
        <v>17.77</v>
      </c>
      <c r="E31" s="38">
        <f t="shared" si="0"/>
        <v>14.216000000000001</v>
      </c>
      <c r="F31" s="38"/>
      <c r="G31" s="38">
        <v>22.87</v>
      </c>
      <c r="H31" s="38">
        <f t="shared" si="1"/>
        <v>18.296000000000003</v>
      </c>
      <c r="I31" s="38"/>
    </row>
    <row r="32" spans="1:9" ht="15" x14ac:dyDescent="0.25">
      <c r="A32" s="35" t="s">
        <v>271</v>
      </c>
      <c r="B32" s="36" t="s">
        <v>171</v>
      </c>
      <c r="C32" s="41" t="s">
        <v>382</v>
      </c>
      <c r="D32" s="38">
        <v>49.5</v>
      </c>
      <c r="E32" s="38">
        <f>D32*0.8</f>
        <v>39.6</v>
      </c>
      <c r="F32" s="38"/>
      <c r="G32" s="38">
        <v>61.99</v>
      </c>
      <c r="H32" s="38">
        <f>G32*0.8</f>
        <v>49.592000000000006</v>
      </c>
      <c r="I32" s="38"/>
    </row>
    <row r="33" spans="1:9" ht="15" x14ac:dyDescent="0.25">
      <c r="A33" s="35" t="s">
        <v>272</v>
      </c>
      <c r="B33" s="36" t="s">
        <v>171</v>
      </c>
      <c r="C33" s="41" t="s">
        <v>383</v>
      </c>
      <c r="D33" s="38">
        <v>49.5</v>
      </c>
      <c r="E33" s="38">
        <f t="shared" ref="E33:E39" si="2">D33*0.8</f>
        <v>39.6</v>
      </c>
      <c r="F33" s="38"/>
      <c r="G33" s="38">
        <v>61.99</v>
      </c>
      <c r="H33" s="38">
        <f t="shared" ref="H33:H39" si="3">G33*0.8</f>
        <v>49.592000000000006</v>
      </c>
      <c r="I33" s="38"/>
    </row>
    <row r="34" spans="1:9" ht="15" x14ac:dyDescent="0.25">
      <c r="A34" s="39" t="s">
        <v>273</v>
      </c>
      <c r="B34" s="40" t="s">
        <v>171</v>
      </c>
      <c r="C34" s="41" t="s">
        <v>382</v>
      </c>
      <c r="D34" s="42">
        <v>72.05</v>
      </c>
      <c r="E34" s="42">
        <f t="shared" si="2"/>
        <v>57.64</v>
      </c>
      <c r="F34" s="42"/>
      <c r="G34" s="42">
        <v>93.02</v>
      </c>
      <c r="H34" s="42">
        <f t="shared" si="3"/>
        <v>74.415999999999997</v>
      </c>
      <c r="I34" s="38"/>
    </row>
    <row r="35" spans="1:9" ht="15" x14ac:dyDescent="0.25">
      <c r="A35" s="39" t="s">
        <v>274</v>
      </c>
      <c r="B35" s="40" t="s">
        <v>171</v>
      </c>
      <c r="C35" s="41" t="s">
        <v>383</v>
      </c>
      <c r="D35" s="42">
        <v>72.05</v>
      </c>
      <c r="E35" s="42">
        <f t="shared" si="2"/>
        <v>57.64</v>
      </c>
      <c r="F35" s="42"/>
      <c r="G35" s="42">
        <v>93.02</v>
      </c>
      <c r="H35" s="42">
        <f t="shared" si="3"/>
        <v>74.415999999999997</v>
      </c>
      <c r="I35" s="38"/>
    </row>
    <row r="36" spans="1:9" ht="15" x14ac:dyDescent="0.25">
      <c r="A36" s="35" t="s">
        <v>275</v>
      </c>
      <c r="B36" s="36" t="s">
        <v>171</v>
      </c>
      <c r="C36" s="41" t="s">
        <v>382</v>
      </c>
      <c r="D36" s="38">
        <v>11.77</v>
      </c>
      <c r="E36" s="38">
        <f t="shared" si="2"/>
        <v>9.4160000000000004</v>
      </c>
      <c r="F36" s="38"/>
      <c r="G36" s="38">
        <v>14.88</v>
      </c>
      <c r="H36" s="38">
        <f t="shared" si="3"/>
        <v>11.904000000000002</v>
      </c>
      <c r="I36" s="38"/>
    </row>
    <row r="37" spans="1:9" ht="15" x14ac:dyDescent="0.25">
      <c r="A37" s="35" t="s">
        <v>276</v>
      </c>
      <c r="B37" s="36" t="s">
        <v>171</v>
      </c>
      <c r="C37" s="41" t="s">
        <v>383</v>
      </c>
      <c r="D37" s="38">
        <v>11.77</v>
      </c>
      <c r="E37" s="38">
        <f t="shared" si="2"/>
        <v>9.4160000000000004</v>
      </c>
      <c r="F37" s="38"/>
      <c r="G37" s="38">
        <v>14.88</v>
      </c>
      <c r="H37" s="38">
        <f t="shared" si="3"/>
        <v>11.904000000000002</v>
      </c>
      <c r="I37" s="38" t="s">
        <v>215</v>
      </c>
    </row>
    <row r="38" spans="1:9" ht="15" x14ac:dyDescent="0.25">
      <c r="A38" s="35" t="s">
        <v>277</v>
      </c>
      <c r="B38" s="36" t="s">
        <v>171</v>
      </c>
      <c r="C38" s="41" t="s">
        <v>382</v>
      </c>
      <c r="D38" s="38">
        <v>16.91</v>
      </c>
      <c r="E38" s="38">
        <f t="shared" si="2"/>
        <v>13.528</v>
      </c>
      <c r="F38" s="38"/>
      <c r="G38" s="38">
        <v>21.18</v>
      </c>
      <c r="H38" s="38">
        <f t="shared" si="3"/>
        <v>16.943999999999999</v>
      </c>
      <c r="I38" s="38"/>
    </row>
    <row r="39" spans="1:9" ht="15" x14ac:dyDescent="0.25">
      <c r="A39" s="35" t="s">
        <v>278</v>
      </c>
      <c r="B39" s="36" t="s">
        <v>171</v>
      </c>
      <c r="C39" s="41" t="s">
        <v>383</v>
      </c>
      <c r="D39" s="38">
        <v>16.91</v>
      </c>
      <c r="E39" s="38">
        <f t="shared" si="2"/>
        <v>13.528</v>
      </c>
      <c r="F39" s="38"/>
      <c r="G39" s="38">
        <v>21.18</v>
      </c>
      <c r="H39" s="38">
        <f t="shared" si="3"/>
        <v>16.943999999999999</v>
      </c>
      <c r="I39" s="38"/>
    </row>
    <row r="40" spans="1:9" ht="15" x14ac:dyDescent="0.25">
      <c r="A40" s="39" t="s">
        <v>110</v>
      </c>
      <c r="B40" s="40" t="s">
        <v>171</v>
      </c>
      <c r="C40" s="47" t="s">
        <v>23</v>
      </c>
      <c r="D40" s="42">
        <v>44.54</v>
      </c>
      <c r="E40" s="42"/>
      <c r="F40" s="42"/>
      <c r="G40" s="42">
        <v>55.78</v>
      </c>
      <c r="H40" s="42"/>
      <c r="I40" s="38"/>
    </row>
    <row r="41" spans="1:9" ht="15" x14ac:dyDescent="0.25">
      <c r="A41" s="35" t="s">
        <v>111</v>
      </c>
      <c r="B41" s="36" t="s">
        <v>171</v>
      </c>
      <c r="C41" s="37" t="s">
        <v>24</v>
      </c>
      <c r="D41" s="38">
        <v>64.83</v>
      </c>
      <c r="E41" s="38"/>
      <c r="F41" s="38"/>
      <c r="G41" s="38">
        <v>83.69</v>
      </c>
      <c r="H41" s="38"/>
      <c r="I41" s="38"/>
    </row>
    <row r="42" spans="1:9" ht="15" x14ac:dyDescent="0.25">
      <c r="A42" s="35" t="s">
        <v>112</v>
      </c>
      <c r="B42" s="36" t="s">
        <v>171</v>
      </c>
      <c r="C42" s="37" t="s">
        <v>25</v>
      </c>
      <c r="D42" s="38">
        <v>39.99</v>
      </c>
      <c r="E42" s="38"/>
      <c r="F42" s="38">
        <f>D42*0.5</f>
        <v>19.995000000000001</v>
      </c>
      <c r="G42" s="38">
        <v>50.08</v>
      </c>
      <c r="H42" s="38"/>
      <c r="I42" s="38">
        <f>G42*0.5</f>
        <v>25.04</v>
      </c>
    </row>
    <row r="43" spans="1:9" ht="15" x14ac:dyDescent="0.25">
      <c r="A43" s="35" t="s">
        <v>113</v>
      </c>
      <c r="B43" s="36" t="s">
        <v>171</v>
      </c>
      <c r="C43" s="37" t="s">
        <v>26</v>
      </c>
      <c r="D43" s="38">
        <v>58.2</v>
      </c>
      <c r="E43" s="38"/>
      <c r="F43" s="38">
        <f>D43*0.5</f>
        <v>29.1</v>
      </c>
      <c r="G43" s="38">
        <v>75.14</v>
      </c>
      <c r="H43" s="38"/>
      <c r="I43" s="38">
        <f>G43*0.5</f>
        <v>37.57</v>
      </c>
    </row>
    <row r="44" spans="1:9" ht="15" x14ac:dyDescent="0.25">
      <c r="A44" s="35" t="s">
        <v>114</v>
      </c>
      <c r="B44" s="36" t="s">
        <v>171</v>
      </c>
      <c r="C44" s="37" t="s">
        <v>27</v>
      </c>
      <c r="D44" s="38">
        <v>39.99</v>
      </c>
      <c r="E44" s="38"/>
      <c r="F44" s="38"/>
      <c r="G44" s="38">
        <v>50.08</v>
      </c>
      <c r="H44" s="38"/>
      <c r="I44" s="38"/>
    </row>
    <row r="45" spans="1:9" ht="15" x14ac:dyDescent="0.25">
      <c r="A45" s="35" t="s">
        <v>115</v>
      </c>
      <c r="B45" s="36" t="s">
        <v>171</v>
      </c>
      <c r="C45" s="37" t="s">
        <v>28</v>
      </c>
      <c r="D45" s="38">
        <v>72.88</v>
      </c>
      <c r="E45" s="38"/>
      <c r="F45" s="38"/>
      <c r="G45" s="38">
        <v>75.069999999999993</v>
      </c>
      <c r="H45" s="38"/>
      <c r="I45" s="38"/>
    </row>
    <row r="46" spans="1:9" ht="15" x14ac:dyDescent="0.25">
      <c r="A46" s="35" t="s">
        <v>298</v>
      </c>
      <c r="B46" s="36" t="s">
        <v>168</v>
      </c>
      <c r="C46" s="37" t="s">
        <v>29</v>
      </c>
      <c r="D46" s="38">
        <v>12000</v>
      </c>
      <c r="E46" s="38"/>
      <c r="F46" s="38"/>
      <c r="G46" s="38">
        <v>12000</v>
      </c>
      <c r="H46" s="38"/>
      <c r="I46" s="38"/>
    </row>
    <row r="47" spans="1:9" ht="15" x14ac:dyDescent="0.25">
      <c r="A47" s="35" t="s">
        <v>299</v>
      </c>
      <c r="B47" s="36" t="s">
        <v>168</v>
      </c>
      <c r="C47" s="37" t="s">
        <v>30</v>
      </c>
      <c r="D47" s="38">
        <v>12000</v>
      </c>
      <c r="E47" s="38"/>
      <c r="F47" s="38"/>
      <c r="G47" s="38">
        <v>12000</v>
      </c>
      <c r="H47" s="38"/>
      <c r="I47" s="38"/>
    </row>
    <row r="48" spans="1:9" ht="15" x14ac:dyDescent="0.25">
      <c r="A48" s="35" t="s">
        <v>279</v>
      </c>
      <c r="B48" s="36" t="s">
        <v>169</v>
      </c>
      <c r="C48" s="37" t="s">
        <v>31</v>
      </c>
      <c r="D48" s="38">
        <v>474.23</v>
      </c>
      <c r="E48" s="38"/>
      <c r="F48" s="38"/>
      <c r="G48" s="38">
        <v>538.54</v>
      </c>
      <c r="H48" s="38"/>
      <c r="I48" s="38"/>
    </row>
    <row r="49" spans="1:9" ht="15" x14ac:dyDescent="0.25">
      <c r="A49" s="35" t="s">
        <v>280</v>
      </c>
      <c r="B49" s="36" t="s">
        <v>169</v>
      </c>
      <c r="C49" s="37" t="s">
        <v>32</v>
      </c>
      <c r="D49" s="38">
        <v>474.23</v>
      </c>
      <c r="E49" s="38"/>
      <c r="F49" s="38"/>
      <c r="G49" s="38">
        <v>538.54</v>
      </c>
      <c r="H49" s="38"/>
      <c r="I49" s="38"/>
    </row>
    <row r="50" spans="1:9" ht="15" x14ac:dyDescent="0.25">
      <c r="A50" s="35" t="s">
        <v>116</v>
      </c>
      <c r="B50" s="36" t="s">
        <v>169</v>
      </c>
      <c r="C50" s="37" t="s">
        <v>33</v>
      </c>
      <c r="D50" s="38">
        <v>655.37</v>
      </c>
      <c r="E50" s="38"/>
      <c r="F50" s="38"/>
      <c r="G50" s="38">
        <v>744.24</v>
      </c>
      <c r="H50" s="38"/>
      <c r="I50" s="38"/>
    </row>
    <row r="51" spans="1:9" ht="15" x14ac:dyDescent="0.25">
      <c r="A51" s="35" t="s">
        <v>117</v>
      </c>
      <c r="B51" s="36" t="s">
        <v>169</v>
      </c>
      <c r="C51" s="37" t="s">
        <v>34</v>
      </c>
      <c r="D51" s="38">
        <v>655.37</v>
      </c>
      <c r="E51" s="38"/>
      <c r="F51" s="38"/>
      <c r="G51" s="38">
        <v>744.24</v>
      </c>
      <c r="H51" s="38"/>
      <c r="I51" s="38"/>
    </row>
    <row r="52" spans="1:9" ht="15" x14ac:dyDescent="0.25">
      <c r="A52" s="35" t="s">
        <v>118</v>
      </c>
      <c r="B52" s="36" t="s">
        <v>169</v>
      </c>
      <c r="C52" s="37" t="s">
        <v>35</v>
      </c>
      <c r="D52" s="38">
        <v>1966.12</v>
      </c>
      <c r="E52" s="38"/>
      <c r="F52" s="38"/>
      <c r="G52" s="38">
        <v>2232.7199999999998</v>
      </c>
      <c r="H52" s="38"/>
      <c r="I52" s="38"/>
    </row>
    <row r="53" spans="1:9" ht="15" x14ac:dyDescent="0.25">
      <c r="A53" s="35" t="s">
        <v>119</v>
      </c>
      <c r="B53" s="36" t="s">
        <v>169</v>
      </c>
      <c r="C53" s="37" t="s">
        <v>36</v>
      </c>
      <c r="D53" s="38">
        <v>1966.12</v>
      </c>
      <c r="E53" s="38"/>
      <c r="F53" s="38"/>
      <c r="G53" s="38">
        <v>2232.7199999999998</v>
      </c>
      <c r="H53" s="38"/>
      <c r="I53" s="38"/>
    </row>
    <row r="54" spans="1:9" ht="15" x14ac:dyDescent="0.25">
      <c r="A54" s="35" t="s">
        <v>120</v>
      </c>
      <c r="B54" s="36" t="s">
        <v>169</v>
      </c>
      <c r="C54" s="37" t="s">
        <v>37</v>
      </c>
      <c r="D54" s="38">
        <v>1310.74</v>
      </c>
      <c r="E54" s="38"/>
      <c r="F54" s="38"/>
      <c r="G54" s="38">
        <v>1488.48</v>
      </c>
      <c r="H54" s="38"/>
      <c r="I54" s="38"/>
    </row>
    <row r="55" spans="1:9" ht="15" x14ac:dyDescent="0.25">
      <c r="A55" s="35" t="s">
        <v>121</v>
      </c>
      <c r="B55" s="36" t="s">
        <v>169</v>
      </c>
      <c r="C55" s="37" t="s">
        <v>38</v>
      </c>
      <c r="D55" s="38">
        <v>1310.74</v>
      </c>
      <c r="E55" s="38"/>
      <c r="F55" s="38"/>
      <c r="G55" s="38">
        <v>1488.48</v>
      </c>
      <c r="H55" s="38"/>
      <c r="I55" s="38"/>
    </row>
    <row r="56" spans="1:9" ht="15" x14ac:dyDescent="0.25">
      <c r="A56" s="39" t="s">
        <v>281</v>
      </c>
      <c r="B56" s="40" t="s">
        <v>173</v>
      </c>
      <c r="C56" s="41" t="s">
        <v>384</v>
      </c>
      <c r="D56" s="42">
        <v>603.89</v>
      </c>
      <c r="E56" s="42">
        <f>D56*0.8</f>
        <v>483.11200000000002</v>
      </c>
      <c r="F56" s="42"/>
      <c r="G56" s="42">
        <v>692.74</v>
      </c>
      <c r="H56" s="42">
        <f>G56*0.8</f>
        <v>554.19200000000001</v>
      </c>
      <c r="I56" s="38"/>
    </row>
    <row r="57" spans="1:9" ht="15" x14ac:dyDescent="0.25">
      <c r="A57" s="35" t="s">
        <v>282</v>
      </c>
      <c r="B57" s="36" t="s">
        <v>173</v>
      </c>
      <c r="C57" s="37" t="s">
        <v>40</v>
      </c>
      <c r="D57" s="38">
        <v>603.89</v>
      </c>
      <c r="E57" s="38">
        <f>D57*0.8</f>
        <v>483.11200000000002</v>
      </c>
      <c r="F57" s="38"/>
      <c r="G57" s="38">
        <v>692.74</v>
      </c>
      <c r="H57" s="38">
        <f>G57*0.8</f>
        <v>554.19200000000001</v>
      </c>
      <c r="I57" s="38"/>
    </row>
    <row r="58" spans="1:9" ht="15" x14ac:dyDescent="0.25">
      <c r="A58" s="35" t="s">
        <v>122</v>
      </c>
      <c r="B58" s="36" t="s">
        <v>171</v>
      </c>
      <c r="C58" s="37" t="s">
        <v>41</v>
      </c>
      <c r="D58" s="38">
        <v>81.92</v>
      </c>
      <c r="E58" s="38"/>
      <c r="F58" s="38"/>
      <c r="G58" s="38">
        <v>93.03</v>
      </c>
      <c r="H58" s="38"/>
      <c r="I58" s="38"/>
    </row>
    <row r="59" spans="1:9" ht="15" x14ac:dyDescent="0.25">
      <c r="A59" s="35" t="s">
        <v>123</v>
      </c>
      <c r="B59" s="36" t="s">
        <v>171</v>
      </c>
      <c r="C59" s="37" t="s">
        <v>42</v>
      </c>
      <c r="D59" s="38">
        <v>81.92</v>
      </c>
      <c r="E59" s="38"/>
      <c r="F59" s="38"/>
      <c r="G59" s="38">
        <v>93.03</v>
      </c>
      <c r="H59" s="38"/>
      <c r="I59" s="38"/>
    </row>
    <row r="60" spans="1:9" ht="15" x14ac:dyDescent="0.25">
      <c r="A60" s="39" t="s">
        <v>283</v>
      </c>
      <c r="B60" s="40" t="s">
        <v>171</v>
      </c>
      <c r="C60" s="41" t="s">
        <v>385</v>
      </c>
      <c r="D60" s="42">
        <v>63.53</v>
      </c>
      <c r="E60" s="42">
        <f>D60*0.8</f>
        <v>50.824000000000005</v>
      </c>
      <c r="F60" s="42"/>
      <c r="G60" s="42">
        <v>72.150000000000006</v>
      </c>
      <c r="H60" s="42">
        <f>G60*0.8</f>
        <v>57.720000000000006</v>
      </c>
      <c r="I60" s="38"/>
    </row>
    <row r="61" spans="1:9" ht="15" x14ac:dyDescent="0.25">
      <c r="A61" s="35" t="s">
        <v>284</v>
      </c>
      <c r="B61" s="36" t="s">
        <v>171</v>
      </c>
      <c r="C61" s="37" t="s">
        <v>44</v>
      </c>
      <c r="D61" s="38">
        <v>63.53</v>
      </c>
      <c r="E61" s="38">
        <f t="shared" ref="E61" si="4">D61*0.8</f>
        <v>50.824000000000005</v>
      </c>
      <c r="F61" s="38"/>
      <c r="G61" s="38">
        <v>72.150000000000006</v>
      </c>
      <c r="H61" s="38">
        <f t="shared" ref="H61" si="5">G61*0.8</f>
        <v>57.720000000000006</v>
      </c>
      <c r="I61" s="38"/>
    </row>
    <row r="62" spans="1:9" ht="15" x14ac:dyDescent="0.25">
      <c r="A62" s="35" t="s">
        <v>124</v>
      </c>
      <c r="B62" s="36" t="s">
        <v>169</v>
      </c>
      <c r="C62" s="37" t="s">
        <v>45</v>
      </c>
      <c r="D62" s="38">
        <v>399.92</v>
      </c>
      <c r="E62" s="38"/>
      <c r="F62" s="38"/>
      <c r="G62" s="38">
        <v>430.86</v>
      </c>
      <c r="H62" s="38"/>
      <c r="I62" s="38"/>
    </row>
    <row r="63" spans="1:9" ht="15" x14ac:dyDescent="0.25">
      <c r="A63" s="35" t="s">
        <v>125</v>
      </c>
      <c r="B63" s="36" t="s">
        <v>169</v>
      </c>
      <c r="C63" s="37" t="s">
        <v>46</v>
      </c>
      <c r="D63" s="38">
        <v>399.92</v>
      </c>
      <c r="E63" s="38"/>
      <c r="F63" s="38"/>
      <c r="G63" s="38">
        <v>430.86</v>
      </c>
      <c r="H63" s="38"/>
      <c r="I63" s="38"/>
    </row>
    <row r="64" spans="1:9" ht="15" x14ac:dyDescent="0.25">
      <c r="A64" s="35" t="s">
        <v>126</v>
      </c>
      <c r="B64" s="36" t="s">
        <v>169</v>
      </c>
      <c r="C64" s="37" t="s">
        <v>47</v>
      </c>
      <c r="D64" s="38">
        <v>399.92</v>
      </c>
      <c r="E64" s="38"/>
      <c r="F64" s="38"/>
      <c r="G64" s="38">
        <v>430.86</v>
      </c>
      <c r="H64" s="38"/>
      <c r="I64" s="38"/>
    </row>
    <row r="65" spans="1:9" ht="15" x14ac:dyDescent="0.25">
      <c r="A65" s="35" t="s">
        <v>127</v>
      </c>
      <c r="B65" s="36" t="s">
        <v>168</v>
      </c>
      <c r="C65" s="37" t="s">
        <v>48</v>
      </c>
      <c r="D65" s="38">
        <v>15000</v>
      </c>
      <c r="E65" s="38"/>
      <c r="F65" s="38"/>
      <c r="G65" s="38">
        <v>15000</v>
      </c>
      <c r="H65" s="38"/>
      <c r="I65" s="38"/>
    </row>
    <row r="66" spans="1:9" ht="15" x14ac:dyDescent="0.25">
      <c r="A66" s="35" t="s">
        <v>128</v>
      </c>
      <c r="B66" s="36" t="s">
        <v>168</v>
      </c>
      <c r="C66" s="37" t="s">
        <v>49</v>
      </c>
      <c r="D66" s="38">
        <v>15000</v>
      </c>
      <c r="E66" s="38"/>
      <c r="F66" s="38"/>
      <c r="G66" s="38">
        <v>15000</v>
      </c>
      <c r="H66" s="38"/>
      <c r="I66" s="38"/>
    </row>
    <row r="67" spans="1:9" ht="15" x14ac:dyDescent="0.25">
      <c r="A67" s="35" t="s">
        <v>129</v>
      </c>
      <c r="B67" s="36" t="s">
        <v>168</v>
      </c>
      <c r="C67" s="37" t="s">
        <v>50</v>
      </c>
      <c r="D67" s="38">
        <v>15000</v>
      </c>
      <c r="E67" s="38"/>
      <c r="F67" s="38"/>
      <c r="G67" s="38">
        <v>15000</v>
      </c>
      <c r="H67" s="38"/>
      <c r="I67" s="38"/>
    </row>
    <row r="68" spans="1:9" ht="15" x14ac:dyDescent="0.25">
      <c r="A68" s="35" t="s">
        <v>130</v>
      </c>
      <c r="B68" s="36" t="s">
        <v>171</v>
      </c>
      <c r="C68" s="37" t="s">
        <v>51</v>
      </c>
      <c r="D68" s="38">
        <v>52.39</v>
      </c>
      <c r="E68" s="38"/>
      <c r="F68" s="38"/>
      <c r="G68" s="38">
        <v>52.39</v>
      </c>
      <c r="H68" s="38"/>
      <c r="I68" s="38"/>
    </row>
    <row r="69" spans="1:9" ht="15" x14ac:dyDescent="0.25">
      <c r="A69" s="35" t="s">
        <v>131</v>
      </c>
      <c r="B69" s="36" t="s">
        <v>171</v>
      </c>
      <c r="C69" s="37" t="s">
        <v>52</v>
      </c>
      <c r="D69" s="38">
        <v>52.39</v>
      </c>
      <c r="E69" s="38"/>
      <c r="F69" s="38"/>
      <c r="G69" s="38">
        <v>52.39</v>
      </c>
      <c r="H69" s="38"/>
      <c r="I69" s="38"/>
    </row>
    <row r="70" spans="1:9" ht="15" x14ac:dyDescent="0.25">
      <c r="A70" s="35" t="s">
        <v>132</v>
      </c>
      <c r="B70" s="36" t="s">
        <v>171</v>
      </c>
      <c r="C70" s="37" t="s">
        <v>53</v>
      </c>
      <c r="D70" s="38">
        <v>52.39</v>
      </c>
      <c r="E70" s="38"/>
      <c r="F70" s="38"/>
      <c r="G70" s="38">
        <v>52.39</v>
      </c>
      <c r="H70" s="38"/>
      <c r="I70" s="38"/>
    </row>
    <row r="71" spans="1:9" ht="15" x14ac:dyDescent="0.25">
      <c r="A71" s="35" t="s">
        <v>133</v>
      </c>
      <c r="B71" s="36" t="s">
        <v>168</v>
      </c>
      <c r="C71" s="37" t="s">
        <v>54</v>
      </c>
      <c r="D71" s="38">
        <v>500</v>
      </c>
      <c r="E71" s="38"/>
      <c r="F71" s="38"/>
      <c r="G71" s="38">
        <v>500</v>
      </c>
      <c r="H71" s="38"/>
      <c r="I71" s="38"/>
    </row>
    <row r="72" spans="1:9" ht="15" x14ac:dyDescent="0.25">
      <c r="A72" s="35" t="s">
        <v>134</v>
      </c>
      <c r="B72" s="36" t="s">
        <v>168</v>
      </c>
      <c r="C72" s="37" t="s">
        <v>55</v>
      </c>
      <c r="D72" s="38">
        <v>500</v>
      </c>
      <c r="E72" s="38"/>
      <c r="F72" s="38"/>
      <c r="G72" s="38">
        <v>500</v>
      </c>
      <c r="H72" s="38"/>
      <c r="I72" s="38"/>
    </row>
    <row r="73" spans="1:9" ht="15" x14ac:dyDescent="0.25">
      <c r="A73" s="35" t="s">
        <v>135</v>
      </c>
      <c r="B73" s="36" t="s">
        <v>168</v>
      </c>
      <c r="C73" s="37" t="s">
        <v>56</v>
      </c>
      <c r="D73" s="38">
        <v>500</v>
      </c>
      <c r="E73" s="38"/>
      <c r="F73" s="38"/>
      <c r="G73" s="38">
        <v>500</v>
      </c>
      <c r="H73" s="38"/>
      <c r="I73" s="38"/>
    </row>
    <row r="74" spans="1:9" ht="15" x14ac:dyDescent="0.25">
      <c r="A74" s="35" t="s">
        <v>136</v>
      </c>
      <c r="B74" s="36" t="s">
        <v>171</v>
      </c>
      <c r="C74" s="37" t="s">
        <v>57</v>
      </c>
      <c r="D74" s="38">
        <v>57.21</v>
      </c>
      <c r="E74" s="38"/>
      <c r="F74" s="38"/>
      <c r="G74" s="38">
        <v>64.97</v>
      </c>
      <c r="H74" s="38"/>
      <c r="I74" s="38"/>
    </row>
    <row r="75" spans="1:9" ht="15" x14ac:dyDescent="0.25">
      <c r="A75" s="35" t="s">
        <v>137</v>
      </c>
      <c r="B75" s="36" t="s">
        <v>171</v>
      </c>
      <c r="C75" s="37" t="s">
        <v>58</v>
      </c>
      <c r="D75" s="38">
        <v>57.21</v>
      </c>
      <c r="E75" s="38"/>
      <c r="F75" s="38"/>
      <c r="G75" s="38">
        <v>64.97</v>
      </c>
      <c r="H75" s="38"/>
      <c r="I75" s="38"/>
    </row>
    <row r="76" spans="1:9" ht="15" x14ac:dyDescent="0.25">
      <c r="A76" s="35" t="s">
        <v>138</v>
      </c>
      <c r="B76" s="36" t="s">
        <v>171</v>
      </c>
      <c r="C76" s="37" t="s">
        <v>59</v>
      </c>
      <c r="D76" s="38">
        <v>57.21</v>
      </c>
      <c r="E76" s="38"/>
      <c r="F76" s="38"/>
      <c r="G76" s="38">
        <v>64.97</v>
      </c>
      <c r="H76" s="38"/>
      <c r="I76" s="38"/>
    </row>
    <row r="77" spans="1:9" ht="15" x14ac:dyDescent="0.25">
      <c r="A77" s="35" t="s">
        <v>285</v>
      </c>
      <c r="B77" s="36" t="s">
        <v>170</v>
      </c>
      <c r="C77" s="37" t="s">
        <v>60</v>
      </c>
      <c r="D77" s="38">
        <v>21.68</v>
      </c>
      <c r="E77" s="38"/>
      <c r="F77" s="38">
        <f>D77*0.5</f>
        <v>10.84</v>
      </c>
      <c r="G77" s="38">
        <v>23.22</v>
      </c>
      <c r="H77" s="38"/>
      <c r="I77" s="38">
        <f>G77*0.5</f>
        <v>11.61</v>
      </c>
    </row>
    <row r="78" spans="1:9" ht="15" x14ac:dyDescent="0.25">
      <c r="A78" s="35" t="s">
        <v>286</v>
      </c>
      <c r="B78" s="36" t="s">
        <v>170</v>
      </c>
      <c r="C78" s="37" t="s">
        <v>61</v>
      </c>
      <c r="D78" s="38">
        <v>21.68</v>
      </c>
      <c r="E78" s="38"/>
      <c r="F78" s="38">
        <f t="shared" ref="F78:F79" si="6">D78*0.5</f>
        <v>10.84</v>
      </c>
      <c r="G78" s="38">
        <v>23.22</v>
      </c>
      <c r="H78" s="38"/>
      <c r="I78" s="38">
        <f t="shared" ref="I78:I79" si="7">G78*0.5</f>
        <v>11.61</v>
      </c>
    </row>
    <row r="79" spans="1:9" ht="15" x14ac:dyDescent="0.25">
      <c r="A79" s="35" t="s">
        <v>175</v>
      </c>
      <c r="B79" s="36" t="s">
        <v>170</v>
      </c>
      <c r="C79" s="37" t="s">
        <v>176</v>
      </c>
      <c r="D79" s="38">
        <v>21.68</v>
      </c>
      <c r="E79" s="38"/>
      <c r="F79" s="38">
        <f t="shared" si="6"/>
        <v>10.84</v>
      </c>
      <c r="G79" s="38">
        <v>23.22</v>
      </c>
      <c r="H79" s="38"/>
      <c r="I79" s="38">
        <f t="shared" si="7"/>
        <v>11.61</v>
      </c>
    </row>
    <row r="80" spans="1:9" ht="15" x14ac:dyDescent="0.25">
      <c r="A80" s="14" t="s">
        <v>199</v>
      </c>
      <c r="B80" s="36" t="s">
        <v>170</v>
      </c>
      <c r="C80" s="37" t="s">
        <v>204</v>
      </c>
      <c r="D80" s="38">
        <v>15.31</v>
      </c>
      <c r="E80" s="38"/>
      <c r="F80" s="38"/>
      <c r="G80" s="38">
        <v>16.170000000000002</v>
      </c>
      <c r="H80" s="38"/>
      <c r="I80" s="38"/>
    </row>
    <row r="81" spans="1:9" ht="15" x14ac:dyDescent="0.25">
      <c r="A81" s="14" t="s">
        <v>200</v>
      </c>
      <c r="B81" s="36" t="s">
        <v>170</v>
      </c>
      <c r="C81" s="37" t="s">
        <v>204</v>
      </c>
      <c r="D81" s="38">
        <v>15.31</v>
      </c>
      <c r="E81" s="38"/>
      <c r="F81" s="38"/>
      <c r="G81" s="38">
        <v>16.170000000000002</v>
      </c>
      <c r="H81" s="38"/>
      <c r="I81" s="38"/>
    </row>
    <row r="82" spans="1:9" ht="15" x14ac:dyDescent="0.25">
      <c r="A82" s="14" t="s">
        <v>200</v>
      </c>
      <c r="B82" s="36" t="s">
        <v>170</v>
      </c>
      <c r="C82" s="37" t="s">
        <v>204</v>
      </c>
      <c r="D82" s="38">
        <v>15.31</v>
      </c>
      <c r="E82" s="38"/>
      <c r="F82" s="38"/>
      <c r="G82" s="38">
        <v>16.170000000000002</v>
      </c>
      <c r="H82" s="38"/>
      <c r="I82" s="38"/>
    </row>
    <row r="83" spans="1:9" ht="15" x14ac:dyDescent="0.25">
      <c r="A83" s="35" t="s">
        <v>287</v>
      </c>
      <c r="B83" s="36" t="s">
        <v>170</v>
      </c>
      <c r="C83" s="37" t="s">
        <v>62</v>
      </c>
      <c r="D83" s="38">
        <v>18.13</v>
      </c>
      <c r="E83" s="38"/>
      <c r="F83" s="38">
        <f>D83*0.5</f>
        <v>9.0649999999999995</v>
      </c>
      <c r="G83" s="38">
        <v>19.440000000000001</v>
      </c>
      <c r="H83" s="38"/>
      <c r="I83" s="38">
        <f>G83*0.5</f>
        <v>9.7200000000000006</v>
      </c>
    </row>
    <row r="84" spans="1:9" ht="15" x14ac:dyDescent="0.25">
      <c r="A84" s="35" t="s">
        <v>288</v>
      </c>
      <c r="B84" s="36" t="s">
        <v>170</v>
      </c>
      <c r="C84" s="37" t="s">
        <v>63</v>
      </c>
      <c r="D84" s="38">
        <v>18.13</v>
      </c>
      <c r="E84" s="38"/>
      <c r="F84" s="38">
        <f>D84*0.5</f>
        <v>9.0649999999999995</v>
      </c>
      <c r="G84" s="38">
        <v>19.440000000000001</v>
      </c>
      <c r="H84" s="38"/>
      <c r="I84" s="38">
        <f>G84*0.5</f>
        <v>9.7200000000000006</v>
      </c>
    </row>
    <row r="85" spans="1:9" ht="15" x14ac:dyDescent="0.25">
      <c r="A85" s="35" t="s">
        <v>139</v>
      </c>
      <c r="B85" s="36" t="s">
        <v>170</v>
      </c>
      <c r="C85" s="37" t="s">
        <v>204</v>
      </c>
      <c r="D85" s="38">
        <v>15.29</v>
      </c>
      <c r="E85" s="38"/>
      <c r="F85" s="38"/>
      <c r="G85" s="38">
        <v>15.75</v>
      </c>
      <c r="H85" s="38"/>
      <c r="I85" s="38"/>
    </row>
    <row r="86" spans="1:9" ht="15" x14ac:dyDescent="0.25">
      <c r="A86" s="35" t="s">
        <v>140</v>
      </c>
      <c r="B86" s="36" t="s">
        <v>168</v>
      </c>
      <c r="C86" s="37" t="s">
        <v>204</v>
      </c>
      <c r="D86" s="38">
        <v>396000</v>
      </c>
      <c r="E86" s="38"/>
      <c r="F86" s="38"/>
      <c r="G86" s="38">
        <v>396000</v>
      </c>
      <c r="H86" s="38"/>
      <c r="I86" s="38"/>
    </row>
    <row r="87" spans="1:9" ht="15" x14ac:dyDescent="0.25">
      <c r="A87" s="35" t="s">
        <v>141</v>
      </c>
      <c r="B87" s="36" t="s">
        <v>168</v>
      </c>
      <c r="C87" s="37" t="s">
        <v>64</v>
      </c>
      <c r="D87" s="38">
        <v>500</v>
      </c>
      <c r="E87" s="38"/>
      <c r="F87" s="38"/>
      <c r="G87" s="38">
        <v>500</v>
      </c>
      <c r="H87" s="38"/>
      <c r="I87" s="38"/>
    </row>
    <row r="88" spans="1:9" ht="15" x14ac:dyDescent="0.25">
      <c r="A88" s="35" t="s">
        <v>142</v>
      </c>
      <c r="B88" s="36" t="s">
        <v>168</v>
      </c>
      <c r="C88" s="37" t="s">
        <v>65</v>
      </c>
      <c r="D88" s="38">
        <v>500</v>
      </c>
      <c r="E88" s="38"/>
      <c r="F88" s="38"/>
      <c r="G88" s="38">
        <v>500</v>
      </c>
      <c r="H88" s="38"/>
      <c r="I88" s="38"/>
    </row>
    <row r="89" spans="1:9" ht="15" x14ac:dyDescent="0.25">
      <c r="A89" s="35" t="s">
        <v>143</v>
      </c>
      <c r="B89" s="36" t="s">
        <v>168</v>
      </c>
      <c r="C89" s="37" t="s">
        <v>66</v>
      </c>
      <c r="D89" s="38">
        <v>500</v>
      </c>
      <c r="E89" s="38"/>
      <c r="F89" s="38"/>
      <c r="G89" s="38">
        <v>500</v>
      </c>
      <c r="H89" s="38"/>
      <c r="I89" s="38"/>
    </row>
    <row r="90" spans="1:9" ht="15" x14ac:dyDescent="0.25">
      <c r="A90" s="35" t="s">
        <v>144</v>
      </c>
      <c r="B90" s="36" t="s">
        <v>170</v>
      </c>
      <c r="C90" s="37" t="s">
        <v>386</v>
      </c>
      <c r="D90" s="38">
        <v>8.31</v>
      </c>
      <c r="E90" s="38">
        <f>D90</f>
        <v>8.31</v>
      </c>
      <c r="F90" s="38">
        <f>D90*0.5</f>
        <v>4.1550000000000002</v>
      </c>
      <c r="G90" s="38">
        <v>8.31</v>
      </c>
      <c r="H90" s="38">
        <f>G90</f>
        <v>8.31</v>
      </c>
      <c r="I90" s="38">
        <f>G90*0.5</f>
        <v>4.1550000000000002</v>
      </c>
    </row>
    <row r="91" spans="1:9" ht="15" x14ac:dyDescent="0.25">
      <c r="A91" s="35" t="s">
        <v>145</v>
      </c>
      <c r="B91" s="36" t="s">
        <v>170</v>
      </c>
      <c r="C91" s="37" t="s">
        <v>387</v>
      </c>
      <c r="D91" s="38">
        <v>8.31</v>
      </c>
      <c r="E91" s="38">
        <f t="shared" ref="E91:E95" si="8">D91</f>
        <v>8.31</v>
      </c>
      <c r="F91" s="38">
        <f t="shared" ref="F91:F95" si="9">D91*0.5</f>
        <v>4.1550000000000002</v>
      </c>
      <c r="G91" s="38">
        <v>8.31</v>
      </c>
      <c r="H91" s="38">
        <f t="shared" ref="H91:H95" si="10">G91</f>
        <v>8.31</v>
      </c>
      <c r="I91" s="38">
        <f t="shared" ref="I91:I95" si="11">G91*0.5</f>
        <v>4.1550000000000002</v>
      </c>
    </row>
    <row r="92" spans="1:9" ht="15" x14ac:dyDescent="0.25">
      <c r="A92" s="35" t="s">
        <v>146</v>
      </c>
      <c r="B92" s="36" t="s">
        <v>170</v>
      </c>
      <c r="C92" s="37" t="s">
        <v>388</v>
      </c>
      <c r="D92" s="38">
        <v>8.31</v>
      </c>
      <c r="E92" s="38">
        <f t="shared" si="8"/>
        <v>8.31</v>
      </c>
      <c r="F92" s="38">
        <f t="shared" si="9"/>
        <v>4.1550000000000002</v>
      </c>
      <c r="G92" s="38">
        <v>8.31</v>
      </c>
      <c r="H92" s="38">
        <f t="shared" si="10"/>
        <v>8.31</v>
      </c>
      <c r="I92" s="38">
        <f t="shared" si="11"/>
        <v>4.1550000000000002</v>
      </c>
    </row>
    <row r="93" spans="1:9" ht="15" x14ac:dyDescent="0.25">
      <c r="A93" s="7" t="s">
        <v>557</v>
      </c>
      <c r="B93" s="36" t="s">
        <v>170</v>
      </c>
      <c r="C93" s="37" t="s">
        <v>386</v>
      </c>
      <c r="D93" s="38">
        <v>11.07</v>
      </c>
      <c r="E93" s="38">
        <f>D93</f>
        <v>11.07</v>
      </c>
      <c r="F93" s="38">
        <f>D93*0.5</f>
        <v>5.5350000000000001</v>
      </c>
      <c r="G93" s="38">
        <v>11.07</v>
      </c>
      <c r="H93" s="38">
        <f>G93</f>
        <v>11.07</v>
      </c>
      <c r="I93" s="38">
        <f>G93*0.5</f>
        <v>5.5350000000000001</v>
      </c>
    </row>
    <row r="94" spans="1:9" ht="15" x14ac:dyDescent="0.25">
      <c r="A94" s="7" t="s">
        <v>558</v>
      </c>
      <c r="B94" s="36" t="s">
        <v>170</v>
      </c>
      <c r="C94" s="37" t="s">
        <v>387</v>
      </c>
      <c r="D94" s="38">
        <v>11.07</v>
      </c>
      <c r="E94" s="38">
        <f t="shared" si="8"/>
        <v>11.07</v>
      </c>
      <c r="F94" s="38">
        <f t="shared" si="9"/>
        <v>5.5350000000000001</v>
      </c>
      <c r="G94" s="38">
        <v>11.07</v>
      </c>
      <c r="H94" s="38">
        <f t="shared" si="10"/>
        <v>11.07</v>
      </c>
      <c r="I94" s="38">
        <f t="shared" si="11"/>
        <v>5.5350000000000001</v>
      </c>
    </row>
    <row r="95" spans="1:9" ht="15" x14ac:dyDescent="0.25">
      <c r="A95" s="7" t="s">
        <v>559</v>
      </c>
      <c r="B95" s="36" t="s">
        <v>170</v>
      </c>
      <c r="C95" s="37" t="s">
        <v>388</v>
      </c>
      <c r="D95" s="38">
        <v>11.07</v>
      </c>
      <c r="E95" s="38">
        <f t="shared" si="8"/>
        <v>11.07</v>
      </c>
      <c r="F95" s="38">
        <f t="shared" si="9"/>
        <v>5.5350000000000001</v>
      </c>
      <c r="G95" s="38">
        <v>11.07</v>
      </c>
      <c r="H95" s="38">
        <f t="shared" si="10"/>
        <v>11.07</v>
      </c>
      <c r="I95" s="38">
        <f t="shared" si="11"/>
        <v>5.5350000000000001</v>
      </c>
    </row>
    <row r="96" spans="1:9" ht="15" x14ac:dyDescent="0.25">
      <c r="A96" s="35" t="s">
        <v>147</v>
      </c>
      <c r="B96" s="36" t="s">
        <v>168</v>
      </c>
      <c r="C96" s="37" t="s">
        <v>73</v>
      </c>
      <c r="D96" s="38">
        <v>100000</v>
      </c>
      <c r="E96" s="38"/>
      <c r="F96" s="38"/>
      <c r="G96" s="38">
        <v>100000</v>
      </c>
      <c r="H96" s="38"/>
      <c r="I96" s="38"/>
    </row>
    <row r="97" spans="1:9" ht="15" x14ac:dyDescent="0.25">
      <c r="A97" s="35" t="s">
        <v>148</v>
      </c>
      <c r="B97" s="36" t="s">
        <v>168</v>
      </c>
      <c r="C97" s="37" t="s">
        <v>204</v>
      </c>
      <c r="D97" s="38">
        <v>20000</v>
      </c>
      <c r="E97" s="38"/>
      <c r="F97" s="38"/>
      <c r="G97" s="38">
        <v>20000</v>
      </c>
      <c r="H97" s="38"/>
      <c r="I97" s="38"/>
    </row>
    <row r="98" spans="1:9" ht="15" x14ac:dyDescent="0.25">
      <c r="A98" s="35" t="s">
        <v>177</v>
      </c>
      <c r="B98" s="36" t="s">
        <v>168</v>
      </c>
      <c r="C98" s="37" t="s">
        <v>74</v>
      </c>
      <c r="D98" s="38">
        <v>20000</v>
      </c>
      <c r="E98" s="38"/>
      <c r="F98" s="38"/>
      <c r="G98" s="38">
        <v>20000</v>
      </c>
      <c r="H98" s="38"/>
      <c r="I98" s="38"/>
    </row>
    <row r="99" spans="1:9" ht="15" x14ac:dyDescent="0.25">
      <c r="A99" s="35" t="s">
        <v>289</v>
      </c>
      <c r="B99" s="36" t="s">
        <v>168</v>
      </c>
      <c r="C99" s="37" t="s">
        <v>75</v>
      </c>
      <c r="D99" s="38">
        <v>7248</v>
      </c>
      <c r="E99" s="38"/>
      <c r="F99" s="38"/>
      <c r="G99" s="38">
        <v>7248</v>
      </c>
      <c r="H99" s="38"/>
      <c r="I99" s="38"/>
    </row>
    <row r="100" spans="1:9" ht="15" x14ac:dyDescent="0.25">
      <c r="A100" s="35" t="s">
        <v>290</v>
      </c>
      <c r="B100" s="36" t="s">
        <v>168</v>
      </c>
      <c r="C100" s="37" t="s">
        <v>76</v>
      </c>
      <c r="D100" s="38">
        <v>7248</v>
      </c>
      <c r="E100" s="38"/>
      <c r="F100" s="38"/>
      <c r="G100" s="38">
        <v>7248</v>
      </c>
      <c r="H100" s="38"/>
      <c r="I100" s="38"/>
    </row>
    <row r="101" spans="1:9" ht="15" x14ac:dyDescent="0.25">
      <c r="A101" s="35" t="s">
        <v>291</v>
      </c>
      <c r="B101" s="36" t="s">
        <v>168</v>
      </c>
      <c r="C101" s="37" t="s">
        <v>77</v>
      </c>
      <c r="D101" s="38">
        <v>7248</v>
      </c>
      <c r="E101" s="38"/>
      <c r="F101" s="38"/>
      <c r="G101" s="38">
        <v>7248</v>
      </c>
      <c r="H101" s="38"/>
      <c r="I101" s="38"/>
    </row>
    <row r="102" spans="1:9" ht="15" x14ac:dyDescent="0.25">
      <c r="A102" s="35" t="s">
        <v>292</v>
      </c>
      <c r="B102" s="36" t="s">
        <v>172</v>
      </c>
      <c r="C102" s="37" t="s">
        <v>78</v>
      </c>
      <c r="D102" s="38">
        <v>380.12</v>
      </c>
      <c r="E102" s="38"/>
      <c r="F102" s="38"/>
      <c r="G102" s="38">
        <v>407.81</v>
      </c>
      <c r="H102" s="38"/>
      <c r="I102" s="38"/>
    </row>
    <row r="103" spans="1:9" ht="15" x14ac:dyDescent="0.25">
      <c r="A103" s="35" t="s">
        <v>293</v>
      </c>
      <c r="B103" s="36" t="s">
        <v>172</v>
      </c>
      <c r="C103" s="37" t="s">
        <v>79</v>
      </c>
      <c r="D103" s="38">
        <v>380.12</v>
      </c>
      <c r="E103" s="38"/>
      <c r="F103" s="38"/>
      <c r="G103" s="38">
        <v>407.81</v>
      </c>
      <c r="H103" s="38"/>
      <c r="I103" s="38"/>
    </row>
    <row r="104" spans="1:9" ht="15" x14ac:dyDescent="0.25">
      <c r="A104" s="35" t="s">
        <v>294</v>
      </c>
      <c r="B104" s="36" t="s">
        <v>172</v>
      </c>
      <c r="C104" s="37" t="s">
        <v>80</v>
      </c>
      <c r="D104" s="38">
        <v>380.12</v>
      </c>
      <c r="E104" s="38"/>
      <c r="F104" s="38"/>
      <c r="G104" s="38">
        <v>407.81</v>
      </c>
      <c r="H104" s="38"/>
      <c r="I104" s="38"/>
    </row>
    <row r="105" spans="1:9" ht="15" x14ac:dyDescent="0.25">
      <c r="A105" s="35" t="s">
        <v>295</v>
      </c>
      <c r="B105" s="36" t="s">
        <v>171</v>
      </c>
      <c r="C105" s="37" t="s">
        <v>81</v>
      </c>
      <c r="D105" s="38">
        <v>27.29</v>
      </c>
      <c r="E105" s="38"/>
      <c r="F105" s="38"/>
      <c r="G105" s="38">
        <v>27.37</v>
      </c>
      <c r="H105" s="38"/>
      <c r="I105" s="38"/>
    </row>
    <row r="106" spans="1:9" ht="15" x14ac:dyDescent="0.25">
      <c r="A106" s="35" t="s">
        <v>296</v>
      </c>
      <c r="B106" s="36" t="s">
        <v>171</v>
      </c>
      <c r="C106" s="37" t="s">
        <v>82</v>
      </c>
      <c r="D106" s="38">
        <v>27.29</v>
      </c>
      <c r="E106" s="38"/>
      <c r="F106" s="38"/>
      <c r="G106" s="38">
        <v>27.37</v>
      </c>
      <c r="H106" s="38"/>
      <c r="I106" s="38"/>
    </row>
    <row r="107" spans="1:9" ht="15" x14ac:dyDescent="0.25">
      <c r="A107" s="35" t="s">
        <v>297</v>
      </c>
      <c r="B107" s="36" t="s">
        <v>171</v>
      </c>
      <c r="C107" s="37" t="s">
        <v>83</v>
      </c>
      <c r="D107" s="38">
        <v>27.29</v>
      </c>
      <c r="E107" s="38"/>
      <c r="F107" s="38"/>
      <c r="G107" s="38">
        <v>27.37</v>
      </c>
      <c r="H107" s="38"/>
      <c r="I107" s="38"/>
    </row>
    <row r="108" spans="1:9" ht="15" x14ac:dyDescent="0.25">
      <c r="A108" s="35" t="s">
        <v>149</v>
      </c>
      <c r="B108" s="36" t="s">
        <v>173</v>
      </c>
      <c r="C108" s="37" t="s">
        <v>84</v>
      </c>
      <c r="D108" s="38">
        <v>3073.86</v>
      </c>
      <c r="E108" s="38"/>
      <c r="F108" s="38"/>
      <c r="G108" s="38">
        <v>3073.86</v>
      </c>
      <c r="H108" s="38"/>
      <c r="I108" s="38"/>
    </row>
    <row r="109" spans="1:9" ht="15" x14ac:dyDescent="0.25">
      <c r="A109" s="35" t="s">
        <v>150</v>
      </c>
      <c r="B109" s="36" t="s">
        <v>173</v>
      </c>
      <c r="C109" s="37" t="s">
        <v>85</v>
      </c>
      <c r="D109" s="38">
        <v>3528.41</v>
      </c>
      <c r="E109" s="38"/>
      <c r="F109" s="38"/>
      <c r="G109" s="38">
        <v>3528.41</v>
      </c>
      <c r="H109" s="38"/>
      <c r="I109" s="38"/>
    </row>
    <row r="110" spans="1:9" ht="15" x14ac:dyDescent="0.25">
      <c r="A110" s="35" t="s">
        <v>151</v>
      </c>
      <c r="B110" s="36" t="s">
        <v>173</v>
      </c>
      <c r="C110" s="37" t="s">
        <v>86</v>
      </c>
      <c r="D110" s="38">
        <v>4210.2299999999996</v>
      </c>
      <c r="E110" s="38"/>
      <c r="F110" s="38"/>
      <c r="G110" s="38">
        <v>4210.2299999999996</v>
      </c>
      <c r="H110" s="38"/>
      <c r="I110" s="38"/>
    </row>
    <row r="111" spans="1:9" ht="15" x14ac:dyDescent="0.25">
      <c r="A111" s="35" t="s">
        <v>152</v>
      </c>
      <c r="B111" s="36" t="s">
        <v>171</v>
      </c>
      <c r="C111" s="37" t="s">
        <v>204</v>
      </c>
      <c r="D111" s="38">
        <v>40</v>
      </c>
      <c r="E111" s="38"/>
      <c r="F111" s="38"/>
      <c r="G111" s="38">
        <v>40</v>
      </c>
      <c r="H111" s="38"/>
      <c r="I111" s="38"/>
    </row>
    <row r="112" spans="1:9" ht="15" x14ac:dyDescent="0.25">
      <c r="A112" s="35" t="s">
        <v>153</v>
      </c>
      <c r="B112" s="36" t="s">
        <v>171</v>
      </c>
      <c r="C112" s="37" t="s">
        <v>204</v>
      </c>
      <c r="D112" s="38">
        <v>40</v>
      </c>
      <c r="E112" s="38"/>
      <c r="F112" s="38"/>
      <c r="G112" s="38">
        <v>40</v>
      </c>
      <c r="H112" s="38"/>
      <c r="I112" s="38"/>
    </row>
    <row r="113" spans="1:9" ht="15" x14ac:dyDescent="0.25">
      <c r="A113" s="35" t="s">
        <v>154</v>
      </c>
      <c r="B113" s="36" t="s">
        <v>171</v>
      </c>
      <c r="C113" s="37" t="s">
        <v>204</v>
      </c>
      <c r="D113" s="38">
        <v>40</v>
      </c>
      <c r="E113" s="38"/>
      <c r="F113" s="38"/>
      <c r="G113" s="38">
        <v>40</v>
      </c>
      <c r="H113" s="38"/>
      <c r="I113" s="38"/>
    </row>
    <row r="114" spans="1:9" s="15" customFormat="1" ht="15" x14ac:dyDescent="0.25">
      <c r="A114" s="87" t="s">
        <v>548</v>
      </c>
      <c r="B114" s="36" t="s">
        <v>172</v>
      </c>
      <c r="C114" s="37" t="s">
        <v>651</v>
      </c>
      <c r="D114" s="97">
        <v>612.4</v>
      </c>
      <c r="E114" s="97">
        <v>612.4</v>
      </c>
      <c r="F114" s="38">
        <f>E114*0.5</f>
        <v>306.2</v>
      </c>
      <c r="G114" s="38"/>
      <c r="H114" s="38"/>
      <c r="I114" s="38"/>
    </row>
    <row r="115" spans="1:9" s="15" customFormat="1" ht="15" x14ac:dyDescent="0.25">
      <c r="A115" s="87" t="s">
        <v>549</v>
      </c>
      <c r="B115" s="36" t="s">
        <v>172</v>
      </c>
      <c r="C115" s="37" t="s">
        <v>651</v>
      </c>
      <c r="D115" s="97">
        <v>306.42</v>
      </c>
      <c r="E115" s="97">
        <v>306.42</v>
      </c>
      <c r="F115" s="38">
        <f t="shared" ref="F115:F121" si="12">E115*0.5</f>
        <v>153.21</v>
      </c>
      <c r="G115" s="38"/>
      <c r="H115" s="38"/>
      <c r="I115" s="38"/>
    </row>
    <row r="116" spans="1:9" s="15" customFormat="1" ht="15" x14ac:dyDescent="0.25">
      <c r="A116" s="87" t="s">
        <v>550</v>
      </c>
      <c r="B116" s="36" t="s">
        <v>172</v>
      </c>
      <c r="C116" s="37" t="s">
        <v>651</v>
      </c>
      <c r="D116" s="97">
        <v>204.27</v>
      </c>
      <c r="E116" s="97">
        <v>204.27</v>
      </c>
      <c r="F116" s="38">
        <f t="shared" si="12"/>
        <v>102.13500000000001</v>
      </c>
      <c r="G116" s="38"/>
      <c r="H116" s="38"/>
      <c r="I116" s="38"/>
    </row>
    <row r="117" spans="1:9" s="15" customFormat="1" ht="15" x14ac:dyDescent="0.25">
      <c r="A117" s="88" t="s">
        <v>551</v>
      </c>
      <c r="B117" s="36" t="s">
        <v>172</v>
      </c>
      <c r="C117" s="37" t="s">
        <v>651</v>
      </c>
      <c r="D117" s="98">
        <v>244.25</v>
      </c>
      <c r="E117" s="98">
        <v>244.25</v>
      </c>
      <c r="F117" s="38">
        <f t="shared" si="12"/>
        <v>122.125</v>
      </c>
      <c r="G117" s="38"/>
      <c r="H117" s="38"/>
      <c r="I117" s="38"/>
    </row>
    <row r="118" spans="1:9" s="15" customFormat="1" ht="15" x14ac:dyDescent="0.25">
      <c r="A118" s="89" t="s">
        <v>552</v>
      </c>
      <c r="B118" s="36" t="s">
        <v>172</v>
      </c>
      <c r="C118" s="37" t="s">
        <v>651</v>
      </c>
      <c r="D118" s="99">
        <v>364.02</v>
      </c>
      <c r="E118" s="99">
        <v>364.02</v>
      </c>
      <c r="F118" s="38">
        <f t="shared" si="12"/>
        <v>182.01</v>
      </c>
      <c r="G118" s="38"/>
      <c r="H118" s="38"/>
      <c r="I118" s="38"/>
    </row>
    <row r="119" spans="1:9" s="15" customFormat="1" ht="15" x14ac:dyDescent="0.25">
      <c r="A119" s="87" t="s">
        <v>553</v>
      </c>
      <c r="B119" s="36" t="s">
        <v>172</v>
      </c>
      <c r="C119" s="37" t="s">
        <v>651</v>
      </c>
      <c r="D119" s="97">
        <v>181.85</v>
      </c>
      <c r="E119" s="97">
        <v>181.85</v>
      </c>
      <c r="F119" s="38">
        <f t="shared" si="12"/>
        <v>90.924999999999997</v>
      </c>
      <c r="G119" s="38"/>
      <c r="H119" s="38"/>
      <c r="I119" s="38"/>
    </row>
    <row r="120" spans="1:9" s="15" customFormat="1" ht="15" x14ac:dyDescent="0.25">
      <c r="A120" s="87" t="s">
        <v>554</v>
      </c>
      <c r="B120" s="36" t="s">
        <v>172</v>
      </c>
      <c r="C120" s="37" t="s">
        <v>651</v>
      </c>
      <c r="D120" s="97">
        <v>121.24</v>
      </c>
      <c r="E120" s="97">
        <v>121.24</v>
      </c>
      <c r="F120" s="38">
        <f t="shared" si="12"/>
        <v>60.62</v>
      </c>
      <c r="G120" s="38"/>
      <c r="H120" s="38"/>
      <c r="I120" s="38"/>
    </row>
    <row r="121" spans="1:9" s="15" customFormat="1" ht="15.75" thickBot="1" x14ac:dyDescent="0.3">
      <c r="A121" s="90" t="s">
        <v>555</v>
      </c>
      <c r="B121" s="36" t="s">
        <v>172</v>
      </c>
      <c r="C121" s="37" t="s">
        <v>651</v>
      </c>
      <c r="D121" s="100">
        <v>181.85</v>
      </c>
      <c r="E121" s="100">
        <v>181.85</v>
      </c>
      <c r="F121" s="38">
        <f t="shared" si="12"/>
        <v>90.924999999999997</v>
      </c>
      <c r="G121" s="38"/>
      <c r="H121" s="38"/>
      <c r="I121" s="38"/>
    </row>
    <row r="122" spans="1:9" ht="15.75" thickTop="1" x14ac:dyDescent="0.25">
      <c r="A122" s="35" t="s">
        <v>155</v>
      </c>
      <c r="B122" s="36" t="s">
        <v>168</v>
      </c>
      <c r="C122" s="37" t="s">
        <v>87</v>
      </c>
      <c r="D122" s="38">
        <v>5000</v>
      </c>
      <c r="E122" s="38"/>
      <c r="F122" s="38"/>
      <c r="G122" s="38">
        <v>5000</v>
      </c>
      <c r="H122" s="38"/>
      <c r="I122" s="38"/>
    </row>
    <row r="123" spans="1:9" ht="15" x14ac:dyDescent="0.25">
      <c r="A123" s="35" t="s">
        <v>156</v>
      </c>
      <c r="B123" s="36" t="s">
        <v>168</v>
      </c>
      <c r="C123" s="37" t="s">
        <v>88</v>
      </c>
      <c r="D123" s="38">
        <v>7500</v>
      </c>
      <c r="E123" s="38"/>
      <c r="F123" s="38"/>
      <c r="G123" s="38">
        <v>7500</v>
      </c>
      <c r="H123" s="38"/>
      <c r="I123" s="38"/>
    </row>
    <row r="124" spans="1:9" ht="15" x14ac:dyDescent="0.25">
      <c r="A124" s="35" t="s">
        <v>157</v>
      </c>
      <c r="B124" s="36" t="s">
        <v>168</v>
      </c>
      <c r="C124" s="37" t="s">
        <v>89</v>
      </c>
      <c r="D124" s="38">
        <v>7500</v>
      </c>
      <c r="E124" s="38"/>
      <c r="F124" s="38"/>
      <c r="G124" s="38">
        <v>7500</v>
      </c>
      <c r="H124" s="38"/>
      <c r="I124" s="38"/>
    </row>
    <row r="125" spans="1:9" ht="15" x14ac:dyDescent="0.25">
      <c r="A125" s="35" t="s">
        <v>158</v>
      </c>
      <c r="B125" s="36" t="s">
        <v>168</v>
      </c>
      <c r="C125" s="37" t="s">
        <v>90</v>
      </c>
      <c r="D125" s="38">
        <v>7500</v>
      </c>
      <c r="E125" s="38"/>
      <c r="F125" s="38"/>
      <c r="G125" s="38">
        <v>7500</v>
      </c>
      <c r="H125" s="38"/>
      <c r="I125" s="38"/>
    </row>
    <row r="126" spans="1:9" ht="15" x14ac:dyDescent="0.25">
      <c r="A126" s="35" t="s">
        <v>159</v>
      </c>
      <c r="B126" s="36" t="s">
        <v>168</v>
      </c>
      <c r="C126" s="37" t="s">
        <v>91</v>
      </c>
      <c r="D126" s="38">
        <v>15000</v>
      </c>
      <c r="E126" s="38"/>
      <c r="F126" s="38"/>
      <c r="G126" s="38">
        <v>15000</v>
      </c>
      <c r="H126" s="38"/>
      <c r="I126" s="38"/>
    </row>
    <row r="127" spans="1:9" ht="15" x14ac:dyDescent="0.25">
      <c r="A127" s="35" t="s">
        <v>160</v>
      </c>
      <c r="B127" s="36" t="s">
        <v>168</v>
      </c>
      <c r="C127" s="37" t="s">
        <v>92</v>
      </c>
      <c r="D127" s="38">
        <v>15000</v>
      </c>
      <c r="E127" s="38"/>
      <c r="F127" s="38"/>
      <c r="G127" s="38">
        <v>15000</v>
      </c>
      <c r="H127" s="38"/>
      <c r="I127" s="38"/>
    </row>
    <row r="128" spans="1:9" ht="15.75" thickBot="1" x14ac:dyDescent="0.3">
      <c r="A128" s="43" t="s">
        <v>161</v>
      </c>
      <c r="B128" s="44" t="s">
        <v>168</v>
      </c>
      <c r="C128" s="45" t="s">
        <v>93</v>
      </c>
      <c r="D128" s="46">
        <v>15000</v>
      </c>
      <c r="E128" s="46"/>
      <c r="F128" s="46"/>
      <c r="G128" s="46">
        <v>15000</v>
      </c>
      <c r="H128" s="46"/>
      <c r="I128" s="46"/>
    </row>
    <row r="129" spans="1:9" ht="15.75" thickTop="1" x14ac:dyDescent="0.25">
      <c r="A129" s="15"/>
      <c r="B129" s="15"/>
      <c r="C129" s="27"/>
      <c r="D129" s="28"/>
      <c r="E129" s="28"/>
      <c r="F129" s="28"/>
      <c r="G129" s="28"/>
      <c r="H129" s="28"/>
      <c r="I129" s="28"/>
    </row>
    <row r="130" spans="1:9" ht="15" x14ac:dyDescent="0.25">
      <c r="A130" s="15" t="s">
        <v>174</v>
      </c>
      <c r="B130" s="15"/>
      <c r="C130" s="27"/>
      <c r="D130" s="28"/>
      <c r="E130" s="28"/>
      <c r="F130" s="28"/>
      <c r="G130" s="28"/>
      <c r="H130" s="28"/>
      <c r="I130" s="28"/>
    </row>
    <row r="131" spans="1:9" ht="15" x14ac:dyDescent="0.25">
      <c r="A131" s="15"/>
      <c r="B131" s="15"/>
      <c r="C131" s="27"/>
      <c r="D131" s="28"/>
      <c r="E131" s="28"/>
      <c r="F131" s="28"/>
      <c r="G131" s="28"/>
      <c r="H131" s="28"/>
      <c r="I131" s="28"/>
    </row>
    <row r="132" spans="1:9" ht="15" x14ac:dyDescent="0.25">
      <c r="A132" s="15" t="s">
        <v>179</v>
      </c>
      <c r="B132" s="15"/>
      <c r="C132" s="27"/>
      <c r="D132" s="28"/>
      <c r="E132" s="28"/>
      <c r="F132" s="28"/>
      <c r="G132" s="28"/>
      <c r="H132" s="28"/>
      <c r="I132" s="28"/>
    </row>
  </sheetData>
  <pageMargins left="0.7" right="0.7" top="0.75" bottom="0.75" header="0.3" footer="0.3"/>
  <pageSetup orientation="portrait" r:id="rId1"/>
  <headerFooter>
    <oddHeader xml:space="preserve">&amp;C&amp;G
</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3"/>
  <sheetViews>
    <sheetView topLeftCell="A43" workbookViewId="0">
      <selection activeCell="C79" sqref="C79"/>
    </sheetView>
  </sheetViews>
  <sheetFormatPr defaultRowHeight="15" x14ac:dyDescent="0.25"/>
  <cols>
    <col min="1" max="1" width="58.5703125" customWidth="1"/>
    <col min="2" max="2" width="17.7109375" style="103" customWidth="1"/>
    <col min="3" max="3" width="10.140625" style="103" bestFit="1" customWidth="1"/>
    <col min="4" max="4" width="15.140625" customWidth="1"/>
  </cols>
  <sheetData>
    <row r="1" spans="1:4" s="15" customFormat="1" x14ac:dyDescent="0.25">
      <c r="A1" s="15">
        <f>COLUMN(A1)</f>
        <v>1</v>
      </c>
      <c r="B1" s="110">
        <f>COLUMN(B1)</f>
        <v>2</v>
      </c>
      <c r="C1" s="110">
        <f>COLUMN(C1)</f>
        <v>3</v>
      </c>
      <c r="D1" s="15">
        <f>COLUMN(D1)</f>
        <v>4</v>
      </c>
    </row>
    <row r="2" spans="1:4" x14ac:dyDescent="0.25">
      <c r="A2" t="s">
        <v>590</v>
      </c>
      <c r="B2" s="103" t="s">
        <v>588</v>
      </c>
      <c r="C2" s="103" t="s">
        <v>589</v>
      </c>
      <c r="D2" t="s">
        <v>183</v>
      </c>
    </row>
    <row r="3" spans="1:4" x14ac:dyDescent="0.25">
      <c r="A3" s="68" t="s">
        <v>621</v>
      </c>
      <c r="B3" s="103">
        <v>44105</v>
      </c>
      <c r="C3" s="103">
        <v>44196</v>
      </c>
      <c r="D3" s="105">
        <v>8.31</v>
      </c>
    </row>
    <row r="4" spans="1:4" s="15" customFormat="1" x14ac:dyDescent="0.25">
      <c r="A4" s="68" t="s">
        <v>622</v>
      </c>
      <c r="B4" s="103">
        <v>44105</v>
      </c>
      <c r="C4" s="103">
        <v>44196</v>
      </c>
      <c r="D4" s="105">
        <v>4.16</v>
      </c>
    </row>
    <row r="5" spans="1:4" s="15" customFormat="1" x14ac:dyDescent="0.25">
      <c r="A5" s="68" t="s">
        <v>623</v>
      </c>
      <c r="B5" s="103">
        <v>44105</v>
      </c>
      <c r="C5" s="103">
        <v>44196</v>
      </c>
      <c r="D5" s="105">
        <v>8.31</v>
      </c>
    </row>
    <row r="6" spans="1:4" s="15" customFormat="1" x14ac:dyDescent="0.25">
      <c r="A6" s="68" t="s">
        <v>591</v>
      </c>
      <c r="B6" s="103">
        <v>44105</v>
      </c>
      <c r="C6" s="103">
        <v>44196</v>
      </c>
      <c r="D6" s="105">
        <v>8.31</v>
      </c>
    </row>
    <row r="7" spans="1:4" s="15" customFormat="1" x14ac:dyDescent="0.25">
      <c r="A7" s="68" t="s">
        <v>592</v>
      </c>
      <c r="B7" s="103">
        <v>44105</v>
      </c>
      <c r="C7" s="103">
        <v>44196</v>
      </c>
      <c r="D7" s="105">
        <v>4.16</v>
      </c>
    </row>
    <row r="8" spans="1:4" s="15" customFormat="1" x14ac:dyDescent="0.25">
      <c r="A8" s="68" t="s">
        <v>593</v>
      </c>
      <c r="B8" s="103">
        <v>44105</v>
      </c>
      <c r="C8" s="103">
        <v>44196</v>
      </c>
      <c r="D8" s="105">
        <v>8.31</v>
      </c>
    </row>
    <row r="9" spans="1:4" x14ac:dyDescent="0.25">
      <c r="A9" s="68" t="s">
        <v>624</v>
      </c>
      <c r="B9" s="103">
        <v>44105</v>
      </c>
      <c r="C9" s="103">
        <v>44196</v>
      </c>
      <c r="D9" s="105">
        <v>11.07</v>
      </c>
    </row>
    <row r="10" spans="1:4" s="15" customFormat="1" x14ac:dyDescent="0.25">
      <c r="A10" s="68" t="s">
        <v>625</v>
      </c>
      <c r="B10" s="103">
        <v>44105</v>
      </c>
      <c r="C10" s="103">
        <v>44196</v>
      </c>
      <c r="D10" s="105">
        <v>5.54</v>
      </c>
    </row>
    <row r="11" spans="1:4" s="15" customFormat="1" x14ac:dyDescent="0.25">
      <c r="A11" s="68" t="s">
        <v>626</v>
      </c>
      <c r="B11" s="103">
        <v>44105</v>
      </c>
      <c r="C11" s="103">
        <v>44196</v>
      </c>
      <c r="D11" s="105">
        <v>11.07</v>
      </c>
    </row>
    <row r="12" spans="1:4" s="15" customFormat="1" x14ac:dyDescent="0.25">
      <c r="A12" s="86" t="s">
        <v>594</v>
      </c>
      <c r="B12" s="103">
        <v>44105</v>
      </c>
      <c r="C12" s="103">
        <v>44196</v>
      </c>
      <c r="D12" s="105">
        <v>11.07</v>
      </c>
    </row>
    <row r="13" spans="1:4" s="15" customFormat="1" x14ac:dyDescent="0.25">
      <c r="A13" s="86" t="s">
        <v>595</v>
      </c>
      <c r="B13" s="103">
        <v>44105</v>
      </c>
      <c r="C13" s="103">
        <v>44196</v>
      </c>
      <c r="D13" s="105">
        <v>5.54</v>
      </c>
    </row>
    <row r="14" spans="1:4" s="15" customFormat="1" x14ac:dyDescent="0.25">
      <c r="A14" s="86" t="s">
        <v>596</v>
      </c>
      <c r="B14" s="103">
        <v>44105</v>
      </c>
      <c r="C14" s="103">
        <v>44196</v>
      </c>
      <c r="D14" s="105">
        <v>11.07</v>
      </c>
    </row>
    <row r="15" spans="1:4" s="15" customFormat="1" x14ac:dyDescent="0.25">
      <c r="A15" s="68" t="s">
        <v>621</v>
      </c>
      <c r="B15" s="103">
        <v>44197</v>
      </c>
      <c r="C15" s="103">
        <v>44214</v>
      </c>
      <c r="D15" s="105">
        <v>8.6300000000000008</v>
      </c>
    </row>
    <row r="16" spans="1:4" s="15" customFormat="1" x14ac:dyDescent="0.25">
      <c r="A16" s="68" t="s">
        <v>622</v>
      </c>
      <c r="B16" s="103">
        <v>44197</v>
      </c>
      <c r="C16" s="103">
        <v>44214</v>
      </c>
      <c r="D16" s="105">
        <v>4.32</v>
      </c>
    </row>
    <row r="17" spans="1:4" s="15" customFormat="1" x14ac:dyDescent="0.25">
      <c r="A17" s="68" t="s">
        <v>623</v>
      </c>
      <c r="B17" s="103">
        <v>44197</v>
      </c>
      <c r="C17" s="103">
        <v>44214</v>
      </c>
      <c r="D17" s="105">
        <v>8.6300000000000008</v>
      </c>
    </row>
    <row r="18" spans="1:4" s="15" customFormat="1" x14ac:dyDescent="0.25">
      <c r="A18" s="68" t="s">
        <v>591</v>
      </c>
      <c r="B18" s="103">
        <v>44197</v>
      </c>
      <c r="C18" s="103">
        <v>44214</v>
      </c>
      <c r="D18" s="105">
        <v>8.6300000000000008</v>
      </c>
    </row>
    <row r="19" spans="1:4" s="15" customFormat="1" x14ac:dyDescent="0.25">
      <c r="A19" s="68" t="s">
        <v>592</v>
      </c>
      <c r="B19" s="103">
        <v>44197</v>
      </c>
      <c r="C19" s="103">
        <v>44214</v>
      </c>
      <c r="D19" s="105">
        <v>4.32</v>
      </c>
    </row>
    <row r="20" spans="1:4" s="15" customFormat="1" x14ac:dyDescent="0.25">
      <c r="A20" s="68" t="s">
        <v>593</v>
      </c>
      <c r="B20" s="103">
        <v>44197</v>
      </c>
      <c r="C20" s="103">
        <v>44214</v>
      </c>
      <c r="D20" s="105">
        <v>8.6300000000000008</v>
      </c>
    </row>
    <row r="21" spans="1:4" s="15" customFormat="1" x14ac:dyDescent="0.25">
      <c r="A21" s="68" t="s">
        <v>624</v>
      </c>
      <c r="B21" s="103">
        <v>44197</v>
      </c>
      <c r="C21" s="103">
        <v>44214</v>
      </c>
      <c r="D21" s="105">
        <v>11.49</v>
      </c>
    </row>
    <row r="22" spans="1:4" s="15" customFormat="1" x14ac:dyDescent="0.25">
      <c r="A22" s="68" t="s">
        <v>625</v>
      </c>
      <c r="B22" s="103">
        <v>44197</v>
      </c>
      <c r="C22" s="103">
        <v>44214</v>
      </c>
      <c r="D22" s="105">
        <v>5.75</v>
      </c>
    </row>
    <row r="23" spans="1:4" s="15" customFormat="1" x14ac:dyDescent="0.25">
      <c r="A23" s="68" t="s">
        <v>626</v>
      </c>
      <c r="B23" s="103">
        <v>44197</v>
      </c>
      <c r="C23" s="103">
        <v>44214</v>
      </c>
      <c r="D23" s="105">
        <v>11.49</v>
      </c>
    </row>
    <row r="24" spans="1:4" s="15" customFormat="1" x14ac:dyDescent="0.25">
      <c r="A24" s="86" t="s">
        <v>594</v>
      </c>
      <c r="B24" s="103">
        <v>44197</v>
      </c>
      <c r="C24" s="103">
        <v>44214</v>
      </c>
      <c r="D24" s="105">
        <v>11.49</v>
      </c>
    </row>
    <row r="25" spans="1:4" s="15" customFormat="1" x14ac:dyDescent="0.25">
      <c r="A25" s="86" t="s">
        <v>595</v>
      </c>
      <c r="B25" s="103">
        <v>44197</v>
      </c>
      <c r="C25" s="103">
        <v>44214</v>
      </c>
      <c r="D25" s="105">
        <v>5.75</v>
      </c>
    </row>
    <row r="26" spans="1:4" s="15" customFormat="1" x14ac:dyDescent="0.25">
      <c r="A26" s="86" t="s">
        <v>596</v>
      </c>
      <c r="B26" s="103">
        <v>44197</v>
      </c>
      <c r="C26" s="103">
        <v>44214</v>
      </c>
      <c r="D26" s="105">
        <v>11.49</v>
      </c>
    </row>
    <row r="27" spans="1:4" s="15" customFormat="1" x14ac:dyDescent="0.25">
      <c r="A27" s="68" t="s">
        <v>621</v>
      </c>
      <c r="B27" s="103">
        <v>44215</v>
      </c>
      <c r="C27" s="103">
        <v>2958465</v>
      </c>
      <c r="D27" s="105">
        <v>8.6300000000000008</v>
      </c>
    </row>
    <row r="28" spans="1:4" s="15" customFormat="1" x14ac:dyDescent="0.25">
      <c r="A28" s="68" t="s">
        <v>622</v>
      </c>
      <c r="B28" s="103">
        <v>44215</v>
      </c>
      <c r="C28" s="103">
        <v>2958465</v>
      </c>
      <c r="D28" s="105">
        <v>4.32</v>
      </c>
    </row>
    <row r="29" spans="1:4" s="15" customFormat="1" x14ac:dyDescent="0.25">
      <c r="A29" s="68" t="s">
        <v>623</v>
      </c>
      <c r="B29" s="103">
        <v>44215</v>
      </c>
      <c r="C29" s="103">
        <v>2958465</v>
      </c>
      <c r="D29" s="105">
        <v>8.6300000000000008</v>
      </c>
    </row>
    <row r="30" spans="1:4" s="15" customFormat="1" x14ac:dyDescent="0.25">
      <c r="A30" s="68" t="s">
        <v>591</v>
      </c>
      <c r="B30" s="103">
        <v>44215</v>
      </c>
      <c r="C30" s="103">
        <v>2958465</v>
      </c>
      <c r="D30" s="105">
        <v>11.1</v>
      </c>
    </row>
    <row r="31" spans="1:4" s="15" customFormat="1" x14ac:dyDescent="0.25">
      <c r="A31" s="68" t="s">
        <v>592</v>
      </c>
      <c r="B31" s="103">
        <v>44215</v>
      </c>
      <c r="C31" s="103">
        <v>2958465</v>
      </c>
      <c r="D31" s="105">
        <v>5.55</v>
      </c>
    </row>
    <row r="32" spans="1:4" s="15" customFormat="1" x14ac:dyDescent="0.25">
      <c r="A32" s="68" t="s">
        <v>593</v>
      </c>
      <c r="B32" s="103">
        <v>44215</v>
      </c>
      <c r="C32" s="103">
        <v>2958465</v>
      </c>
      <c r="D32" s="105">
        <v>11.1</v>
      </c>
    </row>
    <row r="33" spans="1:4" s="15" customFormat="1" x14ac:dyDescent="0.25">
      <c r="A33" s="68" t="s">
        <v>624</v>
      </c>
      <c r="B33" s="103">
        <v>44215</v>
      </c>
      <c r="C33" s="103">
        <v>2958465</v>
      </c>
      <c r="D33" s="106">
        <v>11.49</v>
      </c>
    </row>
    <row r="34" spans="1:4" s="15" customFormat="1" x14ac:dyDescent="0.25">
      <c r="A34" s="68" t="s">
        <v>625</v>
      </c>
      <c r="B34" s="103">
        <v>44215</v>
      </c>
      <c r="C34" s="103">
        <v>2958465</v>
      </c>
      <c r="D34" s="105">
        <v>5.75</v>
      </c>
    </row>
    <row r="35" spans="1:4" s="15" customFormat="1" x14ac:dyDescent="0.25">
      <c r="A35" s="68" t="s">
        <v>626</v>
      </c>
      <c r="B35" s="103">
        <v>44215</v>
      </c>
      <c r="C35" s="103">
        <v>2958465</v>
      </c>
      <c r="D35" s="105">
        <v>11.49</v>
      </c>
    </row>
    <row r="36" spans="1:4" s="15" customFormat="1" x14ac:dyDescent="0.25">
      <c r="A36" s="68" t="s">
        <v>594</v>
      </c>
      <c r="B36" s="103">
        <v>44215</v>
      </c>
      <c r="C36" s="103">
        <v>2958465</v>
      </c>
      <c r="D36" s="68">
        <v>14.39</v>
      </c>
    </row>
    <row r="37" spans="1:4" s="15" customFormat="1" x14ac:dyDescent="0.25">
      <c r="A37" s="68" t="s">
        <v>595</v>
      </c>
      <c r="B37" s="103">
        <v>44215</v>
      </c>
      <c r="C37" s="103">
        <v>2958465</v>
      </c>
      <c r="D37" s="106">
        <v>7.2</v>
      </c>
    </row>
    <row r="38" spans="1:4" s="15" customFormat="1" x14ac:dyDescent="0.25">
      <c r="A38" s="68" t="s">
        <v>596</v>
      </c>
      <c r="B38" s="103">
        <v>44215</v>
      </c>
      <c r="C38" s="103">
        <v>2958465</v>
      </c>
      <c r="D38" s="109">
        <v>14.39</v>
      </c>
    </row>
    <row r="39" spans="1:4" x14ac:dyDescent="0.25">
      <c r="A39" s="91" t="s">
        <v>627</v>
      </c>
      <c r="B39" s="103">
        <v>44136</v>
      </c>
      <c r="C39" s="103">
        <v>44196</v>
      </c>
      <c r="D39" s="104">
        <v>612.4</v>
      </c>
    </row>
    <row r="40" spans="1:4" s="15" customFormat="1" x14ac:dyDescent="0.25">
      <c r="A40" s="91" t="s">
        <v>628</v>
      </c>
      <c r="B40" s="103">
        <v>44136</v>
      </c>
      <c r="C40" s="103">
        <v>44196</v>
      </c>
      <c r="D40" s="104">
        <v>306.2</v>
      </c>
    </row>
    <row r="41" spans="1:4" s="15" customFormat="1" x14ac:dyDescent="0.25">
      <c r="A41" s="91" t="s">
        <v>629</v>
      </c>
      <c r="B41" s="103">
        <v>44136</v>
      </c>
      <c r="C41" s="103">
        <v>44196</v>
      </c>
      <c r="D41" s="104">
        <v>612.4</v>
      </c>
    </row>
    <row r="42" spans="1:4" x14ac:dyDescent="0.25">
      <c r="A42" s="91" t="s">
        <v>630</v>
      </c>
      <c r="B42" s="103">
        <v>44136</v>
      </c>
      <c r="C42" s="103">
        <v>44196</v>
      </c>
      <c r="D42" s="104">
        <v>306.42</v>
      </c>
    </row>
    <row r="43" spans="1:4" s="15" customFormat="1" x14ac:dyDescent="0.25">
      <c r="A43" s="91" t="s">
        <v>631</v>
      </c>
      <c r="B43" s="103">
        <v>44136</v>
      </c>
      <c r="C43" s="103">
        <v>44196</v>
      </c>
      <c r="D43" s="104">
        <v>153.21</v>
      </c>
    </row>
    <row r="44" spans="1:4" s="15" customFormat="1" x14ac:dyDescent="0.25">
      <c r="A44" s="91" t="s">
        <v>632</v>
      </c>
      <c r="B44" s="103">
        <v>44136</v>
      </c>
      <c r="C44" s="103">
        <v>44196</v>
      </c>
      <c r="D44" s="104">
        <v>306.42</v>
      </c>
    </row>
    <row r="45" spans="1:4" x14ac:dyDescent="0.25">
      <c r="A45" s="91" t="s">
        <v>633</v>
      </c>
      <c r="B45" s="103">
        <v>44136</v>
      </c>
      <c r="C45" s="103">
        <v>44196</v>
      </c>
      <c r="D45" s="104">
        <v>204.27</v>
      </c>
    </row>
    <row r="46" spans="1:4" s="15" customFormat="1" x14ac:dyDescent="0.25">
      <c r="A46" s="91" t="s">
        <v>634</v>
      </c>
      <c r="B46" s="103">
        <v>44136</v>
      </c>
      <c r="C46" s="103">
        <v>44196</v>
      </c>
      <c r="D46" s="104">
        <v>102.14</v>
      </c>
    </row>
    <row r="47" spans="1:4" s="15" customFormat="1" x14ac:dyDescent="0.25">
      <c r="A47" s="91" t="s">
        <v>635</v>
      </c>
      <c r="B47" s="103">
        <v>44136</v>
      </c>
      <c r="C47" s="103">
        <v>44196</v>
      </c>
      <c r="D47" s="104">
        <v>204.27</v>
      </c>
    </row>
    <row r="48" spans="1:4" x14ac:dyDescent="0.25">
      <c r="A48" s="91" t="s">
        <v>636</v>
      </c>
      <c r="B48" s="103">
        <v>44136</v>
      </c>
      <c r="C48" s="103">
        <v>44196</v>
      </c>
      <c r="D48" s="104">
        <v>244.25</v>
      </c>
    </row>
    <row r="49" spans="1:4" s="15" customFormat="1" x14ac:dyDescent="0.25">
      <c r="A49" s="91" t="s">
        <v>637</v>
      </c>
      <c r="B49" s="103">
        <v>44136</v>
      </c>
      <c r="C49" s="103">
        <v>44196</v>
      </c>
      <c r="D49" s="104">
        <v>122.13</v>
      </c>
    </row>
    <row r="50" spans="1:4" s="15" customFormat="1" x14ac:dyDescent="0.25">
      <c r="A50" s="91" t="s">
        <v>638</v>
      </c>
      <c r="B50" s="103">
        <v>44136</v>
      </c>
      <c r="C50" s="103">
        <v>44196</v>
      </c>
      <c r="D50" s="104">
        <v>244.25</v>
      </c>
    </row>
    <row r="51" spans="1:4" x14ac:dyDescent="0.25">
      <c r="A51" s="91" t="s">
        <v>639</v>
      </c>
      <c r="B51" s="103">
        <v>44136</v>
      </c>
      <c r="C51" s="103">
        <v>44196</v>
      </c>
      <c r="D51" s="104">
        <v>364.02</v>
      </c>
    </row>
    <row r="52" spans="1:4" s="15" customFormat="1" x14ac:dyDescent="0.25">
      <c r="A52" s="91" t="s">
        <v>640</v>
      </c>
      <c r="B52" s="103">
        <v>44136</v>
      </c>
      <c r="C52" s="103">
        <v>44196</v>
      </c>
      <c r="D52" s="104">
        <v>182.01</v>
      </c>
    </row>
    <row r="53" spans="1:4" s="15" customFormat="1" x14ac:dyDescent="0.25">
      <c r="A53" s="91" t="s">
        <v>641</v>
      </c>
      <c r="B53" s="103">
        <v>44136</v>
      </c>
      <c r="C53" s="103">
        <v>44196</v>
      </c>
      <c r="D53" s="104">
        <v>364.02</v>
      </c>
    </row>
    <row r="54" spans="1:4" x14ac:dyDescent="0.25">
      <c r="A54" s="91" t="s">
        <v>642</v>
      </c>
      <c r="B54" s="103">
        <v>44136</v>
      </c>
      <c r="C54" s="103">
        <v>44196</v>
      </c>
      <c r="D54" s="104">
        <v>181.85</v>
      </c>
    </row>
    <row r="55" spans="1:4" s="15" customFormat="1" x14ac:dyDescent="0.25">
      <c r="A55" s="91" t="s">
        <v>643</v>
      </c>
      <c r="B55" s="103">
        <v>44136</v>
      </c>
      <c r="C55" s="103">
        <v>44196</v>
      </c>
      <c r="D55" s="104">
        <v>90.93</v>
      </c>
    </row>
    <row r="56" spans="1:4" s="15" customFormat="1" x14ac:dyDescent="0.25">
      <c r="A56" s="91" t="s">
        <v>644</v>
      </c>
      <c r="B56" s="103">
        <v>44136</v>
      </c>
      <c r="C56" s="103">
        <v>44196</v>
      </c>
      <c r="D56" s="104">
        <v>181.85</v>
      </c>
    </row>
    <row r="57" spans="1:4" x14ac:dyDescent="0.25">
      <c r="A57" s="91" t="s">
        <v>645</v>
      </c>
      <c r="B57" s="103">
        <v>44136</v>
      </c>
      <c r="C57" s="103">
        <v>44196</v>
      </c>
      <c r="D57" s="104">
        <v>121.24</v>
      </c>
    </row>
    <row r="58" spans="1:4" s="15" customFormat="1" x14ac:dyDescent="0.25">
      <c r="A58" s="91" t="s">
        <v>646</v>
      </c>
      <c r="B58" s="103">
        <v>44136</v>
      </c>
      <c r="C58" s="103">
        <v>44196</v>
      </c>
      <c r="D58" s="104">
        <v>60.62</v>
      </c>
    </row>
    <row r="59" spans="1:4" s="15" customFormat="1" x14ac:dyDescent="0.25">
      <c r="A59" s="91" t="s">
        <v>647</v>
      </c>
      <c r="B59" s="103">
        <v>44136</v>
      </c>
      <c r="C59" s="103">
        <v>44196</v>
      </c>
      <c r="D59" s="104">
        <v>121.24</v>
      </c>
    </row>
    <row r="60" spans="1:4" x14ac:dyDescent="0.25">
      <c r="A60" s="91" t="s">
        <v>648</v>
      </c>
      <c r="B60" s="103">
        <v>44136</v>
      </c>
      <c r="C60" s="103">
        <v>44196</v>
      </c>
      <c r="D60" s="104">
        <v>181.85</v>
      </c>
    </row>
    <row r="61" spans="1:4" s="15" customFormat="1" x14ac:dyDescent="0.25">
      <c r="A61" s="91" t="s">
        <v>649</v>
      </c>
      <c r="B61" s="103">
        <v>44136</v>
      </c>
      <c r="C61" s="103">
        <v>44196</v>
      </c>
      <c r="D61" s="104">
        <v>90.93</v>
      </c>
    </row>
    <row r="62" spans="1:4" s="15" customFormat="1" x14ac:dyDescent="0.25">
      <c r="A62" s="91" t="s">
        <v>650</v>
      </c>
      <c r="B62" s="103">
        <v>44136</v>
      </c>
      <c r="C62" s="103">
        <v>44196</v>
      </c>
      <c r="D62" s="104">
        <v>181.85</v>
      </c>
    </row>
    <row r="63" spans="1:4" s="15" customFormat="1" x14ac:dyDescent="0.25">
      <c r="A63" s="91" t="s">
        <v>597</v>
      </c>
      <c r="B63" s="103">
        <v>44136</v>
      </c>
      <c r="C63" s="103">
        <v>44196</v>
      </c>
      <c r="D63" s="104">
        <v>612.4</v>
      </c>
    </row>
    <row r="64" spans="1:4" s="15" customFormat="1" x14ac:dyDescent="0.25">
      <c r="A64" s="91" t="s">
        <v>598</v>
      </c>
      <c r="B64" s="103">
        <v>44136</v>
      </c>
      <c r="C64" s="103">
        <v>44196</v>
      </c>
      <c r="D64" s="104">
        <v>306.2</v>
      </c>
    </row>
    <row r="65" spans="1:4" s="15" customFormat="1" x14ac:dyDescent="0.25">
      <c r="A65" s="91" t="s">
        <v>599</v>
      </c>
      <c r="B65" s="103">
        <v>44136</v>
      </c>
      <c r="C65" s="103">
        <v>44196</v>
      </c>
      <c r="D65" s="104">
        <v>612.4</v>
      </c>
    </row>
    <row r="66" spans="1:4" s="15" customFormat="1" x14ac:dyDescent="0.25">
      <c r="A66" s="91" t="s">
        <v>600</v>
      </c>
      <c r="B66" s="103">
        <v>44136</v>
      </c>
      <c r="C66" s="103">
        <v>44196</v>
      </c>
      <c r="D66" s="104">
        <v>306.42</v>
      </c>
    </row>
    <row r="67" spans="1:4" s="15" customFormat="1" x14ac:dyDescent="0.25">
      <c r="A67" s="91" t="s">
        <v>601</v>
      </c>
      <c r="B67" s="103">
        <v>44136</v>
      </c>
      <c r="C67" s="103">
        <v>44196</v>
      </c>
      <c r="D67" s="104">
        <v>153.21</v>
      </c>
    </row>
    <row r="68" spans="1:4" s="15" customFormat="1" x14ac:dyDescent="0.25">
      <c r="A68" s="91" t="s">
        <v>602</v>
      </c>
      <c r="B68" s="103">
        <v>44136</v>
      </c>
      <c r="C68" s="103">
        <v>44196</v>
      </c>
      <c r="D68" s="104">
        <v>306.42</v>
      </c>
    </row>
    <row r="69" spans="1:4" s="15" customFormat="1" ht="15.4" customHeight="1" x14ac:dyDescent="0.25">
      <c r="A69" s="91" t="s">
        <v>603</v>
      </c>
      <c r="B69" s="103">
        <v>44136</v>
      </c>
      <c r="C69" s="103">
        <v>44196</v>
      </c>
      <c r="D69" s="104">
        <v>204.27</v>
      </c>
    </row>
    <row r="70" spans="1:4" s="15" customFormat="1" ht="15.4" customHeight="1" x14ac:dyDescent="0.25">
      <c r="A70" s="91" t="s">
        <v>604</v>
      </c>
      <c r="B70" s="103">
        <v>44136</v>
      </c>
      <c r="C70" s="103">
        <v>44196</v>
      </c>
      <c r="D70" s="104">
        <v>102.14</v>
      </c>
    </row>
    <row r="71" spans="1:4" s="15" customFormat="1" ht="15.4" customHeight="1" x14ac:dyDescent="0.25">
      <c r="A71" s="91" t="s">
        <v>605</v>
      </c>
      <c r="B71" s="103">
        <v>44136</v>
      </c>
      <c r="C71" s="103">
        <v>44196</v>
      </c>
      <c r="D71" s="104">
        <v>204.27</v>
      </c>
    </row>
    <row r="72" spans="1:4" s="15" customFormat="1" x14ac:dyDescent="0.25">
      <c r="A72" s="91" t="s">
        <v>606</v>
      </c>
      <c r="B72" s="103">
        <v>44136</v>
      </c>
      <c r="C72" s="103">
        <v>44196</v>
      </c>
      <c r="D72" s="104">
        <v>244.25</v>
      </c>
    </row>
    <row r="73" spans="1:4" s="15" customFormat="1" x14ac:dyDescent="0.25">
      <c r="A73" s="91" t="s">
        <v>607</v>
      </c>
      <c r="B73" s="103">
        <v>44136</v>
      </c>
      <c r="C73" s="103">
        <v>44196</v>
      </c>
      <c r="D73" s="104">
        <v>122.13</v>
      </c>
    </row>
    <row r="74" spans="1:4" s="15" customFormat="1" x14ac:dyDescent="0.25">
      <c r="A74" s="91" t="s">
        <v>608</v>
      </c>
      <c r="B74" s="103">
        <v>44136</v>
      </c>
      <c r="C74" s="103">
        <v>44196</v>
      </c>
      <c r="D74" s="104">
        <v>244.25</v>
      </c>
    </row>
    <row r="75" spans="1:4" s="15" customFormat="1" x14ac:dyDescent="0.25">
      <c r="A75" s="91" t="s">
        <v>609</v>
      </c>
      <c r="B75" s="103">
        <v>44136</v>
      </c>
      <c r="C75" s="103">
        <v>44196</v>
      </c>
      <c r="D75" s="104">
        <v>364.02</v>
      </c>
    </row>
    <row r="76" spans="1:4" s="15" customFormat="1" x14ac:dyDescent="0.25">
      <c r="A76" s="91" t="s">
        <v>610</v>
      </c>
      <c r="B76" s="103">
        <v>44136</v>
      </c>
      <c r="C76" s="103">
        <v>44196</v>
      </c>
      <c r="D76" s="104">
        <v>182.01</v>
      </c>
    </row>
    <row r="77" spans="1:4" s="15" customFormat="1" x14ac:dyDescent="0.25">
      <c r="A77" s="91" t="s">
        <v>611</v>
      </c>
      <c r="B77" s="103">
        <v>44136</v>
      </c>
      <c r="C77" s="103">
        <v>44196</v>
      </c>
      <c r="D77" s="104">
        <v>364.02</v>
      </c>
    </row>
    <row r="78" spans="1:4" s="15" customFormat="1" x14ac:dyDescent="0.25">
      <c r="A78" s="91" t="s">
        <v>612</v>
      </c>
      <c r="B78" s="103">
        <v>44136</v>
      </c>
      <c r="C78" s="103">
        <v>44196</v>
      </c>
      <c r="D78" s="104">
        <v>181.85</v>
      </c>
    </row>
    <row r="79" spans="1:4" s="15" customFormat="1" x14ac:dyDescent="0.25">
      <c r="A79" s="91" t="s">
        <v>613</v>
      </c>
      <c r="B79" s="103">
        <v>44136</v>
      </c>
      <c r="C79" s="103">
        <v>44196</v>
      </c>
      <c r="D79" s="104">
        <v>90.93</v>
      </c>
    </row>
    <row r="80" spans="1:4" s="15" customFormat="1" x14ac:dyDescent="0.25">
      <c r="A80" s="91" t="s">
        <v>614</v>
      </c>
      <c r="B80" s="103">
        <v>44136</v>
      </c>
      <c r="C80" s="103">
        <v>44196</v>
      </c>
      <c r="D80" s="104">
        <v>181.85</v>
      </c>
    </row>
    <row r="81" spans="1:4" s="15" customFormat="1" x14ac:dyDescent="0.25">
      <c r="A81" s="91" t="s">
        <v>615</v>
      </c>
      <c r="B81" s="103">
        <v>44136</v>
      </c>
      <c r="C81" s="103">
        <v>44196</v>
      </c>
      <c r="D81" s="104">
        <v>121.24</v>
      </c>
    </row>
    <row r="82" spans="1:4" s="15" customFormat="1" x14ac:dyDescent="0.25">
      <c r="A82" s="91" t="s">
        <v>616</v>
      </c>
      <c r="B82" s="103">
        <v>44136</v>
      </c>
      <c r="C82" s="103">
        <v>44196</v>
      </c>
      <c r="D82" s="104">
        <v>60.62</v>
      </c>
    </row>
    <row r="83" spans="1:4" s="15" customFormat="1" x14ac:dyDescent="0.25">
      <c r="A83" s="91" t="s">
        <v>617</v>
      </c>
      <c r="B83" s="103">
        <v>44136</v>
      </c>
      <c r="C83" s="103">
        <v>44196</v>
      </c>
      <c r="D83" s="104">
        <v>121.24</v>
      </c>
    </row>
    <row r="84" spans="1:4" s="15" customFormat="1" x14ac:dyDescent="0.25">
      <c r="A84" s="91" t="s">
        <v>618</v>
      </c>
      <c r="B84" s="103">
        <v>44136</v>
      </c>
      <c r="C84" s="103">
        <v>44196</v>
      </c>
      <c r="D84" s="104">
        <v>181.85</v>
      </c>
    </row>
    <row r="85" spans="1:4" s="15" customFormat="1" x14ac:dyDescent="0.25">
      <c r="A85" s="91" t="s">
        <v>619</v>
      </c>
      <c r="B85" s="103">
        <v>44136</v>
      </c>
      <c r="C85" s="103">
        <v>44196</v>
      </c>
      <c r="D85" s="104">
        <v>90.93</v>
      </c>
    </row>
    <row r="86" spans="1:4" s="15" customFormat="1" x14ac:dyDescent="0.25">
      <c r="A86" s="91" t="s">
        <v>620</v>
      </c>
      <c r="B86" s="103">
        <v>44136</v>
      </c>
      <c r="C86" s="103">
        <v>44196</v>
      </c>
      <c r="D86" s="104">
        <v>181.85</v>
      </c>
    </row>
    <row r="87" spans="1:4" x14ac:dyDescent="0.25">
      <c r="A87" s="91" t="s">
        <v>627</v>
      </c>
      <c r="B87" s="103">
        <v>44197</v>
      </c>
      <c r="C87" s="103">
        <v>44214</v>
      </c>
      <c r="D87" s="104">
        <v>590.17999999999995</v>
      </c>
    </row>
    <row r="88" spans="1:4" s="15" customFormat="1" x14ac:dyDescent="0.25">
      <c r="A88" s="91" t="s">
        <v>628</v>
      </c>
      <c r="B88" s="103">
        <v>44197</v>
      </c>
      <c r="C88" s="103">
        <v>44214</v>
      </c>
      <c r="D88" s="104">
        <v>295.08999999999997</v>
      </c>
    </row>
    <row r="89" spans="1:4" s="15" customFormat="1" x14ac:dyDescent="0.25">
      <c r="A89" s="91" t="s">
        <v>629</v>
      </c>
      <c r="B89" s="103">
        <v>44197</v>
      </c>
      <c r="C89" s="103">
        <v>44214</v>
      </c>
      <c r="D89" s="104">
        <v>590.17999999999995</v>
      </c>
    </row>
    <row r="90" spans="1:4" x14ac:dyDescent="0.25">
      <c r="A90" s="91" t="s">
        <v>630</v>
      </c>
      <c r="B90" s="103">
        <v>44197</v>
      </c>
      <c r="C90" s="103">
        <v>44214</v>
      </c>
      <c r="D90" s="104">
        <v>386.58</v>
      </c>
    </row>
    <row r="91" spans="1:4" s="15" customFormat="1" x14ac:dyDescent="0.25">
      <c r="A91" s="91" t="s">
        <v>631</v>
      </c>
      <c r="B91" s="103">
        <v>44197</v>
      </c>
      <c r="C91" s="103">
        <v>44214</v>
      </c>
      <c r="D91" s="104">
        <v>193.29</v>
      </c>
    </row>
    <row r="92" spans="1:4" s="15" customFormat="1" x14ac:dyDescent="0.25">
      <c r="A92" s="91" t="s">
        <v>632</v>
      </c>
      <c r="B92" s="103">
        <v>44197</v>
      </c>
      <c r="C92" s="103">
        <v>44214</v>
      </c>
      <c r="D92" s="104">
        <v>386.58</v>
      </c>
    </row>
    <row r="93" spans="1:4" x14ac:dyDescent="0.25">
      <c r="A93" s="91" t="s">
        <v>633</v>
      </c>
      <c r="B93" s="103">
        <v>44197</v>
      </c>
      <c r="C93" s="103">
        <v>44214</v>
      </c>
      <c r="D93" s="104">
        <v>317.35000000000002</v>
      </c>
    </row>
    <row r="94" spans="1:4" s="15" customFormat="1" x14ac:dyDescent="0.25">
      <c r="A94" s="91" t="s">
        <v>634</v>
      </c>
      <c r="B94" s="103">
        <v>44197</v>
      </c>
      <c r="C94" s="103">
        <v>44214</v>
      </c>
      <c r="D94" s="104">
        <v>158.68</v>
      </c>
    </row>
    <row r="95" spans="1:4" s="15" customFormat="1" x14ac:dyDescent="0.25">
      <c r="A95" s="91" t="s">
        <v>635</v>
      </c>
      <c r="B95" s="103">
        <v>44197</v>
      </c>
      <c r="C95" s="103">
        <v>44214</v>
      </c>
      <c r="D95" s="104">
        <v>317.35000000000002</v>
      </c>
    </row>
    <row r="96" spans="1:4" x14ac:dyDescent="0.25">
      <c r="A96" s="91" t="s">
        <v>636</v>
      </c>
      <c r="B96" s="103">
        <v>44197</v>
      </c>
      <c r="C96" s="103">
        <v>44214</v>
      </c>
      <c r="D96" s="104">
        <v>435.97</v>
      </c>
    </row>
    <row r="97" spans="1:4" s="15" customFormat="1" x14ac:dyDescent="0.25">
      <c r="A97" s="91" t="s">
        <v>637</v>
      </c>
      <c r="B97" s="103">
        <v>44197</v>
      </c>
      <c r="C97" s="103">
        <v>44214</v>
      </c>
      <c r="D97" s="104">
        <v>217.99</v>
      </c>
    </row>
    <row r="98" spans="1:4" s="15" customFormat="1" x14ac:dyDescent="0.25">
      <c r="A98" s="91" t="s">
        <v>638</v>
      </c>
      <c r="B98" s="103">
        <v>44197</v>
      </c>
      <c r="C98" s="103">
        <v>44214</v>
      </c>
      <c r="D98" s="104">
        <v>435.97</v>
      </c>
    </row>
    <row r="99" spans="1:4" x14ac:dyDescent="0.25">
      <c r="A99" s="91" t="s">
        <v>639</v>
      </c>
      <c r="B99" s="103">
        <v>44197</v>
      </c>
      <c r="C99" s="103">
        <v>44214</v>
      </c>
      <c r="D99" s="104">
        <v>332.04</v>
      </c>
    </row>
    <row r="100" spans="1:4" s="15" customFormat="1" x14ac:dyDescent="0.25">
      <c r="A100" s="91" t="s">
        <v>640</v>
      </c>
      <c r="B100" s="103">
        <v>44197</v>
      </c>
      <c r="C100" s="103">
        <v>44214</v>
      </c>
      <c r="D100" s="104">
        <v>166.02</v>
      </c>
    </row>
    <row r="101" spans="1:4" s="15" customFormat="1" x14ac:dyDescent="0.25">
      <c r="A101" s="91" t="s">
        <v>641</v>
      </c>
      <c r="B101" s="103">
        <v>44197</v>
      </c>
      <c r="C101" s="103">
        <v>44214</v>
      </c>
      <c r="D101" s="104">
        <v>332.04</v>
      </c>
    </row>
    <row r="102" spans="1:4" x14ac:dyDescent="0.25">
      <c r="A102" s="91" t="s">
        <v>642</v>
      </c>
      <c r="B102" s="103">
        <v>44197</v>
      </c>
      <c r="C102" s="103">
        <v>44214</v>
      </c>
      <c r="D102" s="104">
        <v>217.49</v>
      </c>
    </row>
    <row r="103" spans="1:4" s="15" customFormat="1" x14ac:dyDescent="0.25">
      <c r="A103" s="91" t="s">
        <v>643</v>
      </c>
      <c r="B103" s="103">
        <v>44197</v>
      </c>
      <c r="C103" s="103">
        <v>44214</v>
      </c>
      <c r="D103" s="104">
        <v>108.75</v>
      </c>
    </row>
    <row r="104" spans="1:4" s="15" customFormat="1" x14ac:dyDescent="0.25">
      <c r="A104" s="91" t="s">
        <v>644</v>
      </c>
      <c r="B104" s="103">
        <v>44197</v>
      </c>
      <c r="C104" s="103">
        <v>44214</v>
      </c>
      <c r="D104" s="104">
        <v>217.49</v>
      </c>
    </row>
    <row r="105" spans="1:4" x14ac:dyDescent="0.25">
      <c r="A105" s="91" t="s">
        <v>645</v>
      </c>
      <c r="B105" s="103">
        <v>44197</v>
      </c>
      <c r="C105" s="103">
        <v>44214</v>
      </c>
      <c r="D105" s="104">
        <v>178.54</v>
      </c>
    </row>
    <row r="106" spans="1:4" s="15" customFormat="1" x14ac:dyDescent="0.25">
      <c r="A106" s="91" t="s">
        <v>646</v>
      </c>
      <c r="B106" s="103">
        <v>44197</v>
      </c>
      <c r="C106" s="103">
        <v>44214</v>
      </c>
      <c r="D106" s="104">
        <v>89.27</v>
      </c>
    </row>
    <row r="107" spans="1:4" s="15" customFormat="1" x14ac:dyDescent="0.25">
      <c r="A107" s="91" t="s">
        <v>647</v>
      </c>
      <c r="B107" s="103">
        <v>44197</v>
      </c>
      <c r="C107" s="103">
        <v>44214</v>
      </c>
      <c r="D107" s="104">
        <v>178.54</v>
      </c>
    </row>
    <row r="108" spans="1:4" x14ac:dyDescent="0.25">
      <c r="A108" s="91" t="s">
        <v>648</v>
      </c>
      <c r="B108" s="103">
        <v>44197</v>
      </c>
      <c r="C108" s="103">
        <v>44214</v>
      </c>
      <c r="D108" s="104">
        <v>311.39999999999998</v>
      </c>
    </row>
    <row r="109" spans="1:4" s="15" customFormat="1" x14ac:dyDescent="0.25">
      <c r="A109" s="91" t="s">
        <v>649</v>
      </c>
      <c r="B109" s="103">
        <v>44197</v>
      </c>
      <c r="C109" s="103">
        <v>44214</v>
      </c>
      <c r="D109" s="104">
        <v>155.69999999999999</v>
      </c>
    </row>
    <row r="110" spans="1:4" s="15" customFormat="1" x14ac:dyDescent="0.25">
      <c r="A110" s="91" t="s">
        <v>650</v>
      </c>
      <c r="B110" s="103">
        <v>44197</v>
      </c>
      <c r="C110" s="103">
        <v>44214</v>
      </c>
      <c r="D110" s="104">
        <v>311.39999999999998</v>
      </c>
    </row>
    <row r="111" spans="1:4" s="15" customFormat="1" x14ac:dyDescent="0.25">
      <c r="A111" s="91" t="s">
        <v>597</v>
      </c>
      <c r="B111" s="103">
        <v>44197</v>
      </c>
      <c r="C111" s="103">
        <v>44214</v>
      </c>
      <c r="D111" s="104">
        <v>590.17999999999995</v>
      </c>
    </row>
    <row r="112" spans="1:4" s="15" customFormat="1" x14ac:dyDescent="0.25">
      <c r="A112" s="91" t="s">
        <v>598</v>
      </c>
      <c r="B112" s="103">
        <v>44197</v>
      </c>
      <c r="C112" s="103">
        <v>44214</v>
      </c>
      <c r="D112" s="104">
        <v>295.08999999999997</v>
      </c>
    </row>
    <row r="113" spans="1:4" s="15" customFormat="1" x14ac:dyDescent="0.25">
      <c r="A113" s="91" t="s">
        <v>599</v>
      </c>
      <c r="B113" s="103">
        <v>44197</v>
      </c>
      <c r="C113" s="103">
        <v>44214</v>
      </c>
      <c r="D113" s="104">
        <v>590.17999999999995</v>
      </c>
    </row>
    <row r="114" spans="1:4" s="15" customFormat="1" x14ac:dyDescent="0.25">
      <c r="A114" s="91" t="s">
        <v>600</v>
      </c>
      <c r="B114" s="103">
        <v>44197</v>
      </c>
      <c r="C114" s="103">
        <v>44214</v>
      </c>
      <c r="D114" s="104">
        <v>386.58</v>
      </c>
    </row>
    <row r="115" spans="1:4" s="15" customFormat="1" x14ac:dyDescent="0.25">
      <c r="A115" s="91" t="s">
        <v>601</v>
      </c>
      <c r="B115" s="103">
        <v>44197</v>
      </c>
      <c r="C115" s="103">
        <v>44214</v>
      </c>
      <c r="D115" s="104">
        <v>193.29</v>
      </c>
    </row>
    <row r="116" spans="1:4" s="15" customFormat="1" x14ac:dyDescent="0.25">
      <c r="A116" s="91" t="s">
        <v>602</v>
      </c>
      <c r="B116" s="103">
        <v>44197</v>
      </c>
      <c r="C116" s="103">
        <v>44214</v>
      </c>
      <c r="D116" s="104">
        <v>386.58</v>
      </c>
    </row>
    <row r="117" spans="1:4" s="15" customFormat="1" x14ac:dyDescent="0.25">
      <c r="A117" s="91" t="s">
        <v>603</v>
      </c>
      <c r="B117" s="103">
        <v>44197</v>
      </c>
      <c r="C117" s="103">
        <v>44214</v>
      </c>
      <c r="D117" s="104">
        <v>317.35000000000002</v>
      </c>
    </row>
    <row r="118" spans="1:4" s="15" customFormat="1" x14ac:dyDescent="0.25">
      <c r="A118" s="91" t="s">
        <v>604</v>
      </c>
      <c r="B118" s="103">
        <v>44197</v>
      </c>
      <c r="C118" s="103">
        <v>44214</v>
      </c>
      <c r="D118" s="104">
        <v>158.68</v>
      </c>
    </row>
    <row r="119" spans="1:4" s="15" customFormat="1" x14ac:dyDescent="0.25">
      <c r="A119" s="91" t="s">
        <v>605</v>
      </c>
      <c r="B119" s="103">
        <v>44197</v>
      </c>
      <c r="C119" s="103">
        <v>44214</v>
      </c>
      <c r="D119" s="104">
        <v>317.35000000000002</v>
      </c>
    </row>
    <row r="120" spans="1:4" s="15" customFormat="1" x14ac:dyDescent="0.25">
      <c r="A120" s="91" t="s">
        <v>606</v>
      </c>
      <c r="B120" s="103">
        <v>44197</v>
      </c>
      <c r="C120" s="103">
        <v>44214</v>
      </c>
      <c r="D120" s="104">
        <v>435.97</v>
      </c>
    </row>
    <row r="121" spans="1:4" s="15" customFormat="1" x14ac:dyDescent="0.25">
      <c r="A121" s="91" t="s">
        <v>607</v>
      </c>
      <c r="B121" s="103">
        <v>44197</v>
      </c>
      <c r="C121" s="103">
        <v>44214</v>
      </c>
      <c r="D121" s="104">
        <v>217.99</v>
      </c>
    </row>
    <row r="122" spans="1:4" s="15" customFormat="1" x14ac:dyDescent="0.25">
      <c r="A122" s="91" t="s">
        <v>608</v>
      </c>
      <c r="B122" s="103">
        <v>44197</v>
      </c>
      <c r="C122" s="103">
        <v>44214</v>
      </c>
      <c r="D122" s="104">
        <v>435.97</v>
      </c>
    </row>
    <row r="123" spans="1:4" s="15" customFormat="1" x14ac:dyDescent="0.25">
      <c r="A123" s="91" t="s">
        <v>609</v>
      </c>
      <c r="B123" s="103">
        <v>44197</v>
      </c>
      <c r="C123" s="103">
        <v>44214</v>
      </c>
      <c r="D123" s="104">
        <v>332.04</v>
      </c>
    </row>
    <row r="124" spans="1:4" s="15" customFormat="1" x14ac:dyDescent="0.25">
      <c r="A124" s="91" t="s">
        <v>610</v>
      </c>
      <c r="B124" s="103">
        <v>44197</v>
      </c>
      <c r="C124" s="103">
        <v>44214</v>
      </c>
      <c r="D124" s="104">
        <v>166.02</v>
      </c>
    </row>
    <row r="125" spans="1:4" s="15" customFormat="1" x14ac:dyDescent="0.25">
      <c r="A125" s="91" t="s">
        <v>611</v>
      </c>
      <c r="B125" s="103">
        <v>44197</v>
      </c>
      <c r="C125" s="103">
        <v>44214</v>
      </c>
      <c r="D125" s="104">
        <v>332.04</v>
      </c>
    </row>
    <row r="126" spans="1:4" s="15" customFormat="1" x14ac:dyDescent="0.25">
      <c r="A126" s="91" t="s">
        <v>612</v>
      </c>
      <c r="B126" s="103">
        <v>44197</v>
      </c>
      <c r="C126" s="103">
        <v>44214</v>
      </c>
      <c r="D126" s="104">
        <v>217.49</v>
      </c>
    </row>
    <row r="127" spans="1:4" s="15" customFormat="1" x14ac:dyDescent="0.25">
      <c r="A127" s="91" t="s">
        <v>613</v>
      </c>
      <c r="B127" s="103">
        <v>44197</v>
      </c>
      <c r="C127" s="103">
        <v>44214</v>
      </c>
      <c r="D127" s="104">
        <v>108.75</v>
      </c>
    </row>
    <row r="128" spans="1:4" s="15" customFormat="1" x14ac:dyDescent="0.25">
      <c r="A128" s="91" t="s">
        <v>614</v>
      </c>
      <c r="B128" s="103">
        <v>44197</v>
      </c>
      <c r="C128" s="103">
        <v>44214</v>
      </c>
      <c r="D128" s="104">
        <v>217.49</v>
      </c>
    </row>
    <row r="129" spans="1:4" s="15" customFormat="1" x14ac:dyDescent="0.25">
      <c r="A129" s="91" t="s">
        <v>615</v>
      </c>
      <c r="B129" s="103">
        <v>44197</v>
      </c>
      <c r="C129" s="103">
        <v>44214</v>
      </c>
      <c r="D129" s="104">
        <v>178.54</v>
      </c>
    </row>
    <row r="130" spans="1:4" s="15" customFormat="1" x14ac:dyDescent="0.25">
      <c r="A130" s="91" t="s">
        <v>616</v>
      </c>
      <c r="B130" s="103">
        <v>44197</v>
      </c>
      <c r="C130" s="103">
        <v>44214</v>
      </c>
      <c r="D130" s="104">
        <v>89.27</v>
      </c>
    </row>
    <row r="131" spans="1:4" s="15" customFormat="1" x14ac:dyDescent="0.25">
      <c r="A131" s="91" t="s">
        <v>617</v>
      </c>
      <c r="B131" s="103">
        <v>44197</v>
      </c>
      <c r="C131" s="103">
        <v>44214</v>
      </c>
      <c r="D131" s="104">
        <v>178.54</v>
      </c>
    </row>
    <row r="132" spans="1:4" s="15" customFormat="1" x14ac:dyDescent="0.25">
      <c r="A132" s="91" t="s">
        <v>618</v>
      </c>
      <c r="B132" s="103">
        <v>44197</v>
      </c>
      <c r="C132" s="103">
        <v>44214</v>
      </c>
      <c r="D132" s="104">
        <v>311.39999999999998</v>
      </c>
    </row>
    <row r="133" spans="1:4" s="15" customFormat="1" x14ac:dyDescent="0.25">
      <c r="A133" s="91" t="s">
        <v>619</v>
      </c>
      <c r="B133" s="103">
        <v>44197</v>
      </c>
      <c r="C133" s="103">
        <v>44214</v>
      </c>
      <c r="D133" s="104">
        <v>155.69999999999999</v>
      </c>
    </row>
    <row r="134" spans="1:4" s="15" customFormat="1" x14ac:dyDescent="0.25">
      <c r="A134" s="91" t="s">
        <v>620</v>
      </c>
      <c r="B134" s="103">
        <v>44197</v>
      </c>
      <c r="C134" s="103">
        <v>44214</v>
      </c>
      <c r="D134" s="104">
        <v>311.39999999999998</v>
      </c>
    </row>
    <row r="135" spans="1:4" x14ac:dyDescent="0.25">
      <c r="A135" s="91" t="s">
        <v>627</v>
      </c>
      <c r="B135" s="103">
        <v>44215</v>
      </c>
      <c r="C135" s="103">
        <v>2958465</v>
      </c>
      <c r="D135" s="104">
        <v>590.17999999999995</v>
      </c>
    </row>
    <row r="136" spans="1:4" s="15" customFormat="1" x14ac:dyDescent="0.25">
      <c r="A136" s="91" t="s">
        <v>628</v>
      </c>
      <c r="B136" s="103">
        <v>44215</v>
      </c>
      <c r="C136" s="103">
        <v>2958465</v>
      </c>
      <c r="D136" s="104">
        <v>295.08999999999997</v>
      </c>
    </row>
    <row r="137" spans="1:4" s="15" customFormat="1" x14ac:dyDescent="0.25">
      <c r="A137" s="91" t="s">
        <v>629</v>
      </c>
      <c r="B137" s="103">
        <v>44215</v>
      </c>
      <c r="C137" s="103">
        <v>2958465</v>
      </c>
      <c r="D137" s="104">
        <v>590.17999999999995</v>
      </c>
    </row>
    <row r="138" spans="1:4" x14ac:dyDescent="0.25">
      <c r="A138" s="91" t="s">
        <v>630</v>
      </c>
      <c r="B138" s="103">
        <v>44215</v>
      </c>
      <c r="C138" s="103">
        <v>2958465</v>
      </c>
      <c r="D138" s="104">
        <v>386.58</v>
      </c>
    </row>
    <row r="139" spans="1:4" s="15" customFormat="1" x14ac:dyDescent="0.25">
      <c r="A139" s="91" t="s">
        <v>631</v>
      </c>
      <c r="B139" s="103">
        <v>44215</v>
      </c>
      <c r="C139" s="103">
        <v>2958465</v>
      </c>
      <c r="D139" s="104">
        <v>193.29</v>
      </c>
    </row>
    <row r="140" spans="1:4" s="15" customFormat="1" x14ac:dyDescent="0.25">
      <c r="A140" s="91" t="s">
        <v>632</v>
      </c>
      <c r="B140" s="103">
        <v>44215</v>
      </c>
      <c r="C140" s="103">
        <v>2958465</v>
      </c>
      <c r="D140" s="104">
        <v>386.58</v>
      </c>
    </row>
    <row r="141" spans="1:4" x14ac:dyDescent="0.25">
      <c r="A141" s="91" t="s">
        <v>633</v>
      </c>
      <c r="B141" s="103">
        <v>44215</v>
      </c>
      <c r="C141" s="103">
        <v>2958465</v>
      </c>
      <c r="D141" s="104">
        <v>317.35000000000002</v>
      </c>
    </row>
    <row r="142" spans="1:4" s="15" customFormat="1" x14ac:dyDescent="0.25">
      <c r="A142" s="91" t="s">
        <v>634</v>
      </c>
      <c r="B142" s="103">
        <v>44215</v>
      </c>
      <c r="C142" s="103">
        <v>2958465</v>
      </c>
      <c r="D142" s="104">
        <v>158.68</v>
      </c>
    </row>
    <row r="143" spans="1:4" s="15" customFormat="1" x14ac:dyDescent="0.25">
      <c r="A143" s="91" t="s">
        <v>635</v>
      </c>
      <c r="B143" s="103">
        <v>44215</v>
      </c>
      <c r="C143" s="103">
        <v>2958465</v>
      </c>
      <c r="D143" s="104">
        <v>317.35000000000002</v>
      </c>
    </row>
    <row r="144" spans="1:4" x14ac:dyDescent="0.25">
      <c r="A144" s="91" t="s">
        <v>636</v>
      </c>
      <c r="B144" s="103">
        <v>44215</v>
      </c>
      <c r="C144" s="103">
        <v>2958465</v>
      </c>
      <c r="D144" s="104">
        <v>435.97</v>
      </c>
    </row>
    <row r="145" spans="1:4" s="15" customFormat="1" x14ac:dyDescent="0.25">
      <c r="A145" s="91" t="s">
        <v>637</v>
      </c>
      <c r="B145" s="103">
        <v>44215</v>
      </c>
      <c r="C145" s="103">
        <v>2958465</v>
      </c>
      <c r="D145" s="104">
        <v>217.99</v>
      </c>
    </row>
    <row r="146" spans="1:4" s="15" customFormat="1" x14ac:dyDescent="0.25">
      <c r="A146" s="91" t="s">
        <v>638</v>
      </c>
      <c r="B146" s="103">
        <v>44215</v>
      </c>
      <c r="C146" s="103">
        <v>2958465</v>
      </c>
      <c r="D146" s="104">
        <v>435.97</v>
      </c>
    </row>
    <row r="147" spans="1:4" x14ac:dyDescent="0.25">
      <c r="A147" s="91" t="s">
        <v>639</v>
      </c>
      <c r="B147" s="103">
        <v>44215</v>
      </c>
      <c r="C147" s="103">
        <v>2958465</v>
      </c>
      <c r="D147" s="104">
        <v>332.04</v>
      </c>
    </row>
    <row r="148" spans="1:4" s="15" customFormat="1" x14ac:dyDescent="0.25">
      <c r="A148" s="91" t="s">
        <v>640</v>
      </c>
      <c r="B148" s="103">
        <v>44215</v>
      </c>
      <c r="C148" s="103">
        <v>2958465</v>
      </c>
      <c r="D148" s="104">
        <v>166.02</v>
      </c>
    </row>
    <row r="149" spans="1:4" s="15" customFormat="1" x14ac:dyDescent="0.25">
      <c r="A149" s="91" t="s">
        <v>641</v>
      </c>
      <c r="B149" s="103">
        <v>44215</v>
      </c>
      <c r="C149" s="103">
        <v>2958465</v>
      </c>
      <c r="D149" s="104">
        <v>332.04</v>
      </c>
    </row>
    <row r="150" spans="1:4" x14ac:dyDescent="0.25">
      <c r="A150" s="91" t="s">
        <v>642</v>
      </c>
      <c r="B150" s="103">
        <v>44215</v>
      </c>
      <c r="C150" s="103">
        <v>2958465</v>
      </c>
      <c r="D150" s="104">
        <v>217.49</v>
      </c>
    </row>
    <row r="151" spans="1:4" s="15" customFormat="1" x14ac:dyDescent="0.25">
      <c r="A151" s="91" t="s">
        <v>643</v>
      </c>
      <c r="B151" s="103">
        <v>44215</v>
      </c>
      <c r="C151" s="103">
        <v>2958465</v>
      </c>
      <c r="D151" s="104">
        <v>108.75</v>
      </c>
    </row>
    <row r="152" spans="1:4" s="15" customFormat="1" x14ac:dyDescent="0.25">
      <c r="A152" s="91" t="s">
        <v>644</v>
      </c>
      <c r="B152" s="103">
        <v>44215</v>
      </c>
      <c r="C152" s="103">
        <v>2958465</v>
      </c>
      <c r="D152" s="104">
        <v>217.49</v>
      </c>
    </row>
    <row r="153" spans="1:4" x14ac:dyDescent="0.25">
      <c r="A153" s="91" t="s">
        <v>645</v>
      </c>
      <c r="B153" s="103">
        <v>44215</v>
      </c>
      <c r="C153" s="103">
        <v>2958465</v>
      </c>
      <c r="D153" s="104">
        <v>178.54</v>
      </c>
    </row>
    <row r="154" spans="1:4" s="15" customFormat="1" x14ac:dyDescent="0.25">
      <c r="A154" s="91" t="s">
        <v>646</v>
      </c>
      <c r="B154" s="103">
        <v>44215</v>
      </c>
      <c r="C154" s="103">
        <v>2958465</v>
      </c>
      <c r="D154" s="104">
        <v>89.27</v>
      </c>
    </row>
    <row r="155" spans="1:4" s="15" customFormat="1" x14ac:dyDescent="0.25">
      <c r="A155" s="91" t="s">
        <v>647</v>
      </c>
      <c r="B155" s="103">
        <v>44215</v>
      </c>
      <c r="C155" s="103">
        <v>2958465</v>
      </c>
      <c r="D155" s="104">
        <v>178.54</v>
      </c>
    </row>
    <row r="156" spans="1:4" x14ac:dyDescent="0.25">
      <c r="A156" s="91" t="s">
        <v>648</v>
      </c>
      <c r="B156" s="103">
        <v>44215</v>
      </c>
      <c r="C156" s="103">
        <v>2958465</v>
      </c>
      <c r="D156" s="104">
        <v>311.39999999999998</v>
      </c>
    </row>
    <row r="157" spans="1:4" s="15" customFormat="1" x14ac:dyDescent="0.25">
      <c r="A157" s="91" t="s">
        <v>649</v>
      </c>
      <c r="B157" s="103">
        <v>44215</v>
      </c>
      <c r="C157" s="103">
        <v>2958465</v>
      </c>
      <c r="D157" s="104">
        <v>155.69999999999999</v>
      </c>
    </row>
    <row r="158" spans="1:4" s="15" customFormat="1" x14ac:dyDescent="0.25">
      <c r="A158" s="91" t="s">
        <v>650</v>
      </c>
      <c r="B158" s="103">
        <v>44215</v>
      </c>
      <c r="C158" s="103">
        <v>2958465</v>
      </c>
      <c r="D158" s="104">
        <v>311.39999999999998</v>
      </c>
    </row>
    <row r="159" spans="1:4" x14ac:dyDescent="0.25">
      <c r="A159" s="91" t="s">
        <v>597</v>
      </c>
      <c r="B159" s="103">
        <v>44215</v>
      </c>
      <c r="C159" s="103">
        <v>2958465</v>
      </c>
      <c r="D159" s="104">
        <v>759.08755496214076</v>
      </c>
    </row>
    <row r="160" spans="1:4" s="15" customFormat="1" x14ac:dyDescent="0.25">
      <c r="A160" s="91" t="s">
        <v>598</v>
      </c>
      <c r="B160" s="103">
        <v>44215</v>
      </c>
      <c r="C160" s="103">
        <v>2958465</v>
      </c>
      <c r="D160" s="104">
        <v>379.55</v>
      </c>
    </row>
    <row r="161" spans="1:4" s="15" customFormat="1" x14ac:dyDescent="0.25">
      <c r="A161" s="91" t="s">
        <v>599</v>
      </c>
      <c r="B161" s="103">
        <v>44215</v>
      </c>
      <c r="C161" s="103">
        <v>2958465</v>
      </c>
      <c r="D161" s="104">
        <v>759.08755496214076</v>
      </c>
    </row>
    <row r="162" spans="1:4" x14ac:dyDescent="0.25">
      <c r="A162" s="91" t="s">
        <v>600</v>
      </c>
      <c r="B162" s="103">
        <v>44215</v>
      </c>
      <c r="C162" s="103">
        <v>2958465</v>
      </c>
      <c r="D162" s="104">
        <v>497.21732017881476</v>
      </c>
    </row>
    <row r="163" spans="1:4" s="15" customFormat="1" x14ac:dyDescent="0.25">
      <c r="A163" s="91" t="s">
        <v>601</v>
      </c>
      <c r="B163" s="103">
        <v>44215</v>
      </c>
      <c r="C163" s="103">
        <v>2958465</v>
      </c>
      <c r="D163" s="104">
        <v>248.61</v>
      </c>
    </row>
    <row r="164" spans="1:4" s="15" customFormat="1" x14ac:dyDescent="0.25">
      <c r="A164" s="91" t="s">
        <v>602</v>
      </c>
      <c r="B164" s="103">
        <v>44215</v>
      </c>
      <c r="C164" s="103">
        <v>2958465</v>
      </c>
      <c r="D164" s="104">
        <v>497.21732017881476</v>
      </c>
    </row>
    <row r="165" spans="1:4" x14ac:dyDescent="0.25">
      <c r="A165" s="91" t="s">
        <v>603</v>
      </c>
      <c r="B165" s="103">
        <v>44215</v>
      </c>
      <c r="C165" s="103">
        <v>2958465</v>
      </c>
      <c r="D165" s="104">
        <v>408.18144035248395</v>
      </c>
    </row>
    <row r="166" spans="1:4" s="15" customFormat="1" x14ac:dyDescent="0.25">
      <c r="A166" s="91" t="s">
        <v>604</v>
      </c>
      <c r="B166" s="103">
        <v>44215</v>
      </c>
      <c r="C166" s="103">
        <v>2958465</v>
      </c>
      <c r="D166" s="104">
        <v>204.09</v>
      </c>
    </row>
    <row r="167" spans="1:4" s="15" customFormat="1" x14ac:dyDescent="0.25">
      <c r="A167" s="91" t="s">
        <v>605</v>
      </c>
      <c r="B167" s="103">
        <v>44215</v>
      </c>
      <c r="C167" s="103">
        <v>2958465</v>
      </c>
      <c r="D167" s="104">
        <v>408.18144035248395</v>
      </c>
    </row>
    <row r="168" spans="1:4" x14ac:dyDescent="0.25">
      <c r="A168" s="91" t="s">
        <v>606</v>
      </c>
      <c r="B168" s="103">
        <v>44215</v>
      </c>
      <c r="C168" s="103">
        <v>2958465</v>
      </c>
      <c r="D168" s="104">
        <v>560.73820000220064</v>
      </c>
    </row>
    <row r="169" spans="1:4" s="15" customFormat="1" x14ac:dyDescent="0.25">
      <c r="A169" s="91" t="s">
        <v>607</v>
      </c>
      <c r="B169" s="103">
        <v>44215</v>
      </c>
      <c r="C169" s="103">
        <v>2958465</v>
      </c>
      <c r="D169" s="104">
        <v>280.37</v>
      </c>
    </row>
    <row r="170" spans="1:4" s="15" customFormat="1" x14ac:dyDescent="0.25">
      <c r="A170" s="91" t="s">
        <v>608</v>
      </c>
      <c r="B170" s="103">
        <v>44215</v>
      </c>
      <c r="C170" s="103">
        <v>2958465</v>
      </c>
      <c r="D170" s="104">
        <v>408.18144035248395</v>
      </c>
    </row>
    <row r="171" spans="1:4" x14ac:dyDescent="0.25">
      <c r="A171" s="91" t="s">
        <v>609</v>
      </c>
      <c r="B171" s="103">
        <v>44215</v>
      </c>
      <c r="C171" s="103">
        <v>2958465</v>
      </c>
      <c r="D171" s="104">
        <v>427.06456755387796</v>
      </c>
    </row>
    <row r="172" spans="1:4" s="15" customFormat="1" x14ac:dyDescent="0.25">
      <c r="A172" s="91" t="s">
        <v>610</v>
      </c>
      <c r="B172" s="103">
        <v>44215</v>
      </c>
      <c r="C172" s="103">
        <v>2958465</v>
      </c>
      <c r="D172" s="104">
        <v>213.53</v>
      </c>
    </row>
    <row r="173" spans="1:4" s="15" customFormat="1" x14ac:dyDescent="0.25">
      <c r="A173" s="91" t="s">
        <v>611</v>
      </c>
      <c r="B173" s="103">
        <v>44215</v>
      </c>
      <c r="C173" s="103">
        <v>2958465</v>
      </c>
      <c r="D173" s="104">
        <v>427.06456755387796</v>
      </c>
    </row>
    <row r="174" spans="1:4" x14ac:dyDescent="0.25">
      <c r="A174" s="91" t="s">
        <v>612</v>
      </c>
      <c r="B174" s="103">
        <v>44215</v>
      </c>
      <c r="C174" s="103">
        <v>2958465</v>
      </c>
      <c r="D174" s="104">
        <v>279.7357148518318</v>
      </c>
    </row>
    <row r="175" spans="1:4" s="15" customFormat="1" x14ac:dyDescent="0.25">
      <c r="A175" s="91" t="s">
        <v>613</v>
      </c>
      <c r="B175" s="103">
        <v>44215</v>
      </c>
      <c r="C175" s="103">
        <v>2958465</v>
      </c>
      <c r="D175" s="104">
        <v>139.87</v>
      </c>
    </row>
    <row r="176" spans="1:4" s="15" customFormat="1" x14ac:dyDescent="0.25">
      <c r="A176" s="91" t="s">
        <v>614</v>
      </c>
      <c r="B176" s="103">
        <v>44215</v>
      </c>
      <c r="C176" s="103">
        <v>2958465</v>
      </c>
      <c r="D176" s="104">
        <v>279.7357148518318</v>
      </c>
    </row>
    <row r="177" spans="1:4" x14ac:dyDescent="0.25">
      <c r="A177" s="91" t="s">
        <v>615</v>
      </c>
      <c r="B177" s="103">
        <v>44215</v>
      </c>
      <c r="C177" s="103">
        <v>2958465</v>
      </c>
      <c r="D177" s="104">
        <v>229.6439049331361</v>
      </c>
    </row>
    <row r="178" spans="1:4" s="15" customFormat="1" x14ac:dyDescent="0.25">
      <c r="A178" s="91" t="s">
        <v>616</v>
      </c>
      <c r="B178" s="103">
        <v>44215</v>
      </c>
      <c r="C178" s="103">
        <v>2958465</v>
      </c>
      <c r="D178" s="104">
        <v>114.82</v>
      </c>
    </row>
    <row r="179" spans="1:4" s="15" customFormat="1" x14ac:dyDescent="0.25">
      <c r="A179" s="91" t="s">
        <v>617</v>
      </c>
      <c r="B179" s="103">
        <v>44215</v>
      </c>
      <c r="C179" s="103">
        <v>2958465</v>
      </c>
      <c r="D179" s="104">
        <v>229.6439049331361</v>
      </c>
    </row>
    <row r="180" spans="1:4" x14ac:dyDescent="0.25">
      <c r="A180" s="91" t="s">
        <v>618</v>
      </c>
      <c r="B180" s="103">
        <v>44215</v>
      </c>
      <c r="C180" s="103">
        <v>2958465</v>
      </c>
      <c r="D180" s="104">
        <v>400.5272857158576</v>
      </c>
    </row>
    <row r="181" spans="1:4" x14ac:dyDescent="0.25">
      <c r="A181" s="91" t="s">
        <v>619</v>
      </c>
      <c r="B181" s="103">
        <v>44215</v>
      </c>
      <c r="C181" s="103">
        <v>2958465</v>
      </c>
      <c r="D181" s="104">
        <v>200.27</v>
      </c>
    </row>
    <row r="182" spans="1:4" x14ac:dyDescent="0.25">
      <c r="A182" s="91" t="s">
        <v>620</v>
      </c>
      <c r="B182" s="103">
        <v>44215</v>
      </c>
      <c r="C182" s="103">
        <v>2958465</v>
      </c>
      <c r="D182" s="104">
        <v>400.5272857158576</v>
      </c>
    </row>
    <row r="183" spans="1:4" x14ac:dyDescent="0.25">
      <c r="D183" s="68"/>
    </row>
  </sheetData>
  <autoFilter ref="A2:D2"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workbookViewId="0">
      <selection activeCell="B14" sqref="B14"/>
    </sheetView>
  </sheetViews>
  <sheetFormatPr defaultColWidth="9.140625" defaultRowHeight="15.75" x14ac:dyDescent="0.25"/>
  <cols>
    <col min="1" max="1" width="23.42578125" style="164" customWidth="1"/>
    <col min="2" max="2" width="55.140625" style="164" customWidth="1"/>
    <col min="3" max="3" width="14.5703125" style="164" customWidth="1"/>
    <col min="4" max="16384" width="9.140625" style="164"/>
  </cols>
  <sheetData>
    <row r="1" spans="1:2" s="167" customFormat="1" x14ac:dyDescent="0.25">
      <c r="A1" s="233" t="s">
        <v>901</v>
      </c>
      <c r="B1" s="233"/>
    </row>
    <row r="2" spans="1:2" s="167" customFormat="1" x14ac:dyDescent="0.25"/>
    <row r="3" spans="1:2" x14ac:dyDescent="0.25">
      <c r="A3" s="164" t="s">
        <v>902</v>
      </c>
      <c r="B3" s="205"/>
    </row>
    <row r="4" spans="1:2" x14ac:dyDescent="0.25">
      <c r="A4" s="164" t="s">
        <v>878</v>
      </c>
      <c r="B4" s="202"/>
    </row>
    <row r="5" spans="1:2" x14ac:dyDescent="0.25">
      <c r="A5" s="164" t="s">
        <v>879</v>
      </c>
      <c r="B5" s="203"/>
    </row>
    <row r="6" spans="1:2" x14ac:dyDescent="0.25">
      <c r="A6" s="164" t="s">
        <v>880</v>
      </c>
      <c r="B6" s="203"/>
    </row>
    <row r="7" spans="1:2" x14ac:dyDescent="0.25">
      <c r="A7" s="164" t="s">
        <v>896</v>
      </c>
      <c r="B7" s="204"/>
    </row>
    <row r="8" spans="1:2" x14ac:dyDescent="0.25">
      <c r="A8" s="164" t="s">
        <v>903</v>
      </c>
      <c r="B8" s="160"/>
    </row>
    <row r="9" spans="1:2" x14ac:dyDescent="0.25">
      <c r="A9" s="180"/>
      <c r="B9" s="180"/>
    </row>
    <row r="10" spans="1:2" x14ac:dyDescent="0.25">
      <c r="A10" s="180"/>
      <c r="B10" s="180"/>
    </row>
    <row r="11" spans="1:2" x14ac:dyDescent="0.25">
      <c r="A11" s="180"/>
      <c r="B11" s="181"/>
    </row>
    <row r="12" spans="1:2" x14ac:dyDescent="0.25">
      <c r="A12" s="180"/>
      <c r="B12" s="181"/>
    </row>
    <row r="13" spans="1:2" x14ac:dyDescent="0.25">
      <c r="A13" s="180"/>
      <c r="B13" s="181"/>
    </row>
    <row r="14" spans="1:2" ht="17.25" customHeight="1" x14ac:dyDescent="0.25">
      <c r="A14" s="185"/>
      <c r="B14" s="185"/>
    </row>
    <row r="15" spans="1:2" ht="17.25" customHeight="1" x14ac:dyDescent="0.25">
      <c r="A15" s="184"/>
      <c r="B15" s="184"/>
    </row>
    <row r="16" spans="1:2" ht="17.25" customHeight="1" x14ac:dyDescent="0.25">
      <c r="A16" s="185"/>
      <c r="B16" s="185"/>
    </row>
    <row r="17" spans="1:5" ht="17.25" customHeight="1" x14ac:dyDescent="0.25">
      <c r="A17" s="185"/>
      <c r="B17" s="185"/>
    </row>
    <row r="18" spans="1:5" ht="17.25" customHeight="1" x14ac:dyDescent="0.25">
      <c r="A18" s="185"/>
      <c r="B18" s="185"/>
    </row>
    <row r="19" spans="1:5" ht="17.25" customHeight="1" x14ac:dyDescent="0.25">
      <c r="A19" s="185"/>
      <c r="B19" s="185"/>
    </row>
    <row r="20" spans="1:5" ht="17.25" customHeight="1" x14ac:dyDescent="0.25"/>
    <row r="21" spans="1:5" x14ac:dyDescent="0.25">
      <c r="A21" s="167" t="s">
        <v>875</v>
      </c>
    </row>
    <row r="22" spans="1:5" ht="59.25" customHeight="1" x14ac:dyDescent="0.25">
      <c r="A22" s="231" t="s">
        <v>876</v>
      </c>
      <c r="B22" s="231"/>
      <c r="C22" s="182"/>
      <c r="D22" s="182"/>
      <c r="E22" s="182"/>
    </row>
    <row r="23" spans="1:5" ht="34.5" customHeight="1" x14ac:dyDescent="0.25">
      <c r="A23" s="232" t="s">
        <v>904</v>
      </c>
      <c r="B23" s="232"/>
      <c r="C23" s="183"/>
      <c r="D23" s="183"/>
      <c r="E23" s="183"/>
    </row>
    <row r="25" spans="1:5" x14ac:dyDescent="0.25">
      <c r="A25" s="180"/>
      <c r="B25" s="160"/>
      <c r="C25" s="180"/>
    </row>
    <row r="26" spans="1:5" x14ac:dyDescent="0.25">
      <c r="A26" s="160" t="s">
        <v>868</v>
      </c>
      <c r="B26" s="168"/>
      <c r="C26" s="168" t="s">
        <v>871</v>
      </c>
    </row>
    <row r="27" spans="1:5" x14ac:dyDescent="0.25">
      <c r="A27" s="169" t="s">
        <v>869</v>
      </c>
      <c r="B27" s="170"/>
    </row>
    <row r="28" spans="1:5" x14ac:dyDescent="0.25">
      <c r="A28" s="171" t="s">
        <v>870</v>
      </c>
      <c r="B28" s="170"/>
    </row>
    <row r="29" spans="1:5" x14ac:dyDescent="0.25">
      <c r="A29" s="172" t="s">
        <v>872</v>
      </c>
      <c r="B29" s="170"/>
    </row>
    <row r="30" spans="1:5" x14ac:dyDescent="0.25">
      <c r="A30" s="172" t="s">
        <v>873</v>
      </c>
      <c r="B30" s="174"/>
    </row>
    <row r="31" spans="1:5" x14ac:dyDescent="0.25">
      <c r="A31" s="172"/>
      <c r="B31" s="176"/>
    </row>
    <row r="33" spans="1:3" x14ac:dyDescent="0.25">
      <c r="A33" s="175" t="s">
        <v>976</v>
      </c>
    </row>
    <row r="34" spans="1:3" x14ac:dyDescent="0.25">
      <c r="A34" s="160"/>
    </row>
    <row r="35" spans="1:3" x14ac:dyDescent="0.25">
      <c r="A35" s="174"/>
      <c r="B35" s="180"/>
      <c r="C35" s="160"/>
    </row>
    <row r="36" spans="1:3" x14ac:dyDescent="0.25">
      <c r="A36" s="177" t="s">
        <v>874</v>
      </c>
      <c r="C36" s="168" t="s">
        <v>871</v>
      </c>
    </row>
    <row r="37" spans="1:3" x14ac:dyDescent="0.25">
      <c r="A37" s="177" t="s">
        <v>869</v>
      </c>
      <c r="B37" s="180"/>
    </row>
    <row r="38" spans="1:3" x14ac:dyDescent="0.25">
      <c r="A38" s="177" t="s">
        <v>870</v>
      </c>
      <c r="B38" s="181"/>
    </row>
    <row r="39" spans="1:3" x14ac:dyDescent="0.25">
      <c r="A39" s="172" t="s">
        <v>872</v>
      </c>
      <c r="B39" s="170"/>
    </row>
    <row r="40" spans="1:3" x14ac:dyDescent="0.25">
      <c r="A40" s="172" t="s">
        <v>873</v>
      </c>
      <c r="B40" s="174"/>
    </row>
    <row r="42" spans="1:3" x14ac:dyDescent="0.25">
      <c r="A42" s="174"/>
      <c r="B42" s="180"/>
      <c r="C42" s="180"/>
    </row>
    <row r="43" spans="1:3" x14ac:dyDescent="0.25">
      <c r="A43" s="177" t="s">
        <v>874</v>
      </c>
      <c r="C43" s="164" t="s">
        <v>871</v>
      </c>
    </row>
    <row r="44" spans="1:3" x14ac:dyDescent="0.25">
      <c r="A44" s="177" t="s">
        <v>869</v>
      </c>
      <c r="B44" s="180"/>
    </row>
    <row r="45" spans="1:3" x14ac:dyDescent="0.25">
      <c r="A45" s="177" t="s">
        <v>870</v>
      </c>
      <c r="B45" s="181"/>
    </row>
    <row r="46" spans="1:3" x14ac:dyDescent="0.25">
      <c r="A46" s="172" t="s">
        <v>872</v>
      </c>
      <c r="B46" s="170"/>
    </row>
    <row r="47" spans="1:3" x14ac:dyDescent="0.25">
      <c r="A47" s="172" t="s">
        <v>873</v>
      </c>
      <c r="B47" s="174"/>
    </row>
    <row r="49" spans="1:3" x14ac:dyDescent="0.25">
      <c r="A49" s="175" t="s">
        <v>977</v>
      </c>
    </row>
    <row r="51" spans="1:3" x14ac:dyDescent="0.25">
      <c r="A51" s="174"/>
      <c r="B51" s="180"/>
      <c r="C51" s="160"/>
    </row>
    <row r="52" spans="1:3" x14ac:dyDescent="0.25">
      <c r="A52" s="177" t="s">
        <v>874</v>
      </c>
      <c r="C52" s="168" t="s">
        <v>871</v>
      </c>
    </row>
    <row r="53" spans="1:3" x14ac:dyDescent="0.25">
      <c r="A53" s="177" t="s">
        <v>869</v>
      </c>
      <c r="B53" s="180"/>
    </row>
    <row r="54" spans="1:3" x14ac:dyDescent="0.25">
      <c r="A54" s="177" t="s">
        <v>870</v>
      </c>
      <c r="B54" s="181"/>
    </row>
    <row r="55" spans="1:3" x14ac:dyDescent="0.25">
      <c r="A55" s="172" t="s">
        <v>872</v>
      </c>
      <c r="B55" s="170"/>
    </row>
    <row r="56" spans="1:3" x14ac:dyDescent="0.25">
      <c r="A56" s="172" t="s">
        <v>873</v>
      </c>
      <c r="B56" s="174"/>
    </row>
  </sheetData>
  <mergeCells count="3">
    <mergeCell ref="A22:B22"/>
    <mergeCell ref="A23:B23"/>
    <mergeCell ref="A1:B1"/>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J309"/>
  <sheetViews>
    <sheetView zoomScaleNormal="100" workbookViewId="0">
      <selection activeCell="T14" sqref="T14"/>
    </sheetView>
  </sheetViews>
  <sheetFormatPr defaultColWidth="8.7109375" defaultRowHeight="14.65" customHeight="1" x14ac:dyDescent="0.25"/>
  <cols>
    <col min="1" max="1" width="2.140625" style="52" customWidth="1"/>
    <col min="2" max="2" width="5.28515625" style="52" customWidth="1"/>
    <col min="3" max="3" width="16.28515625" style="52" customWidth="1"/>
    <col min="4" max="4" width="25.85546875" style="52" customWidth="1"/>
    <col min="5" max="5" width="20.28515625" style="52" customWidth="1"/>
    <col min="6" max="6" width="19.28515625" style="52" customWidth="1"/>
    <col min="7" max="7" width="15.7109375" style="52" customWidth="1"/>
    <col min="8" max="8" width="19" style="52" customWidth="1"/>
    <col min="9" max="9" width="16.28515625" style="53" customWidth="1"/>
    <col min="10" max="10" width="14.140625" style="52" customWidth="1"/>
    <col min="11" max="11" width="57.42578125" style="52" customWidth="1"/>
    <col min="12" max="12" width="13" style="77" customWidth="1"/>
    <col min="13" max="13" width="15.140625" style="53" customWidth="1"/>
    <col min="14" max="14" width="10.5703125" style="52" customWidth="1"/>
    <col min="15" max="15" width="13" style="53" customWidth="1"/>
    <col min="16" max="16" width="14.85546875" style="76" customWidth="1"/>
    <col min="17" max="17" width="75.5703125" style="217" customWidth="1"/>
    <col min="18" max="18" width="14.5703125" style="54" customWidth="1"/>
    <col min="19" max="19" width="17.28515625" style="54" customWidth="1"/>
    <col min="20" max="20" width="25.28515625" style="54" customWidth="1"/>
    <col min="21" max="21" width="11.7109375" style="193" customWidth="1"/>
    <col min="22" max="22" width="43" style="244" customWidth="1"/>
    <col min="23" max="23" width="8.7109375" style="54" hidden="1" customWidth="1"/>
    <col min="24" max="24" width="77.5703125" style="54" hidden="1" customWidth="1"/>
    <col min="25" max="25" width="9" style="54" hidden="1" customWidth="1"/>
    <col min="26" max="26" width="80" style="54" hidden="1" customWidth="1"/>
    <col min="27" max="27" width="10.7109375" style="54" hidden="1" customWidth="1"/>
    <col min="28" max="28" width="6" style="54" hidden="1" customWidth="1"/>
    <col min="29" max="29" width="8.7109375" style="54" hidden="1" customWidth="1"/>
    <col min="30" max="30" width="10.5703125" style="54" hidden="1" customWidth="1"/>
    <col min="31" max="32" width="8.7109375" style="54" hidden="1" customWidth="1"/>
    <col min="33" max="33" width="74.7109375" style="54" hidden="1" customWidth="1"/>
    <col min="34" max="34" width="8.7109375" style="54" customWidth="1"/>
    <col min="35" max="36" width="8.7109375" style="54"/>
    <col min="37" max="37" width="8.7109375" style="52"/>
    <col min="38" max="38" width="8.7109375" style="52" customWidth="1"/>
    <col min="39" max="16384" width="8.7109375" style="52"/>
  </cols>
  <sheetData>
    <row r="1" spans="1:36" ht="14.65" customHeight="1" x14ac:dyDescent="0.25">
      <c r="B1" s="48" t="s">
        <v>769</v>
      </c>
    </row>
    <row r="2" spans="1:36" ht="8.4499999999999993" customHeight="1" x14ac:dyDescent="0.25">
      <c r="A2" s="49"/>
      <c r="B2" s="55"/>
      <c r="C2" s="55"/>
      <c r="D2" s="55"/>
      <c r="E2" s="55"/>
      <c r="F2" s="55"/>
      <c r="G2" s="55"/>
      <c r="H2" s="49"/>
      <c r="I2" s="56"/>
      <c r="J2" s="55"/>
      <c r="K2" s="49"/>
      <c r="L2" s="78"/>
      <c r="M2" s="56"/>
      <c r="N2" s="55"/>
      <c r="O2" s="114"/>
      <c r="P2" s="48"/>
      <c r="Q2" s="49"/>
      <c r="R2" s="57"/>
      <c r="U2" s="187"/>
      <c r="V2" s="245"/>
      <c r="W2" s="57"/>
      <c r="X2" s="57"/>
      <c r="Y2" s="57"/>
      <c r="Z2" s="107"/>
      <c r="AA2" s="57"/>
    </row>
    <row r="3" spans="1:36" ht="17.100000000000001" customHeight="1" x14ac:dyDescent="0.25">
      <c r="A3" s="49"/>
      <c r="B3" s="50"/>
      <c r="C3" s="51"/>
      <c r="D3" s="51"/>
      <c r="E3" s="51"/>
      <c r="F3" s="51"/>
      <c r="G3" s="51"/>
      <c r="H3" s="58"/>
      <c r="I3" s="56"/>
      <c r="J3" s="55"/>
      <c r="K3" s="49"/>
      <c r="L3" s="78"/>
      <c r="M3" s="56"/>
      <c r="N3" s="55"/>
      <c r="R3" s="57"/>
      <c r="U3" s="187"/>
      <c r="V3" s="245"/>
      <c r="W3" s="57"/>
      <c r="X3" s="57"/>
      <c r="Y3" s="57"/>
      <c r="Z3" s="57"/>
      <c r="AA3" s="57"/>
    </row>
    <row r="4" spans="1:36" ht="17.649999999999999" customHeight="1" x14ac:dyDescent="0.25">
      <c r="A4" s="49"/>
      <c r="B4" s="50" t="s">
        <v>390</v>
      </c>
      <c r="C4" s="51"/>
      <c r="D4" s="234"/>
      <c r="E4" s="234"/>
      <c r="F4" s="234"/>
      <c r="G4" s="142"/>
      <c r="K4" s="49"/>
      <c r="L4" s="78"/>
      <c r="M4" s="56"/>
      <c r="N4" s="55"/>
      <c r="R4" s="191" t="s">
        <v>891</v>
      </c>
      <c r="S4" s="192">
        <f>SUM(S10:S309)</f>
        <v>0</v>
      </c>
      <c r="U4" s="187"/>
      <c r="V4" s="245"/>
      <c r="W4" s="57"/>
      <c r="X4" s="57"/>
      <c r="Y4" s="57"/>
      <c r="Z4" s="57"/>
      <c r="AA4" s="57"/>
    </row>
    <row r="5" spans="1:36" ht="16.5" thickBot="1" x14ac:dyDescent="0.3">
      <c r="A5" s="49"/>
      <c r="B5" s="76" t="s">
        <v>484</v>
      </c>
      <c r="C5" s="51"/>
      <c r="D5" s="207"/>
      <c r="E5" s="51"/>
      <c r="F5" s="51"/>
      <c r="G5" s="51"/>
      <c r="H5" s="58"/>
      <c r="I5" s="56"/>
      <c r="J5" s="55"/>
      <c r="K5" s="49"/>
      <c r="L5" s="78"/>
      <c r="M5" s="56"/>
      <c r="N5" s="55"/>
      <c r="R5" s="191" t="s">
        <v>892</v>
      </c>
      <c r="S5" s="211">
        <f>SUMIF(U10:U309,"Denied",S10:S309)</f>
        <v>0</v>
      </c>
      <c r="U5" s="187"/>
      <c r="V5" s="245"/>
      <c r="W5" s="57"/>
      <c r="X5" s="57"/>
      <c r="Y5" s="57"/>
      <c r="Z5" s="57"/>
      <c r="AA5" s="57"/>
    </row>
    <row r="6" spans="1:36" ht="16.5" thickBot="1" x14ac:dyDescent="0.3">
      <c r="A6" s="49"/>
      <c r="F6" s="51"/>
      <c r="G6" s="51"/>
      <c r="H6" s="58"/>
      <c r="I6" s="56"/>
      <c r="J6" s="55"/>
      <c r="K6" s="49"/>
      <c r="L6" s="78"/>
      <c r="M6" s="56"/>
      <c r="N6" s="55"/>
      <c r="R6" s="196" t="s">
        <v>890</v>
      </c>
      <c r="S6" s="212">
        <f>SUMIF(U10:U310,"Approved",S10:S310)</f>
        <v>0</v>
      </c>
      <c r="U6" s="187"/>
      <c r="V6" s="245"/>
      <c r="W6" s="57"/>
      <c r="X6" s="57"/>
      <c r="Y6" s="57"/>
      <c r="Z6" s="57"/>
      <c r="AA6" s="57"/>
    </row>
    <row r="7" spans="1:36" ht="15" customHeight="1" x14ac:dyDescent="0.25">
      <c r="A7" s="49"/>
      <c r="B7" s="81" t="s">
        <v>239</v>
      </c>
      <c r="C7" s="82"/>
      <c r="D7" s="82"/>
      <c r="E7" s="82"/>
      <c r="F7" s="55"/>
      <c r="G7" s="55"/>
      <c r="H7" s="49"/>
      <c r="I7" s="56"/>
      <c r="J7" s="55"/>
      <c r="K7" s="49"/>
      <c r="L7" s="78"/>
      <c r="M7" s="56"/>
      <c r="N7" s="55"/>
      <c r="O7" s="115"/>
      <c r="P7" s="59"/>
      <c r="Q7" s="55"/>
      <c r="R7" s="57"/>
      <c r="U7" s="187"/>
      <c r="V7" s="245"/>
      <c r="W7" s="57"/>
      <c r="X7" s="57"/>
      <c r="Y7" s="57"/>
      <c r="Z7" s="57"/>
      <c r="AA7" s="57"/>
    </row>
    <row r="8" spans="1:36" s="53" customFormat="1" ht="15" customHeight="1" x14ac:dyDescent="0.25">
      <c r="A8" s="114"/>
      <c r="B8" s="247"/>
      <c r="C8" s="248"/>
      <c r="D8" s="248"/>
      <c r="E8" s="248"/>
      <c r="F8" s="56"/>
      <c r="G8" s="56"/>
      <c r="H8" s="114"/>
      <c r="I8" s="56"/>
      <c r="J8" s="56"/>
      <c r="K8" s="114"/>
      <c r="L8" s="78"/>
      <c r="M8" s="56"/>
      <c r="N8" s="56"/>
      <c r="O8" s="115"/>
      <c r="P8" s="115"/>
      <c r="Q8" s="56"/>
      <c r="R8" s="249" t="s">
        <v>947</v>
      </c>
      <c r="S8" s="249"/>
      <c r="T8" s="249"/>
      <c r="U8" s="250" t="s">
        <v>894</v>
      </c>
      <c r="V8" s="250"/>
      <c r="W8" s="251"/>
      <c r="X8" s="251"/>
      <c r="Y8" s="251"/>
      <c r="Z8" s="251"/>
      <c r="AA8" s="251"/>
      <c r="AB8" s="252"/>
      <c r="AC8" s="252"/>
      <c r="AD8" s="252"/>
      <c r="AE8" s="252"/>
      <c r="AF8" s="252"/>
      <c r="AG8" s="252"/>
      <c r="AH8" s="252"/>
      <c r="AI8" s="252"/>
      <c r="AJ8" s="252"/>
    </row>
    <row r="9" spans="1:36" s="53" customFormat="1" ht="50.1" customHeight="1" x14ac:dyDescent="0.25">
      <c r="A9" s="114"/>
      <c r="B9" s="60" t="s">
        <v>192</v>
      </c>
      <c r="C9" s="60" t="s">
        <v>214</v>
      </c>
      <c r="D9" s="60" t="s">
        <v>391</v>
      </c>
      <c r="E9" s="60" t="s">
        <v>392</v>
      </c>
      <c r="F9" s="60" t="s">
        <v>393</v>
      </c>
      <c r="G9" s="60" t="s">
        <v>394</v>
      </c>
      <c r="H9" s="113" t="s">
        <v>395</v>
      </c>
      <c r="I9" s="60" t="s">
        <v>207</v>
      </c>
      <c r="J9" s="60" t="s">
        <v>881</v>
      </c>
      <c r="K9" s="60" t="s">
        <v>163</v>
      </c>
      <c r="L9" s="79" t="s">
        <v>186</v>
      </c>
      <c r="M9" s="113" t="s">
        <v>302</v>
      </c>
      <c r="N9" s="60" t="s">
        <v>182</v>
      </c>
      <c r="O9" s="60" t="s">
        <v>183</v>
      </c>
      <c r="P9" s="60" t="s">
        <v>184</v>
      </c>
      <c r="Q9" s="60" t="s">
        <v>961</v>
      </c>
      <c r="R9" s="253" t="s">
        <v>948</v>
      </c>
      <c r="S9" s="210" t="s">
        <v>949</v>
      </c>
      <c r="T9" s="274" t="s">
        <v>950</v>
      </c>
      <c r="U9" s="254" t="s">
        <v>888</v>
      </c>
      <c r="V9" s="254" t="s">
        <v>889</v>
      </c>
      <c r="W9" s="251"/>
      <c r="X9" s="251"/>
      <c r="Y9" s="251"/>
      <c r="Z9" s="255" t="s">
        <v>211</v>
      </c>
      <c r="AA9" s="255" t="s">
        <v>183</v>
      </c>
      <c r="AB9" s="252"/>
      <c r="AC9" s="252"/>
      <c r="AD9" s="252"/>
      <c r="AE9" s="252"/>
      <c r="AF9" s="252"/>
      <c r="AG9" s="252"/>
      <c r="AH9" s="252"/>
      <c r="AI9" s="252"/>
      <c r="AJ9" s="252"/>
    </row>
    <row r="10" spans="1:36" ht="15.75" x14ac:dyDescent="0.25">
      <c r="A10" s="49"/>
      <c r="B10" s="145">
        <v>1</v>
      </c>
      <c r="C10" s="141"/>
      <c r="D10" s="61"/>
      <c r="E10" s="61"/>
      <c r="F10" s="141"/>
      <c r="G10" s="66"/>
      <c r="H10" s="62"/>
      <c r="I10" s="63" t="str">
        <f>IFERROR(VLOOKUP(H10,Lists!B:C,2,FALSE),"")</f>
        <v/>
      </c>
      <c r="J10" s="61"/>
      <c r="K10" s="62"/>
      <c r="L10" s="80" t="str">
        <f>IFERROR(INDEX('LTSS Rates'!$C$4:$C$222,MATCH('Claims Summary'!X10,'LTSS Rates'!$A$4:$A$222,0)),"")</f>
        <v/>
      </c>
      <c r="M10" s="63" t="str">
        <f>IFERROR(VLOOKUP(Z10,'LTSS Rates'!A:B,2,FALSE),"")</f>
        <v/>
      </c>
      <c r="N10" s="61"/>
      <c r="O10" s="116">
        <f>IFERROR(INDEX('LTSS Rates'!$A$3:$E$223,MATCH(Z10,'LTSS Rates'!$A$3:$A$223,0),MATCH(AA10,'LTSS Rates'!$A$3:$E$3,0)),0)</f>
        <v>0</v>
      </c>
      <c r="P10" s="64">
        <f>IFERROR(N10*O10,0)</f>
        <v>0</v>
      </c>
      <c r="Q10" s="218"/>
      <c r="R10" s="146"/>
      <c r="S10" s="208">
        <f>P10-R10</f>
        <v>0</v>
      </c>
      <c r="T10" s="273"/>
      <c r="U10" s="194"/>
      <c r="V10" s="246"/>
      <c r="W10" s="57"/>
      <c r="X10" s="57" t="str">
        <f t="shared" ref="X10:X73" si="0">CONCATENATE(K10,J10)</f>
        <v/>
      </c>
      <c r="Y10" s="57"/>
      <c r="Z10" s="57" t="str">
        <f t="shared" ref="Z10:Z73" si="1">IF(G10="State Funded",CONCATENATE(K10,"CP"),CONCATENATE(K10,J10))</f>
        <v/>
      </c>
      <c r="AA10" s="57" t="str">
        <f t="shared" ref="AA10:AA73" si="2">CONCATENATE(I10," ","Rate")</f>
        <v xml:space="preserve"> Rate</v>
      </c>
      <c r="AD10" s="54" t="s">
        <v>887</v>
      </c>
      <c r="AG10" s="214" t="s">
        <v>969</v>
      </c>
      <c r="AH10" s="214"/>
    </row>
    <row r="11" spans="1:36" ht="15.75" x14ac:dyDescent="0.25">
      <c r="A11" s="49"/>
      <c r="B11" s="145">
        <v>2</v>
      </c>
      <c r="C11" s="141"/>
      <c r="D11" s="61"/>
      <c r="E11" s="61"/>
      <c r="F11" s="141"/>
      <c r="G11" s="66"/>
      <c r="H11" s="62"/>
      <c r="I11" s="63" t="str">
        <f>IFERROR(VLOOKUP(H11,Lists!B:C,2,FALSE),"")</f>
        <v/>
      </c>
      <c r="J11" s="61"/>
      <c r="K11" s="62"/>
      <c r="L11" s="80" t="str">
        <f>IFERROR(INDEX('LTSS Rates'!$C$4:$C$222,MATCH('Claims Summary'!X11,'LTSS Rates'!$A$4:$A$222,0)),"")</f>
        <v/>
      </c>
      <c r="M11" s="63" t="str">
        <f>IFERROR(VLOOKUP(Z11,'LTSS Rates'!A:B,2,FALSE),"")</f>
        <v/>
      </c>
      <c r="N11" s="61"/>
      <c r="O11" s="116">
        <f>IFERROR(INDEX('LTSS Rates'!$A$3:$E$223,MATCH(Z11,'LTSS Rates'!$A$3:$A$223,0),MATCH(AA11,'LTSS Rates'!$A$3:$E$3,0)),0)</f>
        <v>0</v>
      </c>
      <c r="P11" s="64">
        <f t="shared" ref="P11:P19" si="3">IFERROR(N11*O11,0)</f>
        <v>0</v>
      </c>
      <c r="Q11" s="218"/>
      <c r="R11" s="146"/>
      <c r="S11" s="208">
        <f t="shared" ref="S11:S74" si="4">P11-R11</f>
        <v>0</v>
      </c>
      <c r="T11" s="273"/>
      <c r="U11" s="194"/>
      <c r="V11" s="246"/>
      <c r="W11" s="57"/>
      <c r="X11" s="57" t="str">
        <f t="shared" si="0"/>
        <v/>
      </c>
      <c r="Y11" s="57"/>
      <c r="Z11" s="57" t="str">
        <f t="shared" si="1"/>
        <v/>
      </c>
      <c r="AA11" s="57" t="str">
        <f t="shared" si="2"/>
        <v xml:space="preserve"> Rate</v>
      </c>
      <c r="AD11" s="54" t="s">
        <v>886</v>
      </c>
      <c r="AG11" s="214" t="s">
        <v>973</v>
      </c>
      <c r="AH11" s="214"/>
    </row>
    <row r="12" spans="1:36" ht="15.75" x14ac:dyDescent="0.25">
      <c r="A12" s="49"/>
      <c r="B12" s="145">
        <v>3</v>
      </c>
      <c r="C12" s="141"/>
      <c r="D12" s="61"/>
      <c r="E12" s="61"/>
      <c r="F12" s="141"/>
      <c r="G12" s="66"/>
      <c r="H12" s="62"/>
      <c r="I12" s="63" t="str">
        <f>IFERROR(VLOOKUP(H12,Lists!B:C,2,FALSE),"")</f>
        <v/>
      </c>
      <c r="J12" s="61"/>
      <c r="K12" s="62"/>
      <c r="L12" s="80" t="str">
        <f>IFERROR(INDEX('LTSS Rates'!$C$4:$C$222,MATCH('Claims Summary'!X12,'LTSS Rates'!$A$4:$A$222,0)),"")</f>
        <v/>
      </c>
      <c r="M12" s="63" t="str">
        <f>IFERROR(VLOOKUP(Z12,'LTSS Rates'!A:B,2,FALSE),"")</f>
        <v/>
      </c>
      <c r="N12" s="61"/>
      <c r="O12" s="116">
        <f>IFERROR(INDEX('LTSS Rates'!$A$3:$E$223,MATCH(Z12,'LTSS Rates'!$A$3:$A$223,0),MATCH(AA12,'LTSS Rates'!$A$3:$E$3,0)),0)</f>
        <v>0</v>
      </c>
      <c r="P12" s="64">
        <f t="shared" si="3"/>
        <v>0</v>
      </c>
      <c r="Q12" s="218"/>
      <c r="R12" s="146"/>
      <c r="S12" s="208">
        <f t="shared" si="4"/>
        <v>0</v>
      </c>
      <c r="T12" s="273"/>
      <c r="U12" s="194"/>
      <c r="V12" s="246"/>
      <c r="W12" s="57"/>
      <c r="X12" s="57" t="str">
        <f t="shared" si="0"/>
        <v/>
      </c>
      <c r="Y12" s="57"/>
      <c r="Z12" s="57" t="str">
        <f t="shared" si="1"/>
        <v/>
      </c>
      <c r="AA12" s="57" t="str">
        <f t="shared" si="2"/>
        <v xml:space="preserve"> Rate</v>
      </c>
      <c r="AG12" s="214" t="s">
        <v>962</v>
      </c>
      <c r="AH12" s="214"/>
    </row>
    <row r="13" spans="1:36" ht="15.75" x14ac:dyDescent="0.25">
      <c r="A13" s="49"/>
      <c r="B13" s="145">
        <v>4</v>
      </c>
      <c r="C13" s="141"/>
      <c r="D13" s="61"/>
      <c r="E13" s="61"/>
      <c r="F13" s="141"/>
      <c r="G13" s="66"/>
      <c r="H13" s="62"/>
      <c r="I13" s="63" t="str">
        <f>IFERROR(VLOOKUP(H13,Lists!B:C,2,FALSE),"")</f>
        <v/>
      </c>
      <c r="J13" s="61"/>
      <c r="K13" s="62"/>
      <c r="L13" s="80" t="str">
        <f>IFERROR(INDEX('LTSS Rates'!$C$4:$C$222,MATCH('Claims Summary'!X13,'LTSS Rates'!$A$4:$A$222,0)),"")</f>
        <v/>
      </c>
      <c r="M13" s="63" t="str">
        <f>IFERROR(VLOOKUP(Z13,'LTSS Rates'!A:B,2,FALSE),"")</f>
        <v/>
      </c>
      <c r="N13" s="61"/>
      <c r="O13" s="116">
        <f>IFERROR(INDEX('LTSS Rates'!$A$3:$E$223,MATCH(Z13,'LTSS Rates'!$A$3:$A$223,0),MATCH(AA13,'LTSS Rates'!$A$3:$E$3,0)),0)</f>
        <v>0</v>
      </c>
      <c r="P13" s="64">
        <f t="shared" si="3"/>
        <v>0</v>
      </c>
      <c r="Q13" s="218"/>
      <c r="R13" s="146"/>
      <c r="S13" s="208">
        <f t="shared" si="4"/>
        <v>0</v>
      </c>
      <c r="T13" s="273"/>
      <c r="U13" s="194"/>
      <c r="V13" s="246"/>
      <c r="W13" s="57"/>
      <c r="X13" s="57" t="str">
        <f t="shared" si="0"/>
        <v/>
      </c>
      <c r="Y13" s="57"/>
      <c r="Z13" s="57" t="str">
        <f t="shared" si="1"/>
        <v/>
      </c>
      <c r="AA13" s="57" t="str">
        <f t="shared" si="2"/>
        <v xml:space="preserve"> Rate</v>
      </c>
      <c r="AG13" s="214" t="s">
        <v>963</v>
      </c>
      <c r="AH13" s="214"/>
    </row>
    <row r="14" spans="1:36" ht="15.75" x14ac:dyDescent="0.25">
      <c r="A14" s="49"/>
      <c r="B14" s="145">
        <v>5</v>
      </c>
      <c r="C14" s="141"/>
      <c r="D14" s="61"/>
      <c r="E14" s="61"/>
      <c r="F14" s="141"/>
      <c r="G14" s="66"/>
      <c r="H14" s="62"/>
      <c r="I14" s="63" t="str">
        <f>IFERROR(VLOOKUP(H14,Lists!B:C,2,FALSE),"")</f>
        <v/>
      </c>
      <c r="J14" s="61"/>
      <c r="K14" s="62"/>
      <c r="L14" s="80" t="str">
        <f>IFERROR(INDEX('LTSS Rates'!$C$4:$C$222,MATCH('Claims Summary'!X14,'LTSS Rates'!$A$4:$A$222,0)),"")</f>
        <v/>
      </c>
      <c r="M14" s="63" t="str">
        <f>IFERROR(VLOOKUP(Z14,'LTSS Rates'!A:B,2,FALSE),"")</f>
        <v/>
      </c>
      <c r="N14" s="61"/>
      <c r="O14" s="116">
        <f>IFERROR(INDEX('LTSS Rates'!$A$3:$E$223,MATCH(Z14,'LTSS Rates'!$A$3:$A$223,0),MATCH(AA14,'LTSS Rates'!$A$3:$E$3,0)),0)</f>
        <v>0</v>
      </c>
      <c r="P14" s="64">
        <f t="shared" si="3"/>
        <v>0</v>
      </c>
      <c r="Q14" s="218"/>
      <c r="R14" s="146"/>
      <c r="S14" s="208">
        <f t="shared" si="4"/>
        <v>0</v>
      </c>
      <c r="T14" s="273"/>
      <c r="U14" s="194"/>
      <c r="V14" s="246"/>
      <c r="W14" s="57"/>
      <c r="X14" s="57" t="str">
        <f t="shared" si="0"/>
        <v/>
      </c>
      <c r="Y14" s="57"/>
      <c r="Z14" s="57" t="str">
        <f t="shared" si="1"/>
        <v/>
      </c>
      <c r="AA14" s="57" t="str">
        <f t="shared" si="2"/>
        <v xml:space="preserve"> Rate</v>
      </c>
      <c r="AG14" s="214" t="s">
        <v>964</v>
      </c>
      <c r="AH14" s="214"/>
    </row>
    <row r="15" spans="1:36" ht="15.75" x14ac:dyDescent="0.25">
      <c r="A15" s="49"/>
      <c r="B15" s="145">
        <v>6</v>
      </c>
      <c r="C15" s="141"/>
      <c r="D15" s="61"/>
      <c r="E15" s="61"/>
      <c r="F15" s="141"/>
      <c r="G15" s="66"/>
      <c r="H15" s="62"/>
      <c r="I15" s="63" t="str">
        <f>IFERROR(VLOOKUP(H15,Lists!B:C,2,FALSE),"")</f>
        <v/>
      </c>
      <c r="J15" s="61"/>
      <c r="K15" s="62"/>
      <c r="L15" s="80" t="str">
        <f>IFERROR(INDEX('LTSS Rates'!$C$4:$C$222,MATCH('Claims Summary'!X15,'LTSS Rates'!$A$4:$A$222,0)),"")</f>
        <v/>
      </c>
      <c r="M15" s="63" t="str">
        <f>IFERROR(VLOOKUP(Z15,'LTSS Rates'!A:B,2,FALSE),"")</f>
        <v/>
      </c>
      <c r="N15" s="61"/>
      <c r="O15" s="116">
        <f>IFERROR(INDEX('LTSS Rates'!$A$3:$E$223,MATCH(Z15,'LTSS Rates'!$A$3:$A$223,0),MATCH(AA15,'LTSS Rates'!$A$3:$E$3,0)),0)</f>
        <v>0</v>
      </c>
      <c r="P15" s="64">
        <f t="shared" si="3"/>
        <v>0</v>
      </c>
      <c r="Q15" s="218"/>
      <c r="R15" s="146"/>
      <c r="S15" s="208">
        <f t="shared" si="4"/>
        <v>0</v>
      </c>
      <c r="T15" s="273"/>
      <c r="U15" s="194"/>
      <c r="V15" s="246"/>
      <c r="W15" s="57"/>
      <c r="X15" s="57" t="str">
        <f t="shared" si="0"/>
        <v/>
      </c>
      <c r="Y15" s="57"/>
      <c r="Z15" s="57" t="str">
        <f t="shared" si="1"/>
        <v/>
      </c>
      <c r="AA15" s="57" t="str">
        <f t="shared" si="2"/>
        <v xml:space="preserve"> Rate</v>
      </c>
      <c r="AG15" s="214" t="s">
        <v>965</v>
      </c>
      <c r="AH15" s="214"/>
    </row>
    <row r="16" spans="1:36" ht="15.75" x14ac:dyDescent="0.25">
      <c r="A16" s="49"/>
      <c r="B16" s="145">
        <v>7</v>
      </c>
      <c r="C16" s="141"/>
      <c r="D16" s="61"/>
      <c r="E16" s="61"/>
      <c r="F16" s="141"/>
      <c r="G16" s="66"/>
      <c r="H16" s="62"/>
      <c r="I16" s="63" t="str">
        <f>IFERROR(VLOOKUP(H16,Lists!B:C,2,FALSE),"")</f>
        <v/>
      </c>
      <c r="J16" s="61"/>
      <c r="K16" s="62"/>
      <c r="L16" s="80" t="str">
        <f>IFERROR(INDEX('LTSS Rates'!$C$4:$C$222,MATCH('Claims Summary'!X16,'LTSS Rates'!$A$4:$A$222,0)),"")</f>
        <v/>
      </c>
      <c r="M16" s="63" t="str">
        <f>IFERROR(VLOOKUP(Z16,'LTSS Rates'!A:B,2,FALSE),"")</f>
        <v/>
      </c>
      <c r="N16" s="61"/>
      <c r="O16" s="116">
        <f>IFERROR(INDEX('LTSS Rates'!$A$3:$E$223,MATCH(Z16,'LTSS Rates'!$A$3:$A$223,0),MATCH(AA16,'LTSS Rates'!$A$3:$E$3,0)),0)</f>
        <v>0</v>
      </c>
      <c r="P16" s="64">
        <f t="shared" si="3"/>
        <v>0</v>
      </c>
      <c r="Q16" s="218"/>
      <c r="R16" s="146"/>
      <c r="S16" s="208">
        <f t="shared" si="4"/>
        <v>0</v>
      </c>
      <c r="T16" s="273"/>
      <c r="U16" s="194"/>
      <c r="V16" s="246"/>
      <c r="W16" s="57"/>
      <c r="X16" s="57" t="str">
        <f t="shared" si="0"/>
        <v/>
      </c>
      <c r="Y16" s="57"/>
      <c r="Z16" s="57" t="str">
        <f t="shared" si="1"/>
        <v/>
      </c>
      <c r="AA16" s="57" t="str">
        <f t="shared" si="2"/>
        <v xml:space="preserve"> Rate</v>
      </c>
      <c r="AG16" s="214" t="s">
        <v>966</v>
      </c>
      <c r="AH16" s="214"/>
    </row>
    <row r="17" spans="1:34" ht="15.75" x14ac:dyDescent="0.25">
      <c r="A17" s="49"/>
      <c r="B17" s="145">
        <v>8</v>
      </c>
      <c r="C17" s="141"/>
      <c r="D17" s="61"/>
      <c r="E17" s="61"/>
      <c r="F17" s="141"/>
      <c r="G17" s="66"/>
      <c r="H17" s="62"/>
      <c r="I17" s="63" t="str">
        <f>IFERROR(VLOOKUP(H17,Lists!B:C,2,FALSE),"")</f>
        <v/>
      </c>
      <c r="J17" s="61"/>
      <c r="K17" s="62"/>
      <c r="L17" s="80" t="str">
        <f>IFERROR(INDEX('LTSS Rates'!$C$4:$C$222,MATCH('Claims Summary'!X17,'LTSS Rates'!$A$4:$A$222,0)),"")</f>
        <v/>
      </c>
      <c r="M17" s="63" t="str">
        <f>IFERROR(VLOOKUP(Z17,'LTSS Rates'!A:B,2,FALSE),"")</f>
        <v/>
      </c>
      <c r="N17" s="61"/>
      <c r="O17" s="116">
        <f>IFERROR(INDEX('LTSS Rates'!$A$3:$E$223,MATCH(Z17,'LTSS Rates'!$A$3:$A$223,0),MATCH(AA17,'LTSS Rates'!$A$3:$E$3,0)),0)</f>
        <v>0</v>
      </c>
      <c r="P17" s="64">
        <f t="shared" si="3"/>
        <v>0</v>
      </c>
      <c r="Q17" s="218"/>
      <c r="R17" s="146"/>
      <c r="S17" s="208">
        <f t="shared" si="4"/>
        <v>0</v>
      </c>
      <c r="T17" s="273"/>
      <c r="U17" s="194"/>
      <c r="V17" s="246"/>
      <c r="W17" s="57"/>
      <c r="X17" s="57" t="str">
        <f t="shared" si="0"/>
        <v/>
      </c>
      <c r="Y17" s="57"/>
      <c r="Z17" s="57" t="str">
        <f t="shared" si="1"/>
        <v/>
      </c>
      <c r="AA17" s="57" t="str">
        <f t="shared" si="2"/>
        <v xml:space="preserve"> Rate</v>
      </c>
      <c r="AG17" s="214" t="s">
        <v>967</v>
      </c>
      <c r="AH17" s="214"/>
    </row>
    <row r="18" spans="1:34" ht="15.75" x14ac:dyDescent="0.25">
      <c r="A18" s="49"/>
      <c r="B18" s="145">
        <v>9</v>
      </c>
      <c r="C18" s="141"/>
      <c r="D18" s="61"/>
      <c r="E18" s="61"/>
      <c r="F18" s="141"/>
      <c r="G18" s="66"/>
      <c r="H18" s="62"/>
      <c r="I18" s="63" t="str">
        <f>IFERROR(VLOOKUP(H18,Lists!B:C,2,FALSE),"")</f>
        <v/>
      </c>
      <c r="J18" s="61"/>
      <c r="K18" s="62"/>
      <c r="L18" s="80" t="str">
        <f>IFERROR(INDEX('LTSS Rates'!$C$4:$C$222,MATCH('Claims Summary'!X18,'LTSS Rates'!$A$4:$A$222,0)),"")</f>
        <v/>
      </c>
      <c r="M18" s="63" t="str">
        <f>IFERROR(VLOOKUP(Z18,'LTSS Rates'!A:B,2,FALSE),"")</f>
        <v/>
      </c>
      <c r="N18" s="61"/>
      <c r="O18" s="116">
        <f>IFERROR(INDEX('LTSS Rates'!$A$3:$E$223,MATCH(Z18,'LTSS Rates'!$A$3:$A$223,0),MATCH(AA18,'LTSS Rates'!$A$3:$E$3,0)),0)</f>
        <v>0</v>
      </c>
      <c r="P18" s="64">
        <f t="shared" si="3"/>
        <v>0</v>
      </c>
      <c r="Q18" s="218"/>
      <c r="R18" s="146"/>
      <c r="S18" s="208">
        <f t="shared" si="4"/>
        <v>0</v>
      </c>
      <c r="T18" s="273"/>
      <c r="U18" s="194"/>
      <c r="V18" s="246"/>
      <c r="W18" s="57"/>
      <c r="X18" s="57" t="str">
        <f t="shared" si="0"/>
        <v/>
      </c>
      <c r="Y18" s="57"/>
      <c r="Z18" s="57" t="str">
        <f t="shared" si="1"/>
        <v/>
      </c>
      <c r="AA18" s="57" t="str">
        <f t="shared" si="2"/>
        <v xml:space="preserve"> Rate</v>
      </c>
      <c r="AG18" s="214" t="s">
        <v>968</v>
      </c>
      <c r="AH18" s="214"/>
    </row>
    <row r="19" spans="1:34" ht="15.75" x14ac:dyDescent="0.25">
      <c r="A19" s="49"/>
      <c r="B19" s="145">
        <v>10</v>
      </c>
      <c r="C19" s="141"/>
      <c r="D19" s="61"/>
      <c r="E19" s="61"/>
      <c r="F19" s="141"/>
      <c r="G19" s="66"/>
      <c r="H19" s="62"/>
      <c r="I19" s="63" t="str">
        <f>IFERROR(VLOOKUP(H19,Lists!B:C,2,FALSE),"")</f>
        <v/>
      </c>
      <c r="J19" s="61"/>
      <c r="K19" s="62"/>
      <c r="L19" s="80" t="str">
        <f>IFERROR(INDEX('LTSS Rates'!$C$4:$C$222,MATCH('Claims Summary'!X19,'LTSS Rates'!$A$4:$A$222,0)),"")</f>
        <v/>
      </c>
      <c r="M19" s="63" t="str">
        <f>IFERROR(VLOOKUP(Z19,'LTSS Rates'!A:B,2,FALSE),"")</f>
        <v/>
      </c>
      <c r="N19" s="61"/>
      <c r="O19" s="116">
        <f>IFERROR(INDEX('LTSS Rates'!$A$3:$E$223,MATCH(Z19,'LTSS Rates'!$A$3:$A$223,0),MATCH(AA19,'LTSS Rates'!$A$3:$E$3,0)),0)</f>
        <v>0</v>
      </c>
      <c r="P19" s="64">
        <f t="shared" si="3"/>
        <v>0</v>
      </c>
      <c r="Q19" s="218"/>
      <c r="R19" s="146"/>
      <c r="S19" s="208">
        <f t="shared" si="4"/>
        <v>0</v>
      </c>
      <c r="T19" s="273"/>
      <c r="U19" s="194"/>
      <c r="V19" s="246"/>
      <c r="W19" s="57"/>
      <c r="X19" s="57" t="str">
        <f t="shared" si="0"/>
        <v/>
      </c>
      <c r="Y19" s="57"/>
      <c r="Z19" s="57" t="str">
        <f t="shared" si="1"/>
        <v/>
      </c>
      <c r="AA19" s="57" t="str">
        <f t="shared" si="2"/>
        <v xml:space="preserve"> Rate</v>
      </c>
      <c r="AG19" s="54" t="s">
        <v>970</v>
      </c>
      <c r="AH19" s="214"/>
    </row>
    <row r="20" spans="1:34" ht="15.75" x14ac:dyDescent="0.25">
      <c r="A20" s="49"/>
      <c r="B20" s="145">
        <v>11</v>
      </c>
      <c r="C20" s="141"/>
      <c r="D20" s="61"/>
      <c r="E20" s="61"/>
      <c r="F20" s="141"/>
      <c r="G20" s="66"/>
      <c r="H20" s="62"/>
      <c r="I20" s="63" t="str">
        <f>IFERROR(VLOOKUP(H20,Lists!B:C,2,FALSE),"")</f>
        <v/>
      </c>
      <c r="J20" s="61"/>
      <c r="K20" s="62"/>
      <c r="L20" s="80" t="str">
        <f>IFERROR(INDEX('LTSS Rates'!$C$4:$C$222,MATCH('Claims Summary'!X20,'LTSS Rates'!$A$4:$A$222,0)),"")</f>
        <v/>
      </c>
      <c r="M20" s="63" t="str">
        <f>IFERROR(VLOOKUP(Z20,'LTSS Rates'!A:B,2,FALSE),"")</f>
        <v/>
      </c>
      <c r="N20" s="61"/>
      <c r="O20" s="116">
        <f>IFERROR(INDEX('LTSS Rates'!$A$3:$E$223,MATCH(Z20,'LTSS Rates'!$A$3:$A$223,0),MATCH(AA20,'LTSS Rates'!$A$3:$E$3,0)),0)</f>
        <v>0</v>
      </c>
      <c r="P20" s="64">
        <f t="shared" ref="P20:P83" si="5">IFERROR(N20*O20,0)</f>
        <v>0</v>
      </c>
      <c r="Q20" s="218"/>
      <c r="R20" s="146"/>
      <c r="S20" s="208">
        <f t="shared" si="4"/>
        <v>0</v>
      </c>
      <c r="T20" s="273"/>
      <c r="U20" s="194"/>
      <c r="V20" s="246"/>
      <c r="W20" s="57"/>
      <c r="X20" s="57" t="str">
        <f t="shared" si="0"/>
        <v/>
      </c>
      <c r="Y20" s="186"/>
      <c r="Z20" s="108" t="str">
        <f t="shared" si="1"/>
        <v/>
      </c>
      <c r="AA20" s="57" t="str">
        <f t="shared" si="2"/>
        <v xml:space="preserve"> Rate</v>
      </c>
      <c r="AG20" s="54" t="s">
        <v>971</v>
      </c>
      <c r="AH20" s="214"/>
    </row>
    <row r="21" spans="1:34" ht="15.75" x14ac:dyDescent="0.25">
      <c r="A21" s="49"/>
      <c r="B21" s="145">
        <v>12</v>
      </c>
      <c r="C21" s="141"/>
      <c r="D21" s="61"/>
      <c r="E21" s="61"/>
      <c r="F21" s="141"/>
      <c r="G21" s="66"/>
      <c r="H21" s="62"/>
      <c r="I21" s="63" t="str">
        <f>IFERROR(VLOOKUP(H21,Lists!B:C,2,FALSE),"")</f>
        <v/>
      </c>
      <c r="J21" s="61"/>
      <c r="K21" s="62"/>
      <c r="L21" s="80" t="str">
        <f>IFERROR(INDEX('LTSS Rates'!$C$4:$C$222,MATCH('Claims Summary'!X21,'LTSS Rates'!$A$4:$A$222,0)),"")</f>
        <v/>
      </c>
      <c r="M21" s="63" t="str">
        <f>IFERROR(VLOOKUP(Z21,'LTSS Rates'!A:B,2,FALSE),"")</f>
        <v/>
      </c>
      <c r="N21" s="61"/>
      <c r="O21" s="116">
        <f>IFERROR(INDEX('LTSS Rates'!$A$3:$E$223,MATCH(Z21,'LTSS Rates'!$A$3:$A$223,0),MATCH(AA21,'LTSS Rates'!$A$3:$E$3,0)),0)</f>
        <v>0</v>
      </c>
      <c r="P21" s="64">
        <f t="shared" si="5"/>
        <v>0</v>
      </c>
      <c r="Q21" s="218"/>
      <c r="R21" s="146"/>
      <c r="S21" s="208">
        <f t="shared" si="4"/>
        <v>0</v>
      </c>
      <c r="T21" s="273"/>
      <c r="U21" s="194"/>
      <c r="V21" s="246"/>
      <c r="W21" s="57"/>
      <c r="X21" s="57" t="str">
        <f t="shared" si="0"/>
        <v/>
      </c>
      <c r="Y21" s="57"/>
      <c r="Z21" s="57" t="str">
        <f t="shared" si="1"/>
        <v/>
      </c>
      <c r="AA21" s="57" t="str">
        <f t="shared" si="2"/>
        <v xml:space="preserve"> Rate</v>
      </c>
      <c r="AG21" s="54" t="s">
        <v>972</v>
      </c>
      <c r="AH21" s="214"/>
    </row>
    <row r="22" spans="1:34" ht="14.65" customHeight="1" x14ac:dyDescent="0.25">
      <c r="B22" s="145">
        <v>13</v>
      </c>
      <c r="C22" s="141"/>
      <c r="D22" s="61"/>
      <c r="E22" s="61"/>
      <c r="F22" s="141"/>
      <c r="G22" s="66"/>
      <c r="H22" s="62"/>
      <c r="I22" s="63" t="str">
        <f>IFERROR(VLOOKUP(H22,Lists!B:C,2,FALSE),"")</f>
        <v/>
      </c>
      <c r="J22" s="61"/>
      <c r="K22" s="62"/>
      <c r="L22" s="80" t="str">
        <f>IFERROR(INDEX('LTSS Rates'!$C$4:$C$222,MATCH('Claims Summary'!X22,'LTSS Rates'!$A$4:$A$222,0)),"")</f>
        <v/>
      </c>
      <c r="M22" s="63" t="str">
        <f>IFERROR(VLOOKUP(Z22,'LTSS Rates'!A:B,2,FALSE),"")</f>
        <v/>
      </c>
      <c r="N22" s="61"/>
      <c r="O22" s="116">
        <f>IFERROR(INDEX('LTSS Rates'!$A$3:$E$223,MATCH(Z22,'LTSS Rates'!$A$3:$A$223,0),MATCH(AA22,'LTSS Rates'!$A$3:$E$3,0)),0)</f>
        <v>0</v>
      </c>
      <c r="P22" s="64">
        <f t="shared" si="5"/>
        <v>0</v>
      </c>
      <c r="Q22" s="218"/>
      <c r="R22" s="146"/>
      <c r="S22" s="208">
        <f t="shared" si="4"/>
        <v>0</v>
      </c>
      <c r="T22" s="273"/>
      <c r="U22" s="194"/>
      <c r="V22" s="246"/>
      <c r="X22" s="54" t="str">
        <f t="shared" si="0"/>
        <v/>
      </c>
      <c r="Z22" s="54" t="str">
        <f t="shared" si="1"/>
        <v/>
      </c>
      <c r="AA22" s="54" t="str">
        <f t="shared" si="2"/>
        <v xml:space="preserve"> Rate</v>
      </c>
      <c r="AG22" s="215" t="s">
        <v>974</v>
      </c>
      <c r="AH22" s="214"/>
    </row>
    <row r="23" spans="1:34" ht="14.65" customHeight="1" x14ac:dyDescent="0.25">
      <c r="B23" s="145">
        <v>14</v>
      </c>
      <c r="C23" s="141"/>
      <c r="D23" s="61"/>
      <c r="E23" s="61"/>
      <c r="F23" s="141"/>
      <c r="G23" s="66"/>
      <c r="H23" s="62"/>
      <c r="I23" s="63" t="str">
        <f>IFERROR(VLOOKUP(H23,Lists!B:C,2,FALSE),"")</f>
        <v/>
      </c>
      <c r="J23" s="61"/>
      <c r="K23" s="62"/>
      <c r="L23" s="80" t="str">
        <f>IFERROR(INDEX('LTSS Rates'!$C$4:$C$222,MATCH('Claims Summary'!X23,'LTSS Rates'!$A$4:$A$222,0)),"")</f>
        <v/>
      </c>
      <c r="M23" s="63" t="str">
        <f>IFERROR(VLOOKUP(Z23,'LTSS Rates'!A:B,2,FALSE),"")</f>
        <v/>
      </c>
      <c r="N23" s="61"/>
      <c r="O23" s="116">
        <f>IFERROR(INDEX('LTSS Rates'!$A$3:$E$223,MATCH(Z23,'LTSS Rates'!$A$3:$A$223,0),MATCH(AA23,'LTSS Rates'!$A$3:$E$3,0)),0)</f>
        <v>0</v>
      </c>
      <c r="P23" s="64">
        <f t="shared" si="5"/>
        <v>0</v>
      </c>
      <c r="Q23" s="218"/>
      <c r="R23" s="146"/>
      <c r="S23" s="209">
        <f t="shared" si="4"/>
        <v>0</v>
      </c>
      <c r="T23" s="273"/>
      <c r="U23" s="194"/>
      <c r="V23" s="246"/>
      <c r="X23" s="54" t="str">
        <f t="shared" si="0"/>
        <v/>
      </c>
      <c r="Z23" s="54" t="str">
        <f t="shared" si="1"/>
        <v/>
      </c>
      <c r="AA23" s="54" t="str">
        <f t="shared" si="2"/>
        <v xml:space="preserve"> Rate</v>
      </c>
      <c r="AG23" s="54" t="s">
        <v>975</v>
      </c>
      <c r="AH23" s="214"/>
    </row>
    <row r="24" spans="1:34" ht="14.65" customHeight="1" x14ac:dyDescent="0.25">
      <c r="B24" s="145">
        <v>15</v>
      </c>
      <c r="C24" s="141"/>
      <c r="D24" s="61"/>
      <c r="E24" s="61"/>
      <c r="F24" s="141"/>
      <c r="G24" s="66"/>
      <c r="H24" s="62"/>
      <c r="I24" s="63" t="str">
        <f>IFERROR(VLOOKUP(H24,Lists!B:C,2,FALSE),"")</f>
        <v/>
      </c>
      <c r="J24" s="61"/>
      <c r="K24" s="62"/>
      <c r="L24" s="80" t="str">
        <f>IFERROR(INDEX('LTSS Rates'!$C$4:$C$222,MATCH('Claims Summary'!X24,'LTSS Rates'!$A$4:$A$222,0)),"")</f>
        <v/>
      </c>
      <c r="M24" s="63" t="str">
        <f>IFERROR(VLOOKUP(Z24,'LTSS Rates'!A:B,2,FALSE),"")</f>
        <v/>
      </c>
      <c r="N24" s="61"/>
      <c r="O24" s="116">
        <f>IFERROR(INDEX('LTSS Rates'!$A$3:$E$223,MATCH(Z24,'LTSS Rates'!$A$3:$A$223,0),MATCH(AA24,'LTSS Rates'!$A$3:$E$3,0)),0)</f>
        <v>0</v>
      </c>
      <c r="P24" s="64">
        <f t="shared" si="5"/>
        <v>0</v>
      </c>
      <c r="Q24" s="218"/>
      <c r="R24" s="146"/>
      <c r="S24" s="209">
        <f t="shared" si="4"/>
        <v>0</v>
      </c>
      <c r="T24" s="273"/>
      <c r="U24" s="194"/>
      <c r="V24" s="246"/>
      <c r="X24" s="54" t="str">
        <f t="shared" si="0"/>
        <v/>
      </c>
      <c r="Z24" s="54" t="str">
        <f t="shared" si="1"/>
        <v/>
      </c>
      <c r="AA24" s="54" t="str">
        <f t="shared" si="2"/>
        <v xml:space="preserve"> Rate</v>
      </c>
      <c r="AG24" s="54" t="s">
        <v>980</v>
      </c>
      <c r="AH24" s="214"/>
    </row>
    <row r="25" spans="1:34" ht="14.65" customHeight="1" x14ac:dyDescent="0.25">
      <c r="B25" s="145">
        <v>16</v>
      </c>
      <c r="C25" s="141"/>
      <c r="D25" s="61"/>
      <c r="E25" s="61"/>
      <c r="F25" s="141"/>
      <c r="G25" s="66"/>
      <c r="H25" s="62"/>
      <c r="I25" s="63" t="str">
        <f>IFERROR(VLOOKUP(H25,Lists!B:C,2,FALSE),"")</f>
        <v/>
      </c>
      <c r="J25" s="61"/>
      <c r="K25" s="62"/>
      <c r="L25" s="80" t="str">
        <f>IFERROR(INDEX('LTSS Rates'!$C$4:$C$222,MATCH('Claims Summary'!X25,'LTSS Rates'!$A$4:$A$222,0)),"")</f>
        <v/>
      </c>
      <c r="M25" s="63" t="str">
        <f>IFERROR(VLOOKUP(Z25,'LTSS Rates'!A:B,2,FALSE),"")</f>
        <v/>
      </c>
      <c r="N25" s="61"/>
      <c r="O25" s="116">
        <f>IFERROR(INDEX('LTSS Rates'!$A$3:$E$223,MATCH(Z25,'LTSS Rates'!$A$3:$A$223,0),MATCH(AA25,'LTSS Rates'!$A$3:$E$3,0)),0)</f>
        <v>0</v>
      </c>
      <c r="P25" s="64">
        <f t="shared" si="5"/>
        <v>0</v>
      </c>
      <c r="Q25" s="218"/>
      <c r="R25" s="146"/>
      <c r="S25" s="209">
        <f t="shared" si="4"/>
        <v>0</v>
      </c>
      <c r="T25" s="273"/>
      <c r="U25" s="194"/>
      <c r="V25" s="246"/>
      <c r="X25" s="54" t="str">
        <f t="shared" si="0"/>
        <v/>
      </c>
      <c r="Z25" s="54" t="str">
        <f t="shared" si="1"/>
        <v/>
      </c>
      <c r="AA25" s="54" t="str">
        <f t="shared" si="2"/>
        <v xml:space="preserve"> Rate</v>
      </c>
      <c r="AH25" s="214"/>
    </row>
    <row r="26" spans="1:34" ht="14.65" customHeight="1" x14ac:dyDescent="0.25">
      <c r="B26" s="145">
        <v>17</v>
      </c>
      <c r="C26" s="141"/>
      <c r="D26" s="61"/>
      <c r="E26" s="61"/>
      <c r="F26" s="141"/>
      <c r="G26" s="66"/>
      <c r="H26" s="62"/>
      <c r="I26" s="63" t="str">
        <f>IFERROR(VLOOKUP(H26,Lists!B:C,2,FALSE),"")</f>
        <v/>
      </c>
      <c r="J26" s="61"/>
      <c r="K26" s="62"/>
      <c r="L26" s="80" t="str">
        <f>IFERROR(INDEX('LTSS Rates'!$C$4:$C$222,MATCH('Claims Summary'!X26,'LTSS Rates'!$A$4:$A$222,0)),"")</f>
        <v/>
      </c>
      <c r="M26" s="63" t="str">
        <f>IFERROR(VLOOKUP(Z26,'LTSS Rates'!A:B,2,FALSE),"")</f>
        <v/>
      </c>
      <c r="N26" s="61"/>
      <c r="O26" s="116">
        <f>IFERROR(INDEX('LTSS Rates'!$A$3:$E$223,MATCH(Z26,'LTSS Rates'!$A$3:$A$223,0),MATCH(AA26,'LTSS Rates'!$A$3:$E$3,0)),0)</f>
        <v>0</v>
      </c>
      <c r="P26" s="64">
        <f t="shared" si="5"/>
        <v>0</v>
      </c>
      <c r="Q26" s="218"/>
      <c r="R26" s="146"/>
      <c r="S26" s="209">
        <f t="shared" si="4"/>
        <v>0</v>
      </c>
      <c r="T26" s="273"/>
      <c r="U26" s="194"/>
      <c r="V26" s="246"/>
      <c r="X26" s="54" t="str">
        <f t="shared" si="0"/>
        <v/>
      </c>
      <c r="Z26" s="54" t="str">
        <f t="shared" si="1"/>
        <v/>
      </c>
      <c r="AA26" s="54" t="str">
        <f t="shared" si="2"/>
        <v xml:space="preserve"> Rate</v>
      </c>
    </row>
    <row r="27" spans="1:34" ht="14.65" customHeight="1" x14ac:dyDescent="0.25">
      <c r="B27" s="145">
        <v>18</v>
      </c>
      <c r="C27" s="141"/>
      <c r="D27" s="61"/>
      <c r="E27" s="61"/>
      <c r="F27" s="141"/>
      <c r="G27" s="66"/>
      <c r="H27" s="62"/>
      <c r="I27" s="63" t="str">
        <f>IFERROR(VLOOKUP(H27,Lists!B:C,2,FALSE),"")</f>
        <v/>
      </c>
      <c r="J27" s="61"/>
      <c r="K27" s="62"/>
      <c r="L27" s="80" t="str">
        <f>IFERROR(INDEX('LTSS Rates'!$C$4:$C$222,MATCH('Claims Summary'!X27,'LTSS Rates'!$A$4:$A$222,0)),"")</f>
        <v/>
      </c>
      <c r="M27" s="63" t="str">
        <f>IFERROR(VLOOKUP(Z27,'LTSS Rates'!A:B,2,FALSE),"")</f>
        <v/>
      </c>
      <c r="N27" s="61"/>
      <c r="O27" s="116">
        <f>IFERROR(INDEX('LTSS Rates'!$A$3:$E$223,MATCH(Z27,'LTSS Rates'!$A$3:$A$223,0),MATCH(AA27,'LTSS Rates'!$A$3:$E$3,0)),0)</f>
        <v>0</v>
      </c>
      <c r="P27" s="64">
        <f t="shared" si="5"/>
        <v>0</v>
      </c>
      <c r="Q27" s="218"/>
      <c r="R27" s="146"/>
      <c r="S27" s="209">
        <f t="shared" si="4"/>
        <v>0</v>
      </c>
      <c r="T27" s="273"/>
      <c r="U27" s="194"/>
      <c r="V27" s="246"/>
      <c r="X27" s="54" t="str">
        <f t="shared" si="0"/>
        <v/>
      </c>
      <c r="Z27" s="54" t="str">
        <f t="shared" si="1"/>
        <v/>
      </c>
      <c r="AA27" s="54" t="str">
        <f t="shared" si="2"/>
        <v xml:space="preserve"> Rate</v>
      </c>
    </row>
    <row r="28" spans="1:34" ht="14.65" customHeight="1" x14ac:dyDescent="0.25">
      <c r="B28" s="145">
        <v>19</v>
      </c>
      <c r="C28" s="141"/>
      <c r="D28" s="61"/>
      <c r="E28" s="61"/>
      <c r="F28" s="141"/>
      <c r="G28" s="66"/>
      <c r="H28" s="62"/>
      <c r="I28" s="63" t="str">
        <f>IFERROR(VLOOKUP(H28,Lists!B:C,2,FALSE),"")</f>
        <v/>
      </c>
      <c r="J28" s="61"/>
      <c r="K28" s="62"/>
      <c r="L28" s="80" t="str">
        <f>IFERROR(INDEX('LTSS Rates'!$C$4:$C$222,MATCH('Claims Summary'!X28,'LTSS Rates'!$A$4:$A$222,0)),"")</f>
        <v/>
      </c>
      <c r="M28" s="63" t="str">
        <f>IFERROR(VLOOKUP(Z28,'LTSS Rates'!A:B,2,FALSE),"")</f>
        <v/>
      </c>
      <c r="N28" s="61"/>
      <c r="O28" s="116">
        <f>IFERROR(INDEX('LTSS Rates'!$A$3:$E$223,MATCH(Z28,'LTSS Rates'!$A$3:$A$223,0),MATCH(AA28,'LTSS Rates'!$A$3:$E$3,0)),0)</f>
        <v>0</v>
      </c>
      <c r="P28" s="64">
        <f t="shared" si="5"/>
        <v>0</v>
      </c>
      <c r="Q28" s="218"/>
      <c r="R28" s="146"/>
      <c r="S28" s="209">
        <f t="shared" si="4"/>
        <v>0</v>
      </c>
      <c r="T28" s="273"/>
      <c r="U28" s="194"/>
      <c r="V28" s="246"/>
      <c r="X28" s="54" t="str">
        <f t="shared" si="0"/>
        <v/>
      </c>
      <c r="Z28" s="54" t="str">
        <f t="shared" si="1"/>
        <v/>
      </c>
      <c r="AA28" s="54" t="str">
        <f t="shared" si="2"/>
        <v xml:space="preserve"> Rate</v>
      </c>
    </row>
    <row r="29" spans="1:34" ht="14.65" customHeight="1" x14ac:dyDescent="0.25">
      <c r="B29" s="145">
        <v>20</v>
      </c>
      <c r="C29" s="141"/>
      <c r="D29" s="61"/>
      <c r="E29" s="61"/>
      <c r="F29" s="141"/>
      <c r="G29" s="66"/>
      <c r="H29" s="62"/>
      <c r="I29" s="63" t="str">
        <f>IFERROR(VLOOKUP(H29,Lists!B:C,2,FALSE),"")</f>
        <v/>
      </c>
      <c r="J29" s="61"/>
      <c r="K29" s="62"/>
      <c r="L29" s="80" t="str">
        <f>IFERROR(INDEX('LTSS Rates'!$C$4:$C$222,MATCH('Claims Summary'!X29,'LTSS Rates'!$A$4:$A$222,0)),"")</f>
        <v/>
      </c>
      <c r="M29" s="63" t="str">
        <f>IFERROR(VLOOKUP(Z29,'LTSS Rates'!A:B,2,FALSE),"")</f>
        <v/>
      </c>
      <c r="N29" s="61"/>
      <c r="O29" s="116">
        <f>IFERROR(INDEX('LTSS Rates'!$A$3:$E$223,MATCH(Z29,'LTSS Rates'!$A$3:$A$223,0),MATCH(AA29,'LTSS Rates'!$A$3:$E$3,0)),0)</f>
        <v>0</v>
      </c>
      <c r="P29" s="64">
        <f t="shared" si="5"/>
        <v>0</v>
      </c>
      <c r="Q29" s="218"/>
      <c r="R29" s="146"/>
      <c r="S29" s="209">
        <f t="shared" si="4"/>
        <v>0</v>
      </c>
      <c r="T29" s="273"/>
      <c r="U29" s="194"/>
      <c r="V29" s="246"/>
      <c r="X29" s="54" t="str">
        <f t="shared" si="0"/>
        <v/>
      </c>
      <c r="Z29" s="54" t="str">
        <f t="shared" si="1"/>
        <v/>
      </c>
      <c r="AA29" s="54" t="str">
        <f t="shared" si="2"/>
        <v xml:space="preserve"> Rate</v>
      </c>
    </row>
    <row r="30" spans="1:34" ht="14.65" customHeight="1" x14ac:dyDescent="0.25">
      <c r="B30" s="145">
        <v>21</v>
      </c>
      <c r="C30" s="141"/>
      <c r="D30" s="61"/>
      <c r="E30" s="61"/>
      <c r="F30" s="141"/>
      <c r="G30" s="66"/>
      <c r="H30" s="62"/>
      <c r="I30" s="63" t="str">
        <f>IFERROR(VLOOKUP(H30,Lists!B:C,2,FALSE),"")</f>
        <v/>
      </c>
      <c r="J30" s="61"/>
      <c r="K30" s="62"/>
      <c r="L30" s="80" t="str">
        <f>IFERROR(INDEX('LTSS Rates'!$C$4:$C$222,MATCH('Claims Summary'!X30,'LTSS Rates'!$A$4:$A$222,0)),"")</f>
        <v/>
      </c>
      <c r="M30" s="63" t="str">
        <f>IFERROR(VLOOKUP(Z30,'LTSS Rates'!A:B,2,FALSE),"")</f>
        <v/>
      </c>
      <c r="N30" s="61"/>
      <c r="O30" s="116">
        <f>IFERROR(INDEX('LTSS Rates'!$A$3:$E$223,MATCH(Z30,'LTSS Rates'!$A$3:$A$223,0),MATCH(AA30,'LTSS Rates'!$A$3:$E$3,0)),0)</f>
        <v>0</v>
      </c>
      <c r="P30" s="64">
        <f t="shared" si="5"/>
        <v>0</v>
      </c>
      <c r="Q30" s="218"/>
      <c r="R30" s="146"/>
      <c r="S30" s="209">
        <f t="shared" si="4"/>
        <v>0</v>
      </c>
      <c r="T30" s="273"/>
      <c r="U30" s="194"/>
      <c r="V30" s="246"/>
      <c r="X30" s="54" t="str">
        <f t="shared" si="0"/>
        <v/>
      </c>
      <c r="Z30" s="54" t="str">
        <f t="shared" si="1"/>
        <v/>
      </c>
      <c r="AA30" s="54" t="str">
        <f t="shared" si="2"/>
        <v xml:space="preserve"> Rate</v>
      </c>
    </row>
    <row r="31" spans="1:34" ht="14.65" customHeight="1" x14ac:dyDescent="0.25">
      <c r="B31" s="145">
        <v>22</v>
      </c>
      <c r="C31" s="141"/>
      <c r="D31" s="61"/>
      <c r="E31" s="61"/>
      <c r="F31" s="141"/>
      <c r="G31" s="66"/>
      <c r="H31" s="62"/>
      <c r="I31" s="63" t="str">
        <f>IFERROR(VLOOKUP(H31,Lists!B:C,2,FALSE),"")</f>
        <v/>
      </c>
      <c r="J31" s="61"/>
      <c r="K31" s="62"/>
      <c r="L31" s="80" t="str">
        <f>IFERROR(INDEX('LTSS Rates'!$C$4:$C$222,MATCH('Claims Summary'!X31,'LTSS Rates'!$A$4:$A$222,0)),"")</f>
        <v/>
      </c>
      <c r="M31" s="63" t="str">
        <f>IFERROR(VLOOKUP(Z31,'LTSS Rates'!A:B,2,FALSE),"")</f>
        <v/>
      </c>
      <c r="N31" s="61"/>
      <c r="O31" s="116">
        <f>IFERROR(INDEX('LTSS Rates'!$A$3:$E$223,MATCH(Z31,'LTSS Rates'!$A$3:$A$223,0),MATCH(AA31,'LTSS Rates'!$A$3:$E$3,0)),0)</f>
        <v>0</v>
      </c>
      <c r="P31" s="64">
        <f t="shared" si="5"/>
        <v>0</v>
      </c>
      <c r="Q31" s="218"/>
      <c r="R31" s="146"/>
      <c r="S31" s="209">
        <f t="shared" si="4"/>
        <v>0</v>
      </c>
      <c r="T31" s="273"/>
      <c r="U31" s="194"/>
      <c r="V31" s="246"/>
      <c r="X31" s="54" t="str">
        <f t="shared" si="0"/>
        <v/>
      </c>
      <c r="Z31" s="54" t="str">
        <f t="shared" si="1"/>
        <v/>
      </c>
      <c r="AA31" s="54" t="str">
        <f t="shared" si="2"/>
        <v xml:space="preserve"> Rate</v>
      </c>
    </row>
    <row r="32" spans="1:34" ht="14.65" customHeight="1" x14ac:dyDescent="0.25">
      <c r="B32" s="145">
        <v>23</v>
      </c>
      <c r="C32" s="141"/>
      <c r="D32" s="61"/>
      <c r="E32" s="61"/>
      <c r="F32" s="141"/>
      <c r="G32" s="66"/>
      <c r="H32" s="62"/>
      <c r="I32" s="63" t="str">
        <f>IFERROR(VLOOKUP(H32,Lists!B:C,2,FALSE),"")</f>
        <v/>
      </c>
      <c r="J32" s="61"/>
      <c r="K32" s="62"/>
      <c r="L32" s="80" t="str">
        <f>IFERROR(INDEX('LTSS Rates'!$C$4:$C$222,MATCH('Claims Summary'!X32,'LTSS Rates'!$A$4:$A$222,0)),"")</f>
        <v/>
      </c>
      <c r="M32" s="63" t="str">
        <f>IFERROR(VLOOKUP(Z32,'LTSS Rates'!A:B,2,FALSE),"")</f>
        <v/>
      </c>
      <c r="N32" s="61"/>
      <c r="O32" s="116">
        <f>IFERROR(INDEX('LTSS Rates'!$A$3:$E$223,MATCH(Z32,'LTSS Rates'!$A$3:$A$223,0),MATCH(AA32,'LTSS Rates'!$A$3:$E$3,0)),0)</f>
        <v>0</v>
      </c>
      <c r="P32" s="64">
        <f t="shared" si="5"/>
        <v>0</v>
      </c>
      <c r="Q32" s="218"/>
      <c r="R32" s="146"/>
      <c r="S32" s="209">
        <f t="shared" si="4"/>
        <v>0</v>
      </c>
      <c r="T32" s="273"/>
      <c r="U32" s="194"/>
      <c r="V32" s="246"/>
      <c r="X32" s="54" t="str">
        <f t="shared" si="0"/>
        <v/>
      </c>
      <c r="Z32" s="54" t="str">
        <f t="shared" si="1"/>
        <v/>
      </c>
      <c r="AA32" s="54" t="str">
        <f t="shared" si="2"/>
        <v xml:space="preserve"> Rate</v>
      </c>
    </row>
    <row r="33" spans="2:27" ht="14.65" customHeight="1" x14ac:dyDescent="0.25">
      <c r="B33" s="145">
        <v>24</v>
      </c>
      <c r="C33" s="141"/>
      <c r="D33" s="61"/>
      <c r="E33" s="61"/>
      <c r="F33" s="141"/>
      <c r="G33" s="66"/>
      <c r="H33" s="62"/>
      <c r="I33" s="63" t="str">
        <f>IFERROR(VLOOKUP(H33,Lists!B:C,2,FALSE),"")</f>
        <v/>
      </c>
      <c r="J33" s="61"/>
      <c r="K33" s="62"/>
      <c r="L33" s="80" t="str">
        <f>IFERROR(INDEX('LTSS Rates'!$C$4:$C$222,MATCH('Claims Summary'!X33,'LTSS Rates'!$A$4:$A$222,0)),"")</f>
        <v/>
      </c>
      <c r="M33" s="63" t="str">
        <f>IFERROR(VLOOKUP(Z33,'LTSS Rates'!A:B,2,FALSE),"")</f>
        <v/>
      </c>
      <c r="N33" s="61"/>
      <c r="O33" s="116">
        <f>IFERROR(INDEX('LTSS Rates'!$A$3:$E$223,MATCH(Z33,'LTSS Rates'!$A$3:$A$223,0),MATCH(AA33,'LTSS Rates'!$A$3:$E$3,0)),0)</f>
        <v>0</v>
      </c>
      <c r="P33" s="64">
        <f t="shared" si="5"/>
        <v>0</v>
      </c>
      <c r="Q33" s="218"/>
      <c r="R33" s="146"/>
      <c r="S33" s="209">
        <f t="shared" si="4"/>
        <v>0</v>
      </c>
      <c r="T33" s="273"/>
      <c r="U33" s="194"/>
      <c r="V33" s="246"/>
      <c r="X33" s="54" t="str">
        <f t="shared" si="0"/>
        <v/>
      </c>
      <c r="Z33" s="54" t="str">
        <f t="shared" si="1"/>
        <v/>
      </c>
      <c r="AA33" s="54" t="str">
        <f t="shared" si="2"/>
        <v xml:space="preserve"> Rate</v>
      </c>
    </row>
    <row r="34" spans="2:27" ht="14.65" customHeight="1" x14ac:dyDescent="0.25">
      <c r="B34" s="145">
        <v>25</v>
      </c>
      <c r="C34" s="141"/>
      <c r="D34" s="61"/>
      <c r="E34" s="61"/>
      <c r="F34" s="141"/>
      <c r="G34" s="66"/>
      <c r="H34" s="62"/>
      <c r="I34" s="63" t="str">
        <f>IFERROR(VLOOKUP(H34,Lists!B:C,2,FALSE),"")</f>
        <v/>
      </c>
      <c r="J34" s="61"/>
      <c r="K34" s="62"/>
      <c r="L34" s="80" t="str">
        <f>IFERROR(INDEX('LTSS Rates'!$C$4:$C$222,MATCH('Claims Summary'!X34,'LTSS Rates'!$A$4:$A$222,0)),"")</f>
        <v/>
      </c>
      <c r="M34" s="63" t="str">
        <f>IFERROR(VLOOKUP(Z34,'LTSS Rates'!A:B,2,FALSE),"")</f>
        <v/>
      </c>
      <c r="N34" s="61"/>
      <c r="O34" s="116">
        <f>IFERROR(INDEX('LTSS Rates'!$A$3:$E$223,MATCH(Z34,'LTSS Rates'!$A$3:$A$223,0),MATCH(AA34,'LTSS Rates'!$A$3:$E$3,0)),0)</f>
        <v>0</v>
      </c>
      <c r="P34" s="64">
        <f t="shared" si="5"/>
        <v>0</v>
      </c>
      <c r="Q34" s="218"/>
      <c r="R34" s="146"/>
      <c r="S34" s="209">
        <f t="shared" si="4"/>
        <v>0</v>
      </c>
      <c r="T34" s="273"/>
      <c r="U34" s="194"/>
      <c r="V34" s="246"/>
      <c r="X34" s="54" t="str">
        <f t="shared" si="0"/>
        <v/>
      </c>
      <c r="Z34" s="54" t="str">
        <f t="shared" si="1"/>
        <v/>
      </c>
      <c r="AA34" s="54" t="str">
        <f t="shared" si="2"/>
        <v xml:space="preserve"> Rate</v>
      </c>
    </row>
    <row r="35" spans="2:27" ht="14.65" customHeight="1" x14ac:dyDescent="0.25">
      <c r="B35" s="145">
        <v>26</v>
      </c>
      <c r="C35" s="141"/>
      <c r="D35" s="61"/>
      <c r="E35" s="61"/>
      <c r="F35" s="141"/>
      <c r="G35" s="66"/>
      <c r="H35" s="62"/>
      <c r="I35" s="63" t="str">
        <f>IFERROR(VLOOKUP(H35,Lists!B:C,2,FALSE),"")</f>
        <v/>
      </c>
      <c r="J35" s="61"/>
      <c r="K35" s="62"/>
      <c r="L35" s="80" t="str">
        <f>IFERROR(INDEX('LTSS Rates'!$C$4:$C$222,MATCH('Claims Summary'!X35,'LTSS Rates'!$A$4:$A$222,0)),"")</f>
        <v/>
      </c>
      <c r="M35" s="63" t="str">
        <f>IFERROR(VLOOKUP(Z35,'LTSS Rates'!A:B,2,FALSE),"")</f>
        <v/>
      </c>
      <c r="N35" s="61"/>
      <c r="O35" s="116">
        <f>IFERROR(INDEX('LTSS Rates'!$A$3:$E$223,MATCH(Z35,'LTSS Rates'!$A$3:$A$223,0),MATCH(AA35,'LTSS Rates'!$A$3:$E$3,0)),0)</f>
        <v>0</v>
      </c>
      <c r="P35" s="64">
        <f t="shared" si="5"/>
        <v>0</v>
      </c>
      <c r="Q35" s="218"/>
      <c r="R35" s="146"/>
      <c r="S35" s="209">
        <f t="shared" si="4"/>
        <v>0</v>
      </c>
      <c r="T35" s="273"/>
      <c r="U35" s="194"/>
      <c r="V35" s="246"/>
      <c r="X35" s="54" t="str">
        <f t="shared" si="0"/>
        <v/>
      </c>
      <c r="Z35" s="54" t="str">
        <f t="shared" si="1"/>
        <v/>
      </c>
      <c r="AA35" s="54" t="str">
        <f t="shared" si="2"/>
        <v xml:space="preserve"> Rate</v>
      </c>
    </row>
    <row r="36" spans="2:27" ht="14.65" customHeight="1" x14ac:dyDescent="0.25">
      <c r="B36" s="145">
        <v>27</v>
      </c>
      <c r="C36" s="141"/>
      <c r="D36" s="61"/>
      <c r="E36" s="61"/>
      <c r="F36" s="141"/>
      <c r="G36" s="66"/>
      <c r="H36" s="62"/>
      <c r="I36" s="63" t="str">
        <f>IFERROR(VLOOKUP(H36,Lists!B:C,2,FALSE),"")</f>
        <v/>
      </c>
      <c r="J36" s="61"/>
      <c r="K36" s="62"/>
      <c r="L36" s="80" t="str">
        <f>IFERROR(INDEX('LTSS Rates'!$C$4:$C$222,MATCH('Claims Summary'!X36,'LTSS Rates'!$A$4:$A$222,0)),"")</f>
        <v/>
      </c>
      <c r="M36" s="63" t="str">
        <f>IFERROR(VLOOKUP(Z36,'LTSS Rates'!A:B,2,FALSE),"")</f>
        <v/>
      </c>
      <c r="N36" s="61"/>
      <c r="O36" s="116">
        <f>IFERROR(INDEX('LTSS Rates'!$A$3:$E$223,MATCH(Z36,'LTSS Rates'!$A$3:$A$223,0),MATCH(AA36,'LTSS Rates'!$A$3:$E$3,0)),0)</f>
        <v>0</v>
      </c>
      <c r="P36" s="64">
        <f t="shared" si="5"/>
        <v>0</v>
      </c>
      <c r="Q36" s="218"/>
      <c r="R36" s="146"/>
      <c r="S36" s="209">
        <f t="shared" si="4"/>
        <v>0</v>
      </c>
      <c r="T36" s="273"/>
      <c r="U36" s="194"/>
      <c r="V36" s="246"/>
      <c r="X36" s="54" t="str">
        <f t="shared" si="0"/>
        <v/>
      </c>
      <c r="Z36" s="54" t="str">
        <f t="shared" si="1"/>
        <v/>
      </c>
      <c r="AA36" s="54" t="str">
        <f t="shared" si="2"/>
        <v xml:space="preserve"> Rate</v>
      </c>
    </row>
    <row r="37" spans="2:27" ht="14.65" customHeight="1" x14ac:dyDescent="0.25">
      <c r="B37" s="145">
        <v>28</v>
      </c>
      <c r="C37" s="141"/>
      <c r="D37" s="61"/>
      <c r="E37" s="61"/>
      <c r="F37" s="141"/>
      <c r="G37" s="66"/>
      <c r="H37" s="62"/>
      <c r="I37" s="63" t="str">
        <f>IFERROR(VLOOKUP(H37,Lists!B:C,2,FALSE),"")</f>
        <v/>
      </c>
      <c r="J37" s="61"/>
      <c r="K37" s="62"/>
      <c r="L37" s="80" t="str">
        <f>IFERROR(INDEX('LTSS Rates'!$C$4:$C$222,MATCH('Claims Summary'!X37,'LTSS Rates'!$A$4:$A$222,0)),"")</f>
        <v/>
      </c>
      <c r="M37" s="63" t="str">
        <f>IFERROR(VLOOKUP(Z37,'LTSS Rates'!A:B,2,FALSE),"")</f>
        <v/>
      </c>
      <c r="N37" s="61"/>
      <c r="O37" s="116">
        <f>IFERROR(INDEX('LTSS Rates'!$A$3:$E$223,MATCH(Z37,'LTSS Rates'!$A$3:$A$223,0),MATCH(AA37,'LTSS Rates'!$A$3:$E$3,0)),0)</f>
        <v>0</v>
      </c>
      <c r="P37" s="64">
        <f t="shared" si="5"/>
        <v>0</v>
      </c>
      <c r="Q37" s="218"/>
      <c r="R37" s="146"/>
      <c r="S37" s="209">
        <f t="shared" si="4"/>
        <v>0</v>
      </c>
      <c r="T37" s="273"/>
      <c r="U37" s="194"/>
      <c r="V37" s="246"/>
      <c r="X37" s="54" t="str">
        <f t="shared" si="0"/>
        <v/>
      </c>
      <c r="Z37" s="54" t="str">
        <f t="shared" si="1"/>
        <v/>
      </c>
      <c r="AA37" s="54" t="str">
        <f t="shared" si="2"/>
        <v xml:space="preserve"> Rate</v>
      </c>
    </row>
    <row r="38" spans="2:27" ht="14.65" customHeight="1" x14ac:dyDescent="0.25">
      <c r="B38" s="145">
        <v>29</v>
      </c>
      <c r="C38" s="141"/>
      <c r="D38" s="61"/>
      <c r="E38" s="61"/>
      <c r="F38" s="141"/>
      <c r="G38" s="66"/>
      <c r="H38" s="62"/>
      <c r="I38" s="63" t="str">
        <f>IFERROR(VLOOKUP(H38,Lists!B:C,2,FALSE),"")</f>
        <v/>
      </c>
      <c r="J38" s="61"/>
      <c r="K38" s="62"/>
      <c r="L38" s="80" t="str">
        <f>IFERROR(INDEX('LTSS Rates'!$C$4:$C$222,MATCH('Claims Summary'!X38,'LTSS Rates'!$A$4:$A$222,0)),"")</f>
        <v/>
      </c>
      <c r="M38" s="63" t="str">
        <f>IFERROR(VLOOKUP(Z38,'LTSS Rates'!A:B,2,FALSE),"")</f>
        <v/>
      </c>
      <c r="N38" s="61"/>
      <c r="O38" s="116">
        <f>IFERROR(INDEX('LTSS Rates'!$A$3:$E$223,MATCH(Z38,'LTSS Rates'!$A$3:$A$223,0),MATCH(AA38,'LTSS Rates'!$A$3:$E$3,0)),0)</f>
        <v>0</v>
      </c>
      <c r="P38" s="64">
        <f t="shared" si="5"/>
        <v>0</v>
      </c>
      <c r="Q38" s="218"/>
      <c r="R38" s="146"/>
      <c r="S38" s="209">
        <f t="shared" si="4"/>
        <v>0</v>
      </c>
      <c r="T38" s="273"/>
      <c r="U38" s="194"/>
      <c r="V38" s="246"/>
      <c r="X38" s="54" t="str">
        <f t="shared" si="0"/>
        <v/>
      </c>
      <c r="Z38" s="54" t="str">
        <f t="shared" si="1"/>
        <v/>
      </c>
      <c r="AA38" s="54" t="str">
        <f t="shared" si="2"/>
        <v xml:space="preserve"> Rate</v>
      </c>
    </row>
    <row r="39" spans="2:27" ht="14.65" customHeight="1" x14ac:dyDescent="0.25">
      <c r="B39" s="145">
        <v>30</v>
      </c>
      <c r="C39" s="141"/>
      <c r="D39" s="61"/>
      <c r="E39" s="61"/>
      <c r="F39" s="141"/>
      <c r="G39" s="66"/>
      <c r="H39" s="62"/>
      <c r="I39" s="63" t="str">
        <f>IFERROR(VLOOKUP(H39,Lists!B:C,2,FALSE),"")</f>
        <v/>
      </c>
      <c r="J39" s="61"/>
      <c r="K39" s="62"/>
      <c r="L39" s="80" t="str">
        <f>IFERROR(INDEX('LTSS Rates'!$C$4:$C$222,MATCH('Claims Summary'!X39,'LTSS Rates'!$A$4:$A$222,0)),"")</f>
        <v/>
      </c>
      <c r="M39" s="63" t="str">
        <f>IFERROR(VLOOKUP(Z39,'LTSS Rates'!A:B,2,FALSE),"")</f>
        <v/>
      </c>
      <c r="N39" s="61"/>
      <c r="O39" s="116">
        <f>IFERROR(INDEX('LTSS Rates'!$A$3:$E$223,MATCH(Z39,'LTSS Rates'!$A$3:$A$223,0),MATCH(AA39,'LTSS Rates'!$A$3:$E$3,0)),0)</f>
        <v>0</v>
      </c>
      <c r="P39" s="64">
        <f t="shared" si="5"/>
        <v>0</v>
      </c>
      <c r="Q39" s="218"/>
      <c r="R39" s="146"/>
      <c r="S39" s="209">
        <f t="shared" si="4"/>
        <v>0</v>
      </c>
      <c r="T39" s="273"/>
      <c r="U39" s="194"/>
      <c r="V39" s="246"/>
      <c r="X39" s="54" t="str">
        <f t="shared" si="0"/>
        <v/>
      </c>
      <c r="Z39" s="54" t="str">
        <f t="shared" si="1"/>
        <v/>
      </c>
      <c r="AA39" s="54" t="str">
        <f t="shared" si="2"/>
        <v xml:space="preserve"> Rate</v>
      </c>
    </row>
    <row r="40" spans="2:27" ht="14.65" customHeight="1" x14ac:dyDescent="0.25">
      <c r="B40" s="145">
        <v>31</v>
      </c>
      <c r="C40" s="141"/>
      <c r="D40" s="61"/>
      <c r="E40" s="61"/>
      <c r="F40" s="141"/>
      <c r="G40" s="66"/>
      <c r="H40" s="62"/>
      <c r="I40" s="63" t="str">
        <f>IFERROR(VLOOKUP(H40,Lists!B:C,2,FALSE),"")</f>
        <v/>
      </c>
      <c r="J40" s="61"/>
      <c r="K40" s="62"/>
      <c r="L40" s="80" t="str">
        <f>IFERROR(INDEX('LTSS Rates'!$C$4:$C$222,MATCH('Claims Summary'!X40,'LTSS Rates'!$A$4:$A$222,0)),"")</f>
        <v/>
      </c>
      <c r="M40" s="63" t="str">
        <f>IFERROR(VLOOKUP(Z40,'LTSS Rates'!A:B,2,FALSE),"")</f>
        <v/>
      </c>
      <c r="N40" s="61"/>
      <c r="O40" s="116">
        <f>IFERROR(INDEX('LTSS Rates'!$A$3:$E$223,MATCH(Z40,'LTSS Rates'!$A$3:$A$223,0),MATCH(AA40,'LTSS Rates'!$A$3:$E$3,0)),0)</f>
        <v>0</v>
      </c>
      <c r="P40" s="64">
        <f t="shared" si="5"/>
        <v>0</v>
      </c>
      <c r="Q40" s="218"/>
      <c r="R40" s="146"/>
      <c r="S40" s="209">
        <f t="shared" si="4"/>
        <v>0</v>
      </c>
      <c r="T40" s="273"/>
      <c r="U40" s="194"/>
      <c r="V40" s="246"/>
      <c r="X40" s="54" t="str">
        <f t="shared" si="0"/>
        <v/>
      </c>
      <c r="Z40" s="54" t="str">
        <f t="shared" si="1"/>
        <v/>
      </c>
      <c r="AA40" s="54" t="str">
        <f t="shared" si="2"/>
        <v xml:space="preserve"> Rate</v>
      </c>
    </row>
    <row r="41" spans="2:27" ht="14.65" customHeight="1" x14ac:dyDescent="0.25">
      <c r="B41" s="145">
        <v>32</v>
      </c>
      <c r="C41" s="141"/>
      <c r="D41" s="61"/>
      <c r="E41" s="61"/>
      <c r="F41" s="141"/>
      <c r="G41" s="66"/>
      <c r="H41" s="62"/>
      <c r="I41" s="63" t="str">
        <f>IFERROR(VLOOKUP(H41,Lists!B:C,2,FALSE),"")</f>
        <v/>
      </c>
      <c r="J41" s="61"/>
      <c r="K41" s="62"/>
      <c r="L41" s="80" t="str">
        <f>IFERROR(INDEX('LTSS Rates'!$C$4:$C$222,MATCH('Claims Summary'!X41,'LTSS Rates'!$A$4:$A$222,0)),"")</f>
        <v/>
      </c>
      <c r="M41" s="63" t="str">
        <f>IFERROR(VLOOKUP(Z41,'LTSS Rates'!A:B,2,FALSE),"")</f>
        <v/>
      </c>
      <c r="N41" s="61"/>
      <c r="O41" s="116">
        <f>IFERROR(INDEX('LTSS Rates'!$A$3:$E$223,MATCH(Z41,'LTSS Rates'!$A$3:$A$223,0),MATCH(AA41,'LTSS Rates'!$A$3:$E$3,0)),0)</f>
        <v>0</v>
      </c>
      <c r="P41" s="64">
        <f t="shared" si="5"/>
        <v>0</v>
      </c>
      <c r="Q41" s="218"/>
      <c r="R41" s="146"/>
      <c r="S41" s="209">
        <f t="shared" si="4"/>
        <v>0</v>
      </c>
      <c r="T41" s="273"/>
      <c r="U41" s="194"/>
      <c r="V41" s="246"/>
      <c r="X41" s="54" t="str">
        <f t="shared" si="0"/>
        <v/>
      </c>
      <c r="Z41" s="54" t="str">
        <f t="shared" si="1"/>
        <v/>
      </c>
      <c r="AA41" s="54" t="str">
        <f t="shared" si="2"/>
        <v xml:space="preserve"> Rate</v>
      </c>
    </row>
    <row r="42" spans="2:27" ht="14.65" customHeight="1" x14ac:dyDescent="0.25">
      <c r="B42" s="145">
        <v>33</v>
      </c>
      <c r="C42" s="141"/>
      <c r="D42" s="61"/>
      <c r="E42" s="61"/>
      <c r="F42" s="141"/>
      <c r="G42" s="66"/>
      <c r="H42" s="62"/>
      <c r="I42" s="63" t="str">
        <f>IFERROR(VLOOKUP(H42,Lists!B:C,2,FALSE),"")</f>
        <v/>
      </c>
      <c r="J42" s="61"/>
      <c r="K42" s="62"/>
      <c r="L42" s="80" t="str">
        <f>IFERROR(INDEX('LTSS Rates'!$C$4:$C$222,MATCH('Claims Summary'!X42,'LTSS Rates'!$A$4:$A$222,0)),"")</f>
        <v/>
      </c>
      <c r="M42" s="63" t="str">
        <f>IFERROR(VLOOKUP(Z42,'LTSS Rates'!A:B,2,FALSE),"")</f>
        <v/>
      </c>
      <c r="N42" s="61"/>
      <c r="O42" s="116">
        <f>IFERROR(INDEX('LTSS Rates'!$A$3:$E$223,MATCH(Z42,'LTSS Rates'!$A$3:$A$223,0),MATCH(AA42,'LTSS Rates'!$A$3:$E$3,0)),0)</f>
        <v>0</v>
      </c>
      <c r="P42" s="64">
        <f t="shared" si="5"/>
        <v>0</v>
      </c>
      <c r="Q42" s="218"/>
      <c r="R42" s="146"/>
      <c r="S42" s="209">
        <f t="shared" si="4"/>
        <v>0</v>
      </c>
      <c r="T42" s="273"/>
      <c r="U42" s="194"/>
      <c r="V42" s="246"/>
      <c r="X42" s="54" t="str">
        <f t="shared" si="0"/>
        <v/>
      </c>
      <c r="Z42" s="54" t="str">
        <f t="shared" si="1"/>
        <v/>
      </c>
      <c r="AA42" s="54" t="str">
        <f t="shared" si="2"/>
        <v xml:space="preserve"> Rate</v>
      </c>
    </row>
    <row r="43" spans="2:27" ht="14.65" customHeight="1" x14ac:dyDescent="0.25">
      <c r="B43" s="145">
        <v>34</v>
      </c>
      <c r="C43" s="141"/>
      <c r="D43" s="61"/>
      <c r="E43" s="61"/>
      <c r="F43" s="141"/>
      <c r="G43" s="66"/>
      <c r="H43" s="62"/>
      <c r="I43" s="63" t="str">
        <f>IFERROR(VLOOKUP(H43,Lists!B:C,2,FALSE),"")</f>
        <v/>
      </c>
      <c r="J43" s="61"/>
      <c r="K43" s="62"/>
      <c r="L43" s="80" t="str">
        <f>IFERROR(INDEX('LTSS Rates'!$C$4:$C$222,MATCH('Claims Summary'!X43,'LTSS Rates'!$A$4:$A$222,0)),"")</f>
        <v/>
      </c>
      <c r="M43" s="63" t="str">
        <f>IFERROR(VLOOKUP(Z43,'LTSS Rates'!A:B,2,FALSE),"")</f>
        <v/>
      </c>
      <c r="N43" s="61"/>
      <c r="O43" s="116">
        <f>IFERROR(INDEX('LTSS Rates'!$A$3:$E$223,MATCH(Z43,'LTSS Rates'!$A$3:$A$223,0),MATCH(AA43,'LTSS Rates'!$A$3:$E$3,0)),0)</f>
        <v>0</v>
      </c>
      <c r="P43" s="64">
        <f t="shared" si="5"/>
        <v>0</v>
      </c>
      <c r="Q43" s="218"/>
      <c r="R43" s="146"/>
      <c r="S43" s="209">
        <f t="shared" si="4"/>
        <v>0</v>
      </c>
      <c r="T43" s="273"/>
      <c r="U43" s="194"/>
      <c r="V43" s="246"/>
      <c r="X43" s="54" t="str">
        <f t="shared" si="0"/>
        <v/>
      </c>
      <c r="Z43" s="54" t="str">
        <f t="shared" si="1"/>
        <v/>
      </c>
      <c r="AA43" s="54" t="str">
        <f t="shared" si="2"/>
        <v xml:space="preserve"> Rate</v>
      </c>
    </row>
    <row r="44" spans="2:27" ht="14.65" customHeight="1" x14ac:dyDescent="0.25">
      <c r="B44" s="145">
        <v>35</v>
      </c>
      <c r="C44" s="141"/>
      <c r="D44" s="61"/>
      <c r="E44" s="61"/>
      <c r="F44" s="141"/>
      <c r="G44" s="66"/>
      <c r="H44" s="62"/>
      <c r="I44" s="63" t="str">
        <f>IFERROR(VLOOKUP(H44,Lists!B:C,2,FALSE),"")</f>
        <v/>
      </c>
      <c r="J44" s="61"/>
      <c r="K44" s="62"/>
      <c r="L44" s="80" t="str">
        <f>IFERROR(INDEX('LTSS Rates'!$C$4:$C$222,MATCH('Claims Summary'!X44,'LTSS Rates'!$A$4:$A$222,0)),"")</f>
        <v/>
      </c>
      <c r="M44" s="63" t="str">
        <f>IFERROR(VLOOKUP(Z44,'LTSS Rates'!A:B,2,FALSE),"")</f>
        <v/>
      </c>
      <c r="N44" s="61"/>
      <c r="O44" s="116">
        <f>IFERROR(INDEX('LTSS Rates'!$A$3:$E$223,MATCH(Z44,'LTSS Rates'!$A$3:$A$223,0),MATCH(AA44,'LTSS Rates'!$A$3:$E$3,0)),0)</f>
        <v>0</v>
      </c>
      <c r="P44" s="64">
        <f t="shared" si="5"/>
        <v>0</v>
      </c>
      <c r="Q44" s="218"/>
      <c r="R44" s="146"/>
      <c r="S44" s="209">
        <f t="shared" si="4"/>
        <v>0</v>
      </c>
      <c r="T44" s="273"/>
      <c r="U44" s="194"/>
      <c r="V44" s="246"/>
      <c r="X44" s="54" t="str">
        <f t="shared" si="0"/>
        <v/>
      </c>
      <c r="Z44" s="54" t="str">
        <f t="shared" si="1"/>
        <v/>
      </c>
      <c r="AA44" s="54" t="str">
        <f t="shared" si="2"/>
        <v xml:space="preserve"> Rate</v>
      </c>
    </row>
    <row r="45" spans="2:27" ht="14.65" customHeight="1" x14ac:dyDescent="0.25">
      <c r="B45" s="145">
        <v>36</v>
      </c>
      <c r="C45" s="141"/>
      <c r="D45" s="61"/>
      <c r="E45" s="61"/>
      <c r="F45" s="141"/>
      <c r="G45" s="66"/>
      <c r="H45" s="62"/>
      <c r="I45" s="63" t="str">
        <f>IFERROR(VLOOKUP(H45,Lists!B:C,2,FALSE),"")</f>
        <v/>
      </c>
      <c r="J45" s="61"/>
      <c r="K45" s="62"/>
      <c r="L45" s="80" t="str">
        <f>IFERROR(INDEX('LTSS Rates'!$C$4:$C$222,MATCH('Claims Summary'!X45,'LTSS Rates'!$A$4:$A$222,0)),"")</f>
        <v/>
      </c>
      <c r="M45" s="63" t="str">
        <f>IFERROR(VLOOKUP(Z45,'LTSS Rates'!A:B,2,FALSE),"")</f>
        <v/>
      </c>
      <c r="N45" s="61"/>
      <c r="O45" s="116">
        <f>IFERROR(INDEX('LTSS Rates'!$A$3:$E$223,MATCH(Z45,'LTSS Rates'!$A$3:$A$223,0),MATCH(AA45,'LTSS Rates'!$A$3:$E$3,0)),0)</f>
        <v>0</v>
      </c>
      <c r="P45" s="64">
        <f t="shared" si="5"/>
        <v>0</v>
      </c>
      <c r="Q45" s="218"/>
      <c r="R45" s="146"/>
      <c r="S45" s="209">
        <f t="shared" si="4"/>
        <v>0</v>
      </c>
      <c r="T45" s="273"/>
      <c r="U45" s="194"/>
      <c r="V45" s="246"/>
      <c r="X45" s="54" t="str">
        <f t="shared" si="0"/>
        <v/>
      </c>
      <c r="Z45" s="54" t="str">
        <f t="shared" si="1"/>
        <v/>
      </c>
      <c r="AA45" s="54" t="str">
        <f t="shared" si="2"/>
        <v xml:space="preserve"> Rate</v>
      </c>
    </row>
    <row r="46" spans="2:27" ht="14.65" customHeight="1" x14ac:dyDescent="0.25">
      <c r="B46" s="145">
        <v>37</v>
      </c>
      <c r="C46" s="141"/>
      <c r="D46" s="61"/>
      <c r="E46" s="61"/>
      <c r="F46" s="141"/>
      <c r="G46" s="66"/>
      <c r="H46" s="62"/>
      <c r="I46" s="63" t="str">
        <f>IFERROR(VLOOKUP(H46,Lists!B:C,2,FALSE),"")</f>
        <v/>
      </c>
      <c r="J46" s="61"/>
      <c r="K46" s="62"/>
      <c r="L46" s="80" t="str">
        <f>IFERROR(INDEX('LTSS Rates'!$C$4:$C$222,MATCH('Claims Summary'!X46,'LTSS Rates'!$A$4:$A$222,0)),"")</f>
        <v/>
      </c>
      <c r="M46" s="63" t="str">
        <f>IFERROR(VLOOKUP(Z46,'LTSS Rates'!A:B,2,FALSE),"")</f>
        <v/>
      </c>
      <c r="N46" s="61"/>
      <c r="O46" s="116">
        <f>IFERROR(INDEX('LTSS Rates'!$A$3:$E$223,MATCH(Z46,'LTSS Rates'!$A$3:$A$223,0),MATCH(AA46,'LTSS Rates'!$A$3:$E$3,0)),0)</f>
        <v>0</v>
      </c>
      <c r="P46" s="64">
        <f t="shared" si="5"/>
        <v>0</v>
      </c>
      <c r="Q46" s="218"/>
      <c r="R46" s="146"/>
      <c r="S46" s="209">
        <f t="shared" si="4"/>
        <v>0</v>
      </c>
      <c r="T46" s="273"/>
      <c r="U46" s="194"/>
      <c r="V46" s="246"/>
      <c r="X46" s="54" t="str">
        <f t="shared" si="0"/>
        <v/>
      </c>
      <c r="Z46" s="54" t="str">
        <f t="shared" si="1"/>
        <v/>
      </c>
      <c r="AA46" s="54" t="str">
        <f t="shared" si="2"/>
        <v xml:space="preserve"> Rate</v>
      </c>
    </row>
    <row r="47" spans="2:27" ht="14.65" customHeight="1" x14ac:dyDescent="0.25">
      <c r="B47" s="145">
        <v>38</v>
      </c>
      <c r="C47" s="141"/>
      <c r="D47" s="61"/>
      <c r="E47" s="61"/>
      <c r="F47" s="141"/>
      <c r="G47" s="66"/>
      <c r="H47" s="62"/>
      <c r="I47" s="63" t="str">
        <f>IFERROR(VLOOKUP(H47,Lists!B:C,2,FALSE),"")</f>
        <v/>
      </c>
      <c r="J47" s="61"/>
      <c r="K47" s="62"/>
      <c r="L47" s="80" t="str">
        <f>IFERROR(INDEX('LTSS Rates'!$C$4:$C$222,MATCH('Claims Summary'!X47,'LTSS Rates'!$A$4:$A$222,0)),"")</f>
        <v/>
      </c>
      <c r="M47" s="63" t="str">
        <f>IFERROR(VLOOKUP(Z47,'LTSS Rates'!A:B,2,FALSE),"")</f>
        <v/>
      </c>
      <c r="N47" s="61"/>
      <c r="O47" s="116">
        <f>IFERROR(INDEX('LTSS Rates'!$A$3:$E$223,MATCH(Z47,'LTSS Rates'!$A$3:$A$223,0),MATCH(AA47,'LTSS Rates'!$A$3:$E$3,0)),0)</f>
        <v>0</v>
      </c>
      <c r="P47" s="64">
        <f t="shared" si="5"/>
        <v>0</v>
      </c>
      <c r="Q47" s="218"/>
      <c r="R47" s="146"/>
      <c r="S47" s="209">
        <f t="shared" si="4"/>
        <v>0</v>
      </c>
      <c r="T47" s="273"/>
      <c r="U47" s="194"/>
      <c r="V47" s="246"/>
      <c r="X47" s="54" t="str">
        <f t="shared" si="0"/>
        <v/>
      </c>
      <c r="Z47" s="54" t="str">
        <f t="shared" si="1"/>
        <v/>
      </c>
      <c r="AA47" s="54" t="str">
        <f t="shared" si="2"/>
        <v xml:space="preserve"> Rate</v>
      </c>
    </row>
    <row r="48" spans="2:27" ht="14.65" customHeight="1" x14ac:dyDescent="0.25">
      <c r="B48" s="145">
        <v>39</v>
      </c>
      <c r="C48" s="141"/>
      <c r="D48" s="61"/>
      <c r="E48" s="61"/>
      <c r="F48" s="141"/>
      <c r="G48" s="66"/>
      <c r="H48" s="62"/>
      <c r="I48" s="63" t="str">
        <f>IFERROR(VLOOKUP(H48,Lists!B:C,2,FALSE),"")</f>
        <v/>
      </c>
      <c r="J48" s="61"/>
      <c r="K48" s="62"/>
      <c r="L48" s="80" t="str">
        <f>IFERROR(INDEX('LTSS Rates'!$C$4:$C$222,MATCH('Claims Summary'!X48,'LTSS Rates'!$A$4:$A$222,0)),"")</f>
        <v/>
      </c>
      <c r="M48" s="63" t="str">
        <f>IFERROR(VLOOKUP(Z48,'LTSS Rates'!A:B,2,FALSE),"")</f>
        <v/>
      </c>
      <c r="N48" s="61"/>
      <c r="O48" s="116">
        <f>IFERROR(INDEX('LTSS Rates'!$A$3:$E$223,MATCH(Z48,'LTSS Rates'!$A$3:$A$223,0),MATCH(AA48,'LTSS Rates'!$A$3:$E$3,0)),0)</f>
        <v>0</v>
      </c>
      <c r="P48" s="64">
        <f t="shared" si="5"/>
        <v>0</v>
      </c>
      <c r="Q48" s="218"/>
      <c r="R48" s="146"/>
      <c r="S48" s="209">
        <f t="shared" si="4"/>
        <v>0</v>
      </c>
      <c r="T48" s="273"/>
      <c r="U48" s="194"/>
      <c r="V48" s="246"/>
      <c r="X48" s="54" t="str">
        <f t="shared" si="0"/>
        <v/>
      </c>
      <c r="Z48" s="54" t="str">
        <f t="shared" si="1"/>
        <v/>
      </c>
      <c r="AA48" s="54" t="str">
        <f t="shared" si="2"/>
        <v xml:space="preserve"> Rate</v>
      </c>
    </row>
    <row r="49" spans="2:27" ht="14.65" customHeight="1" x14ac:dyDescent="0.25">
      <c r="B49" s="145">
        <v>40</v>
      </c>
      <c r="C49" s="141"/>
      <c r="D49" s="61"/>
      <c r="E49" s="61"/>
      <c r="F49" s="141"/>
      <c r="G49" s="66"/>
      <c r="H49" s="62"/>
      <c r="I49" s="63" t="str">
        <f>IFERROR(VLOOKUP(H49,Lists!B:C,2,FALSE),"")</f>
        <v/>
      </c>
      <c r="J49" s="61"/>
      <c r="K49" s="62"/>
      <c r="L49" s="80" t="str">
        <f>IFERROR(INDEX('LTSS Rates'!$C$4:$C$222,MATCH('Claims Summary'!X49,'LTSS Rates'!$A$4:$A$222,0)),"")</f>
        <v/>
      </c>
      <c r="M49" s="63" t="str">
        <f>IFERROR(VLOOKUP(Z49,'LTSS Rates'!A:B,2,FALSE),"")</f>
        <v/>
      </c>
      <c r="N49" s="61"/>
      <c r="O49" s="116">
        <f>IFERROR(INDEX('LTSS Rates'!$A$3:$E$223,MATCH(Z49,'LTSS Rates'!$A$3:$A$223,0),MATCH(AA49,'LTSS Rates'!$A$3:$E$3,0)),0)</f>
        <v>0</v>
      </c>
      <c r="P49" s="64">
        <f t="shared" si="5"/>
        <v>0</v>
      </c>
      <c r="Q49" s="218"/>
      <c r="R49" s="146"/>
      <c r="S49" s="209">
        <f t="shared" si="4"/>
        <v>0</v>
      </c>
      <c r="T49" s="273"/>
      <c r="U49" s="194"/>
      <c r="V49" s="246"/>
      <c r="X49" s="54" t="str">
        <f t="shared" si="0"/>
        <v/>
      </c>
      <c r="Z49" s="54" t="str">
        <f t="shared" si="1"/>
        <v/>
      </c>
      <c r="AA49" s="54" t="str">
        <f t="shared" si="2"/>
        <v xml:space="preserve"> Rate</v>
      </c>
    </row>
    <row r="50" spans="2:27" ht="14.65" customHeight="1" x14ac:dyDescent="0.25">
      <c r="B50" s="145">
        <v>41</v>
      </c>
      <c r="C50" s="141"/>
      <c r="D50" s="61"/>
      <c r="E50" s="61"/>
      <c r="F50" s="141"/>
      <c r="G50" s="66"/>
      <c r="H50" s="62"/>
      <c r="I50" s="63" t="str">
        <f>IFERROR(VLOOKUP(H50,Lists!B:C,2,FALSE),"")</f>
        <v/>
      </c>
      <c r="J50" s="61"/>
      <c r="K50" s="62"/>
      <c r="L50" s="80" t="str">
        <f>IFERROR(INDEX('LTSS Rates'!$C$4:$C$222,MATCH('Claims Summary'!X50,'LTSS Rates'!$A$4:$A$222,0)),"")</f>
        <v/>
      </c>
      <c r="M50" s="63" t="str">
        <f>IFERROR(VLOOKUP(Z50,'LTSS Rates'!A:B,2,FALSE),"")</f>
        <v/>
      </c>
      <c r="N50" s="61"/>
      <c r="O50" s="116">
        <f>IFERROR(INDEX('LTSS Rates'!$A$3:$E$223,MATCH(Z50,'LTSS Rates'!$A$3:$A$223,0),MATCH(AA50,'LTSS Rates'!$A$3:$E$3,0)),0)</f>
        <v>0</v>
      </c>
      <c r="P50" s="64">
        <f t="shared" si="5"/>
        <v>0</v>
      </c>
      <c r="Q50" s="218"/>
      <c r="R50" s="146"/>
      <c r="S50" s="209">
        <f t="shared" si="4"/>
        <v>0</v>
      </c>
      <c r="T50" s="273"/>
      <c r="U50" s="194"/>
      <c r="V50" s="246"/>
      <c r="X50" s="54" t="str">
        <f t="shared" si="0"/>
        <v/>
      </c>
      <c r="Z50" s="54" t="str">
        <f t="shared" si="1"/>
        <v/>
      </c>
      <c r="AA50" s="54" t="str">
        <f t="shared" si="2"/>
        <v xml:space="preserve"> Rate</v>
      </c>
    </row>
    <row r="51" spans="2:27" ht="14.65" customHeight="1" x14ac:dyDescent="0.25">
      <c r="B51" s="145">
        <v>42</v>
      </c>
      <c r="C51" s="141"/>
      <c r="D51" s="61"/>
      <c r="E51" s="61"/>
      <c r="F51" s="141"/>
      <c r="G51" s="66"/>
      <c r="H51" s="62"/>
      <c r="I51" s="63" t="str">
        <f>IFERROR(VLOOKUP(H51,Lists!B:C,2,FALSE),"")</f>
        <v/>
      </c>
      <c r="J51" s="61"/>
      <c r="K51" s="62"/>
      <c r="L51" s="80" t="str">
        <f>IFERROR(INDEX('LTSS Rates'!$C$4:$C$222,MATCH('Claims Summary'!X51,'LTSS Rates'!$A$4:$A$222,0)),"")</f>
        <v/>
      </c>
      <c r="M51" s="63" t="str">
        <f>IFERROR(VLOOKUP(Z51,'LTSS Rates'!A:B,2,FALSE),"")</f>
        <v/>
      </c>
      <c r="N51" s="61"/>
      <c r="O51" s="116">
        <f>IFERROR(INDEX('LTSS Rates'!$A$3:$E$223,MATCH(Z51,'LTSS Rates'!$A$3:$A$223,0),MATCH(AA51,'LTSS Rates'!$A$3:$E$3,0)),0)</f>
        <v>0</v>
      </c>
      <c r="P51" s="64">
        <f t="shared" si="5"/>
        <v>0</v>
      </c>
      <c r="Q51" s="218"/>
      <c r="R51" s="146"/>
      <c r="S51" s="209">
        <f t="shared" si="4"/>
        <v>0</v>
      </c>
      <c r="T51" s="273"/>
      <c r="U51" s="194"/>
      <c r="V51" s="246"/>
      <c r="X51" s="54" t="str">
        <f t="shared" si="0"/>
        <v/>
      </c>
      <c r="Z51" s="54" t="str">
        <f t="shared" si="1"/>
        <v/>
      </c>
      <c r="AA51" s="54" t="str">
        <f t="shared" si="2"/>
        <v xml:space="preserve"> Rate</v>
      </c>
    </row>
    <row r="52" spans="2:27" ht="14.65" customHeight="1" x14ac:dyDescent="0.25">
      <c r="B52" s="145">
        <v>43</v>
      </c>
      <c r="C52" s="141"/>
      <c r="D52" s="61"/>
      <c r="E52" s="61"/>
      <c r="F52" s="141"/>
      <c r="G52" s="66"/>
      <c r="H52" s="62"/>
      <c r="I52" s="63" t="str">
        <f>IFERROR(VLOOKUP(H52,Lists!B:C,2,FALSE),"")</f>
        <v/>
      </c>
      <c r="J52" s="61"/>
      <c r="K52" s="62"/>
      <c r="L52" s="80" t="str">
        <f>IFERROR(INDEX('LTSS Rates'!$C$4:$C$222,MATCH('Claims Summary'!X52,'LTSS Rates'!$A$4:$A$222,0)),"")</f>
        <v/>
      </c>
      <c r="M52" s="63" t="str">
        <f>IFERROR(VLOOKUP(Z52,'LTSS Rates'!A:B,2,FALSE),"")</f>
        <v/>
      </c>
      <c r="N52" s="61"/>
      <c r="O52" s="116">
        <f>IFERROR(INDEX('LTSS Rates'!$A$3:$E$223,MATCH(Z52,'LTSS Rates'!$A$3:$A$223,0),MATCH(AA52,'LTSS Rates'!$A$3:$E$3,0)),0)</f>
        <v>0</v>
      </c>
      <c r="P52" s="64">
        <f t="shared" si="5"/>
        <v>0</v>
      </c>
      <c r="Q52" s="218"/>
      <c r="R52" s="146"/>
      <c r="S52" s="209">
        <f t="shared" si="4"/>
        <v>0</v>
      </c>
      <c r="T52" s="273"/>
      <c r="U52" s="194"/>
      <c r="V52" s="246"/>
      <c r="X52" s="54" t="str">
        <f t="shared" si="0"/>
        <v/>
      </c>
      <c r="Z52" s="54" t="str">
        <f t="shared" si="1"/>
        <v/>
      </c>
      <c r="AA52" s="54" t="str">
        <f t="shared" si="2"/>
        <v xml:space="preserve"> Rate</v>
      </c>
    </row>
    <row r="53" spans="2:27" ht="14.65" customHeight="1" x14ac:dyDescent="0.25">
      <c r="B53" s="145">
        <v>44</v>
      </c>
      <c r="C53" s="141"/>
      <c r="D53" s="61"/>
      <c r="E53" s="61"/>
      <c r="F53" s="141"/>
      <c r="G53" s="66"/>
      <c r="H53" s="62"/>
      <c r="I53" s="63" t="str">
        <f>IFERROR(VLOOKUP(H53,Lists!B:C,2,FALSE),"")</f>
        <v/>
      </c>
      <c r="J53" s="61"/>
      <c r="K53" s="62"/>
      <c r="L53" s="80" t="str">
        <f>IFERROR(INDEX('LTSS Rates'!$C$4:$C$222,MATCH('Claims Summary'!X53,'LTSS Rates'!$A$4:$A$222,0)),"")</f>
        <v/>
      </c>
      <c r="M53" s="63" t="str">
        <f>IFERROR(VLOOKUP(Z53,'LTSS Rates'!A:B,2,FALSE),"")</f>
        <v/>
      </c>
      <c r="N53" s="61"/>
      <c r="O53" s="116">
        <f>IFERROR(INDEX('LTSS Rates'!$A$3:$E$223,MATCH(Z53,'LTSS Rates'!$A$3:$A$223,0),MATCH(AA53,'LTSS Rates'!$A$3:$E$3,0)),0)</f>
        <v>0</v>
      </c>
      <c r="P53" s="64">
        <f t="shared" si="5"/>
        <v>0</v>
      </c>
      <c r="Q53" s="218"/>
      <c r="R53" s="146"/>
      <c r="S53" s="209">
        <f t="shared" si="4"/>
        <v>0</v>
      </c>
      <c r="T53" s="273"/>
      <c r="U53" s="194"/>
      <c r="V53" s="246"/>
      <c r="X53" s="54" t="str">
        <f t="shared" si="0"/>
        <v/>
      </c>
      <c r="Z53" s="54" t="str">
        <f t="shared" si="1"/>
        <v/>
      </c>
      <c r="AA53" s="54" t="str">
        <f t="shared" si="2"/>
        <v xml:space="preserve"> Rate</v>
      </c>
    </row>
    <row r="54" spans="2:27" ht="14.65" customHeight="1" x14ac:dyDescent="0.25">
      <c r="B54" s="145">
        <v>45</v>
      </c>
      <c r="C54" s="141"/>
      <c r="D54" s="61"/>
      <c r="E54" s="61"/>
      <c r="F54" s="141"/>
      <c r="G54" s="66"/>
      <c r="H54" s="62"/>
      <c r="I54" s="63" t="str">
        <f>IFERROR(VLOOKUP(H54,Lists!B:C,2,FALSE),"")</f>
        <v/>
      </c>
      <c r="J54" s="61"/>
      <c r="K54" s="62"/>
      <c r="L54" s="80" t="str">
        <f>IFERROR(INDEX('LTSS Rates'!$C$4:$C$222,MATCH('Claims Summary'!X54,'LTSS Rates'!$A$4:$A$222,0)),"")</f>
        <v/>
      </c>
      <c r="M54" s="63" t="str">
        <f>IFERROR(VLOOKUP(Z54,'LTSS Rates'!A:B,2,FALSE),"")</f>
        <v/>
      </c>
      <c r="N54" s="61"/>
      <c r="O54" s="116">
        <f>IFERROR(INDEX('LTSS Rates'!$A$3:$E$223,MATCH(Z54,'LTSS Rates'!$A$3:$A$223,0),MATCH(AA54,'LTSS Rates'!$A$3:$E$3,0)),0)</f>
        <v>0</v>
      </c>
      <c r="P54" s="64">
        <f t="shared" si="5"/>
        <v>0</v>
      </c>
      <c r="Q54" s="218"/>
      <c r="R54" s="146"/>
      <c r="S54" s="209">
        <f t="shared" si="4"/>
        <v>0</v>
      </c>
      <c r="T54" s="273"/>
      <c r="U54" s="194"/>
      <c r="V54" s="246"/>
      <c r="X54" s="54" t="str">
        <f t="shared" si="0"/>
        <v/>
      </c>
      <c r="Z54" s="54" t="str">
        <f t="shared" si="1"/>
        <v/>
      </c>
      <c r="AA54" s="54" t="str">
        <f t="shared" si="2"/>
        <v xml:space="preserve"> Rate</v>
      </c>
    </row>
    <row r="55" spans="2:27" ht="14.65" customHeight="1" x14ac:dyDescent="0.25">
      <c r="B55" s="145">
        <v>46</v>
      </c>
      <c r="C55" s="141"/>
      <c r="D55" s="61"/>
      <c r="E55" s="61"/>
      <c r="F55" s="141"/>
      <c r="G55" s="66"/>
      <c r="H55" s="62"/>
      <c r="I55" s="63" t="str">
        <f>IFERROR(VLOOKUP(H55,Lists!B:C,2,FALSE),"")</f>
        <v/>
      </c>
      <c r="J55" s="61"/>
      <c r="K55" s="62"/>
      <c r="L55" s="80" t="str">
        <f>IFERROR(INDEX('LTSS Rates'!$C$4:$C$222,MATCH('Claims Summary'!X55,'LTSS Rates'!$A$4:$A$222,0)),"")</f>
        <v/>
      </c>
      <c r="M55" s="63" t="str">
        <f>IFERROR(VLOOKUP(Z55,'LTSS Rates'!A:B,2,FALSE),"")</f>
        <v/>
      </c>
      <c r="N55" s="61"/>
      <c r="O55" s="116">
        <f>IFERROR(INDEX('LTSS Rates'!$A$3:$E$223,MATCH(Z55,'LTSS Rates'!$A$3:$A$223,0),MATCH(AA55,'LTSS Rates'!$A$3:$E$3,0)),0)</f>
        <v>0</v>
      </c>
      <c r="P55" s="64">
        <f t="shared" si="5"/>
        <v>0</v>
      </c>
      <c r="Q55" s="218"/>
      <c r="R55" s="146"/>
      <c r="S55" s="209">
        <f t="shared" si="4"/>
        <v>0</v>
      </c>
      <c r="T55" s="273"/>
      <c r="U55" s="194"/>
      <c r="V55" s="246"/>
      <c r="X55" s="54" t="str">
        <f t="shared" si="0"/>
        <v/>
      </c>
      <c r="Z55" s="54" t="str">
        <f t="shared" si="1"/>
        <v/>
      </c>
      <c r="AA55" s="54" t="str">
        <f t="shared" si="2"/>
        <v xml:space="preserve"> Rate</v>
      </c>
    </row>
    <row r="56" spans="2:27" ht="14.65" customHeight="1" x14ac:dyDescent="0.25">
      <c r="B56" s="145">
        <v>47</v>
      </c>
      <c r="C56" s="141"/>
      <c r="D56" s="61"/>
      <c r="E56" s="61"/>
      <c r="F56" s="141"/>
      <c r="G56" s="66"/>
      <c r="H56" s="62"/>
      <c r="I56" s="63" t="str">
        <f>IFERROR(VLOOKUP(H56,Lists!B:C,2,FALSE),"")</f>
        <v/>
      </c>
      <c r="J56" s="61"/>
      <c r="K56" s="62"/>
      <c r="L56" s="80" t="str">
        <f>IFERROR(INDEX('LTSS Rates'!$C$4:$C$222,MATCH('Claims Summary'!X56,'LTSS Rates'!$A$4:$A$222,0)),"")</f>
        <v/>
      </c>
      <c r="M56" s="63" t="str">
        <f>IFERROR(VLOOKUP(Z56,'LTSS Rates'!A:B,2,FALSE),"")</f>
        <v/>
      </c>
      <c r="N56" s="61"/>
      <c r="O56" s="116">
        <f>IFERROR(INDEX('LTSS Rates'!$A$3:$E$223,MATCH(Z56,'LTSS Rates'!$A$3:$A$223,0),MATCH(AA56,'LTSS Rates'!$A$3:$E$3,0)),0)</f>
        <v>0</v>
      </c>
      <c r="P56" s="64">
        <f t="shared" si="5"/>
        <v>0</v>
      </c>
      <c r="Q56" s="218"/>
      <c r="R56" s="146"/>
      <c r="S56" s="209">
        <f t="shared" si="4"/>
        <v>0</v>
      </c>
      <c r="T56" s="273"/>
      <c r="U56" s="194"/>
      <c r="V56" s="246"/>
      <c r="X56" s="54" t="str">
        <f t="shared" si="0"/>
        <v/>
      </c>
      <c r="Z56" s="54" t="str">
        <f t="shared" si="1"/>
        <v/>
      </c>
      <c r="AA56" s="54" t="str">
        <f t="shared" si="2"/>
        <v xml:space="preserve"> Rate</v>
      </c>
    </row>
    <row r="57" spans="2:27" ht="14.65" customHeight="1" x14ac:dyDescent="0.25">
      <c r="B57" s="145">
        <v>48</v>
      </c>
      <c r="C57" s="141"/>
      <c r="D57" s="61"/>
      <c r="E57" s="61"/>
      <c r="F57" s="141"/>
      <c r="G57" s="66"/>
      <c r="H57" s="62"/>
      <c r="I57" s="63" t="str">
        <f>IFERROR(VLOOKUP(H57,Lists!B:C,2,FALSE),"")</f>
        <v/>
      </c>
      <c r="J57" s="61"/>
      <c r="K57" s="62"/>
      <c r="L57" s="80" t="str">
        <f>IFERROR(INDEX('LTSS Rates'!$C$4:$C$222,MATCH('Claims Summary'!X57,'LTSS Rates'!$A$4:$A$222,0)),"")</f>
        <v/>
      </c>
      <c r="M57" s="63" t="str">
        <f>IFERROR(VLOOKUP(Z57,'LTSS Rates'!A:B,2,FALSE),"")</f>
        <v/>
      </c>
      <c r="N57" s="61"/>
      <c r="O57" s="116">
        <f>IFERROR(INDEX('LTSS Rates'!$A$3:$E$223,MATCH(Z57,'LTSS Rates'!$A$3:$A$223,0),MATCH(AA57,'LTSS Rates'!$A$3:$E$3,0)),0)</f>
        <v>0</v>
      </c>
      <c r="P57" s="64">
        <f t="shared" si="5"/>
        <v>0</v>
      </c>
      <c r="Q57" s="218"/>
      <c r="R57" s="146"/>
      <c r="S57" s="209">
        <f t="shared" si="4"/>
        <v>0</v>
      </c>
      <c r="T57" s="273"/>
      <c r="U57" s="194"/>
      <c r="V57" s="246"/>
      <c r="X57" s="54" t="str">
        <f t="shared" si="0"/>
        <v/>
      </c>
      <c r="Z57" s="54" t="str">
        <f t="shared" si="1"/>
        <v/>
      </c>
      <c r="AA57" s="54" t="str">
        <f t="shared" si="2"/>
        <v xml:space="preserve"> Rate</v>
      </c>
    </row>
    <row r="58" spans="2:27" ht="14.65" customHeight="1" x14ac:dyDescent="0.25">
      <c r="B58" s="145">
        <v>49</v>
      </c>
      <c r="C58" s="141"/>
      <c r="D58" s="61"/>
      <c r="E58" s="61"/>
      <c r="F58" s="141"/>
      <c r="G58" s="66"/>
      <c r="H58" s="62"/>
      <c r="I58" s="63" t="str">
        <f>IFERROR(VLOOKUP(H58,Lists!B:C,2,FALSE),"")</f>
        <v/>
      </c>
      <c r="J58" s="61"/>
      <c r="K58" s="62"/>
      <c r="L58" s="80" t="str">
        <f>IFERROR(INDEX('LTSS Rates'!$C$4:$C$222,MATCH('Claims Summary'!X58,'LTSS Rates'!$A$4:$A$222,0)),"")</f>
        <v/>
      </c>
      <c r="M58" s="63" t="str">
        <f>IFERROR(VLOOKUP(Z58,'LTSS Rates'!A:B,2,FALSE),"")</f>
        <v/>
      </c>
      <c r="N58" s="61"/>
      <c r="O58" s="116">
        <f>IFERROR(INDEX('LTSS Rates'!$A$3:$E$223,MATCH(Z58,'LTSS Rates'!$A$3:$A$223,0),MATCH(AA58,'LTSS Rates'!$A$3:$E$3,0)),0)</f>
        <v>0</v>
      </c>
      <c r="P58" s="64">
        <f t="shared" si="5"/>
        <v>0</v>
      </c>
      <c r="Q58" s="218"/>
      <c r="R58" s="146"/>
      <c r="S58" s="209">
        <f t="shared" si="4"/>
        <v>0</v>
      </c>
      <c r="T58" s="273"/>
      <c r="U58" s="194"/>
      <c r="V58" s="246"/>
      <c r="X58" s="54" t="str">
        <f t="shared" si="0"/>
        <v/>
      </c>
      <c r="Z58" s="54" t="str">
        <f t="shared" si="1"/>
        <v/>
      </c>
      <c r="AA58" s="54" t="str">
        <f t="shared" si="2"/>
        <v xml:space="preserve"> Rate</v>
      </c>
    </row>
    <row r="59" spans="2:27" ht="14.65" customHeight="1" x14ac:dyDescent="0.25">
      <c r="B59" s="145">
        <v>50</v>
      </c>
      <c r="C59" s="141"/>
      <c r="D59" s="61"/>
      <c r="E59" s="61"/>
      <c r="F59" s="141"/>
      <c r="G59" s="66"/>
      <c r="H59" s="62"/>
      <c r="I59" s="63" t="str">
        <f>IFERROR(VLOOKUP(H59,Lists!B:C,2,FALSE),"")</f>
        <v/>
      </c>
      <c r="J59" s="61"/>
      <c r="K59" s="62"/>
      <c r="L59" s="80" t="str">
        <f>IFERROR(INDEX('LTSS Rates'!$C$4:$C$222,MATCH('Claims Summary'!X59,'LTSS Rates'!$A$4:$A$222,0)),"")</f>
        <v/>
      </c>
      <c r="M59" s="63" t="str">
        <f>IFERROR(VLOOKUP(Z59,'LTSS Rates'!A:B,2,FALSE),"")</f>
        <v/>
      </c>
      <c r="N59" s="61"/>
      <c r="O59" s="116">
        <f>IFERROR(INDEX('LTSS Rates'!$A$3:$E$223,MATCH(Z59,'LTSS Rates'!$A$3:$A$223,0),MATCH(AA59,'LTSS Rates'!$A$3:$E$3,0)),0)</f>
        <v>0</v>
      </c>
      <c r="P59" s="64">
        <f t="shared" si="5"/>
        <v>0</v>
      </c>
      <c r="Q59" s="218"/>
      <c r="R59" s="146"/>
      <c r="S59" s="209">
        <f t="shared" si="4"/>
        <v>0</v>
      </c>
      <c r="T59" s="273"/>
      <c r="U59" s="194"/>
      <c r="V59" s="246"/>
      <c r="X59" s="54" t="str">
        <f t="shared" si="0"/>
        <v/>
      </c>
      <c r="Z59" s="54" t="str">
        <f t="shared" si="1"/>
        <v/>
      </c>
      <c r="AA59" s="54" t="str">
        <f t="shared" si="2"/>
        <v xml:space="preserve"> Rate</v>
      </c>
    </row>
    <row r="60" spans="2:27" ht="14.65" customHeight="1" x14ac:dyDescent="0.25">
      <c r="B60" s="145">
        <v>51</v>
      </c>
      <c r="C60" s="141"/>
      <c r="D60" s="61"/>
      <c r="E60" s="61"/>
      <c r="F60" s="141"/>
      <c r="G60" s="66"/>
      <c r="H60" s="62"/>
      <c r="I60" s="63" t="str">
        <f>IFERROR(VLOOKUP(H60,Lists!B:C,2,FALSE),"")</f>
        <v/>
      </c>
      <c r="J60" s="61"/>
      <c r="K60" s="62"/>
      <c r="L60" s="80" t="str">
        <f>IFERROR(INDEX('LTSS Rates'!$C$4:$C$222,MATCH('Claims Summary'!X60,'LTSS Rates'!$A$4:$A$222,0)),"")</f>
        <v/>
      </c>
      <c r="M60" s="63" t="str">
        <f>IFERROR(VLOOKUP(Z60,'LTSS Rates'!A:B,2,FALSE),"")</f>
        <v/>
      </c>
      <c r="N60" s="61"/>
      <c r="O60" s="116">
        <f>IFERROR(INDEX('LTSS Rates'!$A$3:$E$223,MATCH(Z60,'LTSS Rates'!$A$3:$A$223,0),MATCH(AA60,'LTSS Rates'!$A$3:$E$3,0)),0)</f>
        <v>0</v>
      </c>
      <c r="P60" s="64">
        <f t="shared" si="5"/>
        <v>0</v>
      </c>
      <c r="Q60" s="218"/>
      <c r="R60" s="146"/>
      <c r="S60" s="209">
        <f t="shared" si="4"/>
        <v>0</v>
      </c>
      <c r="T60" s="273"/>
      <c r="U60" s="194"/>
      <c r="V60" s="246"/>
      <c r="X60" s="54" t="str">
        <f t="shared" si="0"/>
        <v/>
      </c>
      <c r="Z60" s="54" t="str">
        <f t="shared" si="1"/>
        <v/>
      </c>
      <c r="AA60" s="54" t="str">
        <f t="shared" si="2"/>
        <v xml:space="preserve"> Rate</v>
      </c>
    </row>
    <row r="61" spans="2:27" ht="14.65" customHeight="1" x14ac:dyDescent="0.25">
      <c r="B61" s="145">
        <v>52</v>
      </c>
      <c r="C61" s="141"/>
      <c r="D61" s="61"/>
      <c r="E61" s="61"/>
      <c r="F61" s="141"/>
      <c r="G61" s="66"/>
      <c r="H61" s="62"/>
      <c r="I61" s="63" t="str">
        <f>IFERROR(VLOOKUP(H61,Lists!B:C,2,FALSE),"")</f>
        <v/>
      </c>
      <c r="J61" s="61"/>
      <c r="K61" s="62"/>
      <c r="L61" s="80" t="str">
        <f>IFERROR(INDEX('LTSS Rates'!$C$4:$C$222,MATCH('Claims Summary'!X61,'LTSS Rates'!$A$4:$A$222,0)),"")</f>
        <v/>
      </c>
      <c r="M61" s="63" t="str">
        <f>IFERROR(VLOOKUP(Z61,'LTSS Rates'!A:B,2,FALSE),"")</f>
        <v/>
      </c>
      <c r="N61" s="61"/>
      <c r="O61" s="116">
        <f>IFERROR(INDEX('LTSS Rates'!$A$3:$E$223,MATCH(Z61,'LTSS Rates'!$A$3:$A$223,0),MATCH(AA61,'LTSS Rates'!$A$3:$E$3,0)),0)</f>
        <v>0</v>
      </c>
      <c r="P61" s="64">
        <f t="shared" si="5"/>
        <v>0</v>
      </c>
      <c r="Q61" s="218"/>
      <c r="R61" s="146"/>
      <c r="S61" s="209">
        <f t="shared" si="4"/>
        <v>0</v>
      </c>
      <c r="T61" s="273"/>
      <c r="U61" s="194"/>
      <c r="V61" s="246"/>
      <c r="X61" s="54" t="str">
        <f t="shared" si="0"/>
        <v/>
      </c>
      <c r="Z61" s="54" t="str">
        <f t="shared" si="1"/>
        <v/>
      </c>
      <c r="AA61" s="54" t="str">
        <f t="shared" si="2"/>
        <v xml:space="preserve"> Rate</v>
      </c>
    </row>
    <row r="62" spans="2:27" ht="14.65" customHeight="1" x14ac:dyDescent="0.25">
      <c r="B62" s="145">
        <v>53</v>
      </c>
      <c r="C62" s="141"/>
      <c r="D62" s="61"/>
      <c r="E62" s="61"/>
      <c r="F62" s="141"/>
      <c r="G62" s="66"/>
      <c r="H62" s="62"/>
      <c r="I62" s="63" t="str">
        <f>IFERROR(VLOOKUP(H62,Lists!B:C,2,FALSE),"")</f>
        <v/>
      </c>
      <c r="J62" s="61"/>
      <c r="K62" s="62"/>
      <c r="L62" s="80" t="str">
        <f>IFERROR(INDEX('LTSS Rates'!$C$4:$C$222,MATCH('Claims Summary'!X62,'LTSS Rates'!$A$4:$A$222,0)),"")</f>
        <v/>
      </c>
      <c r="M62" s="63" t="str">
        <f>IFERROR(VLOOKUP(Z62,'LTSS Rates'!A:B,2,FALSE),"")</f>
        <v/>
      </c>
      <c r="N62" s="61"/>
      <c r="O62" s="116">
        <f>IFERROR(INDEX('LTSS Rates'!$A$3:$E$223,MATCH(Z62,'LTSS Rates'!$A$3:$A$223,0),MATCH(AA62,'LTSS Rates'!$A$3:$E$3,0)),0)</f>
        <v>0</v>
      </c>
      <c r="P62" s="64">
        <f t="shared" si="5"/>
        <v>0</v>
      </c>
      <c r="Q62" s="218"/>
      <c r="R62" s="146"/>
      <c r="S62" s="209">
        <f t="shared" si="4"/>
        <v>0</v>
      </c>
      <c r="T62" s="273"/>
      <c r="U62" s="194"/>
      <c r="V62" s="246"/>
      <c r="X62" s="54" t="str">
        <f t="shared" si="0"/>
        <v/>
      </c>
      <c r="Z62" s="54" t="str">
        <f t="shared" si="1"/>
        <v/>
      </c>
      <c r="AA62" s="54" t="str">
        <f t="shared" si="2"/>
        <v xml:space="preserve"> Rate</v>
      </c>
    </row>
    <row r="63" spans="2:27" ht="14.65" customHeight="1" x14ac:dyDescent="0.25">
      <c r="B63" s="145">
        <v>54</v>
      </c>
      <c r="C63" s="141"/>
      <c r="D63" s="61"/>
      <c r="E63" s="61"/>
      <c r="F63" s="141"/>
      <c r="G63" s="66"/>
      <c r="H63" s="62"/>
      <c r="I63" s="63" t="str">
        <f>IFERROR(VLOOKUP(H63,Lists!B:C,2,FALSE),"")</f>
        <v/>
      </c>
      <c r="J63" s="61"/>
      <c r="K63" s="62"/>
      <c r="L63" s="80" t="str">
        <f>IFERROR(INDEX('LTSS Rates'!$C$4:$C$222,MATCH('Claims Summary'!X63,'LTSS Rates'!$A$4:$A$222,0)),"")</f>
        <v/>
      </c>
      <c r="M63" s="63" t="str">
        <f>IFERROR(VLOOKUP(Z63,'LTSS Rates'!A:B,2,FALSE),"")</f>
        <v/>
      </c>
      <c r="N63" s="61"/>
      <c r="O63" s="116">
        <f>IFERROR(INDEX('LTSS Rates'!$A$3:$E$223,MATCH(Z63,'LTSS Rates'!$A$3:$A$223,0),MATCH(AA63,'LTSS Rates'!$A$3:$E$3,0)),0)</f>
        <v>0</v>
      </c>
      <c r="P63" s="64">
        <f t="shared" si="5"/>
        <v>0</v>
      </c>
      <c r="Q63" s="218"/>
      <c r="R63" s="146"/>
      <c r="S63" s="209">
        <f t="shared" si="4"/>
        <v>0</v>
      </c>
      <c r="T63" s="273"/>
      <c r="U63" s="194"/>
      <c r="V63" s="246"/>
      <c r="X63" s="54" t="str">
        <f t="shared" si="0"/>
        <v/>
      </c>
      <c r="Z63" s="54" t="str">
        <f t="shared" si="1"/>
        <v/>
      </c>
      <c r="AA63" s="54" t="str">
        <f t="shared" si="2"/>
        <v xml:space="preserve"> Rate</v>
      </c>
    </row>
    <row r="64" spans="2:27" ht="14.65" customHeight="1" x14ac:dyDescent="0.25">
      <c r="B64" s="145">
        <v>55</v>
      </c>
      <c r="C64" s="141"/>
      <c r="D64" s="61"/>
      <c r="E64" s="61"/>
      <c r="F64" s="141"/>
      <c r="G64" s="66"/>
      <c r="H64" s="62"/>
      <c r="I64" s="63" t="str">
        <f>IFERROR(VLOOKUP(H64,Lists!B:C,2,FALSE),"")</f>
        <v/>
      </c>
      <c r="J64" s="61"/>
      <c r="K64" s="62"/>
      <c r="L64" s="80" t="str">
        <f>IFERROR(INDEX('LTSS Rates'!$C$4:$C$222,MATCH('Claims Summary'!X64,'LTSS Rates'!$A$4:$A$222,0)),"")</f>
        <v/>
      </c>
      <c r="M64" s="63" t="str">
        <f>IFERROR(VLOOKUP(Z64,'LTSS Rates'!A:B,2,FALSE),"")</f>
        <v/>
      </c>
      <c r="N64" s="61"/>
      <c r="O64" s="116">
        <f>IFERROR(INDEX('LTSS Rates'!$A$3:$E$223,MATCH(Z64,'LTSS Rates'!$A$3:$A$223,0),MATCH(AA64,'LTSS Rates'!$A$3:$E$3,0)),0)</f>
        <v>0</v>
      </c>
      <c r="P64" s="64">
        <f t="shared" si="5"/>
        <v>0</v>
      </c>
      <c r="Q64" s="218"/>
      <c r="R64" s="146"/>
      <c r="S64" s="209">
        <f t="shared" si="4"/>
        <v>0</v>
      </c>
      <c r="T64" s="273"/>
      <c r="U64" s="194"/>
      <c r="V64" s="246"/>
      <c r="X64" s="54" t="str">
        <f t="shared" si="0"/>
        <v/>
      </c>
      <c r="Z64" s="54" t="str">
        <f t="shared" si="1"/>
        <v/>
      </c>
      <c r="AA64" s="54" t="str">
        <f t="shared" si="2"/>
        <v xml:space="preserve"> Rate</v>
      </c>
    </row>
    <row r="65" spans="2:27" ht="14.65" customHeight="1" x14ac:dyDescent="0.25">
      <c r="B65" s="145">
        <v>56</v>
      </c>
      <c r="C65" s="141"/>
      <c r="D65" s="61"/>
      <c r="E65" s="61"/>
      <c r="F65" s="141"/>
      <c r="G65" s="66"/>
      <c r="H65" s="62"/>
      <c r="I65" s="63" t="str">
        <f>IFERROR(VLOOKUP(H65,Lists!B:C,2,FALSE),"")</f>
        <v/>
      </c>
      <c r="J65" s="61"/>
      <c r="K65" s="62"/>
      <c r="L65" s="80" t="str">
        <f>IFERROR(INDEX('LTSS Rates'!$C$4:$C$222,MATCH('Claims Summary'!X65,'LTSS Rates'!$A$4:$A$222,0)),"")</f>
        <v/>
      </c>
      <c r="M65" s="63" t="str">
        <f>IFERROR(VLOOKUP(Z65,'LTSS Rates'!A:B,2,FALSE),"")</f>
        <v/>
      </c>
      <c r="N65" s="61"/>
      <c r="O65" s="116">
        <f>IFERROR(INDEX('LTSS Rates'!$A$3:$E$223,MATCH(Z65,'LTSS Rates'!$A$3:$A$223,0),MATCH(AA65,'LTSS Rates'!$A$3:$E$3,0)),0)</f>
        <v>0</v>
      </c>
      <c r="P65" s="64">
        <f t="shared" si="5"/>
        <v>0</v>
      </c>
      <c r="Q65" s="218"/>
      <c r="R65" s="146"/>
      <c r="S65" s="209">
        <f t="shared" si="4"/>
        <v>0</v>
      </c>
      <c r="T65" s="273"/>
      <c r="U65" s="194"/>
      <c r="V65" s="246"/>
      <c r="X65" s="54" t="str">
        <f t="shared" si="0"/>
        <v/>
      </c>
      <c r="Z65" s="54" t="str">
        <f t="shared" si="1"/>
        <v/>
      </c>
      <c r="AA65" s="54" t="str">
        <f t="shared" si="2"/>
        <v xml:space="preserve"> Rate</v>
      </c>
    </row>
    <row r="66" spans="2:27" ht="14.65" customHeight="1" x14ac:dyDescent="0.25">
      <c r="B66" s="145">
        <v>57</v>
      </c>
      <c r="C66" s="141"/>
      <c r="D66" s="61"/>
      <c r="E66" s="61"/>
      <c r="F66" s="141"/>
      <c r="G66" s="66"/>
      <c r="H66" s="62"/>
      <c r="I66" s="63" t="str">
        <f>IFERROR(VLOOKUP(H66,Lists!B:C,2,FALSE),"")</f>
        <v/>
      </c>
      <c r="J66" s="61"/>
      <c r="K66" s="62"/>
      <c r="L66" s="80" t="str">
        <f>IFERROR(INDEX('LTSS Rates'!$C$4:$C$222,MATCH('Claims Summary'!X66,'LTSS Rates'!$A$4:$A$222,0)),"")</f>
        <v/>
      </c>
      <c r="M66" s="63" t="str">
        <f>IFERROR(VLOOKUP(Z66,'LTSS Rates'!A:B,2,FALSE),"")</f>
        <v/>
      </c>
      <c r="N66" s="61"/>
      <c r="O66" s="116">
        <f>IFERROR(INDEX('LTSS Rates'!$A$3:$E$223,MATCH(Z66,'LTSS Rates'!$A$3:$A$223,0),MATCH(AA66,'LTSS Rates'!$A$3:$E$3,0)),0)</f>
        <v>0</v>
      </c>
      <c r="P66" s="64">
        <f t="shared" si="5"/>
        <v>0</v>
      </c>
      <c r="Q66" s="218"/>
      <c r="R66" s="146"/>
      <c r="S66" s="209">
        <f t="shared" si="4"/>
        <v>0</v>
      </c>
      <c r="T66" s="273"/>
      <c r="U66" s="194"/>
      <c r="V66" s="246"/>
      <c r="X66" s="54" t="str">
        <f t="shared" si="0"/>
        <v/>
      </c>
      <c r="Z66" s="54" t="str">
        <f t="shared" si="1"/>
        <v/>
      </c>
      <c r="AA66" s="54" t="str">
        <f t="shared" si="2"/>
        <v xml:space="preserve"> Rate</v>
      </c>
    </row>
    <row r="67" spans="2:27" ht="14.65" customHeight="1" x14ac:dyDescent="0.25">
      <c r="B67" s="145">
        <v>58</v>
      </c>
      <c r="C67" s="141"/>
      <c r="D67" s="61"/>
      <c r="E67" s="61"/>
      <c r="F67" s="141"/>
      <c r="G67" s="66"/>
      <c r="H67" s="62"/>
      <c r="I67" s="63" t="str">
        <f>IFERROR(VLOOKUP(H67,Lists!B:C,2,FALSE),"")</f>
        <v/>
      </c>
      <c r="J67" s="61"/>
      <c r="K67" s="62"/>
      <c r="L67" s="80" t="str">
        <f>IFERROR(INDEX('LTSS Rates'!$C$4:$C$222,MATCH('Claims Summary'!X67,'LTSS Rates'!$A$4:$A$222,0)),"")</f>
        <v/>
      </c>
      <c r="M67" s="63" t="str">
        <f>IFERROR(VLOOKUP(Z67,'LTSS Rates'!A:B,2,FALSE),"")</f>
        <v/>
      </c>
      <c r="N67" s="61"/>
      <c r="O67" s="116">
        <f>IFERROR(INDEX('LTSS Rates'!$A$3:$E$223,MATCH(Z67,'LTSS Rates'!$A$3:$A$223,0),MATCH(AA67,'LTSS Rates'!$A$3:$E$3,0)),0)</f>
        <v>0</v>
      </c>
      <c r="P67" s="64">
        <f t="shared" si="5"/>
        <v>0</v>
      </c>
      <c r="Q67" s="218"/>
      <c r="R67" s="146"/>
      <c r="S67" s="209">
        <f t="shared" si="4"/>
        <v>0</v>
      </c>
      <c r="T67" s="273"/>
      <c r="U67" s="194"/>
      <c r="V67" s="246"/>
      <c r="X67" s="54" t="str">
        <f t="shared" si="0"/>
        <v/>
      </c>
      <c r="Z67" s="54" t="str">
        <f t="shared" si="1"/>
        <v/>
      </c>
      <c r="AA67" s="54" t="str">
        <f t="shared" si="2"/>
        <v xml:space="preserve"> Rate</v>
      </c>
    </row>
    <row r="68" spans="2:27" ht="14.65" customHeight="1" x14ac:dyDescent="0.25">
      <c r="B68" s="145">
        <v>59</v>
      </c>
      <c r="C68" s="141"/>
      <c r="D68" s="61"/>
      <c r="E68" s="61"/>
      <c r="F68" s="141"/>
      <c r="G68" s="66"/>
      <c r="H68" s="62"/>
      <c r="I68" s="63" t="str">
        <f>IFERROR(VLOOKUP(H68,Lists!B:C,2,FALSE),"")</f>
        <v/>
      </c>
      <c r="J68" s="61"/>
      <c r="K68" s="62"/>
      <c r="L68" s="80" t="str">
        <f>IFERROR(INDEX('LTSS Rates'!$C$4:$C$222,MATCH('Claims Summary'!X68,'LTSS Rates'!$A$4:$A$222,0)),"")</f>
        <v/>
      </c>
      <c r="M68" s="63" t="str">
        <f>IFERROR(VLOOKUP(Z68,'LTSS Rates'!A:B,2,FALSE),"")</f>
        <v/>
      </c>
      <c r="N68" s="61"/>
      <c r="O68" s="116">
        <f>IFERROR(INDEX('LTSS Rates'!$A$3:$E$223,MATCH(Z68,'LTSS Rates'!$A$3:$A$223,0),MATCH(AA68,'LTSS Rates'!$A$3:$E$3,0)),0)</f>
        <v>0</v>
      </c>
      <c r="P68" s="64">
        <f t="shared" si="5"/>
        <v>0</v>
      </c>
      <c r="Q68" s="218"/>
      <c r="R68" s="146"/>
      <c r="S68" s="209">
        <f t="shared" si="4"/>
        <v>0</v>
      </c>
      <c r="T68" s="273"/>
      <c r="U68" s="194"/>
      <c r="V68" s="246"/>
      <c r="X68" s="54" t="str">
        <f t="shared" si="0"/>
        <v/>
      </c>
      <c r="Z68" s="54" t="str">
        <f t="shared" si="1"/>
        <v/>
      </c>
      <c r="AA68" s="54" t="str">
        <f t="shared" si="2"/>
        <v xml:space="preserve"> Rate</v>
      </c>
    </row>
    <row r="69" spans="2:27" ht="14.65" customHeight="1" x14ac:dyDescent="0.25">
      <c r="B69" s="145">
        <v>60</v>
      </c>
      <c r="C69" s="141"/>
      <c r="D69" s="61"/>
      <c r="E69" s="61"/>
      <c r="F69" s="141"/>
      <c r="G69" s="66"/>
      <c r="H69" s="62"/>
      <c r="I69" s="63" t="str">
        <f>IFERROR(VLOOKUP(H69,Lists!B:C,2,FALSE),"")</f>
        <v/>
      </c>
      <c r="J69" s="61"/>
      <c r="K69" s="62"/>
      <c r="L69" s="80" t="str">
        <f>IFERROR(INDEX('LTSS Rates'!$C$4:$C$222,MATCH('Claims Summary'!X69,'LTSS Rates'!$A$4:$A$222,0)),"")</f>
        <v/>
      </c>
      <c r="M69" s="63" t="str">
        <f>IFERROR(VLOOKUP(Z69,'LTSS Rates'!A:B,2,FALSE),"")</f>
        <v/>
      </c>
      <c r="N69" s="61"/>
      <c r="O69" s="116">
        <f>IFERROR(INDEX('LTSS Rates'!$A$3:$E$223,MATCH(Z69,'LTSS Rates'!$A$3:$A$223,0),MATCH(AA69,'LTSS Rates'!$A$3:$E$3,0)),0)</f>
        <v>0</v>
      </c>
      <c r="P69" s="64">
        <f t="shared" si="5"/>
        <v>0</v>
      </c>
      <c r="Q69" s="218"/>
      <c r="R69" s="146"/>
      <c r="S69" s="209">
        <f t="shared" si="4"/>
        <v>0</v>
      </c>
      <c r="T69" s="273"/>
      <c r="U69" s="194"/>
      <c r="V69" s="246"/>
      <c r="X69" s="54" t="str">
        <f t="shared" si="0"/>
        <v/>
      </c>
      <c r="Z69" s="54" t="str">
        <f t="shared" si="1"/>
        <v/>
      </c>
      <c r="AA69" s="54" t="str">
        <f t="shared" si="2"/>
        <v xml:space="preserve"> Rate</v>
      </c>
    </row>
    <row r="70" spans="2:27" ht="14.65" customHeight="1" x14ac:dyDescent="0.25">
      <c r="B70" s="145">
        <v>61</v>
      </c>
      <c r="C70" s="141"/>
      <c r="D70" s="61"/>
      <c r="E70" s="61"/>
      <c r="F70" s="141"/>
      <c r="G70" s="66"/>
      <c r="H70" s="62"/>
      <c r="I70" s="63" t="str">
        <f>IFERROR(VLOOKUP(H70,Lists!B:C,2,FALSE),"")</f>
        <v/>
      </c>
      <c r="J70" s="61"/>
      <c r="K70" s="62"/>
      <c r="L70" s="80" t="str">
        <f>IFERROR(INDEX('LTSS Rates'!$C$4:$C$222,MATCH('Claims Summary'!X70,'LTSS Rates'!$A$4:$A$222,0)),"")</f>
        <v/>
      </c>
      <c r="M70" s="63" t="str">
        <f>IFERROR(VLOOKUP(Z70,'LTSS Rates'!A:B,2,FALSE),"")</f>
        <v/>
      </c>
      <c r="N70" s="61"/>
      <c r="O70" s="116">
        <f>IFERROR(INDEX('LTSS Rates'!$A$3:$E$223,MATCH(Z70,'LTSS Rates'!$A$3:$A$223,0),MATCH(AA70,'LTSS Rates'!$A$3:$E$3,0)),0)</f>
        <v>0</v>
      </c>
      <c r="P70" s="64">
        <f t="shared" si="5"/>
        <v>0</v>
      </c>
      <c r="Q70" s="218"/>
      <c r="R70" s="146"/>
      <c r="S70" s="209">
        <f t="shared" si="4"/>
        <v>0</v>
      </c>
      <c r="T70" s="273"/>
      <c r="U70" s="194"/>
      <c r="V70" s="246"/>
      <c r="X70" s="54" t="str">
        <f t="shared" si="0"/>
        <v/>
      </c>
      <c r="Z70" s="54" t="str">
        <f t="shared" si="1"/>
        <v/>
      </c>
      <c r="AA70" s="54" t="str">
        <f t="shared" si="2"/>
        <v xml:space="preserve"> Rate</v>
      </c>
    </row>
    <row r="71" spans="2:27" ht="14.65" customHeight="1" x14ac:dyDescent="0.25">
      <c r="B71" s="145">
        <v>62</v>
      </c>
      <c r="C71" s="141"/>
      <c r="D71" s="61"/>
      <c r="E71" s="61"/>
      <c r="F71" s="141"/>
      <c r="G71" s="66"/>
      <c r="H71" s="62"/>
      <c r="I71" s="63" t="str">
        <f>IFERROR(VLOOKUP(H71,Lists!B:C,2,FALSE),"")</f>
        <v/>
      </c>
      <c r="J71" s="61"/>
      <c r="K71" s="62"/>
      <c r="L71" s="80" t="str">
        <f>IFERROR(INDEX('LTSS Rates'!$C$4:$C$222,MATCH('Claims Summary'!X71,'LTSS Rates'!$A$4:$A$222,0)),"")</f>
        <v/>
      </c>
      <c r="M71" s="63" t="str">
        <f>IFERROR(VLOOKUP(Z71,'LTSS Rates'!A:B,2,FALSE),"")</f>
        <v/>
      </c>
      <c r="N71" s="61"/>
      <c r="O71" s="116">
        <f>IFERROR(INDEX('LTSS Rates'!$A$3:$E$223,MATCH(Z71,'LTSS Rates'!$A$3:$A$223,0),MATCH(AA71,'LTSS Rates'!$A$3:$E$3,0)),0)</f>
        <v>0</v>
      </c>
      <c r="P71" s="64">
        <f t="shared" si="5"/>
        <v>0</v>
      </c>
      <c r="Q71" s="218"/>
      <c r="R71" s="146"/>
      <c r="S71" s="209">
        <f t="shared" si="4"/>
        <v>0</v>
      </c>
      <c r="T71" s="273"/>
      <c r="U71" s="194"/>
      <c r="V71" s="246"/>
      <c r="X71" s="54" t="str">
        <f t="shared" si="0"/>
        <v/>
      </c>
      <c r="Z71" s="54" t="str">
        <f t="shared" si="1"/>
        <v/>
      </c>
      <c r="AA71" s="54" t="str">
        <f t="shared" si="2"/>
        <v xml:space="preserve"> Rate</v>
      </c>
    </row>
    <row r="72" spans="2:27" ht="14.65" customHeight="1" x14ac:dyDescent="0.25">
      <c r="B72" s="145">
        <v>63</v>
      </c>
      <c r="C72" s="141"/>
      <c r="D72" s="61"/>
      <c r="E72" s="61"/>
      <c r="F72" s="141"/>
      <c r="G72" s="66"/>
      <c r="H72" s="62"/>
      <c r="I72" s="63" t="str">
        <f>IFERROR(VLOOKUP(H72,Lists!B:C,2,FALSE),"")</f>
        <v/>
      </c>
      <c r="J72" s="61"/>
      <c r="K72" s="62"/>
      <c r="L72" s="80" t="str">
        <f>IFERROR(INDEX('LTSS Rates'!$C$4:$C$222,MATCH('Claims Summary'!X72,'LTSS Rates'!$A$4:$A$222,0)),"")</f>
        <v/>
      </c>
      <c r="M72" s="63" t="str">
        <f>IFERROR(VLOOKUP(Z72,'LTSS Rates'!A:B,2,FALSE),"")</f>
        <v/>
      </c>
      <c r="N72" s="61"/>
      <c r="O72" s="116">
        <f>IFERROR(INDEX('LTSS Rates'!$A$3:$E$223,MATCH(Z72,'LTSS Rates'!$A$3:$A$223,0),MATCH(AA72,'LTSS Rates'!$A$3:$E$3,0)),0)</f>
        <v>0</v>
      </c>
      <c r="P72" s="64">
        <f t="shared" si="5"/>
        <v>0</v>
      </c>
      <c r="Q72" s="218"/>
      <c r="R72" s="146"/>
      <c r="S72" s="209">
        <f t="shared" si="4"/>
        <v>0</v>
      </c>
      <c r="T72" s="273"/>
      <c r="U72" s="194"/>
      <c r="V72" s="246"/>
      <c r="X72" s="54" t="str">
        <f t="shared" si="0"/>
        <v/>
      </c>
      <c r="Z72" s="54" t="str">
        <f t="shared" si="1"/>
        <v/>
      </c>
      <c r="AA72" s="54" t="str">
        <f t="shared" si="2"/>
        <v xml:space="preserve"> Rate</v>
      </c>
    </row>
    <row r="73" spans="2:27" ht="14.65" customHeight="1" x14ac:dyDescent="0.25">
      <c r="B73" s="145">
        <v>64</v>
      </c>
      <c r="C73" s="141"/>
      <c r="D73" s="61"/>
      <c r="E73" s="61"/>
      <c r="F73" s="141"/>
      <c r="G73" s="66"/>
      <c r="H73" s="62"/>
      <c r="I73" s="63" t="str">
        <f>IFERROR(VLOOKUP(H73,Lists!B:C,2,FALSE),"")</f>
        <v/>
      </c>
      <c r="J73" s="61"/>
      <c r="K73" s="62"/>
      <c r="L73" s="80" t="str">
        <f>IFERROR(INDEX('LTSS Rates'!$C$4:$C$222,MATCH('Claims Summary'!X73,'LTSS Rates'!$A$4:$A$222,0)),"")</f>
        <v/>
      </c>
      <c r="M73" s="63" t="str">
        <f>IFERROR(VLOOKUP(Z73,'LTSS Rates'!A:B,2,FALSE),"")</f>
        <v/>
      </c>
      <c r="N73" s="61"/>
      <c r="O73" s="116">
        <f>IFERROR(INDEX('LTSS Rates'!$A$3:$E$223,MATCH(Z73,'LTSS Rates'!$A$3:$A$223,0),MATCH(AA73,'LTSS Rates'!$A$3:$E$3,0)),0)</f>
        <v>0</v>
      </c>
      <c r="P73" s="64">
        <f t="shared" si="5"/>
        <v>0</v>
      </c>
      <c r="Q73" s="218"/>
      <c r="R73" s="146"/>
      <c r="S73" s="209">
        <f t="shared" si="4"/>
        <v>0</v>
      </c>
      <c r="T73" s="273"/>
      <c r="U73" s="194"/>
      <c r="V73" s="246"/>
      <c r="X73" s="54" t="str">
        <f t="shared" si="0"/>
        <v/>
      </c>
      <c r="Z73" s="54" t="str">
        <f t="shared" si="1"/>
        <v/>
      </c>
      <c r="AA73" s="54" t="str">
        <f t="shared" si="2"/>
        <v xml:space="preserve"> Rate</v>
      </c>
    </row>
    <row r="74" spans="2:27" ht="14.65" customHeight="1" x14ac:dyDescent="0.25">
      <c r="B74" s="145">
        <v>65</v>
      </c>
      <c r="C74" s="141"/>
      <c r="D74" s="61"/>
      <c r="E74" s="61"/>
      <c r="F74" s="141"/>
      <c r="G74" s="66"/>
      <c r="H74" s="62"/>
      <c r="I74" s="63" t="str">
        <f>IFERROR(VLOOKUP(H74,Lists!B:C,2,FALSE),"")</f>
        <v/>
      </c>
      <c r="J74" s="61"/>
      <c r="K74" s="62"/>
      <c r="L74" s="80" t="str">
        <f>IFERROR(INDEX('LTSS Rates'!$C$4:$C$222,MATCH('Claims Summary'!X74,'LTSS Rates'!$A$4:$A$222,0)),"")</f>
        <v/>
      </c>
      <c r="M74" s="63" t="str">
        <f>IFERROR(VLOOKUP(Z74,'LTSS Rates'!A:B,2,FALSE),"")</f>
        <v/>
      </c>
      <c r="N74" s="61"/>
      <c r="O74" s="116">
        <f>IFERROR(INDEX('LTSS Rates'!$A$3:$E$223,MATCH(Z74,'LTSS Rates'!$A$3:$A$223,0),MATCH(AA74,'LTSS Rates'!$A$3:$E$3,0)),0)</f>
        <v>0</v>
      </c>
      <c r="P74" s="64">
        <f t="shared" si="5"/>
        <v>0</v>
      </c>
      <c r="Q74" s="218"/>
      <c r="R74" s="146"/>
      <c r="S74" s="209">
        <f t="shared" si="4"/>
        <v>0</v>
      </c>
      <c r="T74" s="273"/>
      <c r="U74" s="194"/>
      <c r="V74" s="246"/>
      <c r="X74" s="54" t="str">
        <f t="shared" ref="X74:X137" si="6">CONCATENATE(K74,J74)</f>
        <v/>
      </c>
      <c r="Z74" s="54" t="str">
        <f t="shared" ref="Z74:Z137" si="7">IF(G74="State Funded",CONCATENATE(K74,"CP"),CONCATENATE(K74,J74))</f>
        <v/>
      </c>
      <c r="AA74" s="54" t="str">
        <f t="shared" ref="AA74:AA137" si="8">CONCATENATE(I74," ","Rate")</f>
        <v xml:space="preserve"> Rate</v>
      </c>
    </row>
    <row r="75" spans="2:27" ht="14.65" customHeight="1" x14ac:dyDescent="0.25">
      <c r="B75" s="145">
        <v>66</v>
      </c>
      <c r="C75" s="141"/>
      <c r="D75" s="61"/>
      <c r="E75" s="61"/>
      <c r="F75" s="141"/>
      <c r="G75" s="66"/>
      <c r="H75" s="62"/>
      <c r="I75" s="63" t="str">
        <f>IFERROR(VLOOKUP(H75,Lists!B:C,2,FALSE),"")</f>
        <v/>
      </c>
      <c r="J75" s="61"/>
      <c r="K75" s="62"/>
      <c r="L75" s="80" t="str">
        <f>IFERROR(INDEX('LTSS Rates'!$C$4:$C$222,MATCH('Claims Summary'!X75,'LTSS Rates'!$A$4:$A$222,0)),"")</f>
        <v/>
      </c>
      <c r="M75" s="63" t="str">
        <f>IFERROR(VLOOKUP(Z75,'LTSS Rates'!A:B,2,FALSE),"")</f>
        <v/>
      </c>
      <c r="N75" s="61"/>
      <c r="O75" s="116">
        <f>IFERROR(INDEX('LTSS Rates'!$A$3:$E$223,MATCH(Z75,'LTSS Rates'!$A$3:$A$223,0),MATCH(AA75,'LTSS Rates'!$A$3:$E$3,0)),0)</f>
        <v>0</v>
      </c>
      <c r="P75" s="64">
        <f t="shared" si="5"/>
        <v>0</v>
      </c>
      <c r="Q75" s="218"/>
      <c r="R75" s="146"/>
      <c r="S75" s="209">
        <f t="shared" ref="S75:S138" si="9">P75-R75</f>
        <v>0</v>
      </c>
      <c r="T75" s="273"/>
      <c r="U75" s="194"/>
      <c r="V75" s="246"/>
      <c r="X75" s="54" t="str">
        <f t="shared" si="6"/>
        <v/>
      </c>
      <c r="Z75" s="54" t="str">
        <f t="shared" si="7"/>
        <v/>
      </c>
      <c r="AA75" s="54" t="str">
        <f t="shared" si="8"/>
        <v xml:space="preserve"> Rate</v>
      </c>
    </row>
    <row r="76" spans="2:27" ht="14.65" customHeight="1" x14ac:dyDescent="0.25">
      <c r="B76" s="145">
        <v>67</v>
      </c>
      <c r="C76" s="141"/>
      <c r="D76" s="61"/>
      <c r="E76" s="61"/>
      <c r="F76" s="141"/>
      <c r="G76" s="66"/>
      <c r="H76" s="62"/>
      <c r="I76" s="63" t="str">
        <f>IFERROR(VLOOKUP(H76,Lists!B:C,2,FALSE),"")</f>
        <v/>
      </c>
      <c r="J76" s="61"/>
      <c r="K76" s="62"/>
      <c r="L76" s="80" t="str">
        <f>IFERROR(INDEX('LTSS Rates'!$C$4:$C$222,MATCH('Claims Summary'!X76,'LTSS Rates'!$A$4:$A$222,0)),"")</f>
        <v/>
      </c>
      <c r="M76" s="63" t="str">
        <f>IFERROR(VLOOKUP(Z76,'LTSS Rates'!A:B,2,FALSE),"")</f>
        <v/>
      </c>
      <c r="N76" s="61"/>
      <c r="O76" s="116">
        <f>IFERROR(INDEX('LTSS Rates'!$A$3:$E$223,MATCH(Z76,'LTSS Rates'!$A$3:$A$223,0),MATCH(AA76,'LTSS Rates'!$A$3:$E$3,0)),0)</f>
        <v>0</v>
      </c>
      <c r="P76" s="64">
        <f t="shared" si="5"/>
        <v>0</v>
      </c>
      <c r="Q76" s="218"/>
      <c r="R76" s="146"/>
      <c r="S76" s="209">
        <f t="shared" si="9"/>
        <v>0</v>
      </c>
      <c r="T76" s="273"/>
      <c r="U76" s="194"/>
      <c r="V76" s="246"/>
      <c r="X76" s="54" t="str">
        <f t="shared" si="6"/>
        <v/>
      </c>
      <c r="Z76" s="54" t="str">
        <f t="shared" si="7"/>
        <v/>
      </c>
      <c r="AA76" s="54" t="str">
        <f t="shared" si="8"/>
        <v xml:space="preserve"> Rate</v>
      </c>
    </row>
    <row r="77" spans="2:27" ht="14.65" customHeight="1" x14ac:dyDescent="0.25">
      <c r="B77" s="145">
        <v>68</v>
      </c>
      <c r="C77" s="141"/>
      <c r="D77" s="61"/>
      <c r="E77" s="61"/>
      <c r="F77" s="141"/>
      <c r="G77" s="66"/>
      <c r="H77" s="62"/>
      <c r="I77" s="63" t="str">
        <f>IFERROR(VLOOKUP(H77,Lists!B:C,2,FALSE),"")</f>
        <v/>
      </c>
      <c r="J77" s="61"/>
      <c r="K77" s="62"/>
      <c r="L77" s="80" t="str">
        <f>IFERROR(INDEX('LTSS Rates'!$C$4:$C$222,MATCH('Claims Summary'!X77,'LTSS Rates'!$A$4:$A$222,0)),"")</f>
        <v/>
      </c>
      <c r="M77" s="63" t="str">
        <f>IFERROR(VLOOKUP(Z77,'LTSS Rates'!A:B,2,FALSE),"")</f>
        <v/>
      </c>
      <c r="N77" s="61"/>
      <c r="O77" s="116">
        <f>IFERROR(INDEX('LTSS Rates'!$A$3:$E$223,MATCH(Z77,'LTSS Rates'!$A$3:$A$223,0),MATCH(AA77,'LTSS Rates'!$A$3:$E$3,0)),0)</f>
        <v>0</v>
      </c>
      <c r="P77" s="64">
        <f t="shared" si="5"/>
        <v>0</v>
      </c>
      <c r="Q77" s="218"/>
      <c r="R77" s="146"/>
      <c r="S77" s="209">
        <f t="shared" si="9"/>
        <v>0</v>
      </c>
      <c r="T77" s="273"/>
      <c r="U77" s="194"/>
      <c r="V77" s="246"/>
      <c r="X77" s="54" t="str">
        <f t="shared" si="6"/>
        <v/>
      </c>
      <c r="Z77" s="54" t="str">
        <f t="shared" si="7"/>
        <v/>
      </c>
      <c r="AA77" s="54" t="str">
        <f t="shared" si="8"/>
        <v xml:space="preserve"> Rate</v>
      </c>
    </row>
    <row r="78" spans="2:27" ht="14.65" customHeight="1" x14ac:dyDescent="0.25">
      <c r="B78" s="145">
        <v>69</v>
      </c>
      <c r="C78" s="141"/>
      <c r="D78" s="61"/>
      <c r="E78" s="61"/>
      <c r="F78" s="141"/>
      <c r="G78" s="66"/>
      <c r="H78" s="62"/>
      <c r="I78" s="63" t="str">
        <f>IFERROR(VLOOKUP(H78,Lists!B:C,2,FALSE),"")</f>
        <v/>
      </c>
      <c r="J78" s="61"/>
      <c r="K78" s="62"/>
      <c r="L78" s="80" t="str">
        <f>IFERROR(INDEX('LTSS Rates'!$C$4:$C$222,MATCH('Claims Summary'!X78,'LTSS Rates'!$A$4:$A$222,0)),"")</f>
        <v/>
      </c>
      <c r="M78" s="63" t="str">
        <f>IFERROR(VLOOKUP(Z78,'LTSS Rates'!A:B,2,FALSE),"")</f>
        <v/>
      </c>
      <c r="N78" s="61"/>
      <c r="O78" s="116">
        <f>IFERROR(INDEX('LTSS Rates'!$A$3:$E$223,MATCH(Z78,'LTSS Rates'!$A$3:$A$223,0),MATCH(AA78,'LTSS Rates'!$A$3:$E$3,0)),0)</f>
        <v>0</v>
      </c>
      <c r="P78" s="64">
        <f t="shared" si="5"/>
        <v>0</v>
      </c>
      <c r="Q78" s="218"/>
      <c r="R78" s="146"/>
      <c r="S78" s="209">
        <f t="shared" si="9"/>
        <v>0</v>
      </c>
      <c r="T78" s="273"/>
      <c r="U78" s="194"/>
      <c r="V78" s="246"/>
      <c r="X78" s="54" t="str">
        <f t="shared" si="6"/>
        <v/>
      </c>
      <c r="Z78" s="54" t="str">
        <f t="shared" si="7"/>
        <v/>
      </c>
      <c r="AA78" s="54" t="str">
        <f t="shared" si="8"/>
        <v xml:space="preserve"> Rate</v>
      </c>
    </row>
    <row r="79" spans="2:27" ht="14.65" customHeight="1" x14ac:dyDescent="0.25">
      <c r="B79" s="145">
        <v>70</v>
      </c>
      <c r="C79" s="141"/>
      <c r="D79" s="61"/>
      <c r="E79" s="61"/>
      <c r="F79" s="141"/>
      <c r="G79" s="66"/>
      <c r="H79" s="62"/>
      <c r="I79" s="63" t="str">
        <f>IFERROR(VLOOKUP(H79,Lists!B:C,2,FALSE),"")</f>
        <v/>
      </c>
      <c r="J79" s="61"/>
      <c r="K79" s="62"/>
      <c r="L79" s="80" t="str">
        <f>IFERROR(INDEX('LTSS Rates'!$C$4:$C$222,MATCH('Claims Summary'!X79,'LTSS Rates'!$A$4:$A$222,0)),"")</f>
        <v/>
      </c>
      <c r="M79" s="63" t="str">
        <f>IFERROR(VLOOKUP(Z79,'LTSS Rates'!A:B,2,FALSE),"")</f>
        <v/>
      </c>
      <c r="N79" s="61"/>
      <c r="O79" s="116">
        <f>IFERROR(INDEX('LTSS Rates'!$A$3:$E$223,MATCH(Z79,'LTSS Rates'!$A$3:$A$223,0),MATCH(AA79,'LTSS Rates'!$A$3:$E$3,0)),0)</f>
        <v>0</v>
      </c>
      <c r="P79" s="64">
        <f t="shared" si="5"/>
        <v>0</v>
      </c>
      <c r="Q79" s="218"/>
      <c r="R79" s="146"/>
      <c r="S79" s="209">
        <f t="shared" si="9"/>
        <v>0</v>
      </c>
      <c r="T79" s="273"/>
      <c r="U79" s="194"/>
      <c r="V79" s="246"/>
      <c r="X79" s="54" t="str">
        <f t="shared" si="6"/>
        <v/>
      </c>
      <c r="Z79" s="54" t="str">
        <f t="shared" si="7"/>
        <v/>
      </c>
      <c r="AA79" s="54" t="str">
        <f t="shared" si="8"/>
        <v xml:space="preserve"> Rate</v>
      </c>
    </row>
    <row r="80" spans="2:27" ht="14.65" customHeight="1" x14ac:dyDescent="0.25">
      <c r="B80" s="145">
        <v>71</v>
      </c>
      <c r="C80" s="141"/>
      <c r="D80" s="61"/>
      <c r="E80" s="61"/>
      <c r="F80" s="141"/>
      <c r="G80" s="66"/>
      <c r="H80" s="62"/>
      <c r="I80" s="63" t="str">
        <f>IFERROR(VLOOKUP(H80,Lists!B:C,2,FALSE),"")</f>
        <v/>
      </c>
      <c r="J80" s="61"/>
      <c r="K80" s="62"/>
      <c r="L80" s="80" t="str">
        <f>IFERROR(INDEX('LTSS Rates'!$C$4:$C$222,MATCH('Claims Summary'!X80,'LTSS Rates'!$A$4:$A$222,0)),"")</f>
        <v/>
      </c>
      <c r="M80" s="63" t="str">
        <f>IFERROR(VLOOKUP(Z80,'LTSS Rates'!A:B,2,FALSE),"")</f>
        <v/>
      </c>
      <c r="N80" s="61"/>
      <c r="O80" s="116">
        <f>IFERROR(INDEX('LTSS Rates'!$A$3:$E$223,MATCH(Z80,'LTSS Rates'!$A$3:$A$223,0),MATCH(AA80,'LTSS Rates'!$A$3:$E$3,0)),0)</f>
        <v>0</v>
      </c>
      <c r="P80" s="64">
        <f t="shared" si="5"/>
        <v>0</v>
      </c>
      <c r="Q80" s="218"/>
      <c r="R80" s="146"/>
      <c r="S80" s="209">
        <f t="shared" si="9"/>
        <v>0</v>
      </c>
      <c r="T80" s="273"/>
      <c r="U80" s="194"/>
      <c r="V80" s="246"/>
      <c r="X80" s="54" t="str">
        <f t="shared" si="6"/>
        <v/>
      </c>
      <c r="Z80" s="54" t="str">
        <f t="shared" si="7"/>
        <v/>
      </c>
      <c r="AA80" s="54" t="str">
        <f t="shared" si="8"/>
        <v xml:space="preserve"> Rate</v>
      </c>
    </row>
    <row r="81" spans="2:27" ht="14.65" customHeight="1" x14ac:dyDescent="0.25">
      <c r="B81" s="145">
        <v>72</v>
      </c>
      <c r="C81" s="141"/>
      <c r="D81" s="61"/>
      <c r="E81" s="61"/>
      <c r="F81" s="141"/>
      <c r="G81" s="66"/>
      <c r="H81" s="62"/>
      <c r="I81" s="63" t="str">
        <f>IFERROR(VLOOKUP(H81,Lists!B:C,2,FALSE),"")</f>
        <v/>
      </c>
      <c r="J81" s="61"/>
      <c r="K81" s="62"/>
      <c r="L81" s="80" t="str">
        <f>IFERROR(INDEX('LTSS Rates'!$C$4:$C$222,MATCH('Claims Summary'!X81,'LTSS Rates'!$A$4:$A$222,0)),"")</f>
        <v/>
      </c>
      <c r="M81" s="63" t="str">
        <f>IFERROR(VLOOKUP(Z81,'LTSS Rates'!A:B,2,FALSE),"")</f>
        <v/>
      </c>
      <c r="N81" s="61"/>
      <c r="O81" s="116">
        <f>IFERROR(INDEX('LTSS Rates'!$A$3:$E$223,MATCH(Z81,'LTSS Rates'!$A$3:$A$223,0),MATCH(AA81,'LTSS Rates'!$A$3:$E$3,0)),0)</f>
        <v>0</v>
      </c>
      <c r="P81" s="64">
        <f t="shared" si="5"/>
        <v>0</v>
      </c>
      <c r="Q81" s="218"/>
      <c r="R81" s="146"/>
      <c r="S81" s="209">
        <f t="shared" si="9"/>
        <v>0</v>
      </c>
      <c r="T81" s="273"/>
      <c r="U81" s="194"/>
      <c r="V81" s="246"/>
      <c r="X81" s="54" t="str">
        <f t="shared" si="6"/>
        <v/>
      </c>
      <c r="Z81" s="54" t="str">
        <f t="shared" si="7"/>
        <v/>
      </c>
      <c r="AA81" s="54" t="str">
        <f t="shared" si="8"/>
        <v xml:space="preserve"> Rate</v>
      </c>
    </row>
    <row r="82" spans="2:27" ht="14.65" customHeight="1" x14ac:dyDescent="0.25">
      <c r="B82" s="145">
        <v>73</v>
      </c>
      <c r="C82" s="141"/>
      <c r="D82" s="61"/>
      <c r="E82" s="61"/>
      <c r="F82" s="141"/>
      <c r="G82" s="66"/>
      <c r="H82" s="62"/>
      <c r="I82" s="63" t="str">
        <f>IFERROR(VLOOKUP(H82,Lists!B:C,2,FALSE),"")</f>
        <v/>
      </c>
      <c r="J82" s="61"/>
      <c r="K82" s="62"/>
      <c r="L82" s="80" t="str">
        <f>IFERROR(INDEX('LTSS Rates'!$C$4:$C$222,MATCH('Claims Summary'!X82,'LTSS Rates'!$A$4:$A$222,0)),"")</f>
        <v/>
      </c>
      <c r="M82" s="63" t="str">
        <f>IFERROR(VLOOKUP(Z82,'LTSS Rates'!A:B,2,FALSE),"")</f>
        <v/>
      </c>
      <c r="N82" s="61"/>
      <c r="O82" s="116">
        <f>IFERROR(INDEX('LTSS Rates'!$A$3:$E$223,MATCH(Z82,'LTSS Rates'!$A$3:$A$223,0),MATCH(AA82,'LTSS Rates'!$A$3:$E$3,0)),0)</f>
        <v>0</v>
      </c>
      <c r="P82" s="64">
        <f t="shared" si="5"/>
        <v>0</v>
      </c>
      <c r="Q82" s="218"/>
      <c r="R82" s="146"/>
      <c r="S82" s="209">
        <f t="shared" si="9"/>
        <v>0</v>
      </c>
      <c r="T82" s="273"/>
      <c r="U82" s="194"/>
      <c r="V82" s="246"/>
      <c r="X82" s="54" t="str">
        <f t="shared" si="6"/>
        <v/>
      </c>
      <c r="Z82" s="54" t="str">
        <f t="shared" si="7"/>
        <v/>
      </c>
      <c r="AA82" s="54" t="str">
        <f t="shared" si="8"/>
        <v xml:space="preserve"> Rate</v>
      </c>
    </row>
    <row r="83" spans="2:27" ht="14.65" customHeight="1" x14ac:dyDescent="0.25">
      <c r="B83" s="145">
        <v>74</v>
      </c>
      <c r="C83" s="141"/>
      <c r="D83" s="61"/>
      <c r="E83" s="61"/>
      <c r="F83" s="141"/>
      <c r="G83" s="66"/>
      <c r="H83" s="62"/>
      <c r="I83" s="63" t="str">
        <f>IFERROR(VLOOKUP(H83,Lists!B:C,2,FALSE),"")</f>
        <v/>
      </c>
      <c r="J83" s="61"/>
      <c r="K83" s="62"/>
      <c r="L83" s="80" t="str">
        <f>IFERROR(INDEX('LTSS Rates'!$C$4:$C$222,MATCH('Claims Summary'!X83,'LTSS Rates'!$A$4:$A$222,0)),"")</f>
        <v/>
      </c>
      <c r="M83" s="63" t="str">
        <f>IFERROR(VLOOKUP(Z83,'LTSS Rates'!A:B,2,FALSE),"")</f>
        <v/>
      </c>
      <c r="N83" s="61"/>
      <c r="O83" s="116">
        <f>IFERROR(INDEX('LTSS Rates'!$A$3:$E$223,MATCH(Z83,'LTSS Rates'!$A$3:$A$223,0),MATCH(AA83,'LTSS Rates'!$A$3:$E$3,0)),0)</f>
        <v>0</v>
      </c>
      <c r="P83" s="64">
        <f t="shared" si="5"/>
        <v>0</v>
      </c>
      <c r="Q83" s="218"/>
      <c r="R83" s="146"/>
      <c r="S83" s="209">
        <f t="shared" si="9"/>
        <v>0</v>
      </c>
      <c r="T83" s="273"/>
      <c r="U83" s="194"/>
      <c r="V83" s="246"/>
      <c r="X83" s="54" t="str">
        <f t="shared" si="6"/>
        <v/>
      </c>
      <c r="Z83" s="54" t="str">
        <f t="shared" si="7"/>
        <v/>
      </c>
      <c r="AA83" s="54" t="str">
        <f t="shared" si="8"/>
        <v xml:space="preserve"> Rate</v>
      </c>
    </row>
    <row r="84" spans="2:27" ht="14.65" customHeight="1" x14ac:dyDescent="0.25">
      <c r="B84" s="145">
        <v>75</v>
      </c>
      <c r="C84" s="141"/>
      <c r="D84" s="61"/>
      <c r="E84" s="61"/>
      <c r="F84" s="141"/>
      <c r="G84" s="66"/>
      <c r="H84" s="62"/>
      <c r="I84" s="63" t="str">
        <f>IFERROR(VLOOKUP(H84,Lists!B:C,2,FALSE),"")</f>
        <v/>
      </c>
      <c r="J84" s="61"/>
      <c r="K84" s="62"/>
      <c r="L84" s="80" t="str">
        <f>IFERROR(INDEX('LTSS Rates'!$C$4:$C$222,MATCH('Claims Summary'!X84,'LTSS Rates'!$A$4:$A$222,0)),"")</f>
        <v/>
      </c>
      <c r="M84" s="63" t="str">
        <f>IFERROR(VLOOKUP(Z84,'LTSS Rates'!A:B,2,FALSE),"")</f>
        <v/>
      </c>
      <c r="N84" s="61"/>
      <c r="O84" s="116">
        <f>IFERROR(INDEX('LTSS Rates'!$A$3:$E$223,MATCH(Z84,'LTSS Rates'!$A$3:$A$223,0),MATCH(AA84,'LTSS Rates'!$A$3:$E$3,0)),0)</f>
        <v>0</v>
      </c>
      <c r="P84" s="64">
        <f t="shared" ref="P84:P109" si="10">IFERROR(N84*O84,0)</f>
        <v>0</v>
      </c>
      <c r="Q84" s="218"/>
      <c r="R84" s="146"/>
      <c r="S84" s="209">
        <f t="shared" si="9"/>
        <v>0</v>
      </c>
      <c r="T84" s="273"/>
      <c r="U84" s="194"/>
      <c r="V84" s="246"/>
      <c r="X84" s="54" t="str">
        <f t="shared" si="6"/>
        <v/>
      </c>
      <c r="Z84" s="54" t="str">
        <f t="shared" si="7"/>
        <v/>
      </c>
      <c r="AA84" s="54" t="str">
        <f t="shared" si="8"/>
        <v xml:space="preserve"> Rate</v>
      </c>
    </row>
    <row r="85" spans="2:27" ht="14.65" customHeight="1" x14ac:dyDescent="0.25">
      <c r="B85" s="145">
        <v>76</v>
      </c>
      <c r="C85" s="141"/>
      <c r="D85" s="61"/>
      <c r="E85" s="61"/>
      <c r="F85" s="141"/>
      <c r="G85" s="66"/>
      <c r="H85" s="62"/>
      <c r="I85" s="63" t="str">
        <f>IFERROR(VLOOKUP(H85,Lists!B:C,2,FALSE),"")</f>
        <v/>
      </c>
      <c r="J85" s="61"/>
      <c r="K85" s="62"/>
      <c r="L85" s="80" t="str">
        <f>IFERROR(INDEX('LTSS Rates'!$C$4:$C$222,MATCH('Claims Summary'!X85,'LTSS Rates'!$A$4:$A$222,0)),"")</f>
        <v/>
      </c>
      <c r="M85" s="63" t="str">
        <f>IFERROR(VLOOKUP(Z85,'LTSS Rates'!A:B,2,FALSE),"")</f>
        <v/>
      </c>
      <c r="N85" s="61"/>
      <c r="O85" s="116">
        <f>IFERROR(INDEX('LTSS Rates'!$A$3:$E$223,MATCH(Z85,'LTSS Rates'!$A$3:$A$223,0),MATCH(AA85,'LTSS Rates'!$A$3:$E$3,0)),0)</f>
        <v>0</v>
      </c>
      <c r="P85" s="64">
        <f t="shared" si="10"/>
        <v>0</v>
      </c>
      <c r="Q85" s="218"/>
      <c r="R85" s="146"/>
      <c r="S85" s="209">
        <f t="shared" si="9"/>
        <v>0</v>
      </c>
      <c r="T85" s="273"/>
      <c r="U85" s="194"/>
      <c r="V85" s="246"/>
      <c r="X85" s="54" t="str">
        <f t="shared" si="6"/>
        <v/>
      </c>
      <c r="Z85" s="54" t="str">
        <f t="shared" si="7"/>
        <v/>
      </c>
      <c r="AA85" s="54" t="str">
        <f t="shared" si="8"/>
        <v xml:space="preserve"> Rate</v>
      </c>
    </row>
    <row r="86" spans="2:27" ht="14.65" customHeight="1" x14ac:dyDescent="0.25">
      <c r="B86" s="145">
        <v>77</v>
      </c>
      <c r="C86" s="141"/>
      <c r="D86" s="61"/>
      <c r="E86" s="61"/>
      <c r="F86" s="141"/>
      <c r="G86" s="66"/>
      <c r="H86" s="62"/>
      <c r="I86" s="63" t="str">
        <f>IFERROR(VLOOKUP(H86,Lists!B:C,2,FALSE),"")</f>
        <v/>
      </c>
      <c r="J86" s="61"/>
      <c r="K86" s="62"/>
      <c r="L86" s="80" t="str">
        <f>IFERROR(INDEX('LTSS Rates'!$C$4:$C$222,MATCH('Claims Summary'!X86,'LTSS Rates'!$A$4:$A$222,0)),"")</f>
        <v/>
      </c>
      <c r="M86" s="63" t="str">
        <f>IFERROR(VLOOKUP(Z86,'LTSS Rates'!A:B,2,FALSE),"")</f>
        <v/>
      </c>
      <c r="N86" s="61"/>
      <c r="O86" s="116">
        <f>IFERROR(INDEX('LTSS Rates'!$A$3:$E$223,MATCH(Z86,'LTSS Rates'!$A$3:$A$223,0),MATCH(AA86,'LTSS Rates'!$A$3:$E$3,0)),0)</f>
        <v>0</v>
      </c>
      <c r="P86" s="64">
        <f t="shared" si="10"/>
        <v>0</v>
      </c>
      <c r="Q86" s="218"/>
      <c r="R86" s="146"/>
      <c r="S86" s="209">
        <f t="shared" si="9"/>
        <v>0</v>
      </c>
      <c r="T86" s="273"/>
      <c r="U86" s="194"/>
      <c r="V86" s="246"/>
      <c r="X86" s="54" t="str">
        <f t="shared" si="6"/>
        <v/>
      </c>
      <c r="Z86" s="54" t="str">
        <f t="shared" si="7"/>
        <v/>
      </c>
      <c r="AA86" s="54" t="str">
        <f t="shared" si="8"/>
        <v xml:space="preserve"> Rate</v>
      </c>
    </row>
    <row r="87" spans="2:27" ht="14.65" customHeight="1" x14ac:dyDescent="0.25">
      <c r="B87" s="145">
        <v>78</v>
      </c>
      <c r="C87" s="141"/>
      <c r="D87" s="61"/>
      <c r="E87" s="61"/>
      <c r="F87" s="141"/>
      <c r="G87" s="66"/>
      <c r="H87" s="62"/>
      <c r="I87" s="63" t="str">
        <f>IFERROR(VLOOKUP(H87,Lists!B:C,2,FALSE),"")</f>
        <v/>
      </c>
      <c r="J87" s="61"/>
      <c r="K87" s="62"/>
      <c r="L87" s="80" t="str">
        <f>IFERROR(INDEX('LTSS Rates'!$C$4:$C$222,MATCH('Claims Summary'!X87,'LTSS Rates'!$A$4:$A$222,0)),"")</f>
        <v/>
      </c>
      <c r="M87" s="63" t="str">
        <f>IFERROR(VLOOKUP(Z87,'LTSS Rates'!A:B,2,FALSE),"")</f>
        <v/>
      </c>
      <c r="N87" s="61"/>
      <c r="O87" s="116">
        <f>IFERROR(INDEX('LTSS Rates'!$A$3:$E$223,MATCH(Z87,'LTSS Rates'!$A$3:$A$223,0),MATCH(AA87,'LTSS Rates'!$A$3:$E$3,0)),0)</f>
        <v>0</v>
      </c>
      <c r="P87" s="64">
        <f t="shared" si="10"/>
        <v>0</v>
      </c>
      <c r="Q87" s="218"/>
      <c r="R87" s="146"/>
      <c r="S87" s="209">
        <f t="shared" si="9"/>
        <v>0</v>
      </c>
      <c r="T87" s="273"/>
      <c r="U87" s="194"/>
      <c r="V87" s="246"/>
      <c r="X87" s="54" t="str">
        <f t="shared" si="6"/>
        <v/>
      </c>
      <c r="Z87" s="54" t="str">
        <f t="shared" si="7"/>
        <v/>
      </c>
      <c r="AA87" s="54" t="str">
        <f t="shared" si="8"/>
        <v xml:space="preserve"> Rate</v>
      </c>
    </row>
    <row r="88" spans="2:27" ht="14.65" customHeight="1" x14ac:dyDescent="0.25">
      <c r="B88" s="145">
        <v>79</v>
      </c>
      <c r="C88" s="141"/>
      <c r="D88" s="61"/>
      <c r="E88" s="61"/>
      <c r="F88" s="141"/>
      <c r="G88" s="66"/>
      <c r="H88" s="62"/>
      <c r="I88" s="63" t="str">
        <f>IFERROR(VLOOKUP(H88,Lists!B:C,2,FALSE),"")</f>
        <v/>
      </c>
      <c r="J88" s="61"/>
      <c r="K88" s="62"/>
      <c r="L88" s="80" t="str">
        <f>IFERROR(INDEX('LTSS Rates'!$C$4:$C$222,MATCH('Claims Summary'!X88,'LTSS Rates'!$A$4:$A$222,0)),"")</f>
        <v/>
      </c>
      <c r="M88" s="63" t="str">
        <f>IFERROR(VLOOKUP(Z88,'LTSS Rates'!A:B,2,FALSE),"")</f>
        <v/>
      </c>
      <c r="N88" s="61"/>
      <c r="O88" s="116">
        <f>IFERROR(INDEX('LTSS Rates'!$A$3:$E$223,MATCH(Z88,'LTSS Rates'!$A$3:$A$223,0),MATCH(AA88,'LTSS Rates'!$A$3:$E$3,0)),0)</f>
        <v>0</v>
      </c>
      <c r="P88" s="64">
        <f t="shared" si="10"/>
        <v>0</v>
      </c>
      <c r="Q88" s="218"/>
      <c r="R88" s="146"/>
      <c r="S88" s="209">
        <f t="shared" si="9"/>
        <v>0</v>
      </c>
      <c r="T88" s="273"/>
      <c r="U88" s="194"/>
      <c r="V88" s="246"/>
      <c r="X88" s="54" t="str">
        <f t="shared" si="6"/>
        <v/>
      </c>
      <c r="Z88" s="54" t="str">
        <f t="shared" si="7"/>
        <v/>
      </c>
      <c r="AA88" s="54" t="str">
        <f t="shared" si="8"/>
        <v xml:space="preserve"> Rate</v>
      </c>
    </row>
    <row r="89" spans="2:27" ht="14.65" customHeight="1" x14ac:dyDescent="0.25">
      <c r="B89" s="145">
        <v>80</v>
      </c>
      <c r="C89" s="141"/>
      <c r="D89" s="61"/>
      <c r="E89" s="61"/>
      <c r="F89" s="141"/>
      <c r="G89" s="66"/>
      <c r="H89" s="62"/>
      <c r="I89" s="63" t="str">
        <f>IFERROR(VLOOKUP(H89,Lists!B:C,2,FALSE),"")</f>
        <v/>
      </c>
      <c r="J89" s="61"/>
      <c r="K89" s="62"/>
      <c r="L89" s="80" t="str">
        <f>IFERROR(INDEX('LTSS Rates'!$C$4:$C$222,MATCH('Claims Summary'!X89,'LTSS Rates'!$A$4:$A$222,0)),"")</f>
        <v/>
      </c>
      <c r="M89" s="63" t="str">
        <f>IFERROR(VLOOKUP(Z89,'LTSS Rates'!A:B,2,FALSE),"")</f>
        <v/>
      </c>
      <c r="N89" s="61"/>
      <c r="O89" s="116">
        <f>IFERROR(INDEX('LTSS Rates'!$A$3:$E$223,MATCH(Z89,'LTSS Rates'!$A$3:$A$223,0),MATCH(AA89,'LTSS Rates'!$A$3:$E$3,0)),0)</f>
        <v>0</v>
      </c>
      <c r="P89" s="64">
        <f t="shared" si="10"/>
        <v>0</v>
      </c>
      <c r="Q89" s="218"/>
      <c r="R89" s="146"/>
      <c r="S89" s="209">
        <f t="shared" si="9"/>
        <v>0</v>
      </c>
      <c r="T89" s="273"/>
      <c r="U89" s="194"/>
      <c r="V89" s="246"/>
      <c r="X89" s="54" t="str">
        <f t="shared" si="6"/>
        <v/>
      </c>
      <c r="Z89" s="54" t="str">
        <f t="shared" si="7"/>
        <v/>
      </c>
      <c r="AA89" s="54" t="str">
        <f t="shared" si="8"/>
        <v xml:space="preserve"> Rate</v>
      </c>
    </row>
    <row r="90" spans="2:27" ht="14.65" customHeight="1" x14ac:dyDescent="0.25">
      <c r="B90" s="145">
        <v>81</v>
      </c>
      <c r="C90" s="141"/>
      <c r="D90" s="61"/>
      <c r="E90" s="61"/>
      <c r="F90" s="141"/>
      <c r="G90" s="66"/>
      <c r="H90" s="62"/>
      <c r="I90" s="63" t="str">
        <f>IFERROR(VLOOKUP(H90,Lists!B:C,2,FALSE),"")</f>
        <v/>
      </c>
      <c r="J90" s="61"/>
      <c r="K90" s="62"/>
      <c r="L90" s="80" t="str">
        <f>IFERROR(INDEX('LTSS Rates'!$C$4:$C$222,MATCH('Claims Summary'!X90,'LTSS Rates'!$A$4:$A$222,0)),"")</f>
        <v/>
      </c>
      <c r="M90" s="63" t="str">
        <f>IFERROR(VLOOKUP(Z90,'LTSS Rates'!A:B,2,FALSE),"")</f>
        <v/>
      </c>
      <c r="N90" s="61"/>
      <c r="O90" s="116">
        <f>IFERROR(INDEX('LTSS Rates'!$A$3:$E$223,MATCH(Z90,'LTSS Rates'!$A$3:$A$223,0),MATCH(AA90,'LTSS Rates'!$A$3:$E$3,0)),0)</f>
        <v>0</v>
      </c>
      <c r="P90" s="64">
        <f t="shared" si="10"/>
        <v>0</v>
      </c>
      <c r="Q90" s="218"/>
      <c r="R90" s="146"/>
      <c r="S90" s="209">
        <f t="shared" si="9"/>
        <v>0</v>
      </c>
      <c r="T90" s="273"/>
      <c r="U90" s="194"/>
      <c r="V90" s="246"/>
      <c r="X90" s="54" t="str">
        <f t="shared" si="6"/>
        <v/>
      </c>
      <c r="Z90" s="54" t="str">
        <f t="shared" si="7"/>
        <v/>
      </c>
      <c r="AA90" s="54" t="str">
        <f t="shared" si="8"/>
        <v xml:space="preserve"> Rate</v>
      </c>
    </row>
    <row r="91" spans="2:27" ht="14.65" customHeight="1" x14ac:dyDescent="0.25">
      <c r="B91" s="145">
        <v>82</v>
      </c>
      <c r="C91" s="141"/>
      <c r="D91" s="61"/>
      <c r="E91" s="61"/>
      <c r="F91" s="141"/>
      <c r="G91" s="66"/>
      <c r="H91" s="62"/>
      <c r="I91" s="63" t="str">
        <f>IFERROR(VLOOKUP(H91,Lists!B:C,2,FALSE),"")</f>
        <v/>
      </c>
      <c r="J91" s="61"/>
      <c r="K91" s="62"/>
      <c r="L91" s="80" t="str">
        <f>IFERROR(INDEX('LTSS Rates'!$C$4:$C$222,MATCH('Claims Summary'!X91,'LTSS Rates'!$A$4:$A$222,0)),"")</f>
        <v/>
      </c>
      <c r="M91" s="63" t="str">
        <f>IFERROR(VLOOKUP(Z91,'LTSS Rates'!A:B,2,FALSE),"")</f>
        <v/>
      </c>
      <c r="N91" s="61"/>
      <c r="O91" s="116">
        <f>IFERROR(INDEX('LTSS Rates'!$A$3:$E$223,MATCH(Z91,'LTSS Rates'!$A$3:$A$223,0),MATCH(AA91,'LTSS Rates'!$A$3:$E$3,0)),0)</f>
        <v>0</v>
      </c>
      <c r="P91" s="64">
        <f t="shared" si="10"/>
        <v>0</v>
      </c>
      <c r="Q91" s="218"/>
      <c r="R91" s="146"/>
      <c r="S91" s="209">
        <f t="shared" si="9"/>
        <v>0</v>
      </c>
      <c r="T91" s="273"/>
      <c r="U91" s="194"/>
      <c r="V91" s="246"/>
      <c r="X91" s="54" t="str">
        <f t="shared" si="6"/>
        <v/>
      </c>
      <c r="Z91" s="54" t="str">
        <f t="shared" si="7"/>
        <v/>
      </c>
      <c r="AA91" s="54" t="str">
        <f t="shared" si="8"/>
        <v xml:space="preserve"> Rate</v>
      </c>
    </row>
    <row r="92" spans="2:27" ht="14.65" customHeight="1" x14ac:dyDescent="0.25">
      <c r="B92" s="145">
        <v>83</v>
      </c>
      <c r="C92" s="141"/>
      <c r="D92" s="61"/>
      <c r="E92" s="61"/>
      <c r="F92" s="141"/>
      <c r="G92" s="66"/>
      <c r="H92" s="62"/>
      <c r="I92" s="63" t="str">
        <f>IFERROR(VLOOKUP(H92,Lists!B:C,2,FALSE),"")</f>
        <v/>
      </c>
      <c r="J92" s="61"/>
      <c r="K92" s="62"/>
      <c r="L92" s="80" t="str">
        <f>IFERROR(INDEX('LTSS Rates'!$C$4:$C$222,MATCH('Claims Summary'!X92,'LTSS Rates'!$A$4:$A$222,0)),"")</f>
        <v/>
      </c>
      <c r="M92" s="63" t="str">
        <f>IFERROR(VLOOKUP(Z92,'LTSS Rates'!A:B,2,FALSE),"")</f>
        <v/>
      </c>
      <c r="N92" s="61"/>
      <c r="O92" s="116">
        <f>IFERROR(INDEX('LTSS Rates'!$A$3:$E$223,MATCH(Z92,'LTSS Rates'!$A$3:$A$223,0),MATCH(AA92,'LTSS Rates'!$A$3:$E$3,0)),0)</f>
        <v>0</v>
      </c>
      <c r="P92" s="64">
        <f t="shared" si="10"/>
        <v>0</v>
      </c>
      <c r="Q92" s="218"/>
      <c r="R92" s="146"/>
      <c r="S92" s="209">
        <f t="shared" si="9"/>
        <v>0</v>
      </c>
      <c r="T92" s="273"/>
      <c r="U92" s="194"/>
      <c r="V92" s="246"/>
      <c r="X92" s="54" t="str">
        <f t="shared" si="6"/>
        <v/>
      </c>
      <c r="Z92" s="54" t="str">
        <f t="shared" si="7"/>
        <v/>
      </c>
      <c r="AA92" s="54" t="str">
        <f t="shared" si="8"/>
        <v xml:space="preserve"> Rate</v>
      </c>
    </row>
    <row r="93" spans="2:27" ht="14.65" customHeight="1" x14ac:dyDescent="0.25">
      <c r="B93" s="145">
        <v>84</v>
      </c>
      <c r="C93" s="141"/>
      <c r="D93" s="61"/>
      <c r="E93" s="61"/>
      <c r="F93" s="141"/>
      <c r="G93" s="66"/>
      <c r="H93" s="62"/>
      <c r="I93" s="63" t="str">
        <f>IFERROR(VLOOKUP(H93,Lists!B:C,2,FALSE),"")</f>
        <v/>
      </c>
      <c r="J93" s="61"/>
      <c r="K93" s="62"/>
      <c r="L93" s="80" t="str">
        <f>IFERROR(INDEX('LTSS Rates'!$C$4:$C$222,MATCH('Claims Summary'!X93,'LTSS Rates'!$A$4:$A$222,0)),"")</f>
        <v/>
      </c>
      <c r="M93" s="63" t="str">
        <f>IFERROR(VLOOKUP(Z93,'LTSS Rates'!A:B,2,FALSE),"")</f>
        <v/>
      </c>
      <c r="N93" s="61"/>
      <c r="O93" s="116">
        <f>IFERROR(INDEX('LTSS Rates'!$A$3:$E$223,MATCH(Z93,'LTSS Rates'!$A$3:$A$223,0),MATCH(AA93,'LTSS Rates'!$A$3:$E$3,0)),0)</f>
        <v>0</v>
      </c>
      <c r="P93" s="64">
        <f t="shared" si="10"/>
        <v>0</v>
      </c>
      <c r="Q93" s="218"/>
      <c r="R93" s="146"/>
      <c r="S93" s="209">
        <f t="shared" si="9"/>
        <v>0</v>
      </c>
      <c r="T93" s="273"/>
      <c r="U93" s="194"/>
      <c r="V93" s="246"/>
      <c r="X93" s="54" t="str">
        <f t="shared" si="6"/>
        <v/>
      </c>
      <c r="Z93" s="54" t="str">
        <f t="shared" si="7"/>
        <v/>
      </c>
      <c r="AA93" s="54" t="str">
        <f t="shared" si="8"/>
        <v xml:space="preserve"> Rate</v>
      </c>
    </row>
    <row r="94" spans="2:27" ht="14.65" customHeight="1" x14ac:dyDescent="0.25">
      <c r="B94" s="145">
        <v>85</v>
      </c>
      <c r="C94" s="141"/>
      <c r="D94" s="61"/>
      <c r="E94" s="61"/>
      <c r="F94" s="141"/>
      <c r="G94" s="66"/>
      <c r="H94" s="62"/>
      <c r="I94" s="63" t="str">
        <f>IFERROR(VLOOKUP(H94,Lists!B:C,2,FALSE),"")</f>
        <v/>
      </c>
      <c r="J94" s="61"/>
      <c r="K94" s="62"/>
      <c r="L94" s="80" t="str">
        <f>IFERROR(INDEX('LTSS Rates'!$C$4:$C$222,MATCH('Claims Summary'!X94,'LTSS Rates'!$A$4:$A$222,0)),"")</f>
        <v/>
      </c>
      <c r="M94" s="63" t="str">
        <f>IFERROR(VLOOKUP(Z94,'LTSS Rates'!A:B,2,FALSE),"")</f>
        <v/>
      </c>
      <c r="N94" s="61"/>
      <c r="O94" s="116">
        <f>IFERROR(INDEX('LTSS Rates'!$A$3:$E$223,MATCH(Z94,'LTSS Rates'!$A$3:$A$223,0),MATCH(AA94,'LTSS Rates'!$A$3:$E$3,0)),0)</f>
        <v>0</v>
      </c>
      <c r="P94" s="64">
        <f t="shared" si="10"/>
        <v>0</v>
      </c>
      <c r="Q94" s="218"/>
      <c r="R94" s="146"/>
      <c r="S94" s="209">
        <f t="shared" si="9"/>
        <v>0</v>
      </c>
      <c r="T94" s="273"/>
      <c r="U94" s="194"/>
      <c r="V94" s="246"/>
      <c r="X94" s="54" t="str">
        <f t="shared" si="6"/>
        <v/>
      </c>
      <c r="Z94" s="54" t="str">
        <f t="shared" si="7"/>
        <v/>
      </c>
      <c r="AA94" s="54" t="str">
        <f t="shared" si="8"/>
        <v xml:space="preserve"> Rate</v>
      </c>
    </row>
    <row r="95" spans="2:27" ht="14.65" customHeight="1" x14ac:dyDescent="0.25">
      <c r="B95" s="145">
        <v>86</v>
      </c>
      <c r="C95" s="141"/>
      <c r="D95" s="61"/>
      <c r="E95" s="61"/>
      <c r="F95" s="141"/>
      <c r="G95" s="66"/>
      <c r="H95" s="62"/>
      <c r="I95" s="63" t="str">
        <f>IFERROR(VLOOKUP(H95,Lists!B:C,2,FALSE),"")</f>
        <v/>
      </c>
      <c r="J95" s="61"/>
      <c r="K95" s="62"/>
      <c r="L95" s="80" t="str">
        <f>IFERROR(INDEX('LTSS Rates'!$C$4:$C$222,MATCH('Claims Summary'!X95,'LTSS Rates'!$A$4:$A$222,0)),"")</f>
        <v/>
      </c>
      <c r="M95" s="63" t="str">
        <f>IFERROR(VLOOKUP(Z95,'LTSS Rates'!A:B,2,FALSE),"")</f>
        <v/>
      </c>
      <c r="N95" s="61"/>
      <c r="O95" s="116">
        <f>IFERROR(INDEX('LTSS Rates'!$A$3:$E$223,MATCH(Z95,'LTSS Rates'!$A$3:$A$223,0),MATCH(AA95,'LTSS Rates'!$A$3:$E$3,0)),0)</f>
        <v>0</v>
      </c>
      <c r="P95" s="64">
        <f t="shared" si="10"/>
        <v>0</v>
      </c>
      <c r="Q95" s="218"/>
      <c r="R95" s="146"/>
      <c r="S95" s="209">
        <f t="shared" si="9"/>
        <v>0</v>
      </c>
      <c r="T95" s="273"/>
      <c r="U95" s="194"/>
      <c r="V95" s="246"/>
      <c r="X95" s="54" t="str">
        <f t="shared" si="6"/>
        <v/>
      </c>
      <c r="Z95" s="54" t="str">
        <f t="shared" si="7"/>
        <v/>
      </c>
      <c r="AA95" s="54" t="str">
        <f t="shared" si="8"/>
        <v xml:space="preserve"> Rate</v>
      </c>
    </row>
    <row r="96" spans="2:27" ht="14.65" customHeight="1" x14ac:dyDescent="0.25">
      <c r="B96" s="145">
        <v>87</v>
      </c>
      <c r="C96" s="141"/>
      <c r="D96" s="61"/>
      <c r="E96" s="61"/>
      <c r="F96" s="141"/>
      <c r="G96" s="66"/>
      <c r="H96" s="62"/>
      <c r="I96" s="63" t="str">
        <f>IFERROR(VLOOKUP(H96,Lists!B:C,2,FALSE),"")</f>
        <v/>
      </c>
      <c r="J96" s="61"/>
      <c r="K96" s="62"/>
      <c r="L96" s="80" t="str">
        <f>IFERROR(INDEX('LTSS Rates'!$C$4:$C$222,MATCH('Claims Summary'!X96,'LTSS Rates'!$A$4:$A$222,0)),"")</f>
        <v/>
      </c>
      <c r="M96" s="63" t="str">
        <f>IFERROR(VLOOKUP(Z96,'LTSS Rates'!A:B,2,FALSE),"")</f>
        <v/>
      </c>
      <c r="N96" s="61"/>
      <c r="O96" s="116">
        <f>IFERROR(INDEX('LTSS Rates'!$A$3:$E$223,MATCH(Z96,'LTSS Rates'!$A$3:$A$223,0),MATCH(AA96,'LTSS Rates'!$A$3:$E$3,0)),0)</f>
        <v>0</v>
      </c>
      <c r="P96" s="64">
        <f t="shared" si="10"/>
        <v>0</v>
      </c>
      <c r="Q96" s="218"/>
      <c r="R96" s="146"/>
      <c r="S96" s="209">
        <f t="shared" si="9"/>
        <v>0</v>
      </c>
      <c r="T96" s="273"/>
      <c r="U96" s="194"/>
      <c r="V96" s="246"/>
      <c r="X96" s="54" t="str">
        <f t="shared" si="6"/>
        <v/>
      </c>
      <c r="Z96" s="54" t="str">
        <f t="shared" si="7"/>
        <v/>
      </c>
      <c r="AA96" s="54" t="str">
        <f t="shared" si="8"/>
        <v xml:space="preserve"> Rate</v>
      </c>
    </row>
    <row r="97" spans="2:27" ht="14.65" customHeight="1" x14ac:dyDescent="0.25">
      <c r="B97" s="145">
        <v>88</v>
      </c>
      <c r="C97" s="141"/>
      <c r="D97" s="61"/>
      <c r="E97" s="61"/>
      <c r="F97" s="141"/>
      <c r="G97" s="66"/>
      <c r="H97" s="62"/>
      <c r="I97" s="63" t="str">
        <f>IFERROR(VLOOKUP(H97,Lists!B:C,2,FALSE),"")</f>
        <v/>
      </c>
      <c r="J97" s="61"/>
      <c r="K97" s="62"/>
      <c r="L97" s="80" t="str">
        <f>IFERROR(INDEX('LTSS Rates'!$C$4:$C$222,MATCH('Claims Summary'!X97,'LTSS Rates'!$A$4:$A$222,0)),"")</f>
        <v/>
      </c>
      <c r="M97" s="63" t="str">
        <f>IFERROR(VLOOKUP(Z97,'LTSS Rates'!A:B,2,FALSE),"")</f>
        <v/>
      </c>
      <c r="N97" s="61"/>
      <c r="O97" s="116">
        <f>IFERROR(INDEX('LTSS Rates'!$A$3:$E$223,MATCH(Z97,'LTSS Rates'!$A$3:$A$223,0),MATCH(AA97,'LTSS Rates'!$A$3:$E$3,0)),0)</f>
        <v>0</v>
      </c>
      <c r="P97" s="64">
        <f t="shared" si="10"/>
        <v>0</v>
      </c>
      <c r="Q97" s="218"/>
      <c r="R97" s="146"/>
      <c r="S97" s="209">
        <f t="shared" si="9"/>
        <v>0</v>
      </c>
      <c r="T97" s="273"/>
      <c r="U97" s="194"/>
      <c r="V97" s="246"/>
      <c r="X97" s="54" t="str">
        <f t="shared" si="6"/>
        <v/>
      </c>
      <c r="Z97" s="54" t="str">
        <f t="shared" si="7"/>
        <v/>
      </c>
      <c r="AA97" s="54" t="str">
        <f t="shared" si="8"/>
        <v xml:space="preserve"> Rate</v>
      </c>
    </row>
    <row r="98" spans="2:27" ht="14.65" customHeight="1" x14ac:dyDescent="0.25">
      <c r="B98" s="145">
        <v>89</v>
      </c>
      <c r="C98" s="141"/>
      <c r="D98" s="61"/>
      <c r="E98" s="61"/>
      <c r="F98" s="141"/>
      <c r="G98" s="66"/>
      <c r="H98" s="62"/>
      <c r="I98" s="63" t="str">
        <f>IFERROR(VLOOKUP(H98,Lists!B:C,2,FALSE),"")</f>
        <v/>
      </c>
      <c r="J98" s="61"/>
      <c r="K98" s="62"/>
      <c r="L98" s="80" t="str">
        <f>IFERROR(INDEX('LTSS Rates'!$C$4:$C$222,MATCH('Claims Summary'!X98,'LTSS Rates'!$A$4:$A$222,0)),"")</f>
        <v/>
      </c>
      <c r="M98" s="63" t="str">
        <f>IFERROR(VLOOKUP(Z98,'LTSS Rates'!A:B,2,FALSE),"")</f>
        <v/>
      </c>
      <c r="N98" s="61"/>
      <c r="O98" s="116">
        <f>IFERROR(INDEX('LTSS Rates'!$A$3:$E$223,MATCH(Z98,'LTSS Rates'!$A$3:$A$223,0),MATCH(AA98,'LTSS Rates'!$A$3:$E$3,0)),0)</f>
        <v>0</v>
      </c>
      <c r="P98" s="64">
        <f t="shared" si="10"/>
        <v>0</v>
      </c>
      <c r="Q98" s="218"/>
      <c r="R98" s="146"/>
      <c r="S98" s="209">
        <f t="shared" si="9"/>
        <v>0</v>
      </c>
      <c r="T98" s="273"/>
      <c r="U98" s="194"/>
      <c r="V98" s="246"/>
      <c r="X98" s="54" t="str">
        <f t="shared" si="6"/>
        <v/>
      </c>
      <c r="Z98" s="54" t="str">
        <f t="shared" si="7"/>
        <v/>
      </c>
      <c r="AA98" s="54" t="str">
        <f t="shared" si="8"/>
        <v xml:space="preserve"> Rate</v>
      </c>
    </row>
    <row r="99" spans="2:27" ht="14.65" customHeight="1" x14ac:dyDescent="0.25">
      <c r="B99" s="145">
        <v>90</v>
      </c>
      <c r="C99" s="141"/>
      <c r="D99" s="61"/>
      <c r="E99" s="61"/>
      <c r="F99" s="141"/>
      <c r="G99" s="66"/>
      <c r="H99" s="62"/>
      <c r="I99" s="63" t="str">
        <f>IFERROR(VLOOKUP(H99,Lists!B:C,2,FALSE),"")</f>
        <v/>
      </c>
      <c r="J99" s="61"/>
      <c r="K99" s="62"/>
      <c r="L99" s="80" t="str">
        <f>IFERROR(INDEX('LTSS Rates'!$C$4:$C$222,MATCH('Claims Summary'!X99,'LTSS Rates'!$A$4:$A$222,0)),"")</f>
        <v/>
      </c>
      <c r="M99" s="63" t="str">
        <f>IFERROR(VLOOKUP(Z99,'LTSS Rates'!A:B,2,FALSE),"")</f>
        <v/>
      </c>
      <c r="N99" s="61"/>
      <c r="O99" s="116">
        <f>IFERROR(INDEX('LTSS Rates'!$A$3:$E$223,MATCH(Z99,'LTSS Rates'!$A$3:$A$223,0),MATCH(AA99,'LTSS Rates'!$A$3:$E$3,0)),0)</f>
        <v>0</v>
      </c>
      <c r="P99" s="64">
        <f t="shared" si="10"/>
        <v>0</v>
      </c>
      <c r="Q99" s="218"/>
      <c r="R99" s="146"/>
      <c r="S99" s="209">
        <f t="shared" si="9"/>
        <v>0</v>
      </c>
      <c r="T99" s="273"/>
      <c r="U99" s="194"/>
      <c r="V99" s="246"/>
      <c r="X99" s="54" t="str">
        <f t="shared" si="6"/>
        <v/>
      </c>
      <c r="Z99" s="54" t="str">
        <f t="shared" si="7"/>
        <v/>
      </c>
      <c r="AA99" s="54" t="str">
        <f t="shared" si="8"/>
        <v xml:space="preserve"> Rate</v>
      </c>
    </row>
    <row r="100" spans="2:27" ht="14.65" customHeight="1" x14ac:dyDescent="0.25">
      <c r="B100" s="145">
        <v>91</v>
      </c>
      <c r="C100" s="141"/>
      <c r="D100" s="61"/>
      <c r="E100" s="61"/>
      <c r="F100" s="141"/>
      <c r="G100" s="66"/>
      <c r="H100" s="62"/>
      <c r="I100" s="63" t="str">
        <f>IFERROR(VLOOKUP(H100,Lists!B:C,2,FALSE),"")</f>
        <v/>
      </c>
      <c r="J100" s="61"/>
      <c r="K100" s="62"/>
      <c r="L100" s="80" t="str">
        <f>IFERROR(INDEX('LTSS Rates'!$C$4:$C$222,MATCH('Claims Summary'!X100,'LTSS Rates'!$A$4:$A$222,0)),"")</f>
        <v/>
      </c>
      <c r="M100" s="63" t="str">
        <f>IFERROR(VLOOKUP(Z100,'LTSS Rates'!A:B,2,FALSE),"")</f>
        <v/>
      </c>
      <c r="N100" s="61"/>
      <c r="O100" s="116">
        <f>IFERROR(INDEX('LTSS Rates'!$A$3:$E$223,MATCH(Z100,'LTSS Rates'!$A$3:$A$223,0),MATCH(AA100,'LTSS Rates'!$A$3:$E$3,0)),0)</f>
        <v>0</v>
      </c>
      <c r="P100" s="64">
        <f t="shared" si="10"/>
        <v>0</v>
      </c>
      <c r="Q100" s="218"/>
      <c r="R100" s="146"/>
      <c r="S100" s="209">
        <f t="shared" si="9"/>
        <v>0</v>
      </c>
      <c r="T100" s="273"/>
      <c r="U100" s="194"/>
      <c r="V100" s="246"/>
      <c r="X100" s="54" t="str">
        <f t="shared" si="6"/>
        <v/>
      </c>
      <c r="Z100" s="54" t="str">
        <f t="shared" si="7"/>
        <v/>
      </c>
      <c r="AA100" s="54" t="str">
        <f t="shared" si="8"/>
        <v xml:space="preserve"> Rate</v>
      </c>
    </row>
    <row r="101" spans="2:27" ht="14.65" customHeight="1" x14ac:dyDescent="0.25">
      <c r="B101" s="145">
        <v>92</v>
      </c>
      <c r="C101" s="141"/>
      <c r="D101" s="61"/>
      <c r="E101" s="61"/>
      <c r="F101" s="141"/>
      <c r="G101" s="66"/>
      <c r="H101" s="62"/>
      <c r="I101" s="63" t="str">
        <f>IFERROR(VLOOKUP(H101,Lists!B:C,2,FALSE),"")</f>
        <v/>
      </c>
      <c r="J101" s="61"/>
      <c r="K101" s="62"/>
      <c r="L101" s="80" t="str">
        <f>IFERROR(INDEX('LTSS Rates'!$C$4:$C$222,MATCH('Claims Summary'!X101,'LTSS Rates'!$A$4:$A$222,0)),"")</f>
        <v/>
      </c>
      <c r="M101" s="63" t="str">
        <f>IFERROR(VLOOKUP(Z101,'LTSS Rates'!A:B,2,FALSE),"")</f>
        <v/>
      </c>
      <c r="N101" s="61"/>
      <c r="O101" s="116">
        <f>IFERROR(INDEX('LTSS Rates'!$A$3:$E$223,MATCH(Z101,'LTSS Rates'!$A$3:$A$223,0),MATCH(AA101,'LTSS Rates'!$A$3:$E$3,0)),0)</f>
        <v>0</v>
      </c>
      <c r="P101" s="64">
        <f t="shared" si="10"/>
        <v>0</v>
      </c>
      <c r="Q101" s="218"/>
      <c r="R101" s="146"/>
      <c r="S101" s="209">
        <f t="shared" si="9"/>
        <v>0</v>
      </c>
      <c r="T101" s="273"/>
      <c r="U101" s="194"/>
      <c r="V101" s="246"/>
      <c r="X101" s="54" t="str">
        <f t="shared" si="6"/>
        <v/>
      </c>
      <c r="Z101" s="54" t="str">
        <f t="shared" si="7"/>
        <v/>
      </c>
      <c r="AA101" s="54" t="str">
        <f t="shared" si="8"/>
        <v xml:space="preserve"> Rate</v>
      </c>
    </row>
    <row r="102" spans="2:27" ht="14.65" customHeight="1" x14ac:dyDescent="0.25">
      <c r="B102" s="145">
        <v>93</v>
      </c>
      <c r="C102" s="141"/>
      <c r="D102" s="61"/>
      <c r="E102" s="61"/>
      <c r="F102" s="141"/>
      <c r="G102" s="66"/>
      <c r="H102" s="62"/>
      <c r="I102" s="63" t="str">
        <f>IFERROR(VLOOKUP(H102,Lists!B:C,2,FALSE),"")</f>
        <v/>
      </c>
      <c r="J102" s="61"/>
      <c r="K102" s="62"/>
      <c r="L102" s="80" t="str">
        <f>IFERROR(INDEX('LTSS Rates'!$C$4:$C$222,MATCH('Claims Summary'!X102,'LTSS Rates'!$A$4:$A$222,0)),"")</f>
        <v/>
      </c>
      <c r="M102" s="63" t="str">
        <f>IFERROR(VLOOKUP(Z102,'LTSS Rates'!A:B,2,FALSE),"")</f>
        <v/>
      </c>
      <c r="N102" s="61"/>
      <c r="O102" s="116">
        <f>IFERROR(INDEX('LTSS Rates'!$A$3:$E$223,MATCH(Z102,'LTSS Rates'!$A$3:$A$223,0),MATCH(AA102,'LTSS Rates'!$A$3:$E$3,0)),0)</f>
        <v>0</v>
      </c>
      <c r="P102" s="64">
        <f t="shared" si="10"/>
        <v>0</v>
      </c>
      <c r="Q102" s="218"/>
      <c r="R102" s="146"/>
      <c r="S102" s="209">
        <f t="shared" si="9"/>
        <v>0</v>
      </c>
      <c r="T102" s="273"/>
      <c r="U102" s="194"/>
      <c r="V102" s="246"/>
      <c r="X102" s="54" t="str">
        <f t="shared" si="6"/>
        <v/>
      </c>
      <c r="Z102" s="54" t="str">
        <f t="shared" si="7"/>
        <v/>
      </c>
      <c r="AA102" s="54" t="str">
        <f t="shared" si="8"/>
        <v xml:space="preserve"> Rate</v>
      </c>
    </row>
    <row r="103" spans="2:27" ht="14.65" customHeight="1" x14ac:dyDescent="0.25">
      <c r="B103" s="145">
        <v>94</v>
      </c>
      <c r="C103" s="141"/>
      <c r="D103" s="61"/>
      <c r="E103" s="61"/>
      <c r="F103" s="141"/>
      <c r="G103" s="66"/>
      <c r="H103" s="62"/>
      <c r="I103" s="63" t="str">
        <f>IFERROR(VLOOKUP(H103,Lists!B:C,2,FALSE),"")</f>
        <v/>
      </c>
      <c r="J103" s="61"/>
      <c r="K103" s="62"/>
      <c r="L103" s="80" t="str">
        <f>IFERROR(INDEX('LTSS Rates'!$C$4:$C$222,MATCH('Claims Summary'!X103,'LTSS Rates'!$A$4:$A$222,0)),"")</f>
        <v/>
      </c>
      <c r="M103" s="63" t="str">
        <f>IFERROR(VLOOKUP(Z103,'LTSS Rates'!A:B,2,FALSE),"")</f>
        <v/>
      </c>
      <c r="N103" s="61"/>
      <c r="O103" s="116">
        <f>IFERROR(INDEX('LTSS Rates'!$A$3:$E$223,MATCH(Z103,'LTSS Rates'!$A$3:$A$223,0),MATCH(AA103,'LTSS Rates'!$A$3:$E$3,0)),0)</f>
        <v>0</v>
      </c>
      <c r="P103" s="64">
        <f t="shared" si="10"/>
        <v>0</v>
      </c>
      <c r="Q103" s="218"/>
      <c r="R103" s="146"/>
      <c r="S103" s="209">
        <f t="shared" si="9"/>
        <v>0</v>
      </c>
      <c r="T103" s="273"/>
      <c r="U103" s="194"/>
      <c r="V103" s="246"/>
      <c r="X103" s="54" t="str">
        <f t="shared" si="6"/>
        <v/>
      </c>
      <c r="Z103" s="54" t="str">
        <f t="shared" si="7"/>
        <v/>
      </c>
      <c r="AA103" s="54" t="str">
        <f t="shared" si="8"/>
        <v xml:space="preserve"> Rate</v>
      </c>
    </row>
    <row r="104" spans="2:27" ht="14.65" customHeight="1" x14ac:dyDescent="0.25">
      <c r="B104" s="145">
        <v>95</v>
      </c>
      <c r="C104" s="141"/>
      <c r="D104" s="61"/>
      <c r="E104" s="61"/>
      <c r="F104" s="141"/>
      <c r="G104" s="66"/>
      <c r="H104" s="62"/>
      <c r="I104" s="63" t="str">
        <f>IFERROR(VLOOKUP(H104,Lists!B:C,2,FALSE),"")</f>
        <v/>
      </c>
      <c r="J104" s="61"/>
      <c r="K104" s="62"/>
      <c r="L104" s="80" t="str">
        <f>IFERROR(INDEX('LTSS Rates'!$C$4:$C$222,MATCH('Claims Summary'!X104,'LTSS Rates'!$A$4:$A$222,0)),"")</f>
        <v/>
      </c>
      <c r="M104" s="63" t="str">
        <f>IFERROR(VLOOKUP(Z104,'LTSS Rates'!A:B,2,FALSE),"")</f>
        <v/>
      </c>
      <c r="N104" s="61"/>
      <c r="O104" s="116">
        <f>IFERROR(INDEX('LTSS Rates'!$A$3:$E$223,MATCH(Z104,'LTSS Rates'!$A$3:$A$223,0),MATCH(AA104,'LTSS Rates'!$A$3:$E$3,0)),0)</f>
        <v>0</v>
      </c>
      <c r="P104" s="64">
        <f t="shared" si="10"/>
        <v>0</v>
      </c>
      <c r="Q104" s="218"/>
      <c r="R104" s="146"/>
      <c r="S104" s="209">
        <f t="shared" si="9"/>
        <v>0</v>
      </c>
      <c r="T104" s="273"/>
      <c r="U104" s="194"/>
      <c r="V104" s="246"/>
      <c r="X104" s="54" t="str">
        <f t="shared" si="6"/>
        <v/>
      </c>
      <c r="Z104" s="54" t="str">
        <f t="shared" si="7"/>
        <v/>
      </c>
      <c r="AA104" s="54" t="str">
        <f t="shared" si="8"/>
        <v xml:space="preserve"> Rate</v>
      </c>
    </row>
    <row r="105" spans="2:27" ht="14.65" customHeight="1" x14ac:dyDescent="0.25">
      <c r="B105" s="145">
        <v>96</v>
      </c>
      <c r="C105" s="141"/>
      <c r="D105" s="61"/>
      <c r="E105" s="61"/>
      <c r="F105" s="141"/>
      <c r="G105" s="66"/>
      <c r="H105" s="62"/>
      <c r="I105" s="63" t="str">
        <f>IFERROR(VLOOKUP(H105,Lists!B:C,2,FALSE),"")</f>
        <v/>
      </c>
      <c r="J105" s="61"/>
      <c r="K105" s="62"/>
      <c r="L105" s="80" t="str">
        <f>IFERROR(INDEX('LTSS Rates'!$C$4:$C$222,MATCH('Claims Summary'!X105,'LTSS Rates'!$A$4:$A$222,0)),"")</f>
        <v/>
      </c>
      <c r="M105" s="63" t="str">
        <f>IFERROR(VLOOKUP(Z105,'LTSS Rates'!A:B,2,FALSE),"")</f>
        <v/>
      </c>
      <c r="N105" s="61"/>
      <c r="O105" s="116">
        <f>IFERROR(INDEX('LTSS Rates'!$A$3:$E$223,MATCH(Z105,'LTSS Rates'!$A$3:$A$223,0),MATCH(AA105,'LTSS Rates'!$A$3:$E$3,0)),0)</f>
        <v>0</v>
      </c>
      <c r="P105" s="64">
        <f t="shared" si="10"/>
        <v>0</v>
      </c>
      <c r="Q105" s="218"/>
      <c r="R105" s="146"/>
      <c r="S105" s="209">
        <f t="shared" si="9"/>
        <v>0</v>
      </c>
      <c r="T105" s="273"/>
      <c r="U105" s="194"/>
      <c r="V105" s="246"/>
      <c r="X105" s="54" t="str">
        <f t="shared" si="6"/>
        <v/>
      </c>
      <c r="Z105" s="54" t="str">
        <f t="shared" si="7"/>
        <v/>
      </c>
      <c r="AA105" s="54" t="str">
        <f t="shared" si="8"/>
        <v xml:space="preserve"> Rate</v>
      </c>
    </row>
    <row r="106" spans="2:27" ht="14.65" customHeight="1" x14ac:dyDescent="0.25">
      <c r="B106" s="145">
        <v>97</v>
      </c>
      <c r="C106" s="141"/>
      <c r="D106" s="61"/>
      <c r="E106" s="61"/>
      <c r="F106" s="141"/>
      <c r="G106" s="66"/>
      <c r="H106" s="62"/>
      <c r="I106" s="63" t="str">
        <f>IFERROR(VLOOKUP(H106,Lists!B:C,2,FALSE),"")</f>
        <v/>
      </c>
      <c r="J106" s="61"/>
      <c r="K106" s="62"/>
      <c r="L106" s="80" t="str">
        <f>IFERROR(INDEX('LTSS Rates'!$C$4:$C$222,MATCH('Claims Summary'!X106,'LTSS Rates'!$A$4:$A$222,0)),"")</f>
        <v/>
      </c>
      <c r="M106" s="63" t="str">
        <f>IFERROR(VLOOKUP(Z106,'LTSS Rates'!A:B,2,FALSE),"")</f>
        <v/>
      </c>
      <c r="N106" s="61"/>
      <c r="O106" s="116">
        <f>IFERROR(INDEX('LTSS Rates'!$A$3:$E$223,MATCH(Z106,'LTSS Rates'!$A$3:$A$223,0),MATCH(AA106,'LTSS Rates'!$A$3:$E$3,0)),0)</f>
        <v>0</v>
      </c>
      <c r="P106" s="64">
        <f t="shared" si="10"/>
        <v>0</v>
      </c>
      <c r="Q106" s="218"/>
      <c r="R106" s="146"/>
      <c r="S106" s="209">
        <f t="shared" si="9"/>
        <v>0</v>
      </c>
      <c r="T106" s="273"/>
      <c r="U106" s="194"/>
      <c r="V106" s="246"/>
      <c r="X106" s="54" t="str">
        <f t="shared" si="6"/>
        <v/>
      </c>
      <c r="Z106" s="54" t="str">
        <f t="shared" si="7"/>
        <v/>
      </c>
      <c r="AA106" s="54" t="str">
        <f t="shared" si="8"/>
        <v xml:space="preserve"> Rate</v>
      </c>
    </row>
    <row r="107" spans="2:27" ht="14.65" customHeight="1" x14ac:dyDescent="0.25">
      <c r="B107" s="145">
        <v>98</v>
      </c>
      <c r="C107" s="141"/>
      <c r="D107" s="61"/>
      <c r="E107" s="61"/>
      <c r="F107" s="141"/>
      <c r="G107" s="66"/>
      <c r="H107" s="62"/>
      <c r="I107" s="63" t="str">
        <f>IFERROR(VLOOKUP(H107,Lists!B:C,2,FALSE),"")</f>
        <v/>
      </c>
      <c r="J107" s="61"/>
      <c r="K107" s="62"/>
      <c r="L107" s="80" t="str">
        <f>IFERROR(INDEX('LTSS Rates'!$C$4:$C$222,MATCH('Claims Summary'!X107,'LTSS Rates'!$A$4:$A$222,0)),"")</f>
        <v/>
      </c>
      <c r="M107" s="63" t="str">
        <f>IFERROR(VLOOKUP(Z107,'LTSS Rates'!A:B,2,FALSE),"")</f>
        <v/>
      </c>
      <c r="N107" s="61"/>
      <c r="O107" s="116">
        <f>IFERROR(INDEX('LTSS Rates'!$A$3:$E$223,MATCH(Z107,'LTSS Rates'!$A$3:$A$223,0),MATCH(AA107,'LTSS Rates'!$A$3:$E$3,0)),0)</f>
        <v>0</v>
      </c>
      <c r="P107" s="64">
        <f t="shared" si="10"/>
        <v>0</v>
      </c>
      <c r="Q107" s="218"/>
      <c r="R107" s="146"/>
      <c r="S107" s="209">
        <f t="shared" si="9"/>
        <v>0</v>
      </c>
      <c r="T107" s="273"/>
      <c r="U107" s="194"/>
      <c r="V107" s="246"/>
      <c r="X107" s="54" t="str">
        <f t="shared" si="6"/>
        <v/>
      </c>
      <c r="Z107" s="54" t="str">
        <f t="shared" si="7"/>
        <v/>
      </c>
      <c r="AA107" s="54" t="str">
        <f t="shared" si="8"/>
        <v xml:space="preserve"> Rate</v>
      </c>
    </row>
    <row r="108" spans="2:27" ht="14.65" customHeight="1" x14ac:dyDescent="0.25">
      <c r="B108" s="145">
        <v>99</v>
      </c>
      <c r="C108" s="141"/>
      <c r="D108" s="61"/>
      <c r="E108" s="61"/>
      <c r="F108" s="141"/>
      <c r="G108" s="66"/>
      <c r="H108" s="62"/>
      <c r="I108" s="63" t="str">
        <f>IFERROR(VLOOKUP(H108,Lists!B:C,2,FALSE),"")</f>
        <v/>
      </c>
      <c r="J108" s="61"/>
      <c r="K108" s="62"/>
      <c r="L108" s="80" t="str">
        <f>IFERROR(INDEX('LTSS Rates'!$C$4:$C$222,MATCH('Claims Summary'!X108,'LTSS Rates'!$A$4:$A$222,0)),"")</f>
        <v/>
      </c>
      <c r="M108" s="63" t="str">
        <f>IFERROR(VLOOKUP(Z108,'LTSS Rates'!A:B,2,FALSE),"")</f>
        <v/>
      </c>
      <c r="N108" s="61"/>
      <c r="O108" s="116">
        <f>IFERROR(INDEX('LTSS Rates'!$A$3:$E$223,MATCH(Z108,'LTSS Rates'!$A$3:$A$223,0),MATCH(AA108,'LTSS Rates'!$A$3:$E$3,0)),0)</f>
        <v>0</v>
      </c>
      <c r="P108" s="64">
        <f t="shared" si="10"/>
        <v>0</v>
      </c>
      <c r="Q108" s="218"/>
      <c r="R108" s="146"/>
      <c r="S108" s="209">
        <f t="shared" si="9"/>
        <v>0</v>
      </c>
      <c r="T108" s="273"/>
      <c r="U108" s="194"/>
      <c r="V108" s="246"/>
      <c r="X108" s="54" t="str">
        <f t="shared" si="6"/>
        <v/>
      </c>
      <c r="Z108" s="54" t="str">
        <f t="shared" si="7"/>
        <v/>
      </c>
      <c r="AA108" s="54" t="str">
        <f t="shared" si="8"/>
        <v xml:space="preserve"> Rate</v>
      </c>
    </row>
    <row r="109" spans="2:27" ht="14.65" customHeight="1" x14ac:dyDescent="0.25">
      <c r="B109" s="145">
        <v>100</v>
      </c>
      <c r="C109" s="141"/>
      <c r="D109" s="61"/>
      <c r="E109" s="61"/>
      <c r="F109" s="141"/>
      <c r="G109" s="66"/>
      <c r="H109" s="62"/>
      <c r="I109" s="63" t="str">
        <f>IFERROR(VLOOKUP(H109,Lists!B:C,2,FALSE),"")</f>
        <v/>
      </c>
      <c r="J109" s="61"/>
      <c r="K109" s="62"/>
      <c r="L109" s="80" t="str">
        <f>IFERROR(INDEX('LTSS Rates'!$C$4:$C$222,MATCH('Claims Summary'!X109,'LTSS Rates'!$A$4:$A$222,0)),"")</f>
        <v/>
      </c>
      <c r="M109" s="63" t="str">
        <f>IFERROR(VLOOKUP(Z109,'LTSS Rates'!A:B,2,FALSE),"")</f>
        <v/>
      </c>
      <c r="N109" s="61"/>
      <c r="O109" s="116">
        <f>IFERROR(INDEX('LTSS Rates'!$A$3:$E$223,MATCH(Z109,'LTSS Rates'!$A$3:$A$223,0),MATCH(AA109,'LTSS Rates'!$A$3:$E$3,0)),0)</f>
        <v>0</v>
      </c>
      <c r="P109" s="64">
        <f t="shared" si="10"/>
        <v>0</v>
      </c>
      <c r="Q109" s="218"/>
      <c r="R109" s="146"/>
      <c r="S109" s="209">
        <f t="shared" si="9"/>
        <v>0</v>
      </c>
      <c r="T109" s="273"/>
      <c r="U109" s="194"/>
      <c r="V109" s="246"/>
      <c r="X109" s="54" t="str">
        <f t="shared" si="6"/>
        <v/>
      </c>
      <c r="Z109" s="54" t="str">
        <f t="shared" si="7"/>
        <v/>
      </c>
      <c r="AA109" s="54" t="str">
        <f t="shared" si="8"/>
        <v xml:space="preserve"> Rate</v>
      </c>
    </row>
    <row r="110" spans="2:27" ht="14.65" customHeight="1" x14ac:dyDescent="0.25">
      <c r="B110" s="145">
        <v>101</v>
      </c>
      <c r="C110" s="141"/>
      <c r="D110" s="61"/>
      <c r="E110" s="61"/>
      <c r="F110" s="141"/>
      <c r="G110" s="66"/>
      <c r="H110" s="62"/>
      <c r="I110" s="63" t="str">
        <f>IFERROR(VLOOKUP(H110,Lists!B:C,2,FALSE),"")</f>
        <v/>
      </c>
      <c r="J110" s="61"/>
      <c r="K110" s="62"/>
      <c r="L110" s="80" t="str">
        <f>IFERROR(INDEX('LTSS Rates'!$C$4:$C$222,MATCH('Claims Summary'!X110,'LTSS Rates'!$A$4:$A$222,0)),"")</f>
        <v/>
      </c>
      <c r="M110" s="63" t="str">
        <f>IFERROR(VLOOKUP(Z110,'LTSS Rates'!A:B,2,FALSE),"")</f>
        <v/>
      </c>
      <c r="N110" s="61"/>
      <c r="O110" s="116">
        <f>IFERROR(INDEX('LTSS Rates'!$A$3:$E$223,MATCH(Z110,'LTSS Rates'!$A$3:$A$223,0),MATCH(AA110,'LTSS Rates'!$A$3:$E$3,0)),0)</f>
        <v>0</v>
      </c>
      <c r="P110" s="64">
        <f t="shared" ref="P110:P173" si="11">IFERROR(N110*O110,0)</f>
        <v>0</v>
      </c>
      <c r="Q110" s="218"/>
      <c r="R110" s="146"/>
      <c r="S110" s="209">
        <f t="shared" si="9"/>
        <v>0</v>
      </c>
      <c r="T110" s="273"/>
      <c r="U110" s="194"/>
      <c r="V110" s="246"/>
      <c r="X110" s="54" t="str">
        <f t="shared" si="6"/>
        <v/>
      </c>
      <c r="Z110" s="54" t="str">
        <f t="shared" si="7"/>
        <v/>
      </c>
      <c r="AA110" s="54" t="str">
        <f t="shared" si="8"/>
        <v xml:space="preserve"> Rate</v>
      </c>
    </row>
    <row r="111" spans="2:27" ht="14.65" customHeight="1" x14ac:dyDescent="0.25">
      <c r="B111" s="145">
        <v>102</v>
      </c>
      <c r="C111" s="141"/>
      <c r="D111" s="61"/>
      <c r="E111" s="61"/>
      <c r="F111" s="141"/>
      <c r="G111" s="66"/>
      <c r="H111" s="62"/>
      <c r="I111" s="63" t="str">
        <f>IFERROR(VLOOKUP(H111,Lists!B:C,2,FALSE),"")</f>
        <v/>
      </c>
      <c r="J111" s="61"/>
      <c r="K111" s="62"/>
      <c r="L111" s="80" t="str">
        <f>IFERROR(INDEX('LTSS Rates'!$C$4:$C$222,MATCH('Claims Summary'!X111,'LTSS Rates'!$A$4:$A$222,0)),"")</f>
        <v/>
      </c>
      <c r="M111" s="63" t="str">
        <f>IFERROR(VLOOKUP(Z111,'LTSS Rates'!A:B,2,FALSE),"")</f>
        <v/>
      </c>
      <c r="N111" s="61"/>
      <c r="O111" s="116">
        <f>IFERROR(INDEX('LTSS Rates'!$A$3:$E$223,MATCH(Z111,'LTSS Rates'!$A$3:$A$223,0),MATCH(AA111,'LTSS Rates'!$A$3:$E$3,0)),0)</f>
        <v>0</v>
      </c>
      <c r="P111" s="64">
        <f t="shared" si="11"/>
        <v>0</v>
      </c>
      <c r="Q111" s="218"/>
      <c r="R111" s="146"/>
      <c r="S111" s="209">
        <f t="shared" si="9"/>
        <v>0</v>
      </c>
      <c r="T111" s="273"/>
      <c r="U111" s="194"/>
      <c r="V111" s="246"/>
      <c r="X111" s="54" t="str">
        <f t="shared" si="6"/>
        <v/>
      </c>
      <c r="Z111" s="54" t="str">
        <f t="shared" si="7"/>
        <v/>
      </c>
      <c r="AA111" s="54" t="str">
        <f t="shared" si="8"/>
        <v xml:space="preserve"> Rate</v>
      </c>
    </row>
    <row r="112" spans="2:27" ht="14.65" customHeight="1" x14ac:dyDescent="0.25">
      <c r="B112" s="145">
        <v>103</v>
      </c>
      <c r="C112" s="141"/>
      <c r="D112" s="61"/>
      <c r="E112" s="61"/>
      <c r="F112" s="141"/>
      <c r="G112" s="66"/>
      <c r="H112" s="62"/>
      <c r="I112" s="63" t="str">
        <f>IFERROR(VLOOKUP(H112,Lists!B:C,2,FALSE),"")</f>
        <v/>
      </c>
      <c r="J112" s="61"/>
      <c r="K112" s="62"/>
      <c r="L112" s="80" t="str">
        <f>IFERROR(INDEX('LTSS Rates'!$C$4:$C$222,MATCH('Claims Summary'!X112,'LTSS Rates'!$A$4:$A$222,0)),"")</f>
        <v/>
      </c>
      <c r="M112" s="63" t="str">
        <f>IFERROR(VLOOKUP(Z112,'LTSS Rates'!A:B,2,FALSE),"")</f>
        <v/>
      </c>
      <c r="N112" s="61"/>
      <c r="O112" s="116">
        <f>IFERROR(INDEX('LTSS Rates'!$A$3:$E$223,MATCH(Z112,'LTSS Rates'!$A$3:$A$223,0),MATCH(AA112,'LTSS Rates'!$A$3:$E$3,0)),0)</f>
        <v>0</v>
      </c>
      <c r="P112" s="64">
        <f t="shared" si="11"/>
        <v>0</v>
      </c>
      <c r="Q112" s="218"/>
      <c r="R112" s="146"/>
      <c r="S112" s="209">
        <f t="shared" si="9"/>
        <v>0</v>
      </c>
      <c r="T112" s="273"/>
      <c r="U112" s="194"/>
      <c r="V112" s="246"/>
      <c r="X112" s="54" t="str">
        <f t="shared" si="6"/>
        <v/>
      </c>
      <c r="Z112" s="54" t="str">
        <f t="shared" si="7"/>
        <v/>
      </c>
      <c r="AA112" s="54" t="str">
        <f t="shared" si="8"/>
        <v xml:space="preserve"> Rate</v>
      </c>
    </row>
    <row r="113" spans="2:27" ht="14.65" customHeight="1" x14ac:dyDescent="0.25">
      <c r="B113" s="145">
        <v>104</v>
      </c>
      <c r="C113" s="141"/>
      <c r="D113" s="61"/>
      <c r="E113" s="61"/>
      <c r="F113" s="141"/>
      <c r="G113" s="66"/>
      <c r="H113" s="62"/>
      <c r="I113" s="63" t="str">
        <f>IFERROR(VLOOKUP(H113,Lists!B:C,2,FALSE),"")</f>
        <v/>
      </c>
      <c r="J113" s="61"/>
      <c r="K113" s="62"/>
      <c r="L113" s="80" t="str">
        <f>IFERROR(INDEX('LTSS Rates'!$C$4:$C$222,MATCH('Claims Summary'!X113,'LTSS Rates'!$A$4:$A$222,0)),"")</f>
        <v/>
      </c>
      <c r="M113" s="63" t="str">
        <f>IFERROR(VLOOKUP(Z113,'LTSS Rates'!A:B,2,FALSE),"")</f>
        <v/>
      </c>
      <c r="N113" s="61"/>
      <c r="O113" s="116">
        <f>IFERROR(INDEX('LTSS Rates'!$A$3:$E$223,MATCH(Z113,'LTSS Rates'!$A$3:$A$223,0),MATCH(AA113,'LTSS Rates'!$A$3:$E$3,0)),0)</f>
        <v>0</v>
      </c>
      <c r="P113" s="64">
        <f t="shared" si="11"/>
        <v>0</v>
      </c>
      <c r="Q113" s="218"/>
      <c r="R113" s="146"/>
      <c r="S113" s="209">
        <f t="shared" si="9"/>
        <v>0</v>
      </c>
      <c r="T113" s="273"/>
      <c r="U113" s="194"/>
      <c r="V113" s="246"/>
      <c r="X113" s="54" t="str">
        <f t="shared" si="6"/>
        <v/>
      </c>
      <c r="Z113" s="54" t="str">
        <f t="shared" si="7"/>
        <v/>
      </c>
      <c r="AA113" s="54" t="str">
        <f t="shared" si="8"/>
        <v xml:space="preserve"> Rate</v>
      </c>
    </row>
    <row r="114" spans="2:27" ht="14.65" customHeight="1" x14ac:dyDescent="0.25">
      <c r="B114" s="145">
        <v>105</v>
      </c>
      <c r="C114" s="141"/>
      <c r="D114" s="61"/>
      <c r="E114" s="61"/>
      <c r="F114" s="141"/>
      <c r="G114" s="66"/>
      <c r="H114" s="62"/>
      <c r="I114" s="63" t="str">
        <f>IFERROR(VLOOKUP(H114,Lists!B:C,2,FALSE),"")</f>
        <v/>
      </c>
      <c r="J114" s="61"/>
      <c r="K114" s="62"/>
      <c r="L114" s="80" t="str">
        <f>IFERROR(INDEX('LTSS Rates'!$C$4:$C$222,MATCH('Claims Summary'!X114,'LTSS Rates'!$A$4:$A$222,0)),"")</f>
        <v/>
      </c>
      <c r="M114" s="63" t="str">
        <f>IFERROR(VLOOKUP(Z114,'LTSS Rates'!A:B,2,FALSE),"")</f>
        <v/>
      </c>
      <c r="N114" s="61"/>
      <c r="O114" s="116">
        <f>IFERROR(INDEX('LTSS Rates'!$A$3:$E$223,MATCH(Z114,'LTSS Rates'!$A$3:$A$223,0),MATCH(AA114,'LTSS Rates'!$A$3:$E$3,0)),0)</f>
        <v>0</v>
      </c>
      <c r="P114" s="64">
        <f t="shared" si="11"/>
        <v>0</v>
      </c>
      <c r="Q114" s="218"/>
      <c r="R114" s="146"/>
      <c r="S114" s="209">
        <f t="shared" si="9"/>
        <v>0</v>
      </c>
      <c r="T114" s="273"/>
      <c r="U114" s="194"/>
      <c r="V114" s="246"/>
      <c r="X114" s="54" t="str">
        <f t="shared" si="6"/>
        <v/>
      </c>
      <c r="Z114" s="54" t="str">
        <f t="shared" si="7"/>
        <v/>
      </c>
      <c r="AA114" s="54" t="str">
        <f t="shared" si="8"/>
        <v xml:space="preserve"> Rate</v>
      </c>
    </row>
    <row r="115" spans="2:27" ht="14.65" customHeight="1" x14ac:dyDescent="0.25">
      <c r="B115" s="145">
        <v>106</v>
      </c>
      <c r="C115" s="141"/>
      <c r="D115" s="61"/>
      <c r="E115" s="61"/>
      <c r="F115" s="141"/>
      <c r="G115" s="66"/>
      <c r="H115" s="62"/>
      <c r="I115" s="63" t="str">
        <f>IFERROR(VLOOKUP(H115,Lists!B:C,2,FALSE),"")</f>
        <v/>
      </c>
      <c r="J115" s="61"/>
      <c r="K115" s="62"/>
      <c r="L115" s="80" t="str">
        <f>IFERROR(INDEX('LTSS Rates'!$C$4:$C$222,MATCH('Claims Summary'!X115,'LTSS Rates'!$A$4:$A$222,0)),"")</f>
        <v/>
      </c>
      <c r="M115" s="63" t="str">
        <f>IFERROR(VLOOKUP(Z115,'LTSS Rates'!A:B,2,FALSE),"")</f>
        <v/>
      </c>
      <c r="N115" s="61"/>
      <c r="O115" s="116">
        <f>IFERROR(INDEX('LTSS Rates'!$A$3:$E$223,MATCH(Z115,'LTSS Rates'!$A$3:$A$223,0),MATCH(AA115,'LTSS Rates'!$A$3:$E$3,0)),0)</f>
        <v>0</v>
      </c>
      <c r="P115" s="64">
        <f t="shared" si="11"/>
        <v>0</v>
      </c>
      <c r="Q115" s="218"/>
      <c r="R115" s="146"/>
      <c r="S115" s="209">
        <f t="shared" si="9"/>
        <v>0</v>
      </c>
      <c r="T115" s="273"/>
      <c r="U115" s="194"/>
      <c r="V115" s="246"/>
      <c r="X115" s="54" t="str">
        <f t="shared" si="6"/>
        <v/>
      </c>
      <c r="Z115" s="54" t="str">
        <f t="shared" si="7"/>
        <v/>
      </c>
      <c r="AA115" s="54" t="str">
        <f t="shared" si="8"/>
        <v xml:space="preserve"> Rate</v>
      </c>
    </row>
    <row r="116" spans="2:27" ht="14.65" customHeight="1" x14ac:dyDescent="0.25">
      <c r="B116" s="145">
        <v>107</v>
      </c>
      <c r="C116" s="141"/>
      <c r="D116" s="61"/>
      <c r="E116" s="61"/>
      <c r="F116" s="141"/>
      <c r="G116" s="66"/>
      <c r="H116" s="62"/>
      <c r="I116" s="63" t="str">
        <f>IFERROR(VLOOKUP(H116,Lists!B:C,2,FALSE),"")</f>
        <v/>
      </c>
      <c r="J116" s="61"/>
      <c r="K116" s="62"/>
      <c r="L116" s="80" t="str">
        <f>IFERROR(INDEX('LTSS Rates'!$C$4:$C$222,MATCH('Claims Summary'!X116,'LTSS Rates'!$A$4:$A$222,0)),"")</f>
        <v/>
      </c>
      <c r="M116" s="63" t="str">
        <f>IFERROR(VLOOKUP(Z116,'LTSS Rates'!A:B,2,FALSE),"")</f>
        <v/>
      </c>
      <c r="N116" s="61"/>
      <c r="O116" s="116">
        <f>IFERROR(INDEX('LTSS Rates'!$A$3:$E$223,MATCH(Z116,'LTSS Rates'!$A$3:$A$223,0),MATCH(AA116,'LTSS Rates'!$A$3:$E$3,0)),0)</f>
        <v>0</v>
      </c>
      <c r="P116" s="64">
        <f t="shared" si="11"/>
        <v>0</v>
      </c>
      <c r="Q116" s="218"/>
      <c r="R116" s="146"/>
      <c r="S116" s="209">
        <f t="shared" si="9"/>
        <v>0</v>
      </c>
      <c r="T116" s="273"/>
      <c r="U116" s="194"/>
      <c r="V116" s="246"/>
      <c r="X116" s="54" t="str">
        <f t="shared" si="6"/>
        <v/>
      </c>
      <c r="Z116" s="54" t="str">
        <f t="shared" si="7"/>
        <v/>
      </c>
      <c r="AA116" s="54" t="str">
        <f t="shared" si="8"/>
        <v xml:space="preserve"> Rate</v>
      </c>
    </row>
    <row r="117" spans="2:27" ht="14.65" customHeight="1" x14ac:dyDescent="0.25">
      <c r="B117" s="145">
        <v>108</v>
      </c>
      <c r="C117" s="141"/>
      <c r="D117" s="61"/>
      <c r="E117" s="61"/>
      <c r="F117" s="141"/>
      <c r="G117" s="66"/>
      <c r="H117" s="62"/>
      <c r="I117" s="63" t="str">
        <f>IFERROR(VLOOKUP(H117,Lists!B:C,2,FALSE),"")</f>
        <v/>
      </c>
      <c r="J117" s="61"/>
      <c r="K117" s="62"/>
      <c r="L117" s="80" t="str">
        <f>IFERROR(INDEX('LTSS Rates'!$C$4:$C$222,MATCH('Claims Summary'!X117,'LTSS Rates'!$A$4:$A$222,0)),"")</f>
        <v/>
      </c>
      <c r="M117" s="63" t="str">
        <f>IFERROR(VLOOKUP(Z117,'LTSS Rates'!A:B,2,FALSE),"")</f>
        <v/>
      </c>
      <c r="N117" s="61"/>
      <c r="O117" s="116">
        <f>IFERROR(INDEX('LTSS Rates'!$A$3:$E$223,MATCH(Z117,'LTSS Rates'!$A$3:$A$223,0),MATCH(AA117,'LTSS Rates'!$A$3:$E$3,0)),0)</f>
        <v>0</v>
      </c>
      <c r="P117" s="64">
        <f t="shared" si="11"/>
        <v>0</v>
      </c>
      <c r="Q117" s="218"/>
      <c r="R117" s="146"/>
      <c r="S117" s="209">
        <f t="shared" si="9"/>
        <v>0</v>
      </c>
      <c r="T117" s="273"/>
      <c r="U117" s="194"/>
      <c r="V117" s="246"/>
      <c r="X117" s="54" t="str">
        <f t="shared" si="6"/>
        <v/>
      </c>
      <c r="Z117" s="54" t="str">
        <f t="shared" si="7"/>
        <v/>
      </c>
      <c r="AA117" s="54" t="str">
        <f t="shared" si="8"/>
        <v xml:space="preserve"> Rate</v>
      </c>
    </row>
    <row r="118" spans="2:27" ht="14.65" customHeight="1" x14ac:dyDescent="0.25">
      <c r="B118" s="145">
        <v>109</v>
      </c>
      <c r="C118" s="141"/>
      <c r="D118" s="61"/>
      <c r="E118" s="61"/>
      <c r="F118" s="141"/>
      <c r="G118" s="66"/>
      <c r="H118" s="62"/>
      <c r="I118" s="63" t="str">
        <f>IFERROR(VLOOKUP(H118,Lists!B:C,2,FALSE),"")</f>
        <v/>
      </c>
      <c r="J118" s="61"/>
      <c r="K118" s="62"/>
      <c r="L118" s="80" t="str">
        <f>IFERROR(INDEX('LTSS Rates'!$C$4:$C$222,MATCH('Claims Summary'!X118,'LTSS Rates'!$A$4:$A$222,0)),"")</f>
        <v/>
      </c>
      <c r="M118" s="63" t="str">
        <f>IFERROR(VLOOKUP(Z118,'LTSS Rates'!A:B,2,FALSE),"")</f>
        <v/>
      </c>
      <c r="N118" s="61"/>
      <c r="O118" s="116">
        <f>IFERROR(INDEX('LTSS Rates'!$A$3:$E$223,MATCH(Z118,'LTSS Rates'!$A$3:$A$223,0),MATCH(AA118,'LTSS Rates'!$A$3:$E$3,0)),0)</f>
        <v>0</v>
      </c>
      <c r="P118" s="64">
        <f t="shared" si="11"/>
        <v>0</v>
      </c>
      <c r="Q118" s="218"/>
      <c r="R118" s="146"/>
      <c r="S118" s="209">
        <f t="shared" si="9"/>
        <v>0</v>
      </c>
      <c r="T118" s="273"/>
      <c r="U118" s="194"/>
      <c r="V118" s="246"/>
      <c r="X118" s="54" t="str">
        <f t="shared" si="6"/>
        <v/>
      </c>
      <c r="Z118" s="54" t="str">
        <f t="shared" si="7"/>
        <v/>
      </c>
      <c r="AA118" s="54" t="str">
        <f t="shared" si="8"/>
        <v xml:space="preserve"> Rate</v>
      </c>
    </row>
    <row r="119" spans="2:27" ht="14.65" customHeight="1" x14ac:dyDescent="0.25">
      <c r="B119" s="145">
        <v>110</v>
      </c>
      <c r="C119" s="141"/>
      <c r="D119" s="61"/>
      <c r="E119" s="61"/>
      <c r="F119" s="141"/>
      <c r="G119" s="66"/>
      <c r="H119" s="62"/>
      <c r="I119" s="63" t="str">
        <f>IFERROR(VLOOKUP(H119,Lists!B:C,2,FALSE),"")</f>
        <v/>
      </c>
      <c r="J119" s="61"/>
      <c r="K119" s="62"/>
      <c r="L119" s="80" t="str">
        <f>IFERROR(INDEX('LTSS Rates'!$C$4:$C$222,MATCH('Claims Summary'!X119,'LTSS Rates'!$A$4:$A$222,0)),"")</f>
        <v/>
      </c>
      <c r="M119" s="63" t="str">
        <f>IFERROR(VLOOKUP(Z119,'LTSS Rates'!A:B,2,FALSE),"")</f>
        <v/>
      </c>
      <c r="N119" s="61"/>
      <c r="O119" s="116">
        <f>IFERROR(INDEX('LTSS Rates'!$A$3:$E$223,MATCH(Z119,'LTSS Rates'!$A$3:$A$223,0),MATCH(AA119,'LTSS Rates'!$A$3:$E$3,0)),0)</f>
        <v>0</v>
      </c>
      <c r="P119" s="64">
        <f t="shared" si="11"/>
        <v>0</v>
      </c>
      <c r="Q119" s="218"/>
      <c r="R119" s="146"/>
      <c r="S119" s="209">
        <f t="shared" si="9"/>
        <v>0</v>
      </c>
      <c r="T119" s="273"/>
      <c r="U119" s="194"/>
      <c r="V119" s="246"/>
      <c r="X119" s="54" t="str">
        <f t="shared" si="6"/>
        <v/>
      </c>
      <c r="Z119" s="54" t="str">
        <f t="shared" si="7"/>
        <v/>
      </c>
      <c r="AA119" s="54" t="str">
        <f t="shared" si="8"/>
        <v xml:space="preserve"> Rate</v>
      </c>
    </row>
    <row r="120" spans="2:27" ht="14.65" customHeight="1" x14ac:dyDescent="0.25">
      <c r="B120" s="145">
        <v>111</v>
      </c>
      <c r="C120" s="141"/>
      <c r="D120" s="61"/>
      <c r="E120" s="61"/>
      <c r="F120" s="141"/>
      <c r="G120" s="66"/>
      <c r="H120" s="62"/>
      <c r="I120" s="63" t="str">
        <f>IFERROR(VLOOKUP(H120,Lists!B:C,2,FALSE),"")</f>
        <v/>
      </c>
      <c r="J120" s="61"/>
      <c r="K120" s="62"/>
      <c r="L120" s="80" t="str">
        <f>IFERROR(INDEX('LTSS Rates'!$C$4:$C$222,MATCH('Claims Summary'!X120,'LTSS Rates'!$A$4:$A$222,0)),"")</f>
        <v/>
      </c>
      <c r="M120" s="63" t="str">
        <f>IFERROR(VLOOKUP(Z120,'LTSS Rates'!A:B,2,FALSE),"")</f>
        <v/>
      </c>
      <c r="N120" s="61"/>
      <c r="O120" s="116">
        <f>IFERROR(INDEX('LTSS Rates'!$A$3:$E$223,MATCH(Z120,'LTSS Rates'!$A$3:$A$223,0),MATCH(AA120,'LTSS Rates'!$A$3:$E$3,0)),0)</f>
        <v>0</v>
      </c>
      <c r="P120" s="64">
        <f t="shared" si="11"/>
        <v>0</v>
      </c>
      <c r="Q120" s="218"/>
      <c r="R120" s="146"/>
      <c r="S120" s="209">
        <f t="shared" si="9"/>
        <v>0</v>
      </c>
      <c r="T120" s="273"/>
      <c r="U120" s="194"/>
      <c r="V120" s="246"/>
      <c r="X120" s="54" t="str">
        <f t="shared" si="6"/>
        <v/>
      </c>
      <c r="Z120" s="54" t="str">
        <f t="shared" si="7"/>
        <v/>
      </c>
      <c r="AA120" s="54" t="str">
        <f t="shared" si="8"/>
        <v xml:space="preserve"> Rate</v>
      </c>
    </row>
    <row r="121" spans="2:27" ht="14.65" customHeight="1" x14ac:dyDescent="0.25">
      <c r="B121" s="145">
        <v>112</v>
      </c>
      <c r="C121" s="141"/>
      <c r="D121" s="61"/>
      <c r="E121" s="61"/>
      <c r="F121" s="141"/>
      <c r="G121" s="66"/>
      <c r="H121" s="62"/>
      <c r="I121" s="63" t="str">
        <f>IFERROR(VLOOKUP(H121,Lists!B:C,2,FALSE),"")</f>
        <v/>
      </c>
      <c r="J121" s="61"/>
      <c r="K121" s="62"/>
      <c r="L121" s="80" t="str">
        <f>IFERROR(INDEX('LTSS Rates'!$C$4:$C$222,MATCH('Claims Summary'!X121,'LTSS Rates'!$A$4:$A$222,0)),"")</f>
        <v/>
      </c>
      <c r="M121" s="63" t="str">
        <f>IFERROR(VLOOKUP(Z121,'LTSS Rates'!A:B,2,FALSE),"")</f>
        <v/>
      </c>
      <c r="N121" s="61"/>
      <c r="O121" s="116">
        <f>IFERROR(INDEX('LTSS Rates'!$A$3:$E$223,MATCH(Z121,'LTSS Rates'!$A$3:$A$223,0),MATCH(AA121,'LTSS Rates'!$A$3:$E$3,0)),0)</f>
        <v>0</v>
      </c>
      <c r="P121" s="64">
        <f t="shared" si="11"/>
        <v>0</v>
      </c>
      <c r="Q121" s="218"/>
      <c r="R121" s="146"/>
      <c r="S121" s="209">
        <f t="shared" si="9"/>
        <v>0</v>
      </c>
      <c r="T121" s="273"/>
      <c r="U121" s="194"/>
      <c r="V121" s="246"/>
      <c r="X121" s="54" t="str">
        <f t="shared" si="6"/>
        <v/>
      </c>
      <c r="Z121" s="54" t="str">
        <f t="shared" si="7"/>
        <v/>
      </c>
      <c r="AA121" s="54" t="str">
        <f t="shared" si="8"/>
        <v xml:space="preserve"> Rate</v>
      </c>
    </row>
    <row r="122" spans="2:27" ht="14.65" customHeight="1" x14ac:dyDescent="0.25">
      <c r="B122" s="145">
        <v>113</v>
      </c>
      <c r="C122" s="141"/>
      <c r="D122" s="61"/>
      <c r="E122" s="61"/>
      <c r="F122" s="141"/>
      <c r="G122" s="66"/>
      <c r="H122" s="62"/>
      <c r="I122" s="63" t="str">
        <f>IFERROR(VLOOKUP(H122,Lists!B:C,2,FALSE),"")</f>
        <v/>
      </c>
      <c r="J122" s="61"/>
      <c r="K122" s="62"/>
      <c r="L122" s="80" t="str">
        <f>IFERROR(INDEX('LTSS Rates'!$C$4:$C$222,MATCH('Claims Summary'!X122,'LTSS Rates'!$A$4:$A$222,0)),"")</f>
        <v/>
      </c>
      <c r="M122" s="63" t="str">
        <f>IFERROR(VLOOKUP(Z122,'LTSS Rates'!A:B,2,FALSE),"")</f>
        <v/>
      </c>
      <c r="N122" s="61"/>
      <c r="O122" s="116">
        <f>IFERROR(INDEX('LTSS Rates'!$A$3:$E$223,MATCH(Z122,'LTSS Rates'!$A$3:$A$223,0),MATCH(AA122,'LTSS Rates'!$A$3:$E$3,0)),0)</f>
        <v>0</v>
      </c>
      <c r="P122" s="64">
        <f t="shared" si="11"/>
        <v>0</v>
      </c>
      <c r="Q122" s="218"/>
      <c r="R122" s="146"/>
      <c r="S122" s="209">
        <f t="shared" si="9"/>
        <v>0</v>
      </c>
      <c r="T122" s="273"/>
      <c r="U122" s="194"/>
      <c r="V122" s="246"/>
      <c r="X122" s="54" t="str">
        <f t="shared" si="6"/>
        <v/>
      </c>
      <c r="Z122" s="54" t="str">
        <f t="shared" si="7"/>
        <v/>
      </c>
      <c r="AA122" s="54" t="str">
        <f t="shared" si="8"/>
        <v xml:space="preserve"> Rate</v>
      </c>
    </row>
    <row r="123" spans="2:27" ht="14.65" customHeight="1" x14ac:dyDescent="0.25">
      <c r="B123" s="145">
        <v>114</v>
      </c>
      <c r="C123" s="141"/>
      <c r="D123" s="61"/>
      <c r="E123" s="61"/>
      <c r="F123" s="141"/>
      <c r="G123" s="66"/>
      <c r="H123" s="62"/>
      <c r="I123" s="63" t="str">
        <f>IFERROR(VLOOKUP(H123,Lists!B:C,2,FALSE),"")</f>
        <v/>
      </c>
      <c r="J123" s="61"/>
      <c r="K123" s="62"/>
      <c r="L123" s="80" t="str">
        <f>IFERROR(INDEX('LTSS Rates'!$C$4:$C$222,MATCH('Claims Summary'!X123,'LTSS Rates'!$A$4:$A$222,0)),"")</f>
        <v/>
      </c>
      <c r="M123" s="63" t="str">
        <f>IFERROR(VLOOKUP(Z123,'LTSS Rates'!A:B,2,FALSE),"")</f>
        <v/>
      </c>
      <c r="N123" s="61"/>
      <c r="O123" s="116">
        <f>IFERROR(INDEX('LTSS Rates'!$A$3:$E$223,MATCH(Z123,'LTSS Rates'!$A$3:$A$223,0),MATCH(AA123,'LTSS Rates'!$A$3:$E$3,0)),0)</f>
        <v>0</v>
      </c>
      <c r="P123" s="64">
        <f t="shared" si="11"/>
        <v>0</v>
      </c>
      <c r="Q123" s="218"/>
      <c r="R123" s="146"/>
      <c r="S123" s="209">
        <f t="shared" si="9"/>
        <v>0</v>
      </c>
      <c r="T123" s="273"/>
      <c r="U123" s="194"/>
      <c r="V123" s="246"/>
      <c r="X123" s="54" t="str">
        <f t="shared" si="6"/>
        <v/>
      </c>
      <c r="Z123" s="54" t="str">
        <f t="shared" si="7"/>
        <v/>
      </c>
      <c r="AA123" s="54" t="str">
        <f t="shared" si="8"/>
        <v xml:space="preserve"> Rate</v>
      </c>
    </row>
    <row r="124" spans="2:27" ht="14.65" customHeight="1" x14ac:dyDescent="0.25">
      <c r="B124" s="145">
        <v>115</v>
      </c>
      <c r="C124" s="141"/>
      <c r="D124" s="61"/>
      <c r="E124" s="61"/>
      <c r="F124" s="141"/>
      <c r="G124" s="66"/>
      <c r="H124" s="62"/>
      <c r="I124" s="63" t="str">
        <f>IFERROR(VLOOKUP(H124,Lists!B:C,2,FALSE),"")</f>
        <v/>
      </c>
      <c r="J124" s="61"/>
      <c r="K124" s="62"/>
      <c r="L124" s="80" t="str">
        <f>IFERROR(INDEX('LTSS Rates'!$C$4:$C$222,MATCH('Claims Summary'!X124,'LTSS Rates'!$A$4:$A$222,0)),"")</f>
        <v/>
      </c>
      <c r="M124" s="63" t="str">
        <f>IFERROR(VLOOKUP(Z124,'LTSS Rates'!A:B,2,FALSE),"")</f>
        <v/>
      </c>
      <c r="N124" s="61"/>
      <c r="O124" s="116">
        <f>IFERROR(INDEX('LTSS Rates'!$A$3:$E$223,MATCH(Z124,'LTSS Rates'!$A$3:$A$223,0),MATCH(AA124,'LTSS Rates'!$A$3:$E$3,0)),0)</f>
        <v>0</v>
      </c>
      <c r="P124" s="64">
        <f t="shared" si="11"/>
        <v>0</v>
      </c>
      <c r="Q124" s="218"/>
      <c r="R124" s="146"/>
      <c r="S124" s="209">
        <f t="shared" si="9"/>
        <v>0</v>
      </c>
      <c r="T124" s="273"/>
      <c r="U124" s="194"/>
      <c r="V124" s="246"/>
      <c r="X124" s="54" t="str">
        <f t="shared" si="6"/>
        <v/>
      </c>
      <c r="Z124" s="54" t="str">
        <f t="shared" si="7"/>
        <v/>
      </c>
      <c r="AA124" s="54" t="str">
        <f t="shared" si="8"/>
        <v xml:space="preserve"> Rate</v>
      </c>
    </row>
    <row r="125" spans="2:27" ht="14.65" customHeight="1" x14ac:dyDescent="0.25">
      <c r="B125" s="145">
        <v>116</v>
      </c>
      <c r="C125" s="141"/>
      <c r="D125" s="61"/>
      <c r="E125" s="61"/>
      <c r="F125" s="141"/>
      <c r="G125" s="66"/>
      <c r="H125" s="62"/>
      <c r="I125" s="63" t="str">
        <f>IFERROR(VLOOKUP(H125,Lists!B:C,2,FALSE),"")</f>
        <v/>
      </c>
      <c r="J125" s="61"/>
      <c r="K125" s="62"/>
      <c r="L125" s="80" t="str">
        <f>IFERROR(INDEX('LTSS Rates'!$C$4:$C$222,MATCH('Claims Summary'!X125,'LTSS Rates'!$A$4:$A$222,0)),"")</f>
        <v/>
      </c>
      <c r="M125" s="63" t="str">
        <f>IFERROR(VLOOKUP(Z125,'LTSS Rates'!A:B,2,FALSE),"")</f>
        <v/>
      </c>
      <c r="N125" s="61"/>
      <c r="O125" s="116">
        <f>IFERROR(INDEX('LTSS Rates'!$A$3:$E$223,MATCH(Z125,'LTSS Rates'!$A$3:$A$223,0),MATCH(AA125,'LTSS Rates'!$A$3:$E$3,0)),0)</f>
        <v>0</v>
      </c>
      <c r="P125" s="64">
        <f t="shared" si="11"/>
        <v>0</v>
      </c>
      <c r="Q125" s="218"/>
      <c r="R125" s="146"/>
      <c r="S125" s="209">
        <f t="shared" si="9"/>
        <v>0</v>
      </c>
      <c r="T125" s="273"/>
      <c r="U125" s="194"/>
      <c r="V125" s="246"/>
      <c r="X125" s="54" t="str">
        <f t="shared" si="6"/>
        <v/>
      </c>
      <c r="Z125" s="54" t="str">
        <f t="shared" si="7"/>
        <v/>
      </c>
      <c r="AA125" s="54" t="str">
        <f t="shared" si="8"/>
        <v xml:space="preserve"> Rate</v>
      </c>
    </row>
    <row r="126" spans="2:27" ht="14.65" customHeight="1" x14ac:dyDescent="0.25">
      <c r="B126" s="145">
        <v>117</v>
      </c>
      <c r="C126" s="141"/>
      <c r="D126" s="61"/>
      <c r="E126" s="61"/>
      <c r="F126" s="141"/>
      <c r="G126" s="66"/>
      <c r="H126" s="62"/>
      <c r="I126" s="63" t="str">
        <f>IFERROR(VLOOKUP(H126,Lists!B:C,2,FALSE),"")</f>
        <v/>
      </c>
      <c r="J126" s="61"/>
      <c r="K126" s="62"/>
      <c r="L126" s="80" t="str">
        <f>IFERROR(INDEX('LTSS Rates'!$C$4:$C$222,MATCH('Claims Summary'!X126,'LTSS Rates'!$A$4:$A$222,0)),"")</f>
        <v/>
      </c>
      <c r="M126" s="63" t="str">
        <f>IFERROR(VLOOKUP(Z126,'LTSS Rates'!A:B,2,FALSE),"")</f>
        <v/>
      </c>
      <c r="N126" s="61"/>
      <c r="O126" s="116">
        <f>IFERROR(INDEX('LTSS Rates'!$A$3:$E$223,MATCH(Z126,'LTSS Rates'!$A$3:$A$223,0),MATCH(AA126,'LTSS Rates'!$A$3:$E$3,0)),0)</f>
        <v>0</v>
      </c>
      <c r="P126" s="64">
        <f t="shared" si="11"/>
        <v>0</v>
      </c>
      <c r="Q126" s="218"/>
      <c r="R126" s="146"/>
      <c r="S126" s="209">
        <f t="shared" si="9"/>
        <v>0</v>
      </c>
      <c r="T126" s="273"/>
      <c r="U126" s="194"/>
      <c r="V126" s="246"/>
      <c r="X126" s="54" t="str">
        <f t="shared" si="6"/>
        <v/>
      </c>
      <c r="Z126" s="54" t="str">
        <f t="shared" si="7"/>
        <v/>
      </c>
      <c r="AA126" s="54" t="str">
        <f t="shared" si="8"/>
        <v xml:space="preserve"> Rate</v>
      </c>
    </row>
    <row r="127" spans="2:27" ht="14.65" customHeight="1" x14ac:dyDescent="0.25">
      <c r="B127" s="145">
        <v>118</v>
      </c>
      <c r="C127" s="141"/>
      <c r="D127" s="61"/>
      <c r="E127" s="61"/>
      <c r="F127" s="141"/>
      <c r="G127" s="66"/>
      <c r="H127" s="62"/>
      <c r="I127" s="63" t="str">
        <f>IFERROR(VLOOKUP(H127,Lists!B:C,2,FALSE),"")</f>
        <v/>
      </c>
      <c r="J127" s="61"/>
      <c r="K127" s="62"/>
      <c r="L127" s="80" t="str">
        <f>IFERROR(INDEX('LTSS Rates'!$C$4:$C$222,MATCH('Claims Summary'!X127,'LTSS Rates'!$A$4:$A$222,0)),"")</f>
        <v/>
      </c>
      <c r="M127" s="63" t="str">
        <f>IFERROR(VLOOKUP(Z127,'LTSS Rates'!A:B,2,FALSE),"")</f>
        <v/>
      </c>
      <c r="N127" s="61"/>
      <c r="O127" s="116">
        <f>IFERROR(INDEX('LTSS Rates'!$A$3:$E$223,MATCH(Z127,'LTSS Rates'!$A$3:$A$223,0),MATCH(AA127,'LTSS Rates'!$A$3:$E$3,0)),0)</f>
        <v>0</v>
      </c>
      <c r="P127" s="64">
        <f t="shared" si="11"/>
        <v>0</v>
      </c>
      <c r="Q127" s="218"/>
      <c r="R127" s="146"/>
      <c r="S127" s="209">
        <f t="shared" si="9"/>
        <v>0</v>
      </c>
      <c r="T127" s="273"/>
      <c r="U127" s="194"/>
      <c r="V127" s="246"/>
      <c r="X127" s="54" t="str">
        <f t="shared" si="6"/>
        <v/>
      </c>
      <c r="Z127" s="54" t="str">
        <f t="shared" si="7"/>
        <v/>
      </c>
      <c r="AA127" s="54" t="str">
        <f t="shared" si="8"/>
        <v xml:space="preserve"> Rate</v>
      </c>
    </row>
    <row r="128" spans="2:27" ht="14.65" customHeight="1" x14ac:dyDescent="0.25">
      <c r="B128" s="145">
        <v>119</v>
      </c>
      <c r="C128" s="141"/>
      <c r="D128" s="61"/>
      <c r="E128" s="61"/>
      <c r="F128" s="141"/>
      <c r="G128" s="66"/>
      <c r="H128" s="62"/>
      <c r="I128" s="63" t="str">
        <f>IFERROR(VLOOKUP(H128,Lists!B:C,2,FALSE),"")</f>
        <v/>
      </c>
      <c r="J128" s="61"/>
      <c r="K128" s="62"/>
      <c r="L128" s="80" t="str">
        <f>IFERROR(INDEX('LTSS Rates'!$C$4:$C$222,MATCH('Claims Summary'!X128,'LTSS Rates'!$A$4:$A$222,0)),"")</f>
        <v/>
      </c>
      <c r="M128" s="63" t="str">
        <f>IFERROR(VLOOKUP(Z128,'LTSS Rates'!A:B,2,FALSE),"")</f>
        <v/>
      </c>
      <c r="N128" s="61"/>
      <c r="O128" s="116">
        <f>IFERROR(INDEX('LTSS Rates'!$A$3:$E$223,MATCH(Z128,'LTSS Rates'!$A$3:$A$223,0),MATCH(AA128,'LTSS Rates'!$A$3:$E$3,0)),0)</f>
        <v>0</v>
      </c>
      <c r="P128" s="64">
        <f t="shared" si="11"/>
        <v>0</v>
      </c>
      <c r="Q128" s="218"/>
      <c r="R128" s="146"/>
      <c r="S128" s="209">
        <f t="shared" si="9"/>
        <v>0</v>
      </c>
      <c r="T128" s="273"/>
      <c r="U128" s="194"/>
      <c r="V128" s="246"/>
      <c r="X128" s="54" t="str">
        <f t="shared" si="6"/>
        <v/>
      </c>
      <c r="Z128" s="54" t="str">
        <f t="shared" si="7"/>
        <v/>
      </c>
      <c r="AA128" s="54" t="str">
        <f t="shared" si="8"/>
        <v xml:space="preserve"> Rate</v>
      </c>
    </row>
    <row r="129" spans="2:27" ht="14.65" customHeight="1" x14ac:dyDescent="0.25">
      <c r="B129" s="145">
        <v>120</v>
      </c>
      <c r="C129" s="141"/>
      <c r="D129" s="61"/>
      <c r="E129" s="61"/>
      <c r="F129" s="141"/>
      <c r="G129" s="66"/>
      <c r="H129" s="62"/>
      <c r="I129" s="63" t="str">
        <f>IFERROR(VLOOKUP(H129,Lists!B:C,2,FALSE),"")</f>
        <v/>
      </c>
      <c r="J129" s="61"/>
      <c r="K129" s="62"/>
      <c r="L129" s="80" t="str">
        <f>IFERROR(INDEX('LTSS Rates'!$C$4:$C$222,MATCH('Claims Summary'!X129,'LTSS Rates'!$A$4:$A$222,0)),"")</f>
        <v/>
      </c>
      <c r="M129" s="63" t="str">
        <f>IFERROR(VLOOKUP(Z129,'LTSS Rates'!A:B,2,FALSE),"")</f>
        <v/>
      </c>
      <c r="N129" s="61"/>
      <c r="O129" s="116">
        <f>IFERROR(INDEX('LTSS Rates'!$A$3:$E$223,MATCH(Z129,'LTSS Rates'!$A$3:$A$223,0),MATCH(AA129,'LTSS Rates'!$A$3:$E$3,0)),0)</f>
        <v>0</v>
      </c>
      <c r="P129" s="64">
        <f t="shared" si="11"/>
        <v>0</v>
      </c>
      <c r="Q129" s="218"/>
      <c r="R129" s="146"/>
      <c r="S129" s="209">
        <f t="shared" si="9"/>
        <v>0</v>
      </c>
      <c r="T129" s="273"/>
      <c r="U129" s="194"/>
      <c r="V129" s="246"/>
      <c r="X129" s="54" t="str">
        <f t="shared" si="6"/>
        <v/>
      </c>
      <c r="Z129" s="54" t="str">
        <f t="shared" si="7"/>
        <v/>
      </c>
      <c r="AA129" s="54" t="str">
        <f t="shared" si="8"/>
        <v xml:space="preserve"> Rate</v>
      </c>
    </row>
    <row r="130" spans="2:27" ht="14.65" customHeight="1" x14ac:dyDescent="0.25">
      <c r="B130" s="145">
        <v>121</v>
      </c>
      <c r="C130" s="141"/>
      <c r="D130" s="61"/>
      <c r="E130" s="61"/>
      <c r="F130" s="141"/>
      <c r="G130" s="66"/>
      <c r="H130" s="62"/>
      <c r="I130" s="63" t="str">
        <f>IFERROR(VLOOKUP(H130,Lists!B:C,2,FALSE),"")</f>
        <v/>
      </c>
      <c r="J130" s="61"/>
      <c r="K130" s="62"/>
      <c r="L130" s="80" t="str">
        <f>IFERROR(INDEX('LTSS Rates'!$C$4:$C$222,MATCH('Claims Summary'!X130,'LTSS Rates'!$A$4:$A$222,0)),"")</f>
        <v/>
      </c>
      <c r="M130" s="63" t="str">
        <f>IFERROR(VLOOKUP(Z130,'LTSS Rates'!A:B,2,FALSE),"")</f>
        <v/>
      </c>
      <c r="N130" s="61"/>
      <c r="O130" s="116">
        <f>IFERROR(INDEX('LTSS Rates'!$A$3:$E$223,MATCH(Z130,'LTSS Rates'!$A$3:$A$223,0),MATCH(AA130,'LTSS Rates'!$A$3:$E$3,0)),0)</f>
        <v>0</v>
      </c>
      <c r="P130" s="64">
        <f t="shared" si="11"/>
        <v>0</v>
      </c>
      <c r="Q130" s="218"/>
      <c r="R130" s="146"/>
      <c r="S130" s="209">
        <f t="shared" si="9"/>
        <v>0</v>
      </c>
      <c r="T130" s="273"/>
      <c r="U130" s="194"/>
      <c r="V130" s="246"/>
      <c r="X130" s="54" t="str">
        <f t="shared" si="6"/>
        <v/>
      </c>
      <c r="Z130" s="54" t="str">
        <f t="shared" si="7"/>
        <v/>
      </c>
      <c r="AA130" s="54" t="str">
        <f t="shared" si="8"/>
        <v xml:space="preserve"> Rate</v>
      </c>
    </row>
    <row r="131" spans="2:27" ht="14.65" customHeight="1" x14ac:dyDescent="0.25">
      <c r="B131" s="145">
        <v>122</v>
      </c>
      <c r="C131" s="141"/>
      <c r="D131" s="61"/>
      <c r="E131" s="61"/>
      <c r="F131" s="141"/>
      <c r="G131" s="66"/>
      <c r="H131" s="62"/>
      <c r="I131" s="63" t="str">
        <f>IFERROR(VLOOKUP(H131,Lists!B:C,2,FALSE),"")</f>
        <v/>
      </c>
      <c r="J131" s="61"/>
      <c r="K131" s="62"/>
      <c r="L131" s="80" t="str">
        <f>IFERROR(INDEX('LTSS Rates'!$C$4:$C$222,MATCH('Claims Summary'!X131,'LTSS Rates'!$A$4:$A$222,0)),"")</f>
        <v/>
      </c>
      <c r="M131" s="63" t="str">
        <f>IFERROR(VLOOKUP(Z131,'LTSS Rates'!A:B,2,FALSE),"")</f>
        <v/>
      </c>
      <c r="N131" s="61"/>
      <c r="O131" s="116">
        <f>IFERROR(INDEX('LTSS Rates'!$A$3:$E$223,MATCH(Z131,'LTSS Rates'!$A$3:$A$223,0),MATCH(AA131,'LTSS Rates'!$A$3:$E$3,0)),0)</f>
        <v>0</v>
      </c>
      <c r="P131" s="64">
        <f t="shared" si="11"/>
        <v>0</v>
      </c>
      <c r="Q131" s="218"/>
      <c r="R131" s="146"/>
      <c r="S131" s="209">
        <f t="shared" si="9"/>
        <v>0</v>
      </c>
      <c r="T131" s="273"/>
      <c r="U131" s="194"/>
      <c r="V131" s="246"/>
      <c r="X131" s="54" t="str">
        <f t="shared" si="6"/>
        <v/>
      </c>
      <c r="Z131" s="54" t="str">
        <f t="shared" si="7"/>
        <v/>
      </c>
      <c r="AA131" s="54" t="str">
        <f t="shared" si="8"/>
        <v xml:space="preserve"> Rate</v>
      </c>
    </row>
    <row r="132" spans="2:27" ht="14.65" customHeight="1" x14ac:dyDescent="0.25">
      <c r="B132" s="145">
        <v>123</v>
      </c>
      <c r="C132" s="141"/>
      <c r="D132" s="61"/>
      <c r="E132" s="61"/>
      <c r="F132" s="141"/>
      <c r="G132" s="66"/>
      <c r="H132" s="62"/>
      <c r="I132" s="63" t="str">
        <f>IFERROR(VLOOKUP(H132,Lists!B:C,2,FALSE),"")</f>
        <v/>
      </c>
      <c r="J132" s="61"/>
      <c r="K132" s="62"/>
      <c r="L132" s="80" t="str">
        <f>IFERROR(INDEX('LTSS Rates'!$C$4:$C$222,MATCH('Claims Summary'!X132,'LTSS Rates'!$A$4:$A$222,0)),"")</f>
        <v/>
      </c>
      <c r="M132" s="63" t="str">
        <f>IFERROR(VLOOKUP(Z132,'LTSS Rates'!A:B,2,FALSE),"")</f>
        <v/>
      </c>
      <c r="N132" s="61"/>
      <c r="O132" s="116">
        <f>IFERROR(INDEX('LTSS Rates'!$A$3:$E$223,MATCH(Z132,'LTSS Rates'!$A$3:$A$223,0),MATCH(AA132,'LTSS Rates'!$A$3:$E$3,0)),0)</f>
        <v>0</v>
      </c>
      <c r="P132" s="64">
        <f t="shared" si="11"/>
        <v>0</v>
      </c>
      <c r="Q132" s="218"/>
      <c r="R132" s="146"/>
      <c r="S132" s="209">
        <f t="shared" si="9"/>
        <v>0</v>
      </c>
      <c r="T132" s="273"/>
      <c r="U132" s="194"/>
      <c r="V132" s="246"/>
      <c r="X132" s="54" t="str">
        <f t="shared" si="6"/>
        <v/>
      </c>
      <c r="Z132" s="54" t="str">
        <f t="shared" si="7"/>
        <v/>
      </c>
      <c r="AA132" s="54" t="str">
        <f t="shared" si="8"/>
        <v xml:space="preserve"> Rate</v>
      </c>
    </row>
    <row r="133" spans="2:27" ht="14.65" customHeight="1" x14ac:dyDescent="0.25">
      <c r="B133" s="145">
        <v>124</v>
      </c>
      <c r="C133" s="141"/>
      <c r="D133" s="61"/>
      <c r="E133" s="61"/>
      <c r="F133" s="141"/>
      <c r="G133" s="66"/>
      <c r="H133" s="62"/>
      <c r="I133" s="63" t="str">
        <f>IFERROR(VLOOKUP(H133,Lists!B:C,2,FALSE),"")</f>
        <v/>
      </c>
      <c r="J133" s="61"/>
      <c r="K133" s="62"/>
      <c r="L133" s="80" t="str">
        <f>IFERROR(INDEX('LTSS Rates'!$C$4:$C$222,MATCH('Claims Summary'!X133,'LTSS Rates'!$A$4:$A$222,0)),"")</f>
        <v/>
      </c>
      <c r="M133" s="63" t="str">
        <f>IFERROR(VLOOKUP(Z133,'LTSS Rates'!A:B,2,FALSE),"")</f>
        <v/>
      </c>
      <c r="N133" s="61"/>
      <c r="O133" s="116">
        <f>IFERROR(INDEX('LTSS Rates'!$A$3:$E$223,MATCH(Z133,'LTSS Rates'!$A$3:$A$223,0),MATCH(AA133,'LTSS Rates'!$A$3:$E$3,0)),0)</f>
        <v>0</v>
      </c>
      <c r="P133" s="64">
        <f t="shared" si="11"/>
        <v>0</v>
      </c>
      <c r="Q133" s="218"/>
      <c r="R133" s="146"/>
      <c r="S133" s="209">
        <f t="shared" si="9"/>
        <v>0</v>
      </c>
      <c r="T133" s="273"/>
      <c r="U133" s="194"/>
      <c r="V133" s="246"/>
      <c r="X133" s="54" t="str">
        <f t="shared" si="6"/>
        <v/>
      </c>
      <c r="Z133" s="54" t="str">
        <f t="shared" si="7"/>
        <v/>
      </c>
      <c r="AA133" s="54" t="str">
        <f t="shared" si="8"/>
        <v xml:space="preserve"> Rate</v>
      </c>
    </row>
    <row r="134" spans="2:27" ht="14.65" customHeight="1" x14ac:dyDescent="0.25">
      <c r="B134" s="145">
        <v>125</v>
      </c>
      <c r="C134" s="141"/>
      <c r="D134" s="61"/>
      <c r="E134" s="61"/>
      <c r="F134" s="141"/>
      <c r="G134" s="66"/>
      <c r="H134" s="62"/>
      <c r="I134" s="63" t="str">
        <f>IFERROR(VLOOKUP(H134,Lists!B:C,2,FALSE),"")</f>
        <v/>
      </c>
      <c r="J134" s="61"/>
      <c r="K134" s="62"/>
      <c r="L134" s="80" t="str">
        <f>IFERROR(INDEX('LTSS Rates'!$C$4:$C$222,MATCH('Claims Summary'!X134,'LTSS Rates'!$A$4:$A$222,0)),"")</f>
        <v/>
      </c>
      <c r="M134" s="63" t="str">
        <f>IFERROR(VLOOKUP(Z134,'LTSS Rates'!A:B,2,FALSE),"")</f>
        <v/>
      </c>
      <c r="N134" s="61"/>
      <c r="O134" s="116">
        <f>IFERROR(INDEX('LTSS Rates'!$A$3:$E$223,MATCH(Z134,'LTSS Rates'!$A$3:$A$223,0),MATCH(AA134,'LTSS Rates'!$A$3:$E$3,0)),0)</f>
        <v>0</v>
      </c>
      <c r="P134" s="64">
        <f t="shared" si="11"/>
        <v>0</v>
      </c>
      <c r="Q134" s="218"/>
      <c r="R134" s="146"/>
      <c r="S134" s="209">
        <f t="shared" si="9"/>
        <v>0</v>
      </c>
      <c r="T134" s="273"/>
      <c r="U134" s="194"/>
      <c r="V134" s="246"/>
      <c r="X134" s="54" t="str">
        <f t="shared" si="6"/>
        <v/>
      </c>
      <c r="Z134" s="54" t="str">
        <f t="shared" si="7"/>
        <v/>
      </c>
      <c r="AA134" s="54" t="str">
        <f t="shared" si="8"/>
        <v xml:space="preserve"> Rate</v>
      </c>
    </row>
    <row r="135" spans="2:27" ht="14.65" customHeight="1" x14ac:dyDescent="0.25">
      <c r="B135" s="145">
        <v>126</v>
      </c>
      <c r="C135" s="141"/>
      <c r="D135" s="61"/>
      <c r="E135" s="61"/>
      <c r="F135" s="141"/>
      <c r="G135" s="66"/>
      <c r="H135" s="62"/>
      <c r="I135" s="63" t="str">
        <f>IFERROR(VLOOKUP(H135,Lists!B:C,2,FALSE),"")</f>
        <v/>
      </c>
      <c r="J135" s="61"/>
      <c r="K135" s="62"/>
      <c r="L135" s="80" t="str">
        <f>IFERROR(INDEX('LTSS Rates'!$C$4:$C$222,MATCH('Claims Summary'!X135,'LTSS Rates'!$A$4:$A$222,0)),"")</f>
        <v/>
      </c>
      <c r="M135" s="63" t="str">
        <f>IFERROR(VLOOKUP(Z135,'LTSS Rates'!A:B,2,FALSE),"")</f>
        <v/>
      </c>
      <c r="N135" s="61"/>
      <c r="O135" s="116">
        <f>IFERROR(INDEX('LTSS Rates'!$A$3:$E$223,MATCH(Z135,'LTSS Rates'!$A$3:$A$223,0),MATCH(AA135,'LTSS Rates'!$A$3:$E$3,0)),0)</f>
        <v>0</v>
      </c>
      <c r="P135" s="64">
        <f t="shared" si="11"/>
        <v>0</v>
      </c>
      <c r="Q135" s="218"/>
      <c r="R135" s="146"/>
      <c r="S135" s="209">
        <f t="shared" si="9"/>
        <v>0</v>
      </c>
      <c r="T135" s="273"/>
      <c r="U135" s="194"/>
      <c r="V135" s="246"/>
      <c r="X135" s="54" t="str">
        <f t="shared" si="6"/>
        <v/>
      </c>
      <c r="Z135" s="54" t="str">
        <f t="shared" si="7"/>
        <v/>
      </c>
      <c r="AA135" s="54" t="str">
        <f t="shared" si="8"/>
        <v xml:space="preserve"> Rate</v>
      </c>
    </row>
    <row r="136" spans="2:27" ht="14.65" customHeight="1" x14ac:dyDescent="0.25">
      <c r="B136" s="145">
        <v>127</v>
      </c>
      <c r="C136" s="141"/>
      <c r="D136" s="61"/>
      <c r="E136" s="61"/>
      <c r="F136" s="141"/>
      <c r="G136" s="66"/>
      <c r="H136" s="62"/>
      <c r="I136" s="63" t="str">
        <f>IFERROR(VLOOKUP(H136,Lists!B:C,2,FALSE),"")</f>
        <v/>
      </c>
      <c r="J136" s="61"/>
      <c r="K136" s="62"/>
      <c r="L136" s="80" t="str">
        <f>IFERROR(INDEX('LTSS Rates'!$C$4:$C$222,MATCH('Claims Summary'!X136,'LTSS Rates'!$A$4:$A$222,0)),"")</f>
        <v/>
      </c>
      <c r="M136" s="63" t="str">
        <f>IFERROR(VLOOKUP(Z136,'LTSS Rates'!A:B,2,FALSE),"")</f>
        <v/>
      </c>
      <c r="N136" s="61"/>
      <c r="O136" s="116">
        <f>IFERROR(INDEX('LTSS Rates'!$A$3:$E$223,MATCH(Z136,'LTSS Rates'!$A$3:$A$223,0),MATCH(AA136,'LTSS Rates'!$A$3:$E$3,0)),0)</f>
        <v>0</v>
      </c>
      <c r="P136" s="64">
        <f t="shared" si="11"/>
        <v>0</v>
      </c>
      <c r="Q136" s="218"/>
      <c r="R136" s="146"/>
      <c r="S136" s="209">
        <f t="shared" si="9"/>
        <v>0</v>
      </c>
      <c r="T136" s="273"/>
      <c r="U136" s="194"/>
      <c r="V136" s="246"/>
      <c r="X136" s="54" t="str">
        <f t="shared" si="6"/>
        <v/>
      </c>
      <c r="Z136" s="54" t="str">
        <f t="shared" si="7"/>
        <v/>
      </c>
      <c r="AA136" s="54" t="str">
        <f t="shared" si="8"/>
        <v xml:space="preserve"> Rate</v>
      </c>
    </row>
    <row r="137" spans="2:27" ht="14.65" customHeight="1" x14ac:dyDescent="0.25">
      <c r="B137" s="145">
        <v>128</v>
      </c>
      <c r="C137" s="141"/>
      <c r="D137" s="61"/>
      <c r="E137" s="61"/>
      <c r="F137" s="141"/>
      <c r="G137" s="66"/>
      <c r="H137" s="62"/>
      <c r="I137" s="63" t="str">
        <f>IFERROR(VLOOKUP(H137,Lists!B:C,2,FALSE),"")</f>
        <v/>
      </c>
      <c r="J137" s="61"/>
      <c r="K137" s="62"/>
      <c r="L137" s="80" t="str">
        <f>IFERROR(INDEX('LTSS Rates'!$C$4:$C$222,MATCH('Claims Summary'!X137,'LTSS Rates'!$A$4:$A$222,0)),"")</f>
        <v/>
      </c>
      <c r="M137" s="63" t="str">
        <f>IFERROR(VLOOKUP(Z137,'LTSS Rates'!A:B,2,FALSE),"")</f>
        <v/>
      </c>
      <c r="N137" s="61"/>
      <c r="O137" s="116">
        <f>IFERROR(INDEX('LTSS Rates'!$A$3:$E$223,MATCH(Z137,'LTSS Rates'!$A$3:$A$223,0),MATCH(AA137,'LTSS Rates'!$A$3:$E$3,0)),0)</f>
        <v>0</v>
      </c>
      <c r="P137" s="64">
        <f t="shared" si="11"/>
        <v>0</v>
      </c>
      <c r="Q137" s="218"/>
      <c r="R137" s="146"/>
      <c r="S137" s="209">
        <f t="shared" si="9"/>
        <v>0</v>
      </c>
      <c r="T137" s="273"/>
      <c r="U137" s="194"/>
      <c r="V137" s="246"/>
      <c r="X137" s="54" t="str">
        <f t="shared" si="6"/>
        <v/>
      </c>
      <c r="Z137" s="54" t="str">
        <f t="shared" si="7"/>
        <v/>
      </c>
      <c r="AA137" s="54" t="str">
        <f t="shared" si="8"/>
        <v xml:space="preserve"> Rate</v>
      </c>
    </row>
    <row r="138" spans="2:27" ht="14.65" customHeight="1" x14ac:dyDescent="0.25">
      <c r="B138" s="145">
        <v>129</v>
      </c>
      <c r="C138" s="141"/>
      <c r="D138" s="61"/>
      <c r="E138" s="61"/>
      <c r="F138" s="141"/>
      <c r="G138" s="66"/>
      <c r="H138" s="62"/>
      <c r="I138" s="63" t="str">
        <f>IFERROR(VLOOKUP(H138,Lists!B:C,2,FALSE),"")</f>
        <v/>
      </c>
      <c r="J138" s="61"/>
      <c r="K138" s="62"/>
      <c r="L138" s="80" t="str">
        <f>IFERROR(INDEX('LTSS Rates'!$C$4:$C$222,MATCH('Claims Summary'!X138,'LTSS Rates'!$A$4:$A$222,0)),"")</f>
        <v/>
      </c>
      <c r="M138" s="63" t="str">
        <f>IFERROR(VLOOKUP(Z138,'LTSS Rates'!A:B,2,FALSE),"")</f>
        <v/>
      </c>
      <c r="N138" s="61"/>
      <c r="O138" s="116">
        <f>IFERROR(INDEX('LTSS Rates'!$A$3:$E$223,MATCH(Z138,'LTSS Rates'!$A$3:$A$223,0),MATCH(AA138,'LTSS Rates'!$A$3:$E$3,0)),0)</f>
        <v>0</v>
      </c>
      <c r="P138" s="64">
        <f t="shared" si="11"/>
        <v>0</v>
      </c>
      <c r="Q138" s="218"/>
      <c r="R138" s="146"/>
      <c r="S138" s="209">
        <f t="shared" si="9"/>
        <v>0</v>
      </c>
      <c r="T138" s="273"/>
      <c r="U138" s="194"/>
      <c r="V138" s="246"/>
      <c r="X138" s="54" t="str">
        <f t="shared" ref="X138:X201" si="12">CONCATENATE(K138,J138)</f>
        <v/>
      </c>
      <c r="Z138" s="54" t="str">
        <f t="shared" ref="Z138:Z201" si="13">IF(G138="State Funded",CONCATENATE(K138,"CP"),CONCATENATE(K138,J138))</f>
        <v/>
      </c>
      <c r="AA138" s="54" t="str">
        <f t="shared" ref="AA138:AA201" si="14">CONCATENATE(I138," ","Rate")</f>
        <v xml:space="preserve"> Rate</v>
      </c>
    </row>
    <row r="139" spans="2:27" ht="14.65" customHeight="1" x14ac:dyDescent="0.25">
      <c r="B139" s="145">
        <v>130</v>
      </c>
      <c r="C139" s="141"/>
      <c r="D139" s="61"/>
      <c r="E139" s="61"/>
      <c r="F139" s="141"/>
      <c r="G139" s="66"/>
      <c r="H139" s="62"/>
      <c r="I139" s="63" t="str">
        <f>IFERROR(VLOOKUP(H139,Lists!B:C,2,FALSE),"")</f>
        <v/>
      </c>
      <c r="J139" s="61"/>
      <c r="K139" s="62"/>
      <c r="L139" s="80" t="str">
        <f>IFERROR(INDEX('LTSS Rates'!$C$4:$C$222,MATCH('Claims Summary'!X139,'LTSS Rates'!$A$4:$A$222,0)),"")</f>
        <v/>
      </c>
      <c r="M139" s="63" t="str">
        <f>IFERROR(VLOOKUP(Z139,'LTSS Rates'!A:B,2,FALSE),"")</f>
        <v/>
      </c>
      <c r="N139" s="61"/>
      <c r="O139" s="116">
        <f>IFERROR(INDEX('LTSS Rates'!$A$3:$E$223,MATCH(Z139,'LTSS Rates'!$A$3:$A$223,0),MATCH(AA139,'LTSS Rates'!$A$3:$E$3,0)),0)</f>
        <v>0</v>
      </c>
      <c r="P139" s="64">
        <f t="shared" si="11"/>
        <v>0</v>
      </c>
      <c r="Q139" s="218"/>
      <c r="R139" s="146"/>
      <c r="S139" s="209">
        <f t="shared" ref="S139:S202" si="15">P139-R139</f>
        <v>0</v>
      </c>
      <c r="T139" s="273"/>
      <c r="U139" s="194"/>
      <c r="V139" s="246"/>
      <c r="X139" s="54" t="str">
        <f t="shared" si="12"/>
        <v/>
      </c>
      <c r="Z139" s="54" t="str">
        <f t="shared" si="13"/>
        <v/>
      </c>
      <c r="AA139" s="54" t="str">
        <f t="shared" si="14"/>
        <v xml:space="preserve"> Rate</v>
      </c>
    </row>
    <row r="140" spans="2:27" ht="14.65" customHeight="1" x14ac:dyDescent="0.25">
      <c r="B140" s="145">
        <v>131</v>
      </c>
      <c r="C140" s="141"/>
      <c r="D140" s="61"/>
      <c r="E140" s="61"/>
      <c r="F140" s="141"/>
      <c r="G140" s="66"/>
      <c r="H140" s="62"/>
      <c r="I140" s="63" t="str">
        <f>IFERROR(VLOOKUP(H140,Lists!B:C,2,FALSE),"")</f>
        <v/>
      </c>
      <c r="J140" s="61"/>
      <c r="K140" s="62"/>
      <c r="L140" s="80" t="str">
        <f>IFERROR(INDEX('LTSS Rates'!$C$4:$C$222,MATCH('Claims Summary'!X140,'LTSS Rates'!$A$4:$A$222,0)),"")</f>
        <v/>
      </c>
      <c r="M140" s="63" t="str">
        <f>IFERROR(VLOOKUP(Z140,'LTSS Rates'!A:B,2,FALSE),"")</f>
        <v/>
      </c>
      <c r="N140" s="61"/>
      <c r="O140" s="116">
        <f>IFERROR(INDEX('LTSS Rates'!$A$3:$E$223,MATCH(Z140,'LTSS Rates'!$A$3:$A$223,0),MATCH(AA140,'LTSS Rates'!$A$3:$E$3,0)),0)</f>
        <v>0</v>
      </c>
      <c r="P140" s="64">
        <f t="shared" si="11"/>
        <v>0</v>
      </c>
      <c r="Q140" s="218"/>
      <c r="R140" s="146"/>
      <c r="S140" s="209">
        <f t="shared" si="15"/>
        <v>0</v>
      </c>
      <c r="T140" s="273"/>
      <c r="U140" s="194"/>
      <c r="V140" s="246"/>
      <c r="X140" s="54" t="str">
        <f t="shared" si="12"/>
        <v/>
      </c>
      <c r="Z140" s="54" t="str">
        <f t="shared" si="13"/>
        <v/>
      </c>
      <c r="AA140" s="54" t="str">
        <f t="shared" si="14"/>
        <v xml:space="preserve"> Rate</v>
      </c>
    </row>
    <row r="141" spans="2:27" ht="14.65" customHeight="1" x14ac:dyDescent="0.25">
      <c r="B141" s="145">
        <v>132</v>
      </c>
      <c r="C141" s="141"/>
      <c r="D141" s="61"/>
      <c r="E141" s="61"/>
      <c r="F141" s="141"/>
      <c r="G141" s="66"/>
      <c r="H141" s="62"/>
      <c r="I141" s="63" t="str">
        <f>IFERROR(VLOOKUP(H141,Lists!B:C,2,FALSE),"")</f>
        <v/>
      </c>
      <c r="J141" s="61"/>
      <c r="K141" s="62"/>
      <c r="L141" s="80" t="str">
        <f>IFERROR(INDEX('LTSS Rates'!$C$4:$C$222,MATCH('Claims Summary'!X141,'LTSS Rates'!$A$4:$A$222,0)),"")</f>
        <v/>
      </c>
      <c r="M141" s="63" t="str">
        <f>IFERROR(VLOOKUP(Z141,'LTSS Rates'!A:B,2,FALSE),"")</f>
        <v/>
      </c>
      <c r="N141" s="61"/>
      <c r="O141" s="116">
        <f>IFERROR(INDEX('LTSS Rates'!$A$3:$E$223,MATCH(Z141,'LTSS Rates'!$A$3:$A$223,0),MATCH(AA141,'LTSS Rates'!$A$3:$E$3,0)),0)</f>
        <v>0</v>
      </c>
      <c r="P141" s="64">
        <f t="shared" si="11"/>
        <v>0</v>
      </c>
      <c r="Q141" s="218"/>
      <c r="R141" s="146"/>
      <c r="S141" s="209">
        <f t="shared" si="15"/>
        <v>0</v>
      </c>
      <c r="T141" s="273"/>
      <c r="U141" s="194"/>
      <c r="V141" s="246"/>
      <c r="X141" s="54" t="str">
        <f t="shared" si="12"/>
        <v/>
      </c>
      <c r="Z141" s="54" t="str">
        <f t="shared" si="13"/>
        <v/>
      </c>
      <c r="AA141" s="54" t="str">
        <f t="shared" si="14"/>
        <v xml:space="preserve"> Rate</v>
      </c>
    </row>
    <row r="142" spans="2:27" ht="14.65" customHeight="1" x14ac:dyDescent="0.25">
      <c r="B142" s="145">
        <v>133</v>
      </c>
      <c r="C142" s="141"/>
      <c r="D142" s="61"/>
      <c r="E142" s="61"/>
      <c r="F142" s="141"/>
      <c r="G142" s="66"/>
      <c r="H142" s="62"/>
      <c r="I142" s="63" t="str">
        <f>IFERROR(VLOOKUP(H142,Lists!B:C,2,FALSE),"")</f>
        <v/>
      </c>
      <c r="J142" s="61"/>
      <c r="K142" s="62"/>
      <c r="L142" s="80" t="str">
        <f>IFERROR(INDEX('LTSS Rates'!$C$4:$C$222,MATCH('Claims Summary'!X142,'LTSS Rates'!$A$4:$A$222,0)),"")</f>
        <v/>
      </c>
      <c r="M142" s="63" t="str">
        <f>IFERROR(VLOOKUP(Z142,'LTSS Rates'!A:B,2,FALSE),"")</f>
        <v/>
      </c>
      <c r="N142" s="61"/>
      <c r="O142" s="116">
        <f>IFERROR(INDEX('LTSS Rates'!$A$3:$E$223,MATCH(Z142,'LTSS Rates'!$A$3:$A$223,0),MATCH(AA142,'LTSS Rates'!$A$3:$E$3,0)),0)</f>
        <v>0</v>
      </c>
      <c r="P142" s="64">
        <f t="shared" si="11"/>
        <v>0</v>
      </c>
      <c r="Q142" s="218"/>
      <c r="R142" s="146"/>
      <c r="S142" s="209">
        <f t="shared" si="15"/>
        <v>0</v>
      </c>
      <c r="T142" s="273"/>
      <c r="U142" s="194"/>
      <c r="V142" s="246"/>
      <c r="X142" s="54" t="str">
        <f t="shared" si="12"/>
        <v/>
      </c>
      <c r="Z142" s="54" t="str">
        <f t="shared" si="13"/>
        <v/>
      </c>
      <c r="AA142" s="54" t="str">
        <f t="shared" si="14"/>
        <v xml:space="preserve"> Rate</v>
      </c>
    </row>
    <row r="143" spans="2:27" ht="14.65" customHeight="1" x14ac:dyDescent="0.25">
      <c r="B143" s="145">
        <v>134</v>
      </c>
      <c r="C143" s="141"/>
      <c r="D143" s="61"/>
      <c r="E143" s="61"/>
      <c r="F143" s="141"/>
      <c r="G143" s="66"/>
      <c r="H143" s="62"/>
      <c r="I143" s="63" t="str">
        <f>IFERROR(VLOOKUP(H143,Lists!B:C,2,FALSE),"")</f>
        <v/>
      </c>
      <c r="J143" s="61"/>
      <c r="K143" s="62"/>
      <c r="L143" s="80" t="str">
        <f>IFERROR(INDEX('LTSS Rates'!$C$4:$C$222,MATCH('Claims Summary'!X143,'LTSS Rates'!$A$4:$A$222,0)),"")</f>
        <v/>
      </c>
      <c r="M143" s="63" t="str">
        <f>IFERROR(VLOOKUP(Z143,'LTSS Rates'!A:B,2,FALSE),"")</f>
        <v/>
      </c>
      <c r="N143" s="61"/>
      <c r="O143" s="116">
        <f>IFERROR(INDEX('LTSS Rates'!$A$3:$E$223,MATCH(Z143,'LTSS Rates'!$A$3:$A$223,0),MATCH(AA143,'LTSS Rates'!$A$3:$E$3,0)),0)</f>
        <v>0</v>
      </c>
      <c r="P143" s="64">
        <f t="shared" si="11"/>
        <v>0</v>
      </c>
      <c r="Q143" s="218"/>
      <c r="R143" s="146"/>
      <c r="S143" s="209">
        <f t="shared" si="15"/>
        <v>0</v>
      </c>
      <c r="T143" s="273"/>
      <c r="U143" s="194"/>
      <c r="V143" s="246"/>
      <c r="X143" s="54" t="str">
        <f t="shared" si="12"/>
        <v/>
      </c>
      <c r="Z143" s="54" t="str">
        <f t="shared" si="13"/>
        <v/>
      </c>
      <c r="AA143" s="54" t="str">
        <f t="shared" si="14"/>
        <v xml:space="preserve"> Rate</v>
      </c>
    </row>
    <row r="144" spans="2:27" ht="14.65" customHeight="1" x14ac:dyDescent="0.25">
      <c r="B144" s="145">
        <v>135</v>
      </c>
      <c r="C144" s="141"/>
      <c r="D144" s="61"/>
      <c r="E144" s="61"/>
      <c r="F144" s="141"/>
      <c r="G144" s="66"/>
      <c r="H144" s="62"/>
      <c r="I144" s="63" t="str">
        <f>IFERROR(VLOOKUP(H144,Lists!B:C,2,FALSE),"")</f>
        <v/>
      </c>
      <c r="J144" s="61"/>
      <c r="K144" s="62"/>
      <c r="L144" s="80" t="str">
        <f>IFERROR(INDEX('LTSS Rates'!$C$4:$C$222,MATCH('Claims Summary'!X144,'LTSS Rates'!$A$4:$A$222,0)),"")</f>
        <v/>
      </c>
      <c r="M144" s="63" t="str">
        <f>IFERROR(VLOOKUP(Z144,'LTSS Rates'!A:B,2,FALSE),"")</f>
        <v/>
      </c>
      <c r="N144" s="61"/>
      <c r="O144" s="116">
        <f>IFERROR(INDEX('LTSS Rates'!$A$3:$E$223,MATCH(Z144,'LTSS Rates'!$A$3:$A$223,0),MATCH(AA144,'LTSS Rates'!$A$3:$E$3,0)),0)</f>
        <v>0</v>
      </c>
      <c r="P144" s="64">
        <f t="shared" si="11"/>
        <v>0</v>
      </c>
      <c r="Q144" s="218"/>
      <c r="R144" s="146"/>
      <c r="S144" s="209">
        <f t="shared" si="15"/>
        <v>0</v>
      </c>
      <c r="T144" s="273"/>
      <c r="U144" s="194"/>
      <c r="V144" s="246"/>
      <c r="X144" s="54" t="str">
        <f t="shared" si="12"/>
        <v/>
      </c>
      <c r="Z144" s="54" t="str">
        <f t="shared" si="13"/>
        <v/>
      </c>
      <c r="AA144" s="54" t="str">
        <f t="shared" si="14"/>
        <v xml:space="preserve"> Rate</v>
      </c>
    </row>
    <row r="145" spans="2:27" ht="14.65" customHeight="1" x14ac:dyDescent="0.25">
      <c r="B145" s="145">
        <v>136</v>
      </c>
      <c r="C145" s="141"/>
      <c r="D145" s="61"/>
      <c r="E145" s="61"/>
      <c r="F145" s="141"/>
      <c r="G145" s="66"/>
      <c r="H145" s="62"/>
      <c r="I145" s="63" t="str">
        <f>IFERROR(VLOOKUP(H145,Lists!B:C,2,FALSE),"")</f>
        <v/>
      </c>
      <c r="J145" s="61"/>
      <c r="K145" s="62"/>
      <c r="L145" s="80" t="str">
        <f>IFERROR(INDEX('LTSS Rates'!$C$4:$C$222,MATCH('Claims Summary'!X145,'LTSS Rates'!$A$4:$A$222,0)),"")</f>
        <v/>
      </c>
      <c r="M145" s="63" t="str">
        <f>IFERROR(VLOOKUP(Z145,'LTSS Rates'!A:B,2,FALSE),"")</f>
        <v/>
      </c>
      <c r="N145" s="61"/>
      <c r="O145" s="116">
        <f>IFERROR(INDEX('LTSS Rates'!$A$3:$E$223,MATCH(Z145,'LTSS Rates'!$A$3:$A$223,0),MATCH(AA145,'LTSS Rates'!$A$3:$E$3,0)),0)</f>
        <v>0</v>
      </c>
      <c r="P145" s="64">
        <f t="shared" si="11"/>
        <v>0</v>
      </c>
      <c r="Q145" s="218"/>
      <c r="R145" s="146"/>
      <c r="S145" s="209">
        <f t="shared" si="15"/>
        <v>0</v>
      </c>
      <c r="T145" s="273"/>
      <c r="U145" s="194"/>
      <c r="V145" s="246"/>
      <c r="X145" s="54" t="str">
        <f t="shared" si="12"/>
        <v/>
      </c>
      <c r="Z145" s="54" t="str">
        <f t="shared" si="13"/>
        <v/>
      </c>
      <c r="AA145" s="54" t="str">
        <f t="shared" si="14"/>
        <v xml:space="preserve"> Rate</v>
      </c>
    </row>
    <row r="146" spans="2:27" ht="14.65" customHeight="1" x14ac:dyDescent="0.25">
      <c r="B146" s="145">
        <v>137</v>
      </c>
      <c r="C146" s="141"/>
      <c r="D146" s="61"/>
      <c r="E146" s="61"/>
      <c r="F146" s="141"/>
      <c r="G146" s="66"/>
      <c r="H146" s="62"/>
      <c r="I146" s="63" t="str">
        <f>IFERROR(VLOOKUP(H146,Lists!B:C,2,FALSE),"")</f>
        <v/>
      </c>
      <c r="J146" s="61"/>
      <c r="K146" s="62"/>
      <c r="L146" s="80" t="str">
        <f>IFERROR(INDEX('LTSS Rates'!$C$4:$C$222,MATCH('Claims Summary'!X146,'LTSS Rates'!$A$4:$A$222,0)),"")</f>
        <v/>
      </c>
      <c r="M146" s="63" t="str">
        <f>IFERROR(VLOOKUP(Z146,'LTSS Rates'!A:B,2,FALSE),"")</f>
        <v/>
      </c>
      <c r="N146" s="61"/>
      <c r="O146" s="116">
        <f>IFERROR(INDEX('LTSS Rates'!$A$3:$E$223,MATCH(Z146,'LTSS Rates'!$A$3:$A$223,0),MATCH(AA146,'LTSS Rates'!$A$3:$E$3,0)),0)</f>
        <v>0</v>
      </c>
      <c r="P146" s="64">
        <f t="shared" si="11"/>
        <v>0</v>
      </c>
      <c r="Q146" s="218"/>
      <c r="R146" s="146"/>
      <c r="S146" s="209">
        <f t="shared" si="15"/>
        <v>0</v>
      </c>
      <c r="T146" s="273"/>
      <c r="U146" s="194"/>
      <c r="V146" s="246"/>
      <c r="X146" s="54" t="str">
        <f t="shared" si="12"/>
        <v/>
      </c>
      <c r="Z146" s="54" t="str">
        <f t="shared" si="13"/>
        <v/>
      </c>
      <c r="AA146" s="54" t="str">
        <f t="shared" si="14"/>
        <v xml:space="preserve"> Rate</v>
      </c>
    </row>
    <row r="147" spans="2:27" ht="14.65" customHeight="1" x14ac:dyDescent="0.25">
      <c r="B147" s="145">
        <v>138</v>
      </c>
      <c r="C147" s="141"/>
      <c r="D147" s="61"/>
      <c r="E147" s="61"/>
      <c r="F147" s="141"/>
      <c r="G147" s="66"/>
      <c r="H147" s="62"/>
      <c r="I147" s="63" t="str">
        <f>IFERROR(VLOOKUP(H147,Lists!B:C,2,FALSE),"")</f>
        <v/>
      </c>
      <c r="J147" s="61"/>
      <c r="K147" s="62"/>
      <c r="L147" s="80" t="str">
        <f>IFERROR(INDEX('LTSS Rates'!$C$4:$C$222,MATCH('Claims Summary'!X147,'LTSS Rates'!$A$4:$A$222,0)),"")</f>
        <v/>
      </c>
      <c r="M147" s="63" t="str">
        <f>IFERROR(VLOOKUP(Z147,'LTSS Rates'!A:B,2,FALSE),"")</f>
        <v/>
      </c>
      <c r="N147" s="61"/>
      <c r="O147" s="116">
        <f>IFERROR(INDEX('LTSS Rates'!$A$3:$E$223,MATCH(Z147,'LTSS Rates'!$A$3:$A$223,0),MATCH(AA147,'LTSS Rates'!$A$3:$E$3,0)),0)</f>
        <v>0</v>
      </c>
      <c r="P147" s="64">
        <f t="shared" si="11"/>
        <v>0</v>
      </c>
      <c r="Q147" s="218"/>
      <c r="R147" s="146"/>
      <c r="S147" s="209">
        <f t="shared" si="15"/>
        <v>0</v>
      </c>
      <c r="T147" s="273"/>
      <c r="U147" s="194"/>
      <c r="V147" s="246"/>
      <c r="X147" s="54" t="str">
        <f t="shared" si="12"/>
        <v/>
      </c>
      <c r="Z147" s="54" t="str">
        <f t="shared" si="13"/>
        <v/>
      </c>
      <c r="AA147" s="54" t="str">
        <f t="shared" si="14"/>
        <v xml:space="preserve"> Rate</v>
      </c>
    </row>
    <row r="148" spans="2:27" ht="14.65" customHeight="1" x14ac:dyDescent="0.25">
      <c r="B148" s="145">
        <v>139</v>
      </c>
      <c r="C148" s="141"/>
      <c r="D148" s="61"/>
      <c r="E148" s="61"/>
      <c r="F148" s="141"/>
      <c r="G148" s="66"/>
      <c r="H148" s="62"/>
      <c r="I148" s="63" t="str">
        <f>IFERROR(VLOOKUP(H148,Lists!B:C,2,FALSE),"")</f>
        <v/>
      </c>
      <c r="J148" s="61"/>
      <c r="K148" s="62"/>
      <c r="L148" s="80" t="str">
        <f>IFERROR(INDEX('LTSS Rates'!$C$4:$C$222,MATCH('Claims Summary'!X148,'LTSS Rates'!$A$4:$A$222,0)),"")</f>
        <v/>
      </c>
      <c r="M148" s="63" t="str">
        <f>IFERROR(VLOOKUP(Z148,'LTSS Rates'!A:B,2,FALSE),"")</f>
        <v/>
      </c>
      <c r="N148" s="61"/>
      <c r="O148" s="116">
        <f>IFERROR(INDEX('LTSS Rates'!$A$3:$E$223,MATCH(Z148,'LTSS Rates'!$A$3:$A$223,0),MATCH(AA148,'LTSS Rates'!$A$3:$E$3,0)),0)</f>
        <v>0</v>
      </c>
      <c r="P148" s="64">
        <f t="shared" si="11"/>
        <v>0</v>
      </c>
      <c r="Q148" s="218"/>
      <c r="R148" s="146"/>
      <c r="S148" s="209">
        <f t="shared" si="15"/>
        <v>0</v>
      </c>
      <c r="T148" s="273"/>
      <c r="U148" s="194"/>
      <c r="V148" s="246"/>
      <c r="X148" s="54" t="str">
        <f t="shared" si="12"/>
        <v/>
      </c>
      <c r="Z148" s="54" t="str">
        <f t="shared" si="13"/>
        <v/>
      </c>
      <c r="AA148" s="54" t="str">
        <f t="shared" si="14"/>
        <v xml:space="preserve"> Rate</v>
      </c>
    </row>
    <row r="149" spans="2:27" ht="14.65" customHeight="1" x14ac:dyDescent="0.25">
      <c r="B149" s="145">
        <v>140</v>
      </c>
      <c r="C149" s="141"/>
      <c r="D149" s="61"/>
      <c r="E149" s="61"/>
      <c r="F149" s="141"/>
      <c r="G149" s="66"/>
      <c r="H149" s="62"/>
      <c r="I149" s="63" t="str">
        <f>IFERROR(VLOOKUP(H149,Lists!B:C,2,FALSE),"")</f>
        <v/>
      </c>
      <c r="J149" s="61"/>
      <c r="K149" s="62"/>
      <c r="L149" s="80" t="str">
        <f>IFERROR(INDEX('LTSS Rates'!$C$4:$C$222,MATCH('Claims Summary'!X149,'LTSS Rates'!$A$4:$A$222,0)),"")</f>
        <v/>
      </c>
      <c r="M149" s="63" t="str">
        <f>IFERROR(VLOOKUP(Z149,'LTSS Rates'!A:B,2,FALSE),"")</f>
        <v/>
      </c>
      <c r="N149" s="61"/>
      <c r="O149" s="116">
        <f>IFERROR(INDEX('LTSS Rates'!$A$3:$E$223,MATCH(Z149,'LTSS Rates'!$A$3:$A$223,0),MATCH(AA149,'LTSS Rates'!$A$3:$E$3,0)),0)</f>
        <v>0</v>
      </c>
      <c r="P149" s="64">
        <f t="shared" si="11"/>
        <v>0</v>
      </c>
      <c r="Q149" s="218"/>
      <c r="R149" s="146"/>
      <c r="S149" s="209">
        <f t="shared" si="15"/>
        <v>0</v>
      </c>
      <c r="T149" s="273"/>
      <c r="U149" s="194"/>
      <c r="V149" s="246"/>
      <c r="X149" s="54" t="str">
        <f t="shared" si="12"/>
        <v/>
      </c>
      <c r="Z149" s="54" t="str">
        <f t="shared" si="13"/>
        <v/>
      </c>
      <c r="AA149" s="54" t="str">
        <f t="shared" si="14"/>
        <v xml:space="preserve"> Rate</v>
      </c>
    </row>
    <row r="150" spans="2:27" ht="14.65" customHeight="1" x14ac:dyDescent="0.25">
      <c r="B150" s="145">
        <v>141</v>
      </c>
      <c r="C150" s="141"/>
      <c r="D150" s="61"/>
      <c r="E150" s="61"/>
      <c r="F150" s="141"/>
      <c r="G150" s="66"/>
      <c r="H150" s="62"/>
      <c r="I150" s="63" t="str">
        <f>IFERROR(VLOOKUP(H150,Lists!B:C,2,FALSE),"")</f>
        <v/>
      </c>
      <c r="J150" s="61"/>
      <c r="K150" s="62"/>
      <c r="L150" s="80" t="str">
        <f>IFERROR(INDEX('LTSS Rates'!$C$4:$C$222,MATCH('Claims Summary'!X150,'LTSS Rates'!$A$4:$A$222,0)),"")</f>
        <v/>
      </c>
      <c r="M150" s="63" t="str">
        <f>IFERROR(VLOOKUP(Z150,'LTSS Rates'!A:B,2,FALSE),"")</f>
        <v/>
      </c>
      <c r="N150" s="61"/>
      <c r="O150" s="116">
        <f>IFERROR(INDEX('LTSS Rates'!$A$3:$E$223,MATCH(Z150,'LTSS Rates'!$A$3:$A$223,0),MATCH(AA150,'LTSS Rates'!$A$3:$E$3,0)),0)</f>
        <v>0</v>
      </c>
      <c r="P150" s="64">
        <f t="shared" si="11"/>
        <v>0</v>
      </c>
      <c r="Q150" s="218"/>
      <c r="R150" s="146"/>
      <c r="S150" s="209">
        <f t="shared" si="15"/>
        <v>0</v>
      </c>
      <c r="T150" s="273"/>
      <c r="U150" s="194"/>
      <c r="V150" s="246"/>
      <c r="X150" s="54" t="str">
        <f t="shared" si="12"/>
        <v/>
      </c>
      <c r="Z150" s="54" t="str">
        <f t="shared" si="13"/>
        <v/>
      </c>
      <c r="AA150" s="54" t="str">
        <f t="shared" si="14"/>
        <v xml:space="preserve"> Rate</v>
      </c>
    </row>
    <row r="151" spans="2:27" ht="14.65" customHeight="1" x14ac:dyDescent="0.25">
      <c r="B151" s="145">
        <v>142</v>
      </c>
      <c r="C151" s="141"/>
      <c r="D151" s="61"/>
      <c r="E151" s="61"/>
      <c r="F151" s="141"/>
      <c r="G151" s="66"/>
      <c r="H151" s="62"/>
      <c r="I151" s="63" t="str">
        <f>IFERROR(VLOOKUP(H151,Lists!B:C,2,FALSE),"")</f>
        <v/>
      </c>
      <c r="J151" s="61"/>
      <c r="K151" s="62"/>
      <c r="L151" s="80" t="str">
        <f>IFERROR(INDEX('LTSS Rates'!$C$4:$C$222,MATCH('Claims Summary'!X151,'LTSS Rates'!$A$4:$A$222,0)),"")</f>
        <v/>
      </c>
      <c r="M151" s="63" t="str">
        <f>IFERROR(VLOOKUP(Z151,'LTSS Rates'!A:B,2,FALSE),"")</f>
        <v/>
      </c>
      <c r="N151" s="61"/>
      <c r="O151" s="116">
        <f>IFERROR(INDEX('LTSS Rates'!$A$3:$E$223,MATCH(Z151,'LTSS Rates'!$A$3:$A$223,0),MATCH(AA151,'LTSS Rates'!$A$3:$E$3,0)),0)</f>
        <v>0</v>
      </c>
      <c r="P151" s="64">
        <f t="shared" si="11"/>
        <v>0</v>
      </c>
      <c r="Q151" s="218"/>
      <c r="R151" s="146"/>
      <c r="S151" s="209">
        <f t="shared" si="15"/>
        <v>0</v>
      </c>
      <c r="T151" s="273"/>
      <c r="U151" s="194"/>
      <c r="V151" s="246"/>
      <c r="X151" s="54" t="str">
        <f t="shared" si="12"/>
        <v/>
      </c>
      <c r="Z151" s="54" t="str">
        <f t="shared" si="13"/>
        <v/>
      </c>
      <c r="AA151" s="54" t="str">
        <f t="shared" si="14"/>
        <v xml:space="preserve"> Rate</v>
      </c>
    </row>
    <row r="152" spans="2:27" ht="14.65" customHeight="1" x14ac:dyDescent="0.25">
      <c r="B152" s="145">
        <v>143</v>
      </c>
      <c r="C152" s="141"/>
      <c r="D152" s="61"/>
      <c r="E152" s="61"/>
      <c r="F152" s="141"/>
      <c r="G152" s="66"/>
      <c r="H152" s="62"/>
      <c r="I152" s="63" t="str">
        <f>IFERROR(VLOOKUP(H152,Lists!B:C,2,FALSE),"")</f>
        <v/>
      </c>
      <c r="J152" s="61"/>
      <c r="K152" s="62"/>
      <c r="L152" s="80" t="str">
        <f>IFERROR(INDEX('LTSS Rates'!$C$4:$C$222,MATCH('Claims Summary'!X152,'LTSS Rates'!$A$4:$A$222,0)),"")</f>
        <v/>
      </c>
      <c r="M152" s="63" t="str">
        <f>IFERROR(VLOOKUP(Z152,'LTSS Rates'!A:B,2,FALSE),"")</f>
        <v/>
      </c>
      <c r="N152" s="61"/>
      <c r="O152" s="116">
        <f>IFERROR(INDEX('LTSS Rates'!$A$3:$E$223,MATCH(Z152,'LTSS Rates'!$A$3:$A$223,0),MATCH(AA152,'LTSS Rates'!$A$3:$E$3,0)),0)</f>
        <v>0</v>
      </c>
      <c r="P152" s="64">
        <f t="shared" si="11"/>
        <v>0</v>
      </c>
      <c r="Q152" s="218"/>
      <c r="R152" s="146"/>
      <c r="S152" s="209">
        <f t="shared" si="15"/>
        <v>0</v>
      </c>
      <c r="T152" s="273"/>
      <c r="U152" s="194"/>
      <c r="V152" s="246"/>
      <c r="X152" s="54" t="str">
        <f t="shared" si="12"/>
        <v/>
      </c>
      <c r="Z152" s="54" t="str">
        <f t="shared" si="13"/>
        <v/>
      </c>
      <c r="AA152" s="54" t="str">
        <f t="shared" si="14"/>
        <v xml:space="preserve"> Rate</v>
      </c>
    </row>
    <row r="153" spans="2:27" ht="14.65" customHeight="1" x14ac:dyDescent="0.25">
      <c r="B153" s="145">
        <v>144</v>
      </c>
      <c r="C153" s="141"/>
      <c r="D153" s="61"/>
      <c r="E153" s="61"/>
      <c r="F153" s="141"/>
      <c r="G153" s="66"/>
      <c r="H153" s="62"/>
      <c r="I153" s="63" t="str">
        <f>IFERROR(VLOOKUP(H153,Lists!B:C,2,FALSE),"")</f>
        <v/>
      </c>
      <c r="J153" s="61"/>
      <c r="K153" s="62"/>
      <c r="L153" s="80" t="str">
        <f>IFERROR(INDEX('LTSS Rates'!$C$4:$C$222,MATCH('Claims Summary'!X153,'LTSS Rates'!$A$4:$A$222,0)),"")</f>
        <v/>
      </c>
      <c r="M153" s="63" t="str">
        <f>IFERROR(VLOOKUP(Z153,'LTSS Rates'!A:B,2,FALSE),"")</f>
        <v/>
      </c>
      <c r="N153" s="61"/>
      <c r="O153" s="116">
        <f>IFERROR(INDEX('LTSS Rates'!$A$3:$E$223,MATCH(Z153,'LTSS Rates'!$A$3:$A$223,0),MATCH(AA153,'LTSS Rates'!$A$3:$E$3,0)),0)</f>
        <v>0</v>
      </c>
      <c r="P153" s="64">
        <f t="shared" si="11"/>
        <v>0</v>
      </c>
      <c r="Q153" s="218"/>
      <c r="R153" s="146"/>
      <c r="S153" s="209">
        <f t="shared" si="15"/>
        <v>0</v>
      </c>
      <c r="T153" s="273"/>
      <c r="U153" s="194"/>
      <c r="V153" s="246"/>
      <c r="X153" s="54" t="str">
        <f t="shared" si="12"/>
        <v/>
      </c>
      <c r="Z153" s="54" t="str">
        <f t="shared" si="13"/>
        <v/>
      </c>
      <c r="AA153" s="54" t="str">
        <f t="shared" si="14"/>
        <v xml:space="preserve"> Rate</v>
      </c>
    </row>
    <row r="154" spans="2:27" ht="14.65" customHeight="1" x14ac:dyDescent="0.25">
      <c r="B154" s="145">
        <v>145</v>
      </c>
      <c r="C154" s="141"/>
      <c r="D154" s="61"/>
      <c r="E154" s="61"/>
      <c r="F154" s="141"/>
      <c r="G154" s="66"/>
      <c r="H154" s="62"/>
      <c r="I154" s="63" t="str">
        <f>IFERROR(VLOOKUP(H154,Lists!B:C,2,FALSE),"")</f>
        <v/>
      </c>
      <c r="J154" s="61"/>
      <c r="K154" s="62"/>
      <c r="L154" s="80" t="str">
        <f>IFERROR(INDEX('LTSS Rates'!$C$4:$C$222,MATCH('Claims Summary'!X154,'LTSS Rates'!$A$4:$A$222,0)),"")</f>
        <v/>
      </c>
      <c r="M154" s="63" t="str">
        <f>IFERROR(VLOOKUP(Z154,'LTSS Rates'!A:B,2,FALSE),"")</f>
        <v/>
      </c>
      <c r="N154" s="61"/>
      <c r="O154" s="116">
        <f>IFERROR(INDEX('LTSS Rates'!$A$3:$E$223,MATCH(Z154,'LTSS Rates'!$A$3:$A$223,0),MATCH(AA154,'LTSS Rates'!$A$3:$E$3,0)),0)</f>
        <v>0</v>
      </c>
      <c r="P154" s="64">
        <f t="shared" si="11"/>
        <v>0</v>
      </c>
      <c r="Q154" s="218"/>
      <c r="R154" s="146"/>
      <c r="S154" s="209">
        <f t="shared" si="15"/>
        <v>0</v>
      </c>
      <c r="T154" s="273"/>
      <c r="U154" s="194"/>
      <c r="V154" s="246"/>
      <c r="X154" s="54" t="str">
        <f t="shared" si="12"/>
        <v/>
      </c>
      <c r="Z154" s="54" t="str">
        <f t="shared" si="13"/>
        <v/>
      </c>
      <c r="AA154" s="54" t="str">
        <f t="shared" si="14"/>
        <v xml:space="preserve"> Rate</v>
      </c>
    </row>
    <row r="155" spans="2:27" ht="14.65" customHeight="1" x14ac:dyDescent="0.25">
      <c r="B155" s="145">
        <v>146</v>
      </c>
      <c r="C155" s="141"/>
      <c r="D155" s="61"/>
      <c r="E155" s="61"/>
      <c r="F155" s="141"/>
      <c r="G155" s="66"/>
      <c r="H155" s="62"/>
      <c r="I155" s="63" t="str">
        <f>IFERROR(VLOOKUP(H155,Lists!B:C,2,FALSE),"")</f>
        <v/>
      </c>
      <c r="J155" s="61"/>
      <c r="K155" s="62"/>
      <c r="L155" s="80" t="str">
        <f>IFERROR(INDEX('LTSS Rates'!$C$4:$C$222,MATCH('Claims Summary'!X155,'LTSS Rates'!$A$4:$A$222,0)),"")</f>
        <v/>
      </c>
      <c r="M155" s="63" t="str">
        <f>IFERROR(VLOOKUP(Z155,'LTSS Rates'!A:B,2,FALSE),"")</f>
        <v/>
      </c>
      <c r="N155" s="61"/>
      <c r="O155" s="116">
        <f>IFERROR(INDEX('LTSS Rates'!$A$3:$E$223,MATCH(Z155,'LTSS Rates'!$A$3:$A$223,0),MATCH(AA155,'LTSS Rates'!$A$3:$E$3,0)),0)</f>
        <v>0</v>
      </c>
      <c r="P155" s="64">
        <f t="shared" si="11"/>
        <v>0</v>
      </c>
      <c r="Q155" s="218"/>
      <c r="R155" s="146"/>
      <c r="S155" s="209">
        <f t="shared" si="15"/>
        <v>0</v>
      </c>
      <c r="T155" s="273"/>
      <c r="U155" s="194"/>
      <c r="V155" s="246"/>
      <c r="X155" s="54" t="str">
        <f t="shared" si="12"/>
        <v/>
      </c>
      <c r="Z155" s="54" t="str">
        <f t="shared" si="13"/>
        <v/>
      </c>
      <c r="AA155" s="54" t="str">
        <f t="shared" si="14"/>
        <v xml:space="preserve"> Rate</v>
      </c>
    </row>
    <row r="156" spans="2:27" ht="14.65" customHeight="1" x14ac:dyDescent="0.25">
      <c r="B156" s="145">
        <v>147</v>
      </c>
      <c r="C156" s="141"/>
      <c r="D156" s="61"/>
      <c r="E156" s="61"/>
      <c r="F156" s="141"/>
      <c r="G156" s="66"/>
      <c r="H156" s="62"/>
      <c r="I156" s="63" t="str">
        <f>IFERROR(VLOOKUP(H156,Lists!B:C,2,FALSE),"")</f>
        <v/>
      </c>
      <c r="J156" s="61"/>
      <c r="K156" s="62"/>
      <c r="L156" s="80" t="str">
        <f>IFERROR(INDEX('LTSS Rates'!$C$4:$C$222,MATCH('Claims Summary'!X156,'LTSS Rates'!$A$4:$A$222,0)),"")</f>
        <v/>
      </c>
      <c r="M156" s="63" t="str">
        <f>IFERROR(VLOOKUP(Z156,'LTSS Rates'!A:B,2,FALSE),"")</f>
        <v/>
      </c>
      <c r="N156" s="61"/>
      <c r="O156" s="116">
        <f>IFERROR(INDEX('LTSS Rates'!$A$3:$E$223,MATCH(Z156,'LTSS Rates'!$A$3:$A$223,0),MATCH(AA156,'LTSS Rates'!$A$3:$E$3,0)),0)</f>
        <v>0</v>
      </c>
      <c r="P156" s="64">
        <f t="shared" si="11"/>
        <v>0</v>
      </c>
      <c r="Q156" s="218"/>
      <c r="R156" s="146"/>
      <c r="S156" s="209">
        <f t="shared" si="15"/>
        <v>0</v>
      </c>
      <c r="T156" s="273"/>
      <c r="U156" s="194"/>
      <c r="V156" s="246"/>
      <c r="X156" s="54" t="str">
        <f t="shared" si="12"/>
        <v/>
      </c>
      <c r="Z156" s="54" t="str">
        <f t="shared" si="13"/>
        <v/>
      </c>
      <c r="AA156" s="54" t="str">
        <f t="shared" si="14"/>
        <v xml:space="preserve"> Rate</v>
      </c>
    </row>
    <row r="157" spans="2:27" ht="14.65" customHeight="1" x14ac:dyDescent="0.25">
      <c r="B157" s="145">
        <v>148</v>
      </c>
      <c r="C157" s="141"/>
      <c r="D157" s="61"/>
      <c r="E157" s="61"/>
      <c r="F157" s="141"/>
      <c r="G157" s="66"/>
      <c r="H157" s="62"/>
      <c r="I157" s="63" t="str">
        <f>IFERROR(VLOOKUP(H157,Lists!B:C,2,FALSE),"")</f>
        <v/>
      </c>
      <c r="J157" s="61"/>
      <c r="K157" s="62"/>
      <c r="L157" s="80" t="str">
        <f>IFERROR(INDEX('LTSS Rates'!$C$4:$C$222,MATCH('Claims Summary'!X157,'LTSS Rates'!$A$4:$A$222,0)),"")</f>
        <v/>
      </c>
      <c r="M157" s="63" t="str">
        <f>IFERROR(VLOOKUP(Z157,'LTSS Rates'!A:B,2,FALSE),"")</f>
        <v/>
      </c>
      <c r="N157" s="61"/>
      <c r="O157" s="116">
        <f>IFERROR(INDEX('LTSS Rates'!$A$3:$E$223,MATCH(Z157,'LTSS Rates'!$A$3:$A$223,0),MATCH(AA157,'LTSS Rates'!$A$3:$E$3,0)),0)</f>
        <v>0</v>
      </c>
      <c r="P157" s="64">
        <f t="shared" si="11"/>
        <v>0</v>
      </c>
      <c r="Q157" s="218"/>
      <c r="R157" s="146"/>
      <c r="S157" s="209">
        <f t="shared" si="15"/>
        <v>0</v>
      </c>
      <c r="T157" s="273"/>
      <c r="U157" s="194"/>
      <c r="V157" s="246"/>
      <c r="X157" s="54" t="str">
        <f t="shared" si="12"/>
        <v/>
      </c>
      <c r="Z157" s="54" t="str">
        <f t="shared" si="13"/>
        <v/>
      </c>
      <c r="AA157" s="54" t="str">
        <f t="shared" si="14"/>
        <v xml:space="preserve"> Rate</v>
      </c>
    </row>
    <row r="158" spans="2:27" ht="14.65" customHeight="1" x14ac:dyDescent="0.25">
      <c r="B158" s="145">
        <v>149</v>
      </c>
      <c r="C158" s="141"/>
      <c r="D158" s="61"/>
      <c r="E158" s="61"/>
      <c r="F158" s="141"/>
      <c r="G158" s="66"/>
      <c r="H158" s="62"/>
      <c r="I158" s="63" t="str">
        <f>IFERROR(VLOOKUP(H158,Lists!B:C,2,FALSE),"")</f>
        <v/>
      </c>
      <c r="J158" s="61"/>
      <c r="K158" s="62"/>
      <c r="L158" s="80" t="str">
        <f>IFERROR(INDEX('LTSS Rates'!$C$4:$C$222,MATCH('Claims Summary'!X158,'LTSS Rates'!$A$4:$A$222,0)),"")</f>
        <v/>
      </c>
      <c r="M158" s="63" t="str">
        <f>IFERROR(VLOOKUP(Z158,'LTSS Rates'!A:B,2,FALSE),"")</f>
        <v/>
      </c>
      <c r="N158" s="61"/>
      <c r="O158" s="116">
        <f>IFERROR(INDEX('LTSS Rates'!$A$3:$E$223,MATCH(Z158,'LTSS Rates'!$A$3:$A$223,0),MATCH(AA158,'LTSS Rates'!$A$3:$E$3,0)),0)</f>
        <v>0</v>
      </c>
      <c r="P158" s="64">
        <f t="shared" si="11"/>
        <v>0</v>
      </c>
      <c r="Q158" s="218"/>
      <c r="R158" s="146"/>
      <c r="S158" s="209">
        <f t="shared" si="15"/>
        <v>0</v>
      </c>
      <c r="T158" s="273"/>
      <c r="U158" s="194"/>
      <c r="V158" s="246"/>
      <c r="X158" s="54" t="str">
        <f t="shared" si="12"/>
        <v/>
      </c>
      <c r="Z158" s="54" t="str">
        <f t="shared" si="13"/>
        <v/>
      </c>
      <c r="AA158" s="54" t="str">
        <f t="shared" si="14"/>
        <v xml:space="preserve"> Rate</v>
      </c>
    </row>
    <row r="159" spans="2:27" ht="14.65" customHeight="1" x14ac:dyDescent="0.25">
      <c r="B159" s="145">
        <v>150</v>
      </c>
      <c r="C159" s="141"/>
      <c r="D159" s="61"/>
      <c r="E159" s="61"/>
      <c r="F159" s="141"/>
      <c r="G159" s="66"/>
      <c r="H159" s="62"/>
      <c r="I159" s="63" t="str">
        <f>IFERROR(VLOOKUP(H159,Lists!B:C,2,FALSE),"")</f>
        <v/>
      </c>
      <c r="J159" s="61"/>
      <c r="K159" s="62"/>
      <c r="L159" s="80" t="str">
        <f>IFERROR(INDEX('LTSS Rates'!$C$4:$C$222,MATCH('Claims Summary'!X159,'LTSS Rates'!$A$4:$A$222,0)),"")</f>
        <v/>
      </c>
      <c r="M159" s="63" t="str">
        <f>IFERROR(VLOOKUP(Z159,'LTSS Rates'!A:B,2,FALSE),"")</f>
        <v/>
      </c>
      <c r="N159" s="61"/>
      <c r="O159" s="116">
        <f>IFERROR(INDEX('LTSS Rates'!$A$3:$E$223,MATCH(Z159,'LTSS Rates'!$A$3:$A$223,0),MATCH(AA159,'LTSS Rates'!$A$3:$E$3,0)),0)</f>
        <v>0</v>
      </c>
      <c r="P159" s="64">
        <f t="shared" si="11"/>
        <v>0</v>
      </c>
      <c r="Q159" s="218"/>
      <c r="R159" s="146"/>
      <c r="S159" s="209">
        <f t="shared" si="15"/>
        <v>0</v>
      </c>
      <c r="T159" s="273"/>
      <c r="U159" s="194"/>
      <c r="V159" s="246"/>
      <c r="X159" s="54" t="str">
        <f t="shared" si="12"/>
        <v/>
      </c>
      <c r="Z159" s="54" t="str">
        <f t="shared" si="13"/>
        <v/>
      </c>
      <c r="AA159" s="54" t="str">
        <f t="shared" si="14"/>
        <v xml:space="preserve"> Rate</v>
      </c>
    </row>
    <row r="160" spans="2:27" ht="14.65" customHeight="1" x14ac:dyDescent="0.25">
      <c r="B160" s="145">
        <v>151</v>
      </c>
      <c r="C160" s="141"/>
      <c r="D160" s="61"/>
      <c r="E160" s="61"/>
      <c r="F160" s="141"/>
      <c r="G160" s="66"/>
      <c r="H160" s="62"/>
      <c r="I160" s="63" t="str">
        <f>IFERROR(VLOOKUP(H160,Lists!B:C,2,FALSE),"")</f>
        <v/>
      </c>
      <c r="J160" s="61"/>
      <c r="K160" s="62"/>
      <c r="L160" s="80" t="str">
        <f>IFERROR(INDEX('LTSS Rates'!$C$4:$C$222,MATCH('Claims Summary'!X160,'LTSS Rates'!$A$4:$A$222,0)),"")</f>
        <v/>
      </c>
      <c r="M160" s="63" t="str">
        <f>IFERROR(VLOOKUP(Z160,'LTSS Rates'!A:B,2,FALSE),"")</f>
        <v/>
      </c>
      <c r="N160" s="61"/>
      <c r="O160" s="116">
        <f>IFERROR(INDEX('LTSS Rates'!$A$3:$E$223,MATCH(Z160,'LTSS Rates'!$A$3:$A$223,0),MATCH(AA160,'LTSS Rates'!$A$3:$E$3,0)),0)</f>
        <v>0</v>
      </c>
      <c r="P160" s="64">
        <f t="shared" si="11"/>
        <v>0</v>
      </c>
      <c r="Q160" s="218"/>
      <c r="R160" s="146"/>
      <c r="S160" s="209">
        <f t="shared" si="15"/>
        <v>0</v>
      </c>
      <c r="T160" s="273"/>
      <c r="U160" s="194"/>
      <c r="V160" s="246"/>
      <c r="X160" s="54" t="str">
        <f t="shared" si="12"/>
        <v/>
      </c>
      <c r="Z160" s="54" t="str">
        <f t="shared" si="13"/>
        <v/>
      </c>
      <c r="AA160" s="54" t="str">
        <f t="shared" si="14"/>
        <v xml:space="preserve"> Rate</v>
      </c>
    </row>
    <row r="161" spans="2:27" ht="14.65" customHeight="1" x14ac:dyDescent="0.25">
      <c r="B161" s="145">
        <v>152</v>
      </c>
      <c r="C161" s="141"/>
      <c r="D161" s="61"/>
      <c r="E161" s="61"/>
      <c r="F161" s="141"/>
      <c r="G161" s="66"/>
      <c r="H161" s="62"/>
      <c r="I161" s="63" t="str">
        <f>IFERROR(VLOOKUP(H161,Lists!B:C,2,FALSE),"")</f>
        <v/>
      </c>
      <c r="J161" s="61"/>
      <c r="K161" s="62"/>
      <c r="L161" s="80" t="str">
        <f>IFERROR(INDEX('LTSS Rates'!$C$4:$C$222,MATCH('Claims Summary'!X161,'LTSS Rates'!$A$4:$A$222,0)),"")</f>
        <v/>
      </c>
      <c r="M161" s="63" t="str">
        <f>IFERROR(VLOOKUP(Z161,'LTSS Rates'!A:B,2,FALSE),"")</f>
        <v/>
      </c>
      <c r="N161" s="61"/>
      <c r="O161" s="116">
        <f>IFERROR(INDEX('LTSS Rates'!$A$3:$E$223,MATCH(Z161,'LTSS Rates'!$A$3:$A$223,0),MATCH(AA161,'LTSS Rates'!$A$3:$E$3,0)),0)</f>
        <v>0</v>
      </c>
      <c r="P161" s="64">
        <f t="shared" si="11"/>
        <v>0</v>
      </c>
      <c r="Q161" s="218"/>
      <c r="R161" s="146"/>
      <c r="S161" s="209">
        <f t="shared" si="15"/>
        <v>0</v>
      </c>
      <c r="T161" s="273"/>
      <c r="U161" s="194"/>
      <c r="V161" s="246"/>
      <c r="X161" s="54" t="str">
        <f t="shared" si="12"/>
        <v/>
      </c>
      <c r="Z161" s="54" t="str">
        <f t="shared" si="13"/>
        <v/>
      </c>
      <c r="AA161" s="54" t="str">
        <f t="shared" si="14"/>
        <v xml:space="preserve"> Rate</v>
      </c>
    </row>
    <row r="162" spans="2:27" ht="14.65" customHeight="1" x14ac:dyDescent="0.25">
      <c r="B162" s="145">
        <v>153</v>
      </c>
      <c r="C162" s="141"/>
      <c r="D162" s="61"/>
      <c r="E162" s="61"/>
      <c r="F162" s="141"/>
      <c r="G162" s="66"/>
      <c r="H162" s="62"/>
      <c r="I162" s="63" t="str">
        <f>IFERROR(VLOOKUP(H162,Lists!B:C,2,FALSE),"")</f>
        <v/>
      </c>
      <c r="J162" s="61"/>
      <c r="K162" s="62"/>
      <c r="L162" s="80" t="str">
        <f>IFERROR(INDEX('LTSS Rates'!$C$4:$C$222,MATCH('Claims Summary'!X162,'LTSS Rates'!$A$4:$A$222,0)),"")</f>
        <v/>
      </c>
      <c r="M162" s="63" t="str">
        <f>IFERROR(VLOOKUP(Z162,'LTSS Rates'!A:B,2,FALSE),"")</f>
        <v/>
      </c>
      <c r="N162" s="61"/>
      <c r="O162" s="116">
        <f>IFERROR(INDEX('LTSS Rates'!$A$3:$E$223,MATCH(Z162,'LTSS Rates'!$A$3:$A$223,0),MATCH(AA162,'LTSS Rates'!$A$3:$E$3,0)),0)</f>
        <v>0</v>
      </c>
      <c r="P162" s="64">
        <f t="shared" si="11"/>
        <v>0</v>
      </c>
      <c r="Q162" s="218"/>
      <c r="R162" s="146"/>
      <c r="S162" s="209">
        <f t="shared" si="15"/>
        <v>0</v>
      </c>
      <c r="T162" s="273"/>
      <c r="U162" s="194"/>
      <c r="V162" s="246"/>
      <c r="X162" s="54" t="str">
        <f t="shared" si="12"/>
        <v/>
      </c>
      <c r="Z162" s="54" t="str">
        <f t="shared" si="13"/>
        <v/>
      </c>
      <c r="AA162" s="54" t="str">
        <f t="shared" si="14"/>
        <v xml:space="preserve"> Rate</v>
      </c>
    </row>
    <row r="163" spans="2:27" ht="14.65" customHeight="1" x14ac:dyDescent="0.25">
      <c r="B163" s="145">
        <v>154</v>
      </c>
      <c r="C163" s="141"/>
      <c r="D163" s="61"/>
      <c r="E163" s="61"/>
      <c r="F163" s="141"/>
      <c r="G163" s="66"/>
      <c r="H163" s="62"/>
      <c r="I163" s="63" t="str">
        <f>IFERROR(VLOOKUP(H163,Lists!B:C,2,FALSE),"")</f>
        <v/>
      </c>
      <c r="J163" s="61"/>
      <c r="K163" s="62"/>
      <c r="L163" s="80" t="str">
        <f>IFERROR(INDEX('LTSS Rates'!$C$4:$C$222,MATCH('Claims Summary'!X163,'LTSS Rates'!$A$4:$A$222,0)),"")</f>
        <v/>
      </c>
      <c r="M163" s="63" t="str">
        <f>IFERROR(VLOOKUP(Z163,'LTSS Rates'!A:B,2,FALSE),"")</f>
        <v/>
      </c>
      <c r="N163" s="61"/>
      <c r="O163" s="116">
        <f>IFERROR(INDEX('LTSS Rates'!$A$3:$E$223,MATCH(Z163,'LTSS Rates'!$A$3:$A$223,0),MATCH(AA163,'LTSS Rates'!$A$3:$E$3,0)),0)</f>
        <v>0</v>
      </c>
      <c r="P163" s="64">
        <f t="shared" si="11"/>
        <v>0</v>
      </c>
      <c r="Q163" s="218"/>
      <c r="R163" s="146"/>
      <c r="S163" s="209">
        <f t="shared" si="15"/>
        <v>0</v>
      </c>
      <c r="T163" s="273"/>
      <c r="U163" s="194"/>
      <c r="V163" s="246"/>
      <c r="X163" s="54" t="str">
        <f t="shared" si="12"/>
        <v/>
      </c>
      <c r="Z163" s="54" t="str">
        <f t="shared" si="13"/>
        <v/>
      </c>
      <c r="AA163" s="54" t="str">
        <f t="shared" si="14"/>
        <v xml:space="preserve"> Rate</v>
      </c>
    </row>
    <row r="164" spans="2:27" ht="14.65" customHeight="1" x14ac:dyDescent="0.25">
      <c r="B164" s="145">
        <v>155</v>
      </c>
      <c r="C164" s="141"/>
      <c r="D164" s="61"/>
      <c r="E164" s="61"/>
      <c r="F164" s="141"/>
      <c r="G164" s="66"/>
      <c r="H164" s="62"/>
      <c r="I164" s="63" t="str">
        <f>IFERROR(VLOOKUP(H164,Lists!B:C,2,FALSE),"")</f>
        <v/>
      </c>
      <c r="J164" s="61"/>
      <c r="K164" s="62"/>
      <c r="L164" s="80" t="str">
        <f>IFERROR(INDEX('LTSS Rates'!$C$4:$C$222,MATCH('Claims Summary'!X164,'LTSS Rates'!$A$4:$A$222,0)),"")</f>
        <v/>
      </c>
      <c r="M164" s="63" t="str">
        <f>IFERROR(VLOOKUP(Z164,'LTSS Rates'!A:B,2,FALSE),"")</f>
        <v/>
      </c>
      <c r="N164" s="61"/>
      <c r="O164" s="116">
        <f>IFERROR(INDEX('LTSS Rates'!$A$3:$E$223,MATCH(Z164,'LTSS Rates'!$A$3:$A$223,0),MATCH(AA164,'LTSS Rates'!$A$3:$E$3,0)),0)</f>
        <v>0</v>
      </c>
      <c r="P164" s="64">
        <f t="shared" si="11"/>
        <v>0</v>
      </c>
      <c r="Q164" s="218"/>
      <c r="R164" s="146"/>
      <c r="S164" s="209">
        <f t="shared" si="15"/>
        <v>0</v>
      </c>
      <c r="T164" s="273"/>
      <c r="U164" s="194"/>
      <c r="V164" s="246"/>
      <c r="X164" s="54" t="str">
        <f t="shared" si="12"/>
        <v/>
      </c>
      <c r="Z164" s="54" t="str">
        <f t="shared" si="13"/>
        <v/>
      </c>
      <c r="AA164" s="54" t="str">
        <f t="shared" si="14"/>
        <v xml:space="preserve"> Rate</v>
      </c>
    </row>
    <row r="165" spans="2:27" ht="14.65" customHeight="1" x14ac:dyDescent="0.25">
      <c r="B165" s="145">
        <v>156</v>
      </c>
      <c r="C165" s="141"/>
      <c r="D165" s="61"/>
      <c r="E165" s="61"/>
      <c r="F165" s="141"/>
      <c r="G165" s="66"/>
      <c r="H165" s="62"/>
      <c r="I165" s="63" t="str">
        <f>IFERROR(VLOOKUP(H165,Lists!B:C,2,FALSE),"")</f>
        <v/>
      </c>
      <c r="J165" s="61"/>
      <c r="K165" s="62"/>
      <c r="L165" s="80" t="str">
        <f>IFERROR(INDEX('LTSS Rates'!$C$4:$C$222,MATCH('Claims Summary'!X165,'LTSS Rates'!$A$4:$A$222,0)),"")</f>
        <v/>
      </c>
      <c r="M165" s="63" t="str">
        <f>IFERROR(VLOOKUP(Z165,'LTSS Rates'!A:B,2,FALSE),"")</f>
        <v/>
      </c>
      <c r="N165" s="61"/>
      <c r="O165" s="116">
        <f>IFERROR(INDEX('LTSS Rates'!$A$3:$E$223,MATCH(Z165,'LTSS Rates'!$A$3:$A$223,0),MATCH(AA165,'LTSS Rates'!$A$3:$E$3,0)),0)</f>
        <v>0</v>
      </c>
      <c r="P165" s="64">
        <f t="shared" si="11"/>
        <v>0</v>
      </c>
      <c r="Q165" s="218"/>
      <c r="R165" s="146"/>
      <c r="S165" s="209">
        <f t="shared" si="15"/>
        <v>0</v>
      </c>
      <c r="T165" s="273"/>
      <c r="U165" s="194"/>
      <c r="V165" s="246"/>
      <c r="X165" s="54" t="str">
        <f t="shared" si="12"/>
        <v/>
      </c>
      <c r="Z165" s="54" t="str">
        <f t="shared" si="13"/>
        <v/>
      </c>
      <c r="AA165" s="54" t="str">
        <f t="shared" si="14"/>
        <v xml:space="preserve"> Rate</v>
      </c>
    </row>
    <row r="166" spans="2:27" ht="14.65" customHeight="1" x14ac:dyDescent="0.25">
      <c r="B166" s="145">
        <v>157</v>
      </c>
      <c r="C166" s="141"/>
      <c r="D166" s="61"/>
      <c r="E166" s="61"/>
      <c r="F166" s="141"/>
      <c r="G166" s="66"/>
      <c r="H166" s="62"/>
      <c r="I166" s="63" t="str">
        <f>IFERROR(VLOOKUP(H166,Lists!B:C,2,FALSE),"")</f>
        <v/>
      </c>
      <c r="J166" s="61"/>
      <c r="K166" s="62"/>
      <c r="L166" s="80" t="str">
        <f>IFERROR(INDEX('LTSS Rates'!$C$4:$C$222,MATCH('Claims Summary'!X166,'LTSS Rates'!$A$4:$A$222,0)),"")</f>
        <v/>
      </c>
      <c r="M166" s="63" t="str">
        <f>IFERROR(VLOOKUP(Z166,'LTSS Rates'!A:B,2,FALSE),"")</f>
        <v/>
      </c>
      <c r="N166" s="61"/>
      <c r="O166" s="116">
        <f>IFERROR(INDEX('LTSS Rates'!$A$3:$E$223,MATCH(Z166,'LTSS Rates'!$A$3:$A$223,0),MATCH(AA166,'LTSS Rates'!$A$3:$E$3,0)),0)</f>
        <v>0</v>
      </c>
      <c r="P166" s="64">
        <f t="shared" si="11"/>
        <v>0</v>
      </c>
      <c r="Q166" s="218"/>
      <c r="R166" s="146"/>
      <c r="S166" s="209">
        <f t="shared" si="15"/>
        <v>0</v>
      </c>
      <c r="T166" s="273"/>
      <c r="U166" s="194"/>
      <c r="V166" s="246"/>
      <c r="X166" s="54" t="str">
        <f t="shared" si="12"/>
        <v/>
      </c>
      <c r="Z166" s="54" t="str">
        <f t="shared" si="13"/>
        <v/>
      </c>
      <c r="AA166" s="54" t="str">
        <f t="shared" si="14"/>
        <v xml:space="preserve"> Rate</v>
      </c>
    </row>
    <row r="167" spans="2:27" ht="14.65" customHeight="1" x14ac:dyDescent="0.25">
      <c r="B167" s="145">
        <v>158</v>
      </c>
      <c r="C167" s="141"/>
      <c r="D167" s="61"/>
      <c r="E167" s="61"/>
      <c r="F167" s="141"/>
      <c r="G167" s="66"/>
      <c r="H167" s="62"/>
      <c r="I167" s="63" t="str">
        <f>IFERROR(VLOOKUP(H167,Lists!B:C,2,FALSE),"")</f>
        <v/>
      </c>
      <c r="J167" s="61"/>
      <c r="K167" s="62"/>
      <c r="L167" s="80" t="str">
        <f>IFERROR(INDEX('LTSS Rates'!$C$4:$C$222,MATCH('Claims Summary'!X167,'LTSS Rates'!$A$4:$A$222,0)),"")</f>
        <v/>
      </c>
      <c r="M167" s="63" t="str">
        <f>IFERROR(VLOOKUP(Z167,'LTSS Rates'!A:B,2,FALSE),"")</f>
        <v/>
      </c>
      <c r="N167" s="61"/>
      <c r="O167" s="116">
        <f>IFERROR(INDEX('LTSS Rates'!$A$3:$E$223,MATCH(Z167,'LTSS Rates'!$A$3:$A$223,0),MATCH(AA167,'LTSS Rates'!$A$3:$E$3,0)),0)</f>
        <v>0</v>
      </c>
      <c r="P167" s="64">
        <f t="shared" si="11"/>
        <v>0</v>
      </c>
      <c r="Q167" s="218"/>
      <c r="R167" s="146"/>
      <c r="S167" s="209">
        <f t="shared" si="15"/>
        <v>0</v>
      </c>
      <c r="T167" s="273"/>
      <c r="U167" s="194"/>
      <c r="V167" s="246"/>
      <c r="X167" s="54" t="str">
        <f t="shared" si="12"/>
        <v/>
      </c>
      <c r="Z167" s="54" t="str">
        <f t="shared" si="13"/>
        <v/>
      </c>
      <c r="AA167" s="54" t="str">
        <f t="shared" si="14"/>
        <v xml:space="preserve"> Rate</v>
      </c>
    </row>
    <row r="168" spans="2:27" ht="14.65" customHeight="1" x14ac:dyDescent="0.25">
      <c r="B168" s="145">
        <v>159</v>
      </c>
      <c r="C168" s="141"/>
      <c r="D168" s="61"/>
      <c r="E168" s="61"/>
      <c r="F168" s="141"/>
      <c r="G168" s="66"/>
      <c r="H168" s="62"/>
      <c r="I168" s="63" t="str">
        <f>IFERROR(VLOOKUP(H168,Lists!B:C,2,FALSE),"")</f>
        <v/>
      </c>
      <c r="J168" s="61"/>
      <c r="K168" s="62"/>
      <c r="L168" s="80" t="str">
        <f>IFERROR(INDEX('LTSS Rates'!$C$4:$C$222,MATCH('Claims Summary'!X168,'LTSS Rates'!$A$4:$A$222,0)),"")</f>
        <v/>
      </c>
      <c r="M168" s="63" t="str">
        <f>IFERROR(VLOOKUP(Z168,'LTSS Rates'!A:B,2,FALSE),"")</f>
        <v/>
      </c>
      <c r="N168" s="61"/>
      <c r="O168" s="116">
        <f>IFERROR(INDEX('LTSS Rates'!$A$3:$E$223,MATCH(Z168,'LTSS Rates'!$A$3:$A$223,0),MATCH(AA168,'LTSS Rates'!$A$3:$E$3,0)),0)</f>
        <v>0</v>
      </c>
      <c r="P168" s="64">
        <f t="shared" si="11"/>
        <v>0</v>
      </c>
      <c r="Q168" s="218"/>
      <c r="R168" s="146"/>
      <c r="S168" s="209">
        <f t="shared" si="15"/>
        <v>0</v>
      </c>
      <c r="T168" s="273"/>
      <c r="U168" s="194"/>
      <c r="V168" s="246"/>
      <c r="X168" s="54" t="str">
        <f t="shared" si="12"/>
        <v/>
      </c>
      <c r="Z168" s="54" t="str">
        <f t="shared" si="13"/>
        <v/>
      </c>
      <c r="AA168" s="54" t="str">
        <f t="shared" si="14"/>
        <v xml:space="preserve"> Rate</v>
      </c>
    </row>
    <row r="169" spans="2:27" ht="14.65" customHeight="1" x14ac:dyDescent="0.25">
      <c r="B169" s="145">
        <v>160</v>
      </c>
      <c r="C169" s="141"/>
      <c r="D169" s="61"/>
      <c r="E169" s="61"/>
      <c r="F169" s="141"/>
      <c r="G169" s="66"/>
      <c r="H169" s="62"/>
      <c r="I169" s="63" t="str">
        <f>IFERROR(VLOOKUP(H169,Lists!B:C,2,FALSE),"")</f>
        <v/>
      </c>
      <c r="J169" s="61"/>
      <c r="K169" s="62"/>
      <c r="L169" s="80" t="str">
        <f>IFERROR(INDEX('LTSS Rates'!$C$4:$C$222,MATCH('Claims Summary'!X169,'LTSS Rates'!$A$4:$A$222,0)),"")</f>
        <v/>
      </c>
      <c r="M169" s="63" t="str">
        <f>IFERROR(VLOOKUP(Z169,'LTSS Rates'!A:B,2,FALSE),"")</f>
        <v/>
      </c>
      <c r="N169" s="61"/>
      <c r="O169" s="116">
        <f>IFERROR(INDEX('LTSS Rates'!$A$3:$E$223,MATCH(Z169,'LTSS Rates'!$A$3:$A$223,0),MATCH(AA169,'LTSS Rates'!$A$3:$E$3,0)),0)</f>
        <v>0</v>
      </c>
      <c r="P169" s="64">
        <f t="shared" si="11"/>
        <v>0</v>
      </c>
      <c r="Q169" s="218"/>
      <c r="R169" s="146"/>
      <c r="S169" s="209">
        <f t="shared" si="15"/>
        <v>0</v>
      </c>
      <c r="T169" s="273"/>
      <c r="U169" s="194"/>
      <c r="V169" s="246"/>
      <c r="X169" s="54" t="str">
        <f t="shared" si="12"/>
        <v/>
      </c>
      <c r="Z169" s="54" t="str">
        <f t="shared" si="13"/>
        <v/>
      </c>
      <c r="AA169" s="54" t="str">
        <f t="shared" si="14"/>
        <v xml:space="preserve"> Rate</v>
      </c>
    </row>
    <row r="170" spans="2:27" ht="14.65" customHeight="1" x14ac:dyDescent="0.25">
      <c r="B170" s="145">
        <v>161</v>
      </c>
      <c r="C170" s="141"/>
      <c r="D170" s="61"/>
      <c r="E170" s="61"/>
      <c r="F170" s="141"/>
      <c r="G170" s="66"/>
      <c r="H170" s="62"/>
      <c r="I170" s="63" t="str">
        <f>IFERROR(VLOOKUP(H170,Lists!B:C,2,FALSE),"")</f>
        <v/>
      </c>
      <c r="J170" s="61"/>
      <c r="K170" s="62"/>
      <c r="L170" s="80" t="str">
        <f>IFERROR(INDEX('LTSS Rates'!$C$4:$C$222,MATCH('Claims Summary'!X170,'LTSS Rates'!$A$4:$A$222,0)),"")</f>
        <v/>
      </c>
      <c r="M170" s="63" t="str">
        <f>IFERROR(VLOOKUP(Z170,'LTSS Rates'!A:B,2,FALSE),"")</f>
        <v/>
      </c>
      <c r="N170" s="61"/>
      <c r="O170" s="116">
        <f>IFERROR(INDEX('LTSS Rates'!$A$3:$E$223,MATCH(Z170,'LTSS Rates'!$A$3:$A$223,0),MATCH(AA170,'LTSS Rates'!$A$3:$E$3,0)),0)</f>
        <v>0</v>
      </c>
      <c r="P170" s="64">
        <f t="shared" si="11"/>
        <v>0</v>
      </c>
      <c r="Q170" s="218"/>
      <c r="R170" s="146"/>
      <c r="S170" s="209">
        <f t="shared" si="15"/>
        <v>0</v>
      </c>
      <c r="T170" s="273"/>
      <c r="U170" s="194"/>
      <c r="V170" s="246"/>
      <c r="X170" s="54" t="str">
        <f t="shared" si="12"/>
        <v/>
      </c>
      <c r="Z170" s="54" t="str">
        <f t="shared" si="13"/>
        <v/>
      </c>
      <c r="AA170" s="54" t="str">
        <f t="shared" si="14"/>
        <v xml:space="preserve"> Rate</v>
      </c>
    </row>
    <row r="171" spans="2:27" ht="14.65" customHeight="1" x14ac:dyDescent="0.25">
      <c r="B171" s="145">
        <v>162</v>
      </c>
      <c r="C171" s="141"/>
      <c r="D171" s="61"/>
      <c r="E171" s="61"/>
      <c r="F171" s="141"/>
      <c r="G171" s="66"/>
      <c r="H171" s="62"/>
      <c r="I171" s="63" t="str">
        <f>IFERROR(VLOOKUP(H171,Lists!B:C,2,FALSE),"")</f>
        <v/>
      </c>
      <c r="J171" s="61"/>
      <c r="K171" s="62"/>
      <c r="L171" s="80" t="str">
        <f>IFERROR(INDEX('LTSS Rates'!$C$4:$C$222,MATCH('Claims Summary'!X171,'LTSS Rates'!$A$4:$A$222,0)),"")</f>
        <v/>
      </c>
      <c r="M171" s="63" t="str">
        <f>IFERROR(VLOOKUP(Z171,'LTSS Rates'!A:B,2,FALSE),"")</f>
        <v/>
      </c>
      <c r="N171" s="61"/>
      <c r="O171" s="116">
        <f>IFERROR(INDEX('LTSS Rates'!$A$3:$E$223,MATCH(Z171,'LTSS Rates'!$A$3:$A$223,0),MATCH(AA171,'LTSS Rates'!$A$3:$E$3,0)),0)</f>
        <v>0</v>
      </c>
      <c r="P171" s="64">
        <f t="shared" si="11"/>
        <v>0</v>
      </c>
      <c r="Q171" s="218"/>
      <c r="R171" s="146"/>
      <c r="S171" s="209">
        <f t="shared" si="15"/>
        <v>0</v>
      </c>
      <c r="T171" s="273"/>
      <c r="U171" s="194"/>
      <c r="V171" s="246"/>
      <c r="X171" s="54" t="str">
        <f t="shared" si="12"/>
        <v/>
      </c>
      <c r="Z171" s="54" t="str">
        <f t="shared" si="13"/>
        <v/>
      </c>
      <c r="AA171" s="54" t="str">
        <f t="shared" si="14"/>
        <v xml:space="preserve"> Rate</v>
      </c>
    </row>
    <row r="172" spans="2:27" ht="14.65" customHeight="1" x14ac:dyDescent="0.25">
      <c r="B172" s="145">
        <v>163</v>
      </c>
      <c r="C172" s="141"/>
      <c r="D172" s="61"/>
      <c r="E172" s="61"/>
      <c r="F172" s="141"/>
      <c r="G172" s="66"/>
      <c r="H172" s="62"/>
      <c r="I172" s="63" t="str">
        <f>IFERROR(VLOOKUP(H172,Lists!B:C,2,FALSE),"")</f>
        <v/>
      </c>
      <c r="J172" s="61"/>
      <c r="K172" s="62"/>
      <c r="L172" s="80" t="str">
        <f>IFERROR(INDEX('LTSS Rates'!$C$4:$C$222,MATCH('Claims Summary'!X172,'LTSS Rates'!$A$4:$A$222,0)),"")</f>
        <v/>
      </c>
      <c r="M172" s="63" t="str">
        <f>IFERROR(VLOOKUP(Z172,'LTSS Rates'!A:B,2,FALSE),"")</f>
        <v/>
      </c>
      <c r="N172" s="61"/>
      <c r="O172" s="116">
        <f>IFERROR(INDEX('LTSS Rates'!$A$3:$E$223,MATCH(Z172,'LTSS Rates'!$A$3:$A$223,0),MATCH(AA172,'LTSS Rates'!$A$3:$E$3,0)),0)</f>
        <v>0</v>
      </c>
      <c r="P172" s="64">
        <f t="shared" si="11"/>
        <v>0</v>
      </c>
      <c r="Q172" s="218"/>
      <c r="R172" s="146"/>
      <c r="S172" s="209">
        <f t="shared" si="15"/>
        <v>0</v>
      </c>
      <c r="T172" s="273"/>
      <c r="U172" s="194"/>
      <c r="V172" s="246"/>
      <c r="X172" s="54" t="str">
        <f t="shared" si="12"/>
        <v/>
      </c>
      <c r="Z172" s="54" t="str">
        <f t="shared" si="13"/>
        <v/>
      </c>
      <c r="AA172" s="54" t="str">
        <f t="shared" si="14"/>
        <v xml:space="preserve"> Rate</v>
      </c>
    </row>
    <row r="173" spans="2:27" ht="14.65" customHeight="1" x14ac:dyDescent="0.25">
      <c r="B173" s="145">
        <v>164</v>
      </c>
      <c r="C173" s="141"/>
      <c r="D173" s="61"/>
      <c r="E173" s="61"/>
      <c r="F173" s="141"/>
      <c r="G173" s="66"/>
      <c r="H173" s="62"/>
      <c r="I173" s="63" t="str">
        <f>IFERROR(VLOOKUP(H173,Lists!B:C,2,FALSE),"")</f>
        <v/>
      </c>
      <c r="J173" s="61"/>
      <c r="K173" s="62"/>
      <c r="L173" s="80" t="str">
        <f>IFERROR(INDEX('LTSS Rates'!$C$4:$C$222,MATCH('Claims Summary'!X173,'LTSS Rates'!$A$4:$A$222,0)),"")</f>
        <v/>
      </c>
      <c r="M173" s="63" t="str">
        <f>IFERROR(VLOOKUP(Z173,'LTSS Rates'!A:B,2,FALSE),"")</f>
        <v/>
      </c>
      <c r="N173" s="61"/>
      <c r="O173" s="116">
        <f>IFERROR(INDEX('LTSS Rates'!$A$3:$E$223,MATCH(Z173,'LTSS Rates'!$A$3:$A$223,0),MATCH(AA173,'LTSS Rates'!$A$3:$E$3,0)),0)</f>
        <v>0</v>
      </c>
      <c r="P173" s="64">
        <f t="shared" si="11"/>
        <v>0</v>
      </c>
      <c r="Q173" s="218"/>
      <c r="R173" s="146"/>
      <c r="S173" s="209">
        <f t="shared" si="15"/>
        <v>0</v>
      </c>
      <c r="T173" s="273"/>
      <c r="U173" s="194"/>
      <c r="V173" s="246"/>
      <c r="X173" s="54" t="str">
        <f t="shared" si="12"/>
        <v/>
      </c>
      <c r="Z173" s="54" t="str">
        <f t="shared" si="13"/>
        <v/>
      </c>
      <c r="AA173" s="54" t="str">
        <f t="shared" si="14"/>
        <v xml:space="preserve"> Rate</v>
      </c>
    </row>
    <row r="174" spans="2:27" ht="14.65" customHeight="1" x14ac:dyDescent="0.25">
      <c r="B174" s="145">
        <v>165</v>
      </c>
      <c r="C174" s="141"/>
      <c r="D174" s="61"/>
      <c r="E174" s="61"/>
      <c r="F174" s="141"/>
      <c r="G174" s="66"/>
      <c r="H174" s="62"/>
      <c r="I174" s="63" t="str">
        <f>IFERROR(VLOOKUP(H174,Lists!B:C,2,FALSE),"")</f>
        <v/>
      </c>
      <c r="J174" s="61"/>
      <c r="K174" s="62"/>
      <c r="L174" s="80" t="str">
        <f>IFERROR(INDEX('LTSS Rates'!$C$4:$C$222,MATCH('Claims Summary'!X174,'LTSS Rates'!$A$4:$A$222,0)),"")</f>
        <v/>
      </c>
      <c r="M174" s="63" t="str">
        <f>IFERROR(VLOOKUP(Z174,'LTSS Rates'!A:B,2,FALSE),"")</f>
        <v/>
      </c>
      <c r="N174" s="61"/>
      <c r="O174" s="116">
        <f>IFERROR(INDEX('LTSS Rates'!$A$3:$E$223,MATCH(Z174,'LTSS Rates'!$A$3:$A$223,0),MATCH(AA174,'LTSS Rates'!$A$3:$E$3,0)),0)</f>
        <v>0</v>
      </c>
      <c r="P174" s="64">
        <f t="shared" ref="P174:P210" si="16">IFERROR(N174*O174,0)</f>
        <v>0</v>
      </c>
      <c r="Q174" s="218"/>
      <c r="R174" s="146"/>
      <c r="S174" s="209">
        <f t="shared" si="15"/>
        <v>0</v>
      </c>
      <c r="T174" s="273"/>
      <c r="U174" s="194"/>
      <c r="V174" s="246"/>
      <c r="X174" s="54" t="str">
        <f t="shared" si="12"/>
        <v/>
      </c>
      <c r="Z174" s="54" t="str">
        <f t="shared" si="13"/>
        <v/>
      </c>
      <c r="AA174" s="54" t="str">
        <f t="shared" si="14"/>
        <v xml:space="preserve"> Rate</v>
      </c>
    </row>
    <row r="175" spans="2:27" ht="14.65" customHeight="1" x14ac:dyDescent="0.25">
      <c r="B175" s="145">
        <v>166</v>
      </c>
      <c r="C175" s="141"/>
      <c r="D175" s="61"/>
      <c r="E175" s="61"/>
      <c r="F175" s="141"/>
      <c r="G175" s="66"/>
      <c r="H175" s="62"/>
      <c r="I175" s="63" t="str">
        <f>IFERROR(VLOOKUP(H175,Lists!B:C,2,FALSE),"")</f>
        <v/>
      </c>
      <c r="J175" s="61"/>
      <c r="K175" s="62"/>
      <c r="L175" s="80" t="str">
        <f>IFERROR(INDEX('LTSS Rates'!$C$4:$C$222,MATCH('Claims Summary'!X175,'LTSS Rates'!$A$4:$A$222,0)),"")</f>
        <v/>
      </c>
      <c r="M175" s="63" t="str">
        <f>IFERROR(VLOOKUP(Z175,'LTSS Rates'!A:B,2,FALSE),"")</f>
        <v/>
      </c>
      <c r="N175" s="61"/>
      <c r="O175" s="116">
        <f>IFERROR(INDEX('LTSS Rates'!$A$3:$E$223,MATCH(Z175,'LTSS Rates'!$A$3:$A$223,0),MATCH(AA175,'LTSS Rates'!$A$3:$E$3,0)),0)</f>
        <v>0</v>
      </c>
      <c r="P175" s="64">
        <f t="shared" si="16"/>
        <v>0</v>
      </c>
      <c r="Q175" s="218"/>
      <c r="R175" s="146"/>
      <c r="S175" s="209">
        <f t="shared" si="15"/>
        <v>0</v>
      </c>
      <c r="T175" s="273"/>
      <c r="U175" s="194"/>
      <c r="V175" s="246"/>
      <c r="X175" s="54" t="str">
        <f t="shared" si="12"/>
        <v/>
      </c>
      <c r="Z175" s="54" t="str">
        <f t="shared" si="13"/>
        <v/>
      </c>
      <c r="AA175" s="54" t="str">
        <f t="shared" si="14"/>
        <v xml:space="preserve"> Rate</v>
      </c>
    </row>
    <row r="176" spans="2:27" ht="14.65" customHeight="1" x14ac:dyDescent="0.25">
      <c r="B176" s="145">
        <v>167</v>
      </c>
      <c r="C176" s="141"/>
      <c r="D176" s="61"/>
      <c r="E176" s="61"/>
      <c r="F176" s="141"/>
      <c r="G176" s="66"/>
      <c r="H176" s="62"/>
      <c r="I176" s="63" t="str">
        <f>IFERROR(VLOOKUP(H176,Lists!B:C,2,FALSE),"")</f>
        <v/>
      </c>
      <c r="J176" s="61"/>
      <c r="K176" s="62"/>
      <c r="L176" s="80" t="str">
        <f>IFERROR(INDEX('LTSS Rates'!$C$4:$C$222,MATCH('Claims Summary'!X176,'LTSS Rates'!$A$4:$A$222,0)),"")</f>
        <v/>
      </c>
      <c r="M176" s="63" t="str">
        <f>IFERROR(VLOOKUP(Z176,'LTSS Rates'!A:B,2,FALSE),"")</f>
        <v/>
      </c>
      <c r="N176" s="61"/>
      <c r="O176" s="116">
        <f>IFERROR(INDEX('LTSS Rates'!$A$3:$E$223,MATCH(Z176,'LTSS Rates'!$A$3:$A$223,0),MATCH(AA176,'LTSS Rates'!$A$3:$E$3,0)),0)</f>
        <v>0</v>
      </c>
      <c r="P176" s="64">
        <f t="shared" si="16"/>
        <v>0</v>
      </c>
      <c r="Q176" s="218"/>
      <c r="R176" s="146"/>
      <c r="S176" s="209">
        <f t="shared" si="15"/>
        <v>0</v>
      </c>
      <c r="T176" s="273"/>
      <c r="U176" s="194"/>
      <c r="V176" s="246"/>
      <c r="X176" s="54" t="str">
        <f t="shared" si="12"/>
        <v/>
      </c>
      <c r="Z176" s="54" t="str">
        <f t="shared" si="13"/>
        <v/>
      </c>
      <c r="AA176" s="54" t="str">
        <f t="shared" si="14"/>
        <v xml:space="preserve"> Rate</v>
      </c>
    </row>
    <row r="177" spans="2:27" ht="14.65" customHeight="1" x14ac:dyDescent="0.25">
      <c r="B177" s="145">
        <v>168</v>
      </c>
      <c r="C177" s="141"/>
      <c r="D177" s="61"/>
      <c r="E177" s="61"/>
      <c r="F177" s="141"/>
      <c r="G177" s="66"/>
      <c r="H177" s="62"/>
      <c r="I177" s="63" t="str">
        <f>IFERROR(VLOOKUP(H177,Lists!B:C,2,FALSE),"")</f>
        <v/>
      </c>
      <c r="J177" s="61"/>
      <c r="K177" s="62"/>
      <c r="L177" s="80" t="str">
        <f>IFERROR(INDEX('LTSS Rates'!$C$4:$C$222,MATCH('Claims Summary'!X177,'LTSS Rates'!$A$4:$A$222,0)),"")</f>
        <v/>
      </c>
      <c r="M177" s="63" t="str">
        <f>IFERROR(VLOOKUP(Z177,'LTSS Rates'!A:B,2,FALSE),"")</f>
        <v/>
      </c>
      <c r="N177" s="61"/>
      <c r="O177" s="116">
        <f>IFERROR(INDEX('LTSS Rates'!$A$3:$E$223,MATCH(Z177,'LTSS Rates'!$A$3:$A$223,0),MATCH(AA177,'LTSS Rates'!$A$3:$E$3,0)),0)</f>
        <v>0</v>
      </c>
      <c r="P177" s="64">
        <f t="shared" si="16"/>
        <v>0</v>
      </c>
      <c r="Q177" s="218"/>
      <c r="R177" s="146"/>
      <c r="S177" s="209">
        <f t="shared" si="15"/>
        <v>0</v>
      </c>
      <c r="T177" s="273"/>
      <c r="U177" s="194"/>
      <c r="V177" s="246"/>
      <c r="X177" s="54" t="str">
        <f t="shared" si="12"/>
        <v/>
      </c>
      <c r="Z177" s="54" t="str">
        <f t="shared" si="13"/>
        <v/>
      </c>
      <c r="AA177" s="54" t="str">
        <f t="shared" si="14"/>
        <v xml:space="preserve"> Rate</v>
      </c>
    </row>
    <row r="178" spans="2:27" ht="14.65" customHeight="1" x14ac:dyDescent="0.25">
      <c r="B178" s="145">
        <v>169</v>
      </c>
      <c r="C178" s="141"/>
      <c r="D178" s="61"/>
      <c r="E178" s="61"/>
      <c r="F178" s="141"/>
      <c r="G178" s="66"/>
      <c r="H178" s="62"/>
      <c r="I178" s="63" t="str">
        <f>IFERROR(VLOOKUP(H178,Lists!B:C,2,FALSE),"")</f>
        <v/>
      </c>
      <c r="J178" s="61"/>
      <c r="K178" s="62"/>
      <c r="L178" s="80" t="str">
        <f>IFERROR(INDEX('LTSS Rates'!$C$4:$C$222,MATCH('Claims Summary'!X178,'LTSS Rates'!$A$4:$A$222,0)),"")</f>
        <v/>
      </c>
      <c r="M178" s="63" t="str">
        <f>IFERROR(VLOOKUP(Z178,'LTSS Rates'!A:B,2,FALSE),"")</f>
        <v/>
      </c>
      <c r="N178" s="61"/>
      <c r="O178" s="116">
        <f>IFERROR(INDEX('LTSS Rates'!$A$3:$E$223,MATCH(Z178,'LTSS Rates'!$A$3:$A$223,0),MATCH(AA178,'LTSS Rates'!$A$3:$E$3,0)),0)</f>
        <v>0</v>
      </c>
      <c r="P178" s="64">
        <f t="shared" si="16"/>
        <v>0</v>
      </c>
      <c r="Q178" s="218"/>
      <c r="R178" s="146"/>
      <c r="S178" s="209">
        <f t="shared" si="15"/>
        <v>0</v>
      </c>
      <c r="T178" s="273"/>
      <c r="U178" s="194"/>
      <c r="V178" s="246"/>
      <c r="X178" s="54" t="str">
        <f t="shared" si="12"/>
        <v/>
      </c>
      <c r="Z178" s="54" t="str">
        <f t="shared" si="13"/>
        <v/>
      </c>
      <c r="AA178" s="54" t="str">
        <f t="shared" si="14"/>
        <v xml:space="preserve"> Rate</v>
      </c>
    </row>
    <row r="179" spans="2:27" ht="14.65" customHeight="1" x14ac:dyDescent="0.25">
      <c r="B179" s="145">
        <v>170</v>
      </c>
      <c r="C179" s="141"/>
      <c r="D179" s="61"/>
      <c r="E179" s="61"/>
      <c r="F179" s="141"/>
      <c r="G179" s="66"/>
      <c r="H179" s="62"/>
      <c r="I179" s="63" t="str">
        <f>IFERROR(VLOOKUP(H179,Lists!B:C,2,FALSE),"")</f>
        <v/>
      </c>
      <c r="J179" s="61"/>
      <c r="K179" s="62"/>
      <c r="L179" s="80" t="str">
        <f>IFERROR(INDEX('LTSS Rates'!$C$4:$C$222,MATCH('Claims Summary'!X179,'LTSS Rates'!$A$4:$A$222,0)),"")</f>
        <v/>
      </c>
      <c r="M179" s="63" t="str">
        <f>IFERROR(VLOOKUP(Z179,'LTSS Rates'!A:B,2,FALSE),"")</f>
        <v/>
      </c>
      <c r="N179" s="61"/>
      <c r="O179" s="116">
        <f>IFERROR(INDEX('LTSS Rates'!$A$3:$E$223,MATCH(Z179,'LTSS Rates'!$A$3:$A$223,0),MATCH(AA179,'LTSS Rates'!$A$3:$E$3,0)),0)</f>
        <v>0</v>
      </c>
      <c r="P179" s="64">
        <f t="shared" si="16"/>
        <v>0</v>
      </c>
      <c r="Q179" s="218"/>
      <c r="R179" s="146"/>
      <c r="S179" s="209">
        <f t="shared" si="15"/>
        <v>0</v>
      </c>
      <c r="T179" s="273"/>
      <c r="U179" s="194"/>
      <c r="V179" s="246"/>
      <c r="X179" s="54" t="str">
        <f t="shared" si="12"/>
        <v/>
      </c>
      <c r="Z179" s="54" t="str">
        <f t="shared" si="13"/>
        <v/>
      </c>
      <c r="AA179" s="54" t="str">
        <f t="shared" si="14"/>
        <v xml:space="preserve"> Rate</v>
      </c>
    </row>
    <row r="180" spans="2:27" ht="14.65" customHeight="1" x14ac:dyDescent="0.25">
      <c r="B180" s="145">
        <v>171</v>
      </c>
      <c r="C180" s="141"/>
      <c r="D180" s="61"/>
      <c r="E180" s="61"/>
      <c r="F180" s="141"/>
      <c r="G180" s="66"/>
      <c r="H180" s="62"/>
      <c r="I180" s="63" t="str">
        <f>IFERROR(VLOOKUP(H180,Lists!B:C,2,FALSE),"")</f>
        <v/>
      </c>
      <c r="J180" s="61"/>
      <c r="K180" s="62"/>
      <c r="L180" s="80" t="str">
        <f>IFERROR(INDEX('LTSS Rates'!$C$4:$C$222,MATCH('Claims Summary'!X180,'LTSS Rates'!$A$4:$A$222,0)),"")</f>
        <v/>
      </c>
      <c r="M180" s="63" t="str">
        <f>IFERROR(VLOOKUP(Z180,'LTSS Rates'!A:B,2,FALSE),"")</f>
        <v/>
      </c>
      <c r="N180" s="61"/>
      <c r="O180" s="116">
        <f>IFERROR(INDEX('LTSS Rates'!$A$3:$E$223,MATCH(Z180,'LTSS Rates'!$A$3:$A$223,0),MATCH(AA180,'LTSS Rates'!$A$3:$E$3,0)),0)</f>
        <v>0</v>
      </c>
      <c r="P180" s="64">
        <f t="shared" si="16"/>
        <v>0</v>
      </c>
      <c r="Q180" s="218"/>
      <c r="R180" s="146"/>
      <c r="S180" s="209">
        <f t="shared" si="15"/>
        <v>0</v>
      </c>
      <c r="T180" s="273"/>
      <c r="U180" s="194"/>
      <c r="V180" s="246"/>
      <c r="X180" s="54" t="str">
        <f t="shared" si="12"/>
        <v/>
      </c>
      <c r="Z180" s="54" t="str">
        <f t="shared" si="13"/>
        <v/>
      </c>
      <c r="AA180" s="54" t="str">
        <f t="shared" si="14"/>
        <v xml:space="preserve"> Rate</v>
      </c>
    </row>
    <row r="181" spans="2:27" ht="14.65" customHeight="1" x14ac:dyDescent="0.25">
      <c r="B181" s="145">
        <v>172</v>
      </c>
      <c r="C181" s="141"/>
      <c r="D181" s="61"/>
      <c r="E181" s="61"/>
      <c r="F181" s="141"/>
      <c r="G181" s="66"/>
      <c r="H181" s="62"/>
      <c r="I181" s="63" t="str">
        <f>IFERROR(VLOOKUP(H181,Lists!B:C,2,FALSE),"")</f>
        <v/>
      </c>
      <c r="J181" s="61"/>
      <c r="K181" s="62"/>
      <c r="L181" s="80" t="str">
        <f>IFERROR(INDEX('LTSS Rates'!$C$4:$C$222,MATCH('Claims Summary'!X181,'LTSS Rates'!$A$4:$A$222,0)),"")</f>
        <v/>
      </c>
      <c r="M181" s="63" t="str">
        <f>IFERROR(VLOOKUP(Z181,'LTSS Rates'!A:B,2,FALSE),"")</f>
        <v/>
      </c>
      <c r="N181" s="61"/>
      <c r="O181" s="116">
        <f>IFERROR(INDEX('LTSS Rates'!$A$3:$E$223,MATCH(Z181,'LTSS Rates'!$A$3:$A$223,0),MATCH(AA181,'LTSS Rates'!$A$3:$E$3,0)),0)</f>
        <v>0</v>
      </c>
      <c r="P181" s="64">
        <f t="shared" si="16"/>
        <v>0</v>
      </c>
      <c r="Q181" s="218"/>
      <c r="R181" s="146"/>
      <c r="S181" s="209">
        <f t="shared" si="15"/>
        <v>0</v>
      </c>
      <c r="T181" s="273"/>
      <c r="U181" s="194"/>
      <c r="V181" s="246"/>
      <c r="X181" s="54" t="str">
        <f t="shared" si="12"/>
        <v/>
      </c>
      <c r="Z181" s="54" t="str">
        <f t="shared" si="13"/>
        <v/>
      </c>
      <c r="AA181" s="54" t="str">
        <f t="shared" si="14"/>
        <v xml:space="preserve"> Rate</v>
      </c>
    </row>
    <row r="182" spans="2:27" ht="14.65" customHeight="1" x14ac:dyDescent="0.25">
      <c r="B182" s="145">
        <v>173</v>
      </c>
      <c r="C182" s="141"/>
      <c r="D182" s="61"/>
      <c r="E182" s="61"/>
      <c r="F182" s="141"/>
      <c r="G182" s="66"/>
      <c r="H182" s="62"/>
      <c r="I182" s="63" t="str">
        <f>IFERROR(VLOOKUP(H182,Lists!B:C,2,FALSE),"")</f>
        <v/>
      </c>
      <c r="J182" s="61"/>
      <c r="K182" s="62"/>
      <c r="L182" s="80" t="str">
        <f>IFERROR(INDEX('LTSS Rates'!$C$4:$C$222,MATCH('Claims Summary'!X182,'LTSS Rates'!$A$4:$A$222,0)),"")</f>
        <v/>
      </c>
      <c r="M182" s="63" t="str">
        <f>IFERROR(VLOOKUP(Z182,'LTSS Rates'!A:B,2,FALSE),"")</f>
        <v/>
      </c>
      <c r="N182" s="61"/>
      <c r="O182" s="116">
        <f>IFERROR(INDEX('LTSS Rates'!$A$3:$E$223,MATCH(Z182,'LTSS Rates'!$A$3:$A$223,0),MATCH(AA182,'LTSS Rates'!$A$3:$E$3,0)),0)</f>
        <v>0</v>
      </c>
      <c r="P182" s="64">
        <f t="shared" si="16"/>
        <v>0</v>
      </c>
      <c r="Q182" s="218"/>
      <c r="R182" s="146"/>
      <c r="S182" s="209">
        <f t="shared" si="15"/>
        <v>0</v>
      </c>
      <c r="T182" s="273"/>
      <c r="U182" s="194"/>
      <c r="V182" s="246"/>
      <c r="X182" s="54" t="str">
        <f t="shared" si="12"/>
        <v/>
      </c>
      <c r="Z182" s="54" t="str">
        <f t="shared" si="13"/>
        <v/>
      </c>
      <c r="AA182" s="54" t="str">
        <f t="shared" si="14"/>
        <v xml:space="preserve"> Rate</v>
      </c>
    </row>
    <row r="183" spans="2:27" ht="14.65" customHeight="1" x14ac:dyDescent="0.25">
      <c r="B183" s="145">
        <v>174</v>
      </c>
      <c r="C183" s="141"/>
      <c r="D183" s="61"/>
      <c r="E183" s="61"/>
      <c r="F183" s="141"/>
      <c r="G183" s="66"/>
      <c r="H183" s="62"/>
      <c r="I183" s="63" t="str">
        <f>IFERROR(VLOOKUP(H183,Lists!B:C,2,FALSE),"")</f>
        <v/>
      </c>
      <c r="J183" s="61"/>
      <c r="K183" s="62"/>
      <c r="L183" s="80" t="str">
        <f>IFERROR(INDEX('LTSS Rates'!$C$4:$C$222,MATCH('Claims Summary'!X183,'LTSS Rates'!$A$4:$A$222,0)),"")</f>
        <v/>
      </c>
      <c r="M183" s="63" t="str">
        <f>IFERROR(VLOOKUP(Z183,'LTSS Rates'!A:B,2,FALSE),"")</f>
        <v/>
      </c>
      <c r="N183" s="61"/>
      <c r="O183" s="116">
        <f>IFERROR(INDEX('LTSS Rates'!$A$3:$E$223,MATCH(Z183,'LTSS Rates'!$A$3:$A$223,0),MATCH(AA183,'LTSS Rates'!$A$3:$E$3,0)),0)</f>
        <v>0</v>
      </c>
      <c r="P183" s="64">
        <f t="shared" si="16"/>
        <v>0</v>
      </c>
      <c r="Q183" s="218"/>
      <c r="R183" s="146"/>
      <c r="S183" s="209">
        <f t="shared" si="15"/>
        <v>0</v>
      </c>
      <c r="T183" s="273"/>
      <c r="U183" s="194"/>
      <c r="V183" s="246"/>
      <c r="X183" s="54" t="str">
        <f t="shared" si="12"/>
        <v/>
      </c>
      <c r="Z183" s="54" t="str">
        <f t="shared" si="13"/>
        <v/>
      </c>
      <c r="AA183" s="54" t="str">
        <f t="shared" si="14"/>
        <v xml:space="preserve"> Rate</v>
      </c>
    </row>
    <row r="184" spans="2:27" ht="14.65" customHeight="1" x14ac:dyDescent="0.25">
      <c r="B184" s="145">
        <v>175</v>
      </c>
      <c r="C184" s="141"/>
      <c r="D184" s="61"/>
      <c r="E184" s="61"/>
      <c r="F184" s="141"/>
      <c r="G184" s="66"/>
      <c r="H184" s="62"/>
      <c r="I184" s="63" t="str">
        <f>IFERROR(VLOOKUP(H184,Lists!B:C,2,FALSE),"")</f>
        <v/>
      </c>
      <c r="J184" s="61"/>
      <c r="K184" s="62"/>
      <c r="L184" s="80" t="str">
        <f>IFERROR(INDEX('LTSS Rates'!$C$4:$C$222,MATCH('Claims Summary'!X184,'LTSS Rates'!$A$4:$A$222,0)),"")</f>
        <v/>
      </c>
      <c r="M184" s="63" t="str">
        <f>IFERROR(VLOOKUP(Z184,'LTSS Rates'!A:B,2,FALSE),"")</f>
        <v/>
      </c>
      <c r="N184" s="61"/>
      <c r="O184" s="116">
        <f>IFERROR(INDEX('LTSS Rates'!$A$3:$E$223,MATCH(Z184,'LTSS Rates'!$A$3:$A$223,0),MATCH(AA184,'LTSS Rates'!$A$3:$E$3,0)),0)</f>
        <v>0</v>
      </c>
      <c r="P184" s="64">
        <f t="shared" si="16"/>
        <v>0</v>
      </c>
      <c r="Q184" s="218"/>
      <c r="R184" s="146"/>
      <c r="S184" s="209">
        <f t="shared" si="15"/>
        <v>0</v>
      </c>
      <c r="T184" s="273"/>
      <c r="U184" s="194"/>
      <c r="V184" s="246"/>
      <c r="X184" s="54" t="str">
        <f t="shared" si="12"/>
        <v/>
      </c>
      <c r="Z184" s="54" t="str">
        <f t="shared" si="13"/>
        <v/>
      </c>
      <c r="AA184" s="54" t="str">
        <f t="shared" si="14"/>
        <v xml:space="preserve"> Rate</v>
      </c>
    </row>
    <row r="185" spans="2:27" ht="14.65" customHeight="1" x14ac:dyDescent="0.25">
      <c r="B185" s="145">
        <v>176</v>
      </c>
      <c r="C185" s="141"/>
      <c r="D185" s="61"/>
      <c r="E185" s="61"/>
      <c r="F185" s="141"/>
      <c r="G185" s="66"/>
      <c r="H185" s="62"/>
      <c r="I185" s="63" t="str">
        <f>IFERROR(VLOOKUP(H185,Lists!B:C,2,FALSE),"")</f>
        <v/>
      </c>
      <c r="J185" s="61"/>
      <c r="K185" s="62"/>
      <c r="L185" s="80" t="str">
        <f>IFERROR(INDEX('LTSS Rates'!$C$4:$C$222,MATCH('Claims Summary'!X185,'LTSS Rates'!$A$4:$A$222,0)),"")</f>
        <v/>
      </c>
      <c r="M185" s="63" t="str">
        <f>IFERROR(VLOOKUP(Z185,'LTSS Rates'!A:B,2,FALSE),"")</f>
        <v/>
      </c>
      <c r="N185" s="61"/>
      <c r="O185" s="116">
        <f>IFERROR(INDEX('LTSS Rates'!$A$3:$E$223,MATCH(Z185,'LTSS Rates'!$A$3:$A$223,0),MATCH(AA185,'LTSS Rates'!$A$3:$E$3,0)),0)</f>
        <v>0</v>
      </c>
      <c r="P185" s="64">
        <f t="shared" si="16"/>
        <v>0</v>
      </c>
      <c r="Q185" s="218"/>
      <c r="R185" s="146"/>
      <c r="S185" s="209">
        <f t="shared" si="15"/>
        <v>0</v>
      </c>
      <c r="T185" s="273"/>
      <c r="U185" s="194"/>
      <c r="V185" s="246"/>
      <c r="X185" s="54" t="str">
        <f t="shared" si="12"/>
        <v/>
      </c>
      <c r="Z185" s="54" t="str">
        <f t="shared" si="13"/>
        <v/>
      </c>
      <c r="AA185" s="54" t="str">
        <f t="shared" si="14"/>
        <v xml:space="preserve"> Rate</v>
      </c>
    </row>
    <row r="186" spans="2:27" ht="14.65" customHeight="1" x14ac:dyDescent="0.25">
      <c r="B186" s="145">
        <v>177</v>
      </c>
      <c r="C186" s="141"/>
      <c r="D186" s="61"/>
      <c r="E186" s="61"/>
      <c r="F186" s="141"/>
      <c r="G186" s="66"/>
      <c r="H186" s="62"/>
      <c r="I186" s="63" t="str">
        <f>IFERROR(VLOOKUP(H186,Lists!B:C,2,FALSE),"")</f>
        <v/>
      </c>
      <c r="J186" s="61"/>
      <c r="K186" s="62"/>
      <c r="L186" s="80" t="str">
        <f>IFERROR(INDEX('LTSS Rates'!$C$4:$C$222,MATCH('Claims Summary'!X186,'LTSS Rates'!$A$4:$A$222,0)),"")</f>
        <v/>
      </c>
      <c r="M186" s="63" t="str">
        <f>IFERROR(VLOOKUP(Z186,'LTSS Rates'!A:B,2,FALSE),"")</f>
        <v/>
      </c>
      <c r="N186" s="61"/>
      <c r="O186" s="116">
        <f>IFERROR(INDEX('LTSS Rates'!$A$3:$E$223,MATCH(Z186,'LTSS Rates'!$A$3:$A$223,0),MATCH(AA186,'LTSS Rates'!$A$3:$E$3,0)),0)</f>
        <v>0</v>
      </c>
      <c r="P186" s="64">
        <f t="shared" si="16"/>
        <v>0</v>
      </c>
      <c r="Q186" s="218"/>
      <c r="R186" s="146"/>
      <c r="S186" s="209">
        <f t="shared" si="15"/>
        <v>0</v>
      </c>
      <c r="T186" s="273"/>
      <c r="U186" s="194"/>
      <c r="V186" s="246"/>
      <c r="X186" s="54" t="str">
        <f t="shared" si="12"/>
        <v/>
      </c>
      <c r="Z186" s="54" t="str">
        <f t="shared" si="13"/>
        <v/>
      </c>
      <c r="AA186" s="54" t="str">
        <f t="shared" si="14"/>
        <v xml:space="preserve"> Rate</v>
      </c>
    </row>
    <row r="187" spans="2:27" ht="14.65" customHeight="1" x14ac:dyDescent="0.25">
      <c r="B187" s="145">
        <v>178</v>
      </c>
      <c r="C187" s="141"/>
      <c r="D187" s="61"/>
      <c r="E187" s="61"/>
      <c r="F187" s="141"/>
      <c r="G187" s="66"/>
      <c r="H187" s="62"/>
      <c r="I187" s="63" t="str">
        <f>IFERROR(VLOOKUP(H187,Lists!B:C,2,FALSE),"")</f>
        <v/>
      </c>
      <c r="J187" s="61"/>
      <c r="K187" s="62"/>
      <c r="L187" s="80" t="str">
        <f>IFERROR(INDEX('LTSS Rates'!$C$4:$C$222,MATCH('Claims Summary'!X187,'LTSS Rates'!$A$4:$A$222,0)),"")</f>
        <v/>
      </c>
      <c r="M187" s="63" t="str">
        <f>IFERROR(VLOOKUP(Z187,'LTSS Rates'!A:B,2,FALSE),"")</f>
        <v/>
      </c>
      <c r="N187" s="61"/>
      <c r="O187" s="116">
        <f>IFERROR(INDEX('LTSS Rates'!$A$3:$E$223,MATCH(Z187,'LTSS Rates'!$A$3:$A$223,0),MATCH(AA187,'LTSS Rates'!$A$3:$E$3,0)),0)</f>
        <v>0</v>
      </c>
      <c r="P187" s="64">
        <f t="shared" si="16"/>
        <v>0</v>
      </c>
      <c r="Q187" s="218"/>
      <c r="R187" s="146"/>
      <c r="S187" s="209">
        <f t="shared" si="15"/>
        <v>0</v>
      </c>
      <c r="T187" s="273"/>
      <c r="U187" s="194"/>
      <c r="V187" s="246"/>
      <c r="X187" s="54" t="str">
        <f t="shared" si="12"/>
        <v/>
      </c>
      <c r="Z187" s="54" t="str">
        <f t="shared" si="13"/>
        <v/>
      </c>
      <c r="AA187" s="54" t="str">
        <f t="shared" si="14"/>
        <v xml:space="preserve"> Rate</v>
      </c>
    </row>
    <row r="188" spans="2:27" ht="14.65" customHeight="1" x14ac:dyDescent="0.25">
      <c r="B188" s="145">
        <v>179</v>
      </c>
      <c r="C188" s="141"/>
      <c r="D188" s="61"/>
      <c r="E188" s="61"/>
      <c r="F188" s="141"/>
      <c r="G188" s="66"/>
      <c r="H188" s="62"/>
      <c r="I188" s="63" t="str">
        <f>IFERROR(VLOOKUP(H188,Lists!B:C,2,FALSE),"")</f>
        <v/>
      </c>
      <c r="J188" s="61"/>
      <c r="K188" s="62"/>
      <c r="L188" s="80" t="str">
        <f>IFERROR(INDEX('LTSS Rates'!$C$4:$C$222,MATCH('Claims Summary'!X188,'LTSS Rates'!$A$4:$A$222,0)),"")</f>
        <v/>
      </c>
      <c r="M188" s="63" t="str">
        <f>IFERROR(VLOOKUP(Z188,'LTSS Rates'!A:B,2,FALSE),"")</f>
        <v/>
      </c>
      <c r="N188" s="61"/>
      <c r="O188" s="116">
        <f>IFERROR(INDEX('LTSS Rates'!$A$3:$E$223,MATCH(Z188,'LTSS Rates'!$A$3:$A$223,0),MATCH(AA188,'LTSS Rates'!$A$3:$E$3,0)),0)</f>
        <v>0</v>
      </c>
      <c r="P188" s="64">
        <f t="shared" si="16"/>
        <v>0</v>
      </c>
      <c r="Q188" s="218"/>
      <c r="R188" s="146"/>
      <c r="S188" s="209">
        <f t="shared" si="15"/>
        <v>0</v>
      </c>
      <c r="T188" s="273"/>
      <c r="U188" s="194"/>
      <c r="V188" s="246"/>
      <c r="X188" s="54" t="str">
        <f t="shared" si="12"/>
        <v/>
      </c>
      <c r="Z188" s="54" t="str">
        <f t="shared" si="13"/>
        <v/>
      </c>
      <c r="AA188" s="54" t="str">
        <f t="shared" si="14"/>
        <v xml:space="preserve"> Rate</v>
      </c>
    </row>
    <row r="189" spans="2:27" ht="14.65" customHeight="1" x14ac:dyDescent="0.25">
      <c r="B189" s="145">
        <v>180</v>
      </c>
      <c r="C189" s="141"/>
      <c r="D189" s="61"/>
      <c r="E189" s="61"/>
      <c r="F189" s="141"/>
      <c r="G189" s="66"/>
      <c r="H189" s="62"/>
      <c r="I189" s="63" t="str">
        <f>IFERROR(VLOOKUP(H189,Lists!B:C,2,FALSE),"")</f>
        <v/>
      </c>
      <c r="J189" s="61"/>
      <c r="K189" s="62"/>
      <c r="L189" s="80" t="str">
        <f>IFERROR(INDEX('LTSS Rates'!$C$4:$C$222,MATCH('Claims Summary'!X189,'LTSS Rates'!$A$4:$A$222,0)),"")</f>
        <v/>
      </c>
      <c r="M189" s="63" t="str">
        <f>IFERROR(VLOOKUP(Z189,'LTSS Rates'!A:B,2,FALSE),"")</f>
        <v/>
      </c>
      <c r="N189" s="61"/>
      <c r="O189" s="116">
        <f>IFERROR(INDEX('LTSS Rates'!$A$3:$E$223,MATCH(Z189,'LTSS Rates'!$A$3:$A$223,0),MATCH(AA189,'LTSS Rates'!$A$3:$E$3,0)),0)</f>
        <v>0</v>
      </c>
      <c r="P189" s="64">
        <f t="shared" si="16"/>
        <v>0</v>
      </c>
      <c r="Q189" s="218"/>
      <c r="R189" s="146"/>
      <c r="S189" s="209">
        <f t="shared" si="15"/>
        <v>0</v>
      </c>
      <c r="T189" s="273"/>
      <c r="U189" s="194"/>
      <c r="V189" s="246"/>
      <c r="X189" s="54" t="str">
        <f t="shared" si="12"/>
        <v/>
      </c>
      <c r="Z189" s="54" t="str">
        <f t="shared" si="13"/>
        <v/>
      </c>
      <c r="AA189" s="54" t="str">
        <f t="shared" si="14"/>
        <v xml:space="preserve"> Rate</v>
      </c>
    </row>
    <row r="190" spans="2:27" ht="14.65" customHeight="1" x14ac:dyDescent="0.25">
      <c r="B190" s="145">
        <v>181</v>
      </c>
      <c r="C190" s="141"/>
      <c r="D190" s="61"/>
      <c r="E190" s="61"/>
      <c r="F190" s="141"/>
      <c r="G190" s="66"/>
      <c r="H190" s="62"/>
      <c r="I190" s="63" t="str">
        <f>IFERROR(VLOOKUP(H190,Lists!B:C,2,FALSE),"")</f>
        <v/>
      </c>
      <c r="J190" s="61"/>
      <c r="K190" s="62"/>
      <c r="L190" s="80" t="str">
        <f>IFERROR(INDEX('LTSS Rates'!$C$4:$C$222,MATCH('Claims Summary'!X190,'LTSS Rates'!$A$4:$A$222,0)),"")</f>
        <v/>
      </c>
      <c r="M190" s="63" t="str">
        <f>IFERROR(VLOOKUP(Z190,'LTSS Rates'!A:B,2,FALSE),"")</f>
        <v/>
      </c>
      <c r="N190" s="61"/>
      <c r="O190" s="116">
        <f>IFERROR(INDEX('LTSS Rates'!$A$3:$E$223,MATCH(Z190,'LTSS Rates'!$A$3:$A$223,0),MATCH(AA190,'LTSS Rates'!$A$3:$E$3,0)),0)</f>
        <v>0</v>
      </c>
      <c r="P190" s="64">
        <f t="shared" si="16"/>
        <v>0</v>
      </c>
      <c r="Q190" s="218"/>
      <c r="R190" s="146"/>
      <c r="S190" s="209">
        <f t="shared" si="15"/>
        <v>0</v>
      </c>
      <c r="T190" s="273"/>
      <c r="U190" s="194"/>
      <c r="V190" s="246"/>
      <c r="X190" s="54" t="str">
        <f t="shared" si="12"/>
        <v/>
      </c>
      <c r="Z190" s="54" t="str">
        <f t="shared" si="13"/>
        <v/>
      </c>
      <c r="AA190" s="54" t="str">
        <f t="shared" si="14"/>
        <v xml:space="preserve"> Rate</v>
      </c>
    </row>
    <row r="191" spans="2:27" ht="14.65" customHeight="1" x14ac:dyDescent="0.25">
      <c r="B191" s="145">
        <v>182</v>
      </c>
      <c r="C191" s="141"/>
      <c r="D191" s="61"/>
      <c r="E191" s="61"/>
      <c r="F191" s="141"/>
      <c r="G191" s="66"/>
      <c r="H191" s="62"/>
      <c r="I191" s="63" t="str">
        <f>IFERROR(VLOOKUP(H191,Lists!B:C,2,FALSE),"")</f>
        <v/>
      </c>
      <c r="J191" s="61"/>
      <c r="K191" s="62"/>
      <c r="L191" s="80" t="str">
        <f>IFERROR(INDEX('LTSS Rates'!$C$4:$C$222,MATCH('Claims Summary'!X191,'LTSS Rates'!$A$4:$A$222,0)),"")</f>
        <v/>
      </c>
      <c r="M191" s="63" t="str">
        <f>IFERROR(VLOOKUP(Z191,'LTSS Rates'!A:B,2,FALSE),"")</f>
        <v/>
      </c>
      <c r="N191" s="61"/>
      <c r="O191" s="116">
        <f>IFERROR(INDEX('LTSS Rates'!$A$3:$E$223,MATCH(Z191,'LTSS Rates'!$A$3:$A$223,0),MATCH(AA191,'LTSS Rates'!$A$3:$E$3,0)),0)</f>
        <v>0</v>
      </c>
      <c r="P191" s="64">
        <f t="shared" si="16"/>
        <v>0</v>
      </c>
      <c r="Q191" s="218"/>
      <c r="R191" s="146"/>
      <c r="S191" s="209">
        <f t="shared" si="15"/>
        <v>0</v>
      </c>
      <c r="T191" s="273"/>
      <c r="U191" s="194"/>
      <c r="V191" s="246"/>
      <c r="X191" s="54" t="str">
        <f t="shared" si="12"/>
        <v/>
      </c>
      <c r="Z191" s="54" t="str">
        <f t="shared" si="13"/>
        <v/>
      </c>
      <c r="AA191" s="54" t="str">
        <f t="shared" si="14"/>
        <v xml:space="preserve"> Rate</v>
      </c>
    </row>
    <row r="192" spans="2:27" ht="14.65" customHeight="1" x14ac:dyDescent="0.25">
      <c r="B192" s="145">
        <v>183</v>
      </c>
      <c r="C192" s="141"/>
      <c r="D192" s="61"/>
      <c r="E192" s="61"/>
      <c r="F192" s="141"/>
      <c r="G192" s="66"/>
      <c r="H192" s="62"/>
      <c r="I192" s="63" t="str">
        <f>IFERROR(VLOOKUP(H192,Lists!B:C,2,FALSE),"")</f>
        <v/>
      </c>
      <c r="J192" s="61"/>
      <c r="K192" s="62"/>
      <c r="L192" s="80" t="str">
        <f>IFERROR(INDEX('LTSS Rates'!$C$4:$C$222,MATCH('Claims Summary'!X192,'LTSS Rates'!$A$4:$A$222,0)),"")</f>
        <v/>
      </c>
      <c r="M192" s="63" t="str">
        <f>IFERROR(VLOOKUP(Z192,'LTSS Rates'!A:B,2,FALSE),"")</f>
        <v/>
      </c>
      <c r="N192" s="61"/>
      <c r="O192" s="116">
        <f>IFERROR(INDEX('LTSS Rates'!$A$3:$E$223,MATCH(Z192,'LTSS Rates'!$A$3:$A$223,0),MATCH(AA192,'LTSS Rates'!$A$3:$E$3,0)),0)</f>
        <v>0</v>
      </c>
      <c r="P192" s="64">
        <f t="shared" si="16"/>
        <v>0</v>
      </c>
      <c r="Q192" s="218"/>
      <c r="R192" s="146"/>
      <c r="S192" s="209">
        <f t="shared" si="15"/>
        <v>0</v>
      </c>
      <c r="T192" s="273"/>
      <c r="U192" s="194"/>
      <c r="V192" s="246"/>
      <c r="X192" s="54" t="str">
        <f t="shared" si="12"/>
        <v/>
      </c>
      <c r="Z192" s="54" t="str">
        <f t="shared" si="13"/>
        <v/>
      </c>
      <c r="AA192" s="54" t="str">
        <f t="shared" si="14"/>
        <v xml:space="preserve"> Rate</v>
      </c>
    </row>
    <row r="193" spans="2:27" ht="14.65" customHeight="1" x14ac:dyDescent="0.25">
      <c r="B193" s="145">
        <v>184</v>
      </c>
      <c r="C193" s="141"/>
      <c r="D193" s="61"/>
      <c r="E193" s="61"/>
      <c r="F193" s="141"/>
      <c r="G193" s="66"/>
      <c r="H193" s="62"/>
      <c r="I193" s="63" t="str">
        <f>IFERROR(VLOOKUP(H193,Lists!B:C,2,FALSE),"")</f>
        <v/>
      </c>
      <c r="J193" s="61"/>
      <c r="K193" s="62"/>
      <c r="L193" s="80" t="str">
        <f>IFERROR(INDEX('LTSS Rates'!$C$4:$C$222,MATCH('Claims Summary'!X193,'LTSS Rates'!$A$4:$A$222,0)),"")</f>
        <v/>
      </c>
      <c r="M193" s="63" t="str">
        <f>IFERROR(VLOOKUP(Z193,'LTSS Rates'!A:B,2,FALSE),"")</f>
        <v/>
      </c>
      <c r="N193" s="61"/>
      <c r="O193" s="116">
        <f>IFERROR(INDEX('LTSS Rates'!$A$3:$E$223,MATCH(Z193,'LTSS Rates'!$A$3:$A$223,0),MATCH(AA193,'LTSS Rates'!$A$3:$E$3,0)),0)</f>
        <v>0</v>
      </c>
      <c r="P193" s="64">
        <f t="shared" si="16"/>
        <v>0</v>
      </c>
      <c r="Q193" s="218"/>
      <c r="R193" s="146"/>
      <c r="S193" s="209">
        <f t="shared" si="15"/>
        <v>0</v>
      </c>
      <c r="T193" s="273"/>
      <c r="U193" s="194"/>
      <c r="V193" s="246"/>
      <c r="X193" s="54" t="str">
        <f t="shared" si="12"/>
        <v/>
      </c>
      <c r="Z193" s="54" t="str">
        <f t="shared" si="13"/>
        <v/>
      </c>
      <c r="AA193" s="54" t="str">
        <f t="shared" si="14"/>
        <v xml:space="preserve"> Rate</v>
      </c>
    </row>
    <row r="194" spans="2:27" ht="14.65" customHeight="1" x14ac:dyDescent="0.25">
      <c r="B194" s="145">
        <v>185</v>
      </c>
      <c r="C194" s="141"/>
      <c r="D194" s="61"/>
      <c r="E194" s="61"/>
      <c r="F194" s="141"/>
      <c r="G194" s="66"/>
      <c r="H194" s="62"/>
      <c r="I194" s="63" t="str">
        <f>IFERROR(VLOOKUP(H194,Lists!B:C,2,FALSE),"")</f>
        <v/>
      </c>
      <c r="J194" s="61"/>
      <c r="K194" s="62"/>
      <c r="L194" s="80" t="str">
        <f>IFERROR(INDEX('LTSS Rates'!$C$4:$C$222,MATCH('Claims Summary'!X194,'LTSS Rates'!$A$4:$A$222,0)),"")</f>
        <v/>
      </c>
      <c r="M194" s="63" t="str">
        <f>IFERROR(VLOOKUP(Z194,'LTSS Rates'!A:B,2,FALSE),"")</f>
        <v/>
      </c>
      <c r="N194" s="61"/>
      <c r="O194" s="116">
        <f>IFERROR(INDEX('LTSS Rates'!$A$3:$E$223,MATCH(Z194,'LTSS Rates'!$A$3:$A$223,0),MATCH(AA194,'LTSS Rates'!$A$3:$E$3,0)),0)</f>
        <v>0</v>
      </c>
      <c r="P194" s="64">
        <f t="shared" si="16"/>
        <v>0</v>
      </c>
      <c r="Q194" s="218"/>
      <c r="R194" s="146"/>
      <c r="S194" s="209">
        <f t="shared" si="15"/>
        <v>0</v>
      </c>
      <c r="T194" s="273"/>
      <c r="U194" s="194"/>
      <c r="V194" s="246"/>
      <c r="X194" s="54" t="str">
        <f t="shared" si="12"/>
        <v/>
      </c>
      <c r="Z194" s="54" t="str">
        <f t="shared" si="13"/>
        <v/>
      </c>
      <c r="AA194" s="54" t="str">
        <f t="shared" si="14"/>
        <v xml:space="preserve"> Rate</v>
      </c>
    </row>
    <row r="195" spans="2:27" ht="14.65" customHeight="1" x14ac:dyDescent="0.25">
      <c r="B195" s="145">
        <v>186</v>
      </c>
      <c r="C195" s="141"/>
      <c r="D195" s="61"/>
      <c r="E195" s="61"/>
      <c r="F195" s="141"/>
      <c r="G195" s="66"/>
      <c r="H195" s="62"/>
      <c r="I195" s="63" t="str">
        <f>IFERROR(VLOOKUP(H195,Lists!B:C,2,FALSE),"")</f>
        <v/>
      </c>
      <c r="J195" s="61"/>
      <c r="K195" s="62"/>
      <c r="L195" s="80" t="str">
        <f>IFERROR(INDEX('LTSS Rates'!$C$4:$C$222,MATCH('Claims Summary'!X195,'LTSS Rates'!$A$4:$A$222,0)),"")</f>
        <v/>
      </c>
      <c r="M195" s="63" t="str">
        <f>IFERROR(VLOOKUP(Z195,'LTSS Rates'!A:B,2,FALSE),"")</f>
        <v/>
      </c>
      <c r="N195" s="61"/>
      <c r="O195" s="116">
        <f>IFERROR(INDEX('LTSS Rates'!$A$3:$E$223,MATCH(Z195,'LTSS Rates'!$A$3:$A$223,0),MATCH(AA195,'LTSS Rates'!$A$3:$E$3,0)),0)</f>
        <v>0</v>
      </c>
      <c r="P195" s="64">
        <f t="shared" si="16"/>
        <v>0</v>
      </c>
      <c r="Q195" s="218"/>
      <c r="R195" s="146"/>
      <c r="S195" s="209">
        <f t="shared" si="15"/>
        <v>0</v>
      </c>
      <c r="T195" s="273"/>
      <c r="U195" s="194"/>
      <c r="V195" s="246"/>
      <c r="X195" s="54" t="str">
        <f t="shared" si="12"/>
        <v/>
      </c>
      <c r="Z195" s="54" t="str">
        <f t="shared" si="13"/>
        <v/>
      </c>
      <c r="AA195" s="54" t="str">
        <f t="shared" si="14"/>
        <v xml:space="preserve"> Rate</v>
      </c>
    </row>
    <row r="196" spans="2:27" ht="14.65" customHeight="1" x14ac:dyDescent="0.25">
      <c r="B196" s="145">
        <v>187</v>
      </c>
      <c r="C196" s="141"/>
      <c r="D196" s="61"/>
      <c r="E196" s="61"/>
      <c r="F196" s="141"/>
      <c r="G196" s="66"/>
      <c r="H196" s="62"/>
      <c r="I196" s="63" t="str">
        <f>IFERROR(VLOOKUP(H196,Lists!B:C,2,FALSE),"")</f>
        <v/>
      </c>
      <c r="J196" s="61"/>
      <c r="K196" s="62"/>
      <c r="L196" s="80" t="str">
        <f>IFERROR(INDEX('LTSS Rates'!$C$4:$C$222,MATCH('Claims Summary'!X196,'LTSS Rates'!$A$4:$A$222,0)),"")</f>
        <v/>
      </c>
      <c r="M196" s="63" t="str">
        <f>IFERROR(VLOOKUP(Z196,'LTSS Rates'!A:B,2,FALSE),"")</f>
        <v/>
      </c>
      <c r="N196" s="61"/>
      <c r="O196" s="116">
        <f>IFERROR(INDEX('LTSS Rates'!$A$3:$E$223,MATCH(Z196,'LTSS Rates'!$A$3:$A$223,0),MATCH(AA196,'LTSS Rates'!$A$3:$E$3,0)),0)</f>
        <v>0</v>
      </c>
      <c r="P196" s="64">
        <f t="shared" si="16"/>
        <v>0</v>
      </c>
      <c r="Q196" s="218"/>
      <c r="R196" s="146"/>
      <c r="S196" s="209">
        <f t="shared" si="15"/>
        <v>0</v>
      </c>
      <c r="T196" s="273"/>
      <c r="U196" s="194"/>
      <c r="V196" s="246"/>
      <c r="X196" s="54" t="str">
        <f t="shared" si="12"/>
        <v/>
      </c>
      <c r="Z196" s="54" t="str">
        <f t="shared" si="13"/>
        <v/>
      </c>
      <c r="AA196" s="54" t="str">
        <f t="shared" si="14"/>
        <v xml:space="preserve"> Rate</v>
      </c>
    </row>
    <row r="197" spans="2:27" ht="14.65" customHeight="1" x14ac:dyDescent="0.25">
      <c r="B197" s="145">
        <v>188</v>
      </c>
      <c r="C197" s="141"/>
      <c r="D197" s="61"/>
      <c r="E197" s="61"/>
      <c r="F197" s="141"/>
      <c r="G197" s="66"/>
      <c r="H197" s="62"/>
      <c r="I197" s="63" t="str">
        <f>IFERROR(VLOOKUP(H197,Lists!B:C,2,FALSE),"")</f>
        <v/>
      </c>
      <c r="J197" s="61"/>
      <c r="K197" s="62"/>
      <c r="L197" s="80" t="str">
        <f>IFERROR(INDEX('LTSS Rates'!$C$4:$C$222,MATCH('Claims Summary'!X197,'LTSS Rates'!$A$4:$A$222,0)),"")</f>
        <v/>
      </c>
      <c r="M197" s="63" t="str">
        <f>IFERROR(VLOOKUP(Z197,'LTSS Rates'!A:B,2,FALSE),"")</f>
        <v/>
      </c>
      <c r="N197" s="61"/>
      <c r="O197" s="116">
        <f>IFERROR(INDEX('LTSS Rates'!$A$3:$E$223,MATCH(Z197,'LTSS Rates'!$A$3:$A$223,0),MATCH(AA197,'LTSS Rates'!$A$3:$E$3,0)),0)</f>
        <v>0</v>
      </c>
      <c r="P197" s="64">
        <f t="shared" si="16"/>
        <v>0</v>
      </c>
      <c r="Q197" s="218"/>
      <c r="R197" s="146"/>
      <c r="S197" s="209">
        <f t="shared" si="15"/>
        <v>0</v>
      </c>
      <c r="T197" s="273"/>
      <c r="U197" s="194"/>
      <c r="V197" s="246"/>
      <c r="X197" s="54" t="str">
        <f t="shared" si="12"/>
        <v/>
      </c>
      <c r="Z197" s="54" t="str">
        <f t="shared" si="13"/>
        <v/>
      </c>
      <c r="AA197" s="54" t="str">
        <f t="shared" si="14"/>
        <v xml:space="preserve"> Rate</v>
      </c>
    </row>
    <row r="198" spans="2:27" ht="14.65" customHeight="1" x14ac:dyDescent="0.25">
      <c r="B198" s="145">
        <v>189</v>
      </c>
      <c r="C198" s="141"/>
      <c r="D198" s="61"/>
      <c r="E198" s="61"/>
      <c r="F198" s="141"/>
      <c r="G198" s="66"/>
      <c r="H198" s="62"/>
      <c r="I198" s="63" t="str">
        <f>IFERROR(VLOOKUP(H198,Lists!B:C,2,FALSE),"")</f>
        <v/>
      </c>
      <c r="J198" s="61"/>
      <c r="K198" s="62"/>
      <c r="L198" s="80" t="str">
        <f>IFERROR(INDEX('LTSS Rates'!$C$4:$C$222,MATCH('Claims Summary'!X198,'LTSS Rates'!$A$4:$A$222,0)),"")</f>
        <v/>
      </c>
      <c r="M198" s="63" t="str">
        <f>IFERROR(VLOOKUP(Z198,'LTSS Rates'!A:B,2,FALSE),"")</f>
        <v/>
      </c>
      <c r="N198" s="61"/>
      <c r="O198" s="116">
        <f>IFERROR(INDEX('LTSS Rates'!$A$3:$E$223,MATCH(Z198,'LTSS Rates'!$A$3:$A$223,0),MATCH(AA198,'LTSS Rates'!$A$3:$E$3,0)),0)</f>
        <v>0</v>
      </c>
      <c r="P198" s="64">
        <f t="shared" si="16"/>
        <v>0</v>
      </c>
      <c r="Q198" s="218"/>
      <c r="R198" s="146"/>
      <c r="S198" s="209">
        <f t="shared" si="15"/>
        <v>0</v>
      </c>
      <c r="T198" s="273"/>
      <c r="U198" s="194"/>
      <c r="V198" s="246"/>
      <c r="X198" s="54" t="str">
        <f t="shared" si="12"/>
        <v/>
      </c>
      <c r="Z198" s="54" t="str">
        <f t="shared" si="13"/>
        <v/>
      </c>
      <c r="AA198" s="54" t="str">
        <f t="shared" si="14"/>
        <v xml:space="preserve"> Rate</v>
      </c>
    </row>
    <row r="199" spans="2:27" ht="14.65" customHeight="1" x14ac:dyDescent="0.25">
      <c r="B199" s="145">
        <v>190</v>
      </c>
      <c r="C199" s="141"/>
      <c r="D199" s="61"/>
      <c r="E199" s="61"/>
      <c r="F199" s="141"/>
      <c r="G199" s="66"/>
      <c r="H199" s="62"/>
      <c r="I199" s="63" t="str">
        <f>IFERROR(VLOOKUP(H199,Lists!B:C,2,FALSE),"")</f>
        <v/>
      </c>
      <c r="J199" s="61"/>
      <c r="K199" s="62"/>
      <c r="L199" s="80" t="str">
        <f>IFERROR(INDEX('LTSS Rates'!$C$4:$C$222,MATCH('Claims Summary'!X199,'LTSS Rates'!$A$4:$A$222,0)),"")</f>
        <v/>
      </c>
      <c r="M199" s="63" t="str">
        <f>IFERROR(VLOOKUP(Z199,'LTSS Rates'!A:B,2,FALSE),"")</f>
        <v/>
      </c>
      <c r="N199" s="61"/>
      <c r="O199" s="116">
        <f>IFERROR(INDEX('LTSS Rates'!$A$3:$E$223,MATCH(Z199,'LTSS Rates'!$A$3:$A$223,0),MATCH(AA199,'LTSS Rates'!$A$3:$E$3,0)),0)</f>
        <v>0</v>
      </c>
      <c r="P199" s="64">
        <f t="shared" si="16"/>
        <v>0</v>
      </c>
      <c r="Q199" s="218"/>
      <c r="R199" s="146"/>
      <c r="S199" s="209">
        <f t="shared" si="15"/>
        <v>0</v>
      </c>
      <c r="T199" s="273"/>
      <c r="U199" s="194"/>
      <c r="V199" s="246"/>
      <c r="X199" s="54" t="str">
        <f t="shared" si="12"/>
        <v/>
      </c>
      <c r="Z199" s="54" t="str">
        <f t="shared" si="13"/>
        <v/>
      </c>
      <c r="AA199" s="54" t="str">
        <f t="shared" si="14"/>
        <v xml:space="preserve"> Rate</v>
      </c>
    </row>
    <row r="200" spans="2:27" ht="14.65" customHeight="1" x14ac:dyDescent="0.25">
      <c r="B200" s="145">
        <v>191</v>
      </c>
      <c r="C200" s="141"/>
      <c r="D200" s="61"/>
      <c r="E200" s="61"/>
      <c r="F200" s="141"/>
      <c r="G200" s="66"/>
      <c r="H200" s="62"/>
      <c r="I200" s="63" t="str">
        <f>IFERROR(VLOOKUP(H200,Lists!B:C,2,FALSE),"")</f>
        <v/>
      </c>
      <c r="J200" s="61"/>
      <c r="K200" s="62"/>
      <c r="L200" s="80" t="str">
        <f>IFERROR(INDEX('LTSS Rates'!$C$4:$C$222,MATCH('Claims Summary'!X200,'LTSS Rates'!$A$4:$A$222,0)),"")</f>
        <v/>
      </c>
      <c r="M200" s="63" t="str">
        <f>IFERROR(VLOOKUP(Z200,'LTSS Rates'!A:B,2,FALSE),"")</f>
        <v/>
      </c>
      <c r="N200" s="61"/>
      <c r="O200" s="116">
        <f>IFERROR(INDEX('LTSS Rates'!$A$3:$E$223,MATCH(Z200,'LTSS Rates'!$A$3:$A$223,0),MATCH(AA200,'LTSS Rates'!$A$3:$E$3,0)),0)</f>
        <v>0</v>
      </c>
      <c r="P200" s="64">
        <f t="shared" si="16"/>
        <v>0</v>
      </c>
      <c r="Q200" s="218"/>
      <c r="R200" s="146"/>
      <c r="S200" s="209">
        <f t="shared" si="15"/>
        <v>0</v>
      </c>
      <c r="T200" s="273"/>
      <c r="U200" s="194"/>
      <c r="V200" s="246"/>
      <c r="X200" s="54" t="str">
        <f t="shared" si="12"/>
        <v/>
      </c>
      <c r="Z200" s="54" t="str">
        <f t="shared" si="13"/>
        <v/>
      </c>
      <c r="AA200" s="54" t="str">
        <f t="shared" si="14"/>
        <v xml:space="preserve"> Rate</v>
      </c>
    </row>
    <row r="201" spans="2:27" ht="14.65" customHeight="1" x14ac:dyDescent="0.25">
      <c r="B201" s="145">
        <v>192</v>
      </c>
      <c r="C201" s="141"/>
      <c r="D201" s="61"/>
      <c r="E201" s="61"/>
      <c r="F201" s="141"/>
      <c r="G201" s="66"/>
      <c r="H201" s="62"/>
      <c r="I201" s="63" t="str">
        <f>IFERROR(VLOOKUP(H201,Lists!B:C,2,FALSE),"")</f>
        <v/>
      </c>
      <c r="J201" s="61"/>
      <c r="K201" s="62"/>
      <c r="L201" s="80" t="str">
        <f>IFERROR(INDEX('LTSS Rates'!$C$4:$C$222,MATCH('Claims Summary'!X201,'LTSS Rates'!$A$4:$A$222,0)),"")</f>
        <v/>
      </c>
      <c r="M201" s="63" t="str">
        <f>IFERROR(VLOOKUP(Z201,'LTSS Rates'!A:B,2,FALSE),"")</f>
        <v/>
      </c>
      <c r="N201" s="61"/>
      <c r="O201" s="116">
        <f>IFERROR(INDEX('LTSS Rates'!$A$3:$E$223,MATCH(Z201,'LTSS Rates'!$A$3:$A$223,0),MATCH(AA201,'LTSS Rates'!$A$3:$E$3,0)),0)</f>
        <v>0</v>
      </c>
      <c r="P201" s="64">
        <f t="shared" si="16"/>
        <v>0</v>
      </c>
      <c r="Q201" s="218"/>
      <c r="R201" s="146"/>
      <c r="S201" s="209">
        <f t="shared" si="15"/>
        <v>0</v>
      </c>
      <c r="T201" s="273"/>
      <c r="U201" s="194"/>
      <c r="V201" s="246"/>
      <c r="X201" s="54" t="str">
        <f t="shared" si="12"/>
        <v/>
      </c>
      <c r="Z201" s="54" t="str">
        <f t="shared" si="13"/>
        <v/>
      </c>
      <c r="AA201" s="54" t="str">
        <f t="shared" si="14"/>
        <v xml:space="preserve"> Rate</v>
      </c>
    </row>
    <row r="202" spans="2:27" ht="14.65" customHeight="1" x14ac:dyDescent="0.25">
      <c r="B202" s="145">
        <v>193</v>
      </c>
      <c r="C202" s="141"/>
      <c r="D202" s="61"/>
      <c r="E202" s="61"/>
      <c r="F202" s="141"/>
      <c r="G202" s="66"/>
      <c r="H202" s="62"/>
      <c r="I202" s="63" t="str">
        <f>IFERROR(VLOOKUP(H202,Lists!B:C,2,FALSE),"")</f>
        <v/>
      </c>
      <c r="J202" s="61"/>
      <c r="K202" s="62"/>
      <c r="L202" s="80" t="str">
        <f>IFERROR(INDEX('LTSS Rates'!$C$4:$C$222,MATCH('Claims Summary'!X202,'LTSS Rates'!$A$4:$A$222,0)),"")</f>
        <v/>
      </c>
      <c r="M202" s="63" t="str">
        <f>IFERROR(VLOOKUP(Z202,'LTSS Rates'!A:B,2,FALSE),"")</f>
        <v/>
      </c>
      <c r="N202" s="61"/>
      <c r="O202" s="116">
        <f>IFERROR(INDEX('LTSS Rates'!$A$3:$E$223,MATCH(Z202,'LTSS Rates'!$A$3:$A$223,0),MATCH(AA202,'LTSS Rates'!$A$3:$E$3,0)),0)</f>
        <v>0</v>
      </c>
      <c r="P202" s="64">
        <f t="shared" si="16"/>
        <v>0</v>
      </c>
      <c r="Q202" s="218"/>
      <c r="R202" s="146"/>
      <c r="S202" s="209">
        <f t="shared" si="15"/>
        <v>0</v>
      </c>
      <c r="T202" s="273"/>
      <c r="U202" s="194"/>
      <c r="V202" s="246"/>
      <c r="X202" s="54" t="str">
        <f t="shared" ref="X202:X265" si="17">CONCATENATE(K202,J202)</f>
        <v/>
      </c>
      <c r="Z202" s="54" t="str">
        <f t="shared" ref="Z202:Z265" si="18">IF(G202="State Funded",CONCATENATE(K202,"CP"),CONCATENATE(K202,J202))</f>
        <v/>
      </c>
      <c r="AA202" s="54" t="str">
        <f t="shared" ref="AA202:AA265" si="19">CONCATENATE(I202," ","Rate")</f>
        <v xml:space="preserve"> Rate</v>
      </c>
    </row>
    <row r="203" spans="2:27" ht="14.65" customHeight="1" x14ac:dyDescent="0.25">
      <c r="B203" s="145">
        <v>194</v>
      </c>
      <c r="C203" s="141"/>
      <c r="D203" s="61"/>
      <c r="E203" s="61"/>
      <c r="F203" s="141"/>
      <c r="G203" s="66"/>
      <c r="H203" s="62"/>
      <c r="I203" s="63" t="str">
        <f>IFERROR(VLOOKUP(H203,Lists!B:C,2,FALSE),"")</f>
        <v/>
      </c>
      <c r="J203" s="61"/>
      <c r="K203" s="62"/>
      <c r="L203" s="80" t="str">
        <f>IFERROR(INDEX('LTSS Rates'!$C$4:$C$222,MATCH('Claims Summary'!X203,'LTSS Rates'!$A$4:$A$222,0)),"")</f>
        <v/>
      </c>
      <c r="M203" s="63" t="str">
        <f>IFERROR(VLOOKUP(Z203,'LTSS Rates'!A:B,2,FALSE),"")</f>
        <v/>
      </c>
      <c r="N203" s="61"/>
      <c r="O203" s="116">
        <f>IFERROR(INDEX('LTSS Rates'!$A$3:$E$223,MATCH(Z203,'LTSS Rates'!$A$3:$A$223,0),MATCH(AA203,'LTSS Rates'!$A$3:$E$3,0)),0)</f>
        <v>0</v>
      </c>
      <c r="P203" s="64">
        <f t="shared" si="16"/>
        <v>0</v>
      </c>
      <c r="Q203" s="218"/>
      <c r="R203" s="146"/>
      <c r="S203" s="209">
        <f t="shared" ref="S203:S266" si="20">P203-R203</f>
        <v>0</v>
      </c>
      <c r="T203" s="273"/>
      <c r="U203" s="194"/>
      <c r="V203" s="246"/>
      <c r="X203" s="54" t="str">
        <f t="shared" si="17"/>
        <v/>
      </c>
      <c r="Z203" s="54" t="str">
        <f t="shared" si="18"/>
        <v/>
      </c>
      <c r="AA203" s="54" t="str">
        <f t="shared" si="19"/>
        <v xml:space="preserve"> Rate</v>
      </c>
    </row>
    <row r="204" spans="2:27" ht="14.65" customHeight="1" x14ac:dyDescent="0.25">
      <c r="B204" s="145">
        <v>195</v>
      </c>
      <c r="C204" s="141"/>
      <c r="D204" s="61"/>
      <c r="E204" s="61"/>
      <c r="F204" s="141"/>
      <c r="G204" s="66"/>
      <c r="H204" s="62"/>
      <c r="I204" s="63" t="str">
        <f>IFERROR(VLOOKUP(H204,Lists!B:C,2,FALSE),"")</f>
        <v/>
      </c>
      <c r="J204" s="61"/>
      <c r="K204" s="62"/>
      <c r="L204" s="80" t="str">
        <f>IFERROR(INDEX('LTSS Rates'!$C$4:$C$222,MATCH('Claims Summary'!X204,'LTSS Rates'!$A$4:$A$222,0)),"")</f>
        <v/>
      </c>
      <c r="M204" s="63" t="str">
        <f>IFERROR(VLOOKUP(Z204,'LTSS Rates'!A:B,2,FALSE),"")</f>
        <v/>
      </c>
      <c r="N204" s="61"/>
      <c r="O204" s="116">
        <f>IFERROR(INDEX('LTSS Rates'!$A$3:$E$223,MATCH(Z204,'LTSS Rates'!$A$3:$A$223,0),MATCH(AA204,'LTSS Rates'!$A$3:$E$3,0)),0)</f>
        <v>0</v>
      </c>
      <c r="P204" s="64">
        <f t="shared" si="16"/>
        <v>0</v>
      </c>
      <c r="Q204" s="218"/>
      <c r="R204" s="146"/>
      <c r="S204" s="209">
        <f t="shared" si="20"/>
        <v>0</v>
      </c>
      <c r="T204" s="273"/>
      <c r="U204" s="194"/>
      <c r="V204" s="246"/>
      <c r="X204" s="54" t="str">
        <f t="shared" si="17"/>
        <v/>
      </c>
      <c r="Z204" s="54" t="str">
        <f t="shared" si="18"/>
        <v/>
      </c>
      <c r="AA204" s="54" t="str">
        <f t="shared" si="19"/>
        <v xml:space="preserve"> Rate</v>
      </c>
    </row>
    <row r="205" spans="2:27" ht="14.65" customHeight="1" x14ac:dyDescent="0.25">
      <c r="B205" s="145">
        <v>196</v>
      </c>
      <c r="C205" s="141"/>
      <c r="D205" s="61"/>
      <c r="E205" s="61"/>
      <c r="F205" s="141"/>
      <c r="G205" s="66"/>
      <c r="H205" s="62"/>
      <c r="I205" s="63" t="str">
        <f>IFERROR(VLOOKUP(H205,Lists!B:C,2,FALSE),"")</f>
        <v/>
      </c>
      <c r="J205" s="61"/>
      <c r="K205" s="62"/>
      <c r="L205" s="80" t="str">
        <f>IFERROR(INDEX('LTSS Rates'!$C$4:$C$222,MATCH('Claims Summary'!X205,'LTSS Rates'!$A$4:$A$222,0)),"")</f>
        <v/>
      </c>
      <c r="M205" s="63" t="str">
        <f>IFERROR(VLOOKUP(Z205,'LTSS Rates'!A:B,2,FALSE),"")</f>
        <v/>
      </c>
      <c r="N205" s="61"/>
      <c r="O205" s="116">
        <f>IFERROR(INDEX('LTSS Rates'!$A$3:$E$223,MATCH(Z205,'LTSS Rates'!$A$3:$A$223,0),MATCH(AA205,'LTSS Rates'!$A$3:$E$3,0)),0)</f>
        <v>0</v>
      </c>
      <c r="P205" s="64">
        <f t="shared" si="16"/>
        <v>0</v>
      </c>
      <c r="Q205" s="218"/>
      <c r="R205" s="146"/>
      <c r="S205" s="209">
        <f t="shared" si="20"/>
        <v>0</v>
      </c>
      <c r="T205" s="273"/>
      <c r="U205" s="194"/>
      <c r="V205" s="246"/>
      <c r="X205" s="54" t="str">
        <f t="shared" si="17"/>
        <v/>
      </c>
      <c r="Z205" s="54" t="str">
        <f t="shared" si="18"/>
        <v/>
      </c>
      <c r="AA205" s="54" t="str">
        <f t="shared" si="19"/>
        <v xml:space="preserve"> Rate</v>
      </c>
    </row>
    <row r="206" spans="2:27" ht="14.65" customHeight="1" x14ac:dyDescent="0.25">
      <c r="B206" s="145">
        <v>197</v>
      </c>
      <c r="C206" s="141"/>
      <c r="D206" s="61"/>
      <c r="E206" s="61"/>
      <c r="F206" s="141"/>
      <c r="G206" s="66"/>
      <c r="H206" s="62"/>
      <c r="I206" s="63" t="str">
        <f>IFERROR(VLOOKUP(H206,Lists!B:C,2,FALSE),"")</f>
        <v/>
      </c>
      <c r="J206" s="61"/>
      <c r="K206" s="62"/>
      <c r="L206" s="80" t="str">
        <f>IFERROR(INDEX('LTSS Rates'!$C$4:$C$222,MATCH('Claims Summary'!X206,'LTSS Rates'!$A$4:$A$222,0)),"")</f>
        <v/>
      </c>
      <c r="M206" s="63" t="str">
        <f>IFERROR(VLOOKUP(Z206,'LTSS Rates'!A:B,2,FALSE),"")</f>
        <v/>
      </c>
      <c r="N206" s="61"/>
      <c r="O206" s="116">
        <f>IFERROR(INDEX('LTSS Rates'!$A$3:$E$223,MATCH(Z206,'LTSS Rates'!$A$3:$A$223,0),MATCH(AA206,'LTSS Rates'!$A$3:$E$3,0)),0)</f>
        <v>0</v>
      </c>
      <c r="P206" s="64">
        <f t="shared" si="16"/>
        <v>0</v>
      </c>
      <c r="Q206" s="218"/>
      <c r="R206" s="146"/>
      <c r="S206" s="209">
        <f t="shared" si="20"/>
        <v>0</v>
      </c>
      <c r="T206" s="273"/>
      <c r="U206" s="194"/>
      <c r="V206" s="246"/>
      <c r="X206" s="54" t="str">
        <f t="shared" si="17"/>
        <v/>
      </c>
      <c r="Z206" s="54" t="str">
        <f t="shared" si="18"/>
        <v/>
      </c>
      <c r="AA206" s="54" t="str">
        <f t="shared" si="19"/>
        <v xml:space="preserve"> Rate</v>
      </c>
    </row>
    <row r="207" spans="2:27" ht="14.65" customHeight="1" x14ac:dyDescent="0.25">
      <c r="B207" s="145">
        <v>198</v>
      </c>
      <c r="C207" s="141"/>
      <c r="D207" s="61"/>
      <c r="E207" s="61"/>
      <c r="F207" s="141"/>
      <c r="G207" s="66"/>
      <c r="H207" s="62"/>
      <c r="I207" s="63" t="str">
        <f>IFERROR(VLOOKUP(H207,Lists!B:C,2,FALSE),"")</f>
        <v/>
      </c>
      <c r="J207" s="61"/>
      <c r="K207" s="62"/>
      <c r="L207" s="80" t="str">
        <f>IFERROR(INDEX('LTSS Rates'!$C$4:$C$222,MATCH('Claims Summary'!X207,'LTSS Rates'!$A$4:$A$222,0)),"")</f>
        <v/>
      </c>
      <c r="M207" s="63" t="str">
        <f>IFERROR(VLOOKUP(Z207,'LTSS Rates'!A:B,2,FALSE),"")</f>
        <v/>
      </c>
      <c r="N207" s="61"/>
      <c r="O207" s="116">
        <f>IFERROR(INDEX('LTSS Rates'!$A$3:$E$223,MATCH(Z207,'LTSS Rates'!$A$3:$A$223,0),MATCH(AA207,'LTSS Rates'!$A$3:$E$3,0)),0)</f>
        <v>0</v>
      </c>
      <c r="P207" s="64">
        <f t="shared" si="16"/>
        <v>0</v>
      </c>
      <c r="Q207" s="218"/>
      <c r="R207" s="146"/>
      <c r="S207" s="209">
        <f t="shared" si="20"/>
        <v>0</v>
      </c>
      <c r="T207" s="273"/>
      <c r="U207" s="194"/>
      <c r="V207" s="246"/>
      <c r="X207" s="54" t="str">
        <f t="shared" si="17"/>
        <v/>
      </c>
      <c r="Z207" s="54" t="str">
        <f t="shared" si="18"/>
        <v/>
      </c>
      <c r="AA207" s="54" t="str">
        <f t="shared" si="19"/>
        <v xml:space="preserve"> Rate</v>
      </c>
    </row>
    <row r="208" spans="2:27" ht="14.65" customHeight="1" x14ac:dyDescent="0.25">
      <c r="B208" s="145">
        <v>199</v>
      </c>
      <c r="C208" s="141"/>
      <c r="D208" s="61"/>
      <c r="E208" s="61"/>
      <c r="F208" s="141"/>
      <c r="G208" s="66"/>
      <c r="H208" s="62"/>
      <c r="I208" s="63" t="str">
        <f>IFERROR(VLOOKUP(H208,Lists!B:C,2,FALSE),"")</f>
        <v/>
      </c>
      <c r="J208" s="61"/>
      <c r="K208" s="62"/>
      <c r="L208" s="80" t="str">
        <f>IFERROR(INDEX('LTSS Rates'!$C$4:$C$222,MATCH('Claims Summary'!X208,'LTSS Rates'!$A$4:$A$222,0)),"")</f>
        <v/>
      </c>
      <c r="M208" s="63" t="str">
        <f>IFERROR(VLOOKUP(Z208,'LTSS Rates'!A:B,2,FALSE),"")</f>
        <v/>
      </c>
      <c r="N208" s="61"/>
      <c r="O208" s="116">
        <f>IFERROR(INDEX('LTSS Rates'!$A$3:$E$223,MATCH(Z208,'LTSS Rates'!$A$3:$A$223,0),MATCH(AA208,'LTSS Rates'!$A$3:$E$3,0)),0)</f>
        <v>0</v>
      </c>
      <c r="P208" s="64">
        <f t="shared" si="16"/>
        <v>0</v>
      </c>
      <c r="Q208" s="218"/>
      <c r="R208" s="146"/>
      <c r="S208" s="209">
        <f t="shared" si="20"/>
        <v>0</v>
      </c>
      <c r="T208" s="273"/>
      <c r="U208" s="194"/>
      <c r="V208" s="246"/>
      <c r="X208" s="54" t="str">
        <f t="shared" si="17"/>
        <v/>
      </c>
      <c r="Z208" s="54" t="str">
        <f t="shared" si="18"/>
        <v/>
      </c>
      <c r="AA208" s="54" t="str">
        <f t="shared" si="19"/>
        <v xml:space="preserve"> Rate</v>
      </c>
    </row>
    <row r="209" spans="2:27" ht="14.65" customHeight="1" x14ac:dyDescent="0.25">
      <c r="B209" s="145">
        <v>200</v>
      </c>
      <c r="C209" s="141"/>
      <c r="D209" s="61"/>
      <c r="E209" s="61"/>
      <c r="F209" s="141"/>
      <c r="G209" s="66"/>
      <c r="H209" s="62"/>
      <c r="I209" s="63" t="str">
        <f>IFERROR(VLOOKUP(H209,Lists!B:C,2,FALSE),"")</f>
        <v/>
      </c>
      <c r="J209" s="61"/>
      <c r="K209" s="62"/>
      <c r="L209" s="80" t="str">
        <f>IFERROR(INDEX('LTSS Rates'!$C$4:$C$222,MATCH('Claims Summary'!X209,'LTSS Rates'!$A$4:$A$222,0)),"")</f>
        <v/>
      </c>
      <c r="M209" s="63" t="str">
        <f>IFERROR(VLOOKUP(Z209,'LTSS Rates'!A:B,2,FALSE),"")</f>
        <v/>
      </c>
      <c r="N209" s="61"/>
      <c r="O209" s="116">
        <f>IFERROR(INDEX('LTSS Rates'!$A$3:$E$223,MATCH(Z209,'LTSS Rates'!$A$3:$A$223,0),MATCH(AA209,'LTSS Rates'!$A$3:$E$3,0)),0)</f>
        <v>0</v>
      </c>
      <c r="P209" s="64">
        <f t="shared" si="16"/>
        <v>0</v>
      </c>
      <c r="Q209" s="218"/>
      <c r="R209" s="146"/>
      <c r="S209" s="209">
        <f t="shared" si="20"/>
        <v>0</v>
      </c>
      <c r="T209" s="273"/>
      <c r="U209" s="194"/>
      <c r="V209" s="246"/>
      <c r="X209" s="54" t="str">
        <f t="shared" si="17"/>
        <v/>
      </c>
      <c r="Z209" s="54" t="str">
        <f t="shared" si="18"/>
        <v/>
      </c>
      <c r="AA209" s="54" t="str">
        <f t="shared" si="19"/>
        <v xml:space="preserve"> Rate</v>
      </c>
    </row>
    <row r="210" spans="2:27" ht="14.65" customHeight="1" x14ac:dyDescent="0.25">
      <c r="B210" s="145">
        <v>201</v>
      </c>
      <c r="C210" s="141"/>
      <c r="D210" s="61"/>
      <c r="E210" s="61"/>
      <c r="F210" s="141"/>
      <c r="G210" s="66"/>
      <c r="H210" s="62"/>
      <c r="I210" s="63" t="str">
        <f>IFERROR(VLOOKUP(H210,Lists!B:C,2,FALSE),"")</f>
        <v/>
      </c>
      <c r="J210" s="61"/>
      <c r="K210" s="62"/>
      <c r="L210" s="80" t="str">
        <f>IFERROR(INDEX('LTSS Rates'!$C$4:$C$222,MATCH('Claims Summary'!X210,'LTSS Rates'!$A$4:$A$222,0)),"")</f>
        <v/>
      </c>
      <c r="M210" s="63" t="str">
        <f>IFERROR(VLOOKUP(Z210,'LTSS Rates'!A:B,2,FALSE),"")</f>
        <v/>
      </c>
      <c r="N210" s="61"/>
      <c r="O210" s="116">
        <f>IFERROR(INDEX('LTSS Rates'!$A$3:$E$223,MATCH(Z210,'LTSS Rates'!$A$3:$A$223,0),MATCH(AA210,'LTSS Rates'!$A$3:$E$3,0)),0)</f>
        <v>0</v>
      </c>
      <c r="P210" s="64">
        <f t="shared" si="16"/>
        <v>0</v>
      </c>
      <c r="Q210" s="218"/>
      <c r="R210" s="146"/>
      <c r="S210" s="209">
        <f t="shared" si="20"/>
        <v>0</v>
      </c>
      <c r="T210" s="273"/>
      <c r="U210" s="194"/>
      <c r="V210" s="246"/>
      <c r="X210" s="54" t="str">
        <f t="shared" si="17"/>
        <v/>
      </c>
      <c r="Z210" s="54" t="str">
        <f t="shared" si="18"/>
        <v/>
      </c>
      <c r="AA210" s="54" t="str">
        <f t="shared" si="19"/>
        <v xml:space="preserve"> Rate</v>
      </c>
    </row>
    <row r="211" spans="2:27" ht="14.65" customHeight="1" x14ac:dyDescent="0.25">
      <c r="B211" s="145">
        <v>202</v>
      </c>
      <c r="C211" s="141"/>
      <c r="D211" s="61"/>
      <c r="E211" s="61"/>
      <c r="F211" s="141"/>
      <c r="G211" s="66"/>
      <c r="H211" s="62"/>
      <c r="I211" s="63" t="str">
        <f>IFERROR(VLOOKUP(H211,Lists!B:C,2,FALSE),"")</f>
        <v/>
      </c>
      <c r="J211" s="61"/>
      <c r="K211" s="62"/>
      <c r="L211" s="80" t="str">
        <f>IFERROR(INDEX('LTSS Rates'!$C$4:$C$222,MATCH('Claims Summary'!X211,'LTSS Rates'!$A$4:$A$222,0)),"")</f>
        <v/>
      </c>
      <c r="M211" s="63" t="str">
        <f>IFERROR(VLOOKUP(Z211,'LTSS Rates'!A:B,2,FALSE),"")</f>
        <v/>
      </c>
      <c r="N211" s="61"/>
      <c r="O211" s="116">
        <f>IFERROR(INDEX('LTSS Rates'!$A$3:$E$223,MATCH(Z211,'LTSS Rates'!$A$3:$A$223,0),MATCH(AA211,'LTSS Rates'!$A$3:$E$3,0)),0)</f>
        <v>0</v>
      </c>
      <c r="P211" s="64">
        <f t="shared" ref="P211:P274" si="21">IFERROR(N211*O211,0)</f>
        <v>0</v>
      </c>
      <c r="Q211" s="218"/>
      <c r="R211" s="146"/>
      <c r="S211" s="209">
        <f t="shared" si="20"/>
        <v>0</v>
      </c>
      <c r="T211" s="273"/>
      <c r="U211" s="194"/>
      <c r="V211" s="246"/>
      <c r="X211" s="54" t="str">
        <f t="shared" si="17"/>
        <v/>
      </c>
      <c r="Z211" s="54" t="str">
        <f t="shared" si="18"/>
        <v/>
      </c>
      <c r="AA211" s="54" t="str">
        <f t="shared" si="19"/>
        <v xml:space="preserve"> Rate</v>
      </c>
    </row>
    <row r="212" spans="2:27" ht="14.65" customHeight="1" x14ac:dyDescent="0.25">
      <c r="B212" s="145">
        <v>203</v>
      </c>
      <c r="C212" s="141"/>
      <c r="D212" s="61"/>
      <c r="E212" s="61"/>
      <c r="F212" s="141"/>
      <c r="G212" s="66"/>
      <c r="H212" s="62"/>
      <c r="I212" s="63" t="str">
        <f>IFERROR(VLOOKUP(H212,Lists!B:C,2,FALSE),"")</f>
        <v/>
      </c>
      <c r="J212" s="61"/>
      <c r="K212" s="62"/>
      <c r="L212" s="80" t="str">
        <f>IFERROR(INDEX('LTSS Rates'!$C$4:$C$222,MATCH('Claims Summary'!X212,'LTSS Rates'!$A$4:$A$222,0)),"")</f>
        <v/>
      </c>
      <c r="M212" s="63" t="str">
        <f>IFERROR(VLOOKUP(Z212,'LTSS Rates'!A:B,2,FALSE),"")</f>
        <v/>
      </c>
      <c r="N212" s="61"/>
      <c r="O212" s="116">
        <f>IFERROR(INDEX('LTSS Rates'!$A$3:$E$223,MATCH(Z212,'LTSS Rates'!$A$3:$A$223,0),MATCH(AA212,'LTSS Rates'!$A$3:$E$3,0)),0)</f>
        <v>0</v>
      </c>
      <c r="P212" s="64">
        <f t="shared" si="21"/>
        <v>0</v>
      </c>
      <c r="Q212" s="218"/>
      <c r="R212" s="146"/>
      <c r="S212" s="209">
        <f t="shared" si="20"/>
        <v>0</v>
      </c>
      <c r="T212" s="273"/>
      <c r="U212" s="194"/>
      <c r="V212" s="246"/>
      <c r="X212" s="54" t="str">
        <f t="shared" si="17"/>
        <v/>
      </c>
      <c r="Z212" s="54" t="str">
        <f t="shared" si="18"/>
        <v/>
      </c>
      <c r="AA212" s="54" t="str">
        <f t="shared" si="19"/>
        <v xml:space="preserve"> Rate</v>
      </c>
    </row>
    <row r="213" spans="2:27" ht="14.65" customHeight="1" x14ac:dyDescent="0.25">
      <c r="B213" s="145">
        <v>204</v>
      </c>
      <c r="C213" s="141"/>
      <c r="D213" s="61"/>
      <c r="E213" s="61"/>
      <c r="F213" s="141"/>
      <c r="G213" s="66"/>
      <c r="H213" s="62"/>
      <c r="I213" s="63" t="str">
        <f>IFERROR(VLOOKUP(H213,Lists!B:C,2,FALSE),"")</f>
        <v/>
      </c>
      <c r="J213" s="61"/>
      <c r="K213" s="62"/>
      <c r="L213" s="80" t="str">
        <f>IFERROR(INDEX('LTSS Rates'!$C$4:$C$222,MATCH('Claims Summary'!X213,'LTSS Rates'!$A$4:$A$222,0)),"")</f>
        <v/>
      </c>
      <c r="M213" s="63" t="str">
        <f>IFERROR(VLOOKUP(Z213,'LTSS Rates'!A:B,2,FALSE),"")</f>
        <v/>
      </c>
      <c r="N213" s="61"/>
      <c r="O213" s="116">
        <f>IFERROR(INDEX('LTSS Rates'!$A$3:$E$223,MATCH(Z213,'LTSS Rates'!$A$3:$A$223,0),MATCH(AA213,'LTSS Rates'!$A$3:$E$3,0)),0)</f>
        <v>0</v>
      </c>
      <c r="P213" s="64">
        <f t="shared" si="21"/>
        <v>0</v>
      </c>
      <c r="Q213" s="218"/>
      <c r="R213" s="146"/>
      <c r="S213" s="209">
        <f t="shared" si="20"/>
        <v>0</v>
      </c>
      <c r="T213" s="273"/>
      <c r="U213" s="194"/>
      <c r="V213" s="246"/>
      <c r="X213" s="54" t="str">
        <f t="shared" si="17"/>
        <v/>
      </c>
      <c r="Z213" s="54" t="str">
        <f t="shared" si="18"/>
        <v/>
      </c>
      <c r="AA213" s="54" t="str">
        <f t="shared" si="19"/>
        <v xml:space="preserve"> Rate</v>
      </c>
    </row>
    <row r="214" spans="2:27" ht="14.65" customHeight="1" x14ac:dyDescent="0.25">
      <c r="B214" s="145">
        <v>205</v>
      </c>
      <c r="C214" s="141"/>
      <c r="D214" s="61"/>
      <c r="E214" s="61"/>
      <c r="F214" s="141"/>
      <c r="G214" s="66"/>
      <c r="H214" s="62"/>
      <c r="I214" s="63" t="str">
        <f>IFERROR(VLOOKUP(H214,Lists!B:C,2,FALSE),"")</f>
        <v/>
      </c>
      <c r="J214" s="61"/>
      <c r="K214" s="62"/>
      <c r="L214" s="80" t="str">
        <f>IFERROR(INDEX('LTSS Rates'!$C$4:$C$222,MATCH('Claims Summary'!X214,'LTSS Rates'!$A$4:$A$222,0)),"")</f>
        <v/>
      </c>
      <c r="M214" s="63" t="str">
        <f>IFERROR(VLOOKUP(Z214,'LTSS Rates'!A:B,2,FALSE),"")</f>
        <v/>
      </c>
      <c r="N214" s="61"/>
      <c r="O214" s="116">
        <f>IFERROR(INDEX('LTSS Rates'!$A$3:$E$223,MATCH(Z214,'LTSS Rates'!$A$3:$A$223,0),MATCH(AA214,'LTSS Rates'!$A$3:$E$3,0)),0)</f>
        <v>0</v>
      </c>
      <c r="P214" s="64">
        <f t="shared" si="21"/>
        <v>0</v>
      </c>
      <c r="Q214" s="218"/>
      <c r="R214" s="146"/>
      <c r="S214" s="209">
        <f t="shared" si="20"/>
        <v>0</v>
      </c>
      <c r="T214" s="273"/>
      <c r="U214" s="194"/>
      <c r="V214" s="246"/>
      <c r="X214" s="54" t="str">
        <f t="shared" si="17"/>
        <v/>
      </c>
      <c r="Z214" s="54" t="str">
        <f t="shared" si="18"/>
        <v/>
      </c>
      <c r="AA214" s="54" t="str">
        <f t="shared" si="19"/>
        <v xml:space="preserve"> Rate</v>
      </c>
    </row>
    <row r="215" spans="2:27" ht="14.65" customHeight="1" x14ac:dyDescent="0.25">
      <c r="B215" s="145">
        <v>206</v>
      </c>
      <c r="C215" s="141"/>
      <c r="D215" s="61"/>
      <c r="E215" s="61"/>
      <c r="F215" s="141"/>
      <c r="G215" s="66"/>
      <c r="H215" s="62"/>
      <c r="I215" s="63" t="str">
        <f>IFERROR(VLOOKUP(H215,Lists!B:C,2,FALSE),"")</f>
        <v/>
      </c>
      <c r="J215" s="61"/>
      <c r="K215" s="62"/>
      <c r="L215" s="80" t="str">
        <f>IFERROR(INDEX('LTSS Rates'!$C$4:$C$222,MATCH('Claims Summary'!X215,'LTSS Rates'!$A$4:$A$222,0)),"")</f>
        <v/>
      </c>
      <c r="M215" s="63" t="str">
        <f>IFERROR(VLOOKUP(Z215,'LTSS Rates'!A:B,2,FALSE),"")</f>
        <v/>
      </c>
      <c r="N215" s="61"/>
      <c r="O215" s="116">
        <f>IFERROR(INDEX('LTSS Rates'!$A$3:$E$223,MATCH(Z215,'LTSS Rates'!$A$3:$A$223,0),MATCH(AA215,'LTSS Rates'!$A$3:$E$3,0)),0)</f>
        <v>0</v>
      </c>
      <c r="P215" s="64">
        <f t="shared" si="21"/>
        <v>0</v>
      </c>
      <c r="Q215" s="218"/>
      <c r="R215" s="146"/>
      <c r="S215" s="209">
        <f t="shared" si="20"/>
        <v>0</v>
      </c>
      <c r="T215" s="273"/>
      <c r="U215" s="194"/>
      <c r="V215" s="246"/>
      <c r="X215" s="54" t="str">
        <f t="shared" si="17"/>
        <v/>
      </c>
      <c r="Z215" s="54" t="str">
        <f t="shared" si="18"/>
        <v/>
      </c>
      <c r="AA215" s="54" t="str">
        <f t="shared" si="19"/>
        <v xml:space="preserve"> Rate</v>
      </c>
    </row>
    <row r="216" spans="2:27" ht="14.65" customHeight="1" x14ac:dyDescent="0.25">
      <c r="B216" s="145">
        <v>207</v>
      </c>
      <c r="C216" s="141"/>
      <c r="D216" s="61"/>
      <c r="E216" s="61"/>
      <c r="F216" s="141"/>
      <c r="G216" s="66"/>
      <c r="H216" s="62"/>
      <c r="I216" s="63" t="str">
        <f>IFERROR(VLOOKUP(H216,Lists!B:C,2,FALSE),"")</f>
        <v/>
      </c>
      <c r="J216" s="61"/>
      <c r="K216" s="62"/>
      <c r="L216" s="80" t="str">
        <f>IFERROR(INDEX('LTSS Rates'!$C$4:$C$222,MATCH('Claims Summary'!X216,'LTSS Rates'!$A$4:$A$222,0)),"")</f>
        <v/>
      </c>
      <c r="M216" s="63" t="str">
        <f>IFERROR(VLOOKUP(Z216,'LTSS Rates'!A:B,2,FALSE),"")</f>
        <v/>
      </c>
      <c r="N216" s="61"/>
      <c r="O216" s="116">
        <f>IFERROR(INDEX('LTSS Rates'!$A$3:$E$223,MATCH(Z216,'LTSS Rates'!$A$3:$A$223,0),MATCH(AA216,'LTSS Rates'!$A$3:$E$3,0)),0)</f>
        <v>0</v>
      </c>
      <c r="P216" s="64">
        <f t="shared" si="21"/>
        <v>0</v>
      </c>
      <c r="Q216" s="218"/>
      <c r="R216" s="146"/>
      <c r="S216" s="209">
        <f t="shared" si="20"/>
        <v>0</v>
      </c>
      <c r="T216" s="273"/>
      <c r="U216" s="194"/>
      <c r="V216" s="246"/>
      <c r="X216" s="54" t="str">
        <f t="shared" si="17"/>
        <v/>
      </c>
      <c r="Z216" s="54" t="str">
        <f t="shared" si="18"/>
        <v/>
      </c>
      <c r="AA216" s="54" t="str">
        <f t="shared" si="19"/>
        <v xml:space="preserve"> Rate</v>
      </c>
    </row>
    <row r="217" spans="2:27" ht="14.65" customHeight="1" x14ac:dyDescent="0.25">
      <c r="B217" s="145">
        <v>208</v>
      </c>
      <c r="C217" s="141"/>
      <c r="D217" s="61"/>
      <c r="E217" s="61"/>
      <c r="F217" s="141"/>
      <c r="G217" s="66"/>
      <c r="H217" s="62"/>
      <c r="I217" s="63" t="str">
        <f>IFERROR(VLOOKUP(H217,Lists!B:C,2,FALSE),"")</f>
        <v/>
      </c>
      <c r="J217" s="61"/>
      <c r="K217" s="62"/>
      <c r="L217" s="80" t="str">
        <f>IFERROR(INDEX('LTSS Rates'!$C$4:$C$222,MATCH('Claims Summary'!X217,'LTSS Rates'!$A$4:$A$222,0)),"")</f>
        <v/>
      </c>
      <c r="M217" s="63" t="str">
        <f>IFERROR(VLOOKUP(Z217,'LTSS Rates'!A:B,2,FALSE),"")</f>
        <v/>
      </c>
      <c r="N217" s="61"/>
      <c r="O217" s="116">
        <f>IFERROR(INDEX('LTSS Rates'!$A$3:$E$223,MATCH(Z217,'LTSS Rates'!$A$3:$A$223,0),MATCH(AA217,'LTSS Rates'!$A$3:$E$3,0)),0)</f>
        <v>0</v>
      </c>
      <c r="P217" s="64">
        <f t="shared" si="21"/>
        <v>0</v>
      </c>
      <c r="Q217" s="218"/>
      <c r="R217" s="146"/>
      <c r="S217" s="209">
        <f t="shared" si="20"/>
        <v>0</v>
      </c>
      <c r="T217" s="273"/>
      <c r="U217" s="194"/>
      <c r="V217" s="246"/>
      <c r="X217" s="54" t="str">
        <f t="shared" si="17"/>
        <v/>
      </c>
      <c r="Z217" s="54" t="str">
        <f t="shared" si="18"/>
        <v/>
      </c>
      <c r="AA217" s="54" t="str">
        <f t="shared" si="19"/>
        <v xml:space="preserve"> Rate</v>
      </c>
    </row>
    <row r="218" spans="2:27" ht="14.65" customHeight="1" x14ac:dyDescent="0.25">
      <c r="B218" s="145">
        <v>209</v>
      </c>
      <c r="C218" s="141"/>
      <c r="D218" s="61"/>
      <c r="E218" s="61"/>
      <c r="F218" s="141"/>
      <c r="G218" s="66"/>
      <c r="H218" s="62"/>
      <c r="I218" s="63" t="str">
        <f>IFERROR(VLOOKUP(H218,Lists!B:C,2,FALSE),"")</f>
        <v/>
      </c>
      <c r="J218" s="61"/>
      <c r="K218" s="62"/>
      <c r="L218" s="80" t="str">
        <f>IFERROR(INDEX('LTSS Rates'!$C$4:$C$222,MATCH('Claims Summary'!X218,'LTSS Rates'!$A$4:$A$222,0)),"")</f>
        <v/>
      </c>
      <c r="M218" s="63" t="str">
        <f>IFERROR(VLOOKUP(Z218,'LTSS Rates'!A:B,2,FALSE),"")</f>
        <v/>
      </c>
      <c r="N218" s="61"/>
      <c r="O218" s="116">
        <f>IFERROR(INDEX('LTSS Rates'!$A$3:$E$223,MATCH(Z218,'LTSS Rates'!$A$3:$A$223,0),MATCH(AA218,'LTSS Rates'!$A$3:$E$3,0)),0)</f>
        <v>0</v>
      </c>
      <c r="P218" s="64">
        <f t="shared" si="21"/>
        <v>0</v>
      </c>
      <c r="Q218" s="218"/>
      <c r="R218" s="146"/>
      <c r="S218" s="209">
        <f t="shared" si="20"/>
        <v>0</v>
      </c>
      <c r="T218" s="273"/>
      <c r="U218" s="194"/>
      <c r="V218" s="246"/>
      <c r="X218" s="54" t="str">
        <f t="shared" si="17"/>
        <v/>
      </c>
      <c r="Z218" s="54" t="str">
        <f t="shared" si="18"/>
        <v/>
      </c>
      <c r="AA218" s="54" t="str">
        <f t="shared" si="19"/>
        <v xml:space="preserve"> Rate</v>
      </c>
    </row>
    <row r="219" spans="2:27" ht="14.65" customHeight="1" x14ac:dyDescent="0.25">
      <c r="B219" s="145">
        <v>210</v>
      </c>
      <c r="C219" s="141"/>
      <c r="D219" s="61"/>
      <c r="E219" s="61"/>
      <c r="F219" s="141"/>
      <c r="G219" s="66"/>
      <c r="H219" s="62"/>
      <c r="I219" s="63" t="str">
        <f>IFERROR(VLOOKUP(H219,Lists!B:C,2,FALSE),"")</f>
        <v/>
      </c>
      <c r="J219" s="61"/>
      <c r="K219" s="62"/>
      <c r="L219" s="80" t="str">
        <f>IFERROR(INDEX('LTSS Rates'!$C$4:$C$222,MATCH('Claims Summary'!X219,'LTSS Rates'!$A$4:$A$222,0)),"")</f>
        <v/>
      </c>
      <c r="M219" s="63" t="str">
        <f>IFERROR(VLOOKUP(Z219,'LTSS Rates'!A:B,2,FALSE),"")</f>
        <v/>
      </c>
      <c r="N219" s="61"/>
      <c r="O219" s="116">
        <f>IFERROR(INDEX('LTSS Rates'!$A$3:$E$223,MATCH(Z219,'LTSS Rates'!$A$3:$A$223,0),MATCH(AA219,'LTSS Rates'!$A$3:$E$3,0)),0)</f>
        <v>0</v>
      </c>
      <c r="P219" s="64">
        <f t="shared" si="21"/>
        <v>0</v>
      </c>
      <c r="Q219" s="218"/>
      <c r="R219" s="146"/>
      <c r="S219" s="209">
        <f t="shared" si="20"/>
        <v>0</v>
      </c>
      <c r="T219" s="273"/>
      <c r="U219" s="194"/>
      <c r="V219" s="246"/>
      <c r="X219" s="54" t="str">
        <f t="shared" si="17"/>
        <v/>
      </c>
      <c r="Z219" s="54" t="str">
        <f t="shared" si="18"/>
        <v/>
      </c>
      <c r="AA219" s="54" t="str">
        <f t="shared" si="19"/>
        <v xml:space="preserve"> Rate</v>
      </c>
    </row>
    <row r="220" spans="2:27" ht="14.65" customHeight="1" x14ac:dyDescent="0.25">
      <c r="B220" s="145">
        <v>211</v>
      </c>
      <c r="C220" s="141"/>
      <c r="D220" s="61"/>
      <c r="E220" s="61"/>
      <c r="F220" s="141"/>
      <c r="G220" s="66"/>
      <c r="H220" s="62"/>
      <c r="I220" s="63" t="str">
        <f>IFERROR(VLOOKUP(H220,Lists!B:C,2,FALSE),"")</f>
        <v/>
      </c>
      <c r="J220" s="61"/>
      <c r="K220" s="62"/>
      <c r="L220" s="80" t="str">
        <f>IFERROR(INDEX('LTSS Rates'!$C$4:$C$222,MATCH('Claims Summary'!X220,'LTSS Rates'!$A$4:$A$222,0)),"")</f>
        <v/>
      </c>
      <c r="M220" s="63" t="str">
        <f>IFERROR(VLOOKUP(Z220,'LTSS Rates'!A:B,2,FALSE),"")</f>
        <v/>
      </c>
      <c r="N220" s="61"/>
      <c r="O220" s="116">
        <f>IFERROR(INDEX('LTSS Rates'!$A$3:$E$223,MATCH(Z220,'LTSS Rates'!$A$3:$A$223,0),MATCH(AA220,'LTSS Rates'!$A$3:$E$3,0)),0)</f>
        <v>0</v>
      </c>
      <c r="P220" s="64">
        <f t="shared" si="21"/>
        <v>0</v>
      </c>
      <c r="Q220" s="218"/>
      <c r="R220" s="146"/>
      <c r="S220" s="209">
        <f t="shared" si="20"/>
        <v>0</v>
      </c>
      <c r="T220" s="273"/>
      <c r="U220" s="194"/>
      <c r="V220" s="246"/>
      <c r="X220" s="54" t="str">
        <f t="shared" si="17"/>
        <v/>
      </c>
      <c r="Z220" s="54" t="str">
        <f t="shared" si="18"/>
        <v/>
      </c>
      <c r="AA220" s="54" t="str">
        <f t="shared" si="19"/>
        <v xml:space="preserve"> Rate</v>
      </c>
    </row>
    <row r="221" spans="2:27" ht="14.65" customHeight="1" x14ac:dyDescent="0.25">
      <c r="B221" s="145">
        <v>212</v>
      </c>
      <c r="C221" s="141"/>
      <c r="D221" s="61"/>
      <c r="E221" s="61"/>
      <c r="F221" s="141"/>
      <c r="G221" s="66"/>
      <c r="H221" s="62"/>
      <c r="I221" s="63" t="str">
        <f>IFERROR(VLOOKUP(H221,Lists!B:C,2,FALSE),"")</f>
        <v/>
      </c>
      <c r="J221" s="61"/>
      <c r="K221" s="62"/>
      <c r="L221" s="80" t="str">
        <f>IFERROR(INDEX('LTSS Rates'!$C$4:$C$222,MATCH('Claims Summary'!X221,'LTSS Rates'!$A$4:$A$222,0)),"")</f>
        <v/>
      </c>
      <c r="M221" s="63" t="str">
        <f>IFERROR(VLOOKUP(Z221,'LTSS Rates'!A:B,2,FALSE),"")</f>
        <v/>
      </c>
      <c r="N221" s="61"/>
      <c r="O221" s="116">
        <f>IFERROR(INDEX('LTSS Rates'!$A$3:$E$223,MATCH(Z221,'LTSS Rates'!$A$3:$A$223,0),MATCH(AA221,'LTSS Rates'!$A$3:$E$3,0)),0)</f>
        <v>0</v>
      </c>
      <c r="P221" s="64">
        <f t="shared" si="21"/>
        <v>0</v>
      </c>
      <c r="Q221" s="218"/>
      <c r="R221" s="146"/>
      <c r="S221" s="209">
        <f t="shared" si="20"/>
        <v>0</v>
      </c>
      <c r="T221" s="273"/>
      <c r="U221" s="194"/>
      <c r="V221" s="246"/>
      <c r="X221" s="54" t="str">
        <f t="shared" si="17"/>
        <v/>
      </c>
      <c r="Z221" s="54" t="str">
        <f t="shared" si="18"/>
        <v/>
      </c>
      <c r="AA221" s="54" t="str">
        <f t="shared" si="19"/>
        <v xml:space="preserve"> Rate</v>
      </c>
    </row>
    <row r="222" spans="2:27" ht="14.65" customHeight="1" x14ac:dyDescent="0.25">
      <c r="B222" s="145">
        <v>213</v>
      </c>
      <c r="C222" s="141"/>
      <c r="D222" s="61"/>
      <c r="E222" s="61"/>
      <c r="F222" s="141"/>
      <c r="G222" s="66"/>
      <c r="H222" s="62"/>
      <c r="I222" s="63" t="str">
        <f>IFERROR(VLOOKUP(H222,Lists!B:C,2,FALSE),"")</f>
        <v/>
      </c>
      <c r="J222" s="61"/>
      <c r="K222" s="62"/>
      <c r="L222" s="80" t="str">
        <f>IFERROR(INDEX('LTSS Rates'!$C$4:$C$222,MATCH('Claims Summary'!X222,'LTSS Rates'!$A$4:$A$222,0)),"")</f>
        <v/>
      </c>
      <c r="M222" s="63" t="str">
        <f>IFERROR(VLOOKUP(Z222,'LTSS Rates'!A:B,2,FALSE),"")</f>
        <v/>
      </c>
      <c r="N222" s="61"/>
      <c r="O222" s="116">
        <f>IFERROR(INDEX('LTSS Rates'!$A$3:$E$223,MATCH(Z222,'LTSS Rates'!$A$3:$A$223,0),MATCH(AA222,'LTSS Rates'!$A$3:$E$3,0)),0)</f>
        <v>0</v>
      </c>
      <c r="P222" s="64">
        <f t="shared" si="21"/>
        <v>0</v>
      </c>
      <c r="Q222" s="218"/>
      <c r="R222" s="146"/>
      <c r="S222" s="209">
        <f t="shared" si="20"/>
        <v>0</v>
      </c>
      <c r="T222" s="273"/>
      <c r="U222" s="194"/>
      <c r="V222" s="246"/>
      <c r="X222" s="54" t="str">
        <f t="shared" si="17"/>
        <v/>
      </c>
      <c r="Z222" s="54" t="str">
        <f t="shared" si="18"/>
        <v/>
      </c>
      <c r="AA222" s="54" t="str">
        <f t="shared" si="19"/>
        <v xml:space="preserve"> Rate</v>
      </c>
    </row>
    <row r="223" spans="2:27" ht="14.65" customHeight="1" x14ac:dyDescent="0.25">
      <c r="B223" s="145">
        <v>214</v>
      </c>
      <c r="C223" s="141"/>
      <c r="D223" s="61"/>
      <c r="E223" s="61"/>
      <c r="F223" s="141"/>
      <c r="G223" s="66"/>
      <c r="H223" s="62"/>
      <c r="I223" s="63" t="str">
        <f>IFERROR(VLOOKUP(H223,Lists!B:C,2,FALSE),"")</f>
        <v/>
      </c>
      <c r="J223" s="61"/>
      <c r="K223" s="62"/>
      <c r="L223" s="80" t="str">
        <f>IFERROR(INDEX('LTSS Rates'!$C$4:$C$222,MATCH('Claims Summary'!X223,'LTSS Rates'!$A$4:$A$222,0)),"")</f>
        <v/>
      </c>
      <c r="M223" s="63" t="str">
        <f>IFERROR(VLOOKUP(Z223,'LTSS Rates'!A:B,2,FALSE),"")</f>
        <v/>
      </c>
      <c r="N223" s="61"/>
      <c r="O223" s="116">
        <f>IFERROR(INDEX('LTSS Rates'!$A$3:$E$223,MATCH(Z223,'LTSS Rates'!$A$3:$A$223,0),MATCH(AA223,'LTSS Rates'!$A$3:$E$3,0)),0)</f>
        <v>0</v>
      </c>
      <c r="P223" s="64">
        <f t="shared" si="21"/>
        <v>0</v>
      </c>
      <c r="Q223" s="218"/>
      <c r="R223" s="146"/>
      <c r="S223" s="209">
        <f t="shared" si="20"/>
        <v>0</v>
      </c>
      <c r="T223" s="273"/>
      <c r="U223" s="194"/>
      <c r="V223" s="246"/>
      <c r="X223" s="54" t="str">
        <f t="shared" si="17"/>
        <v/>
      </c>
      <c r="Z223" s="54" t="str">
        <f t="shared" si="18"/>
        <v/>
      </c>
      <c r="AA223" s="54" t="str">
        <f t="shared" si="19"/>
        <v xml:space="preserve"> Rate</v>
      </c>
    </row>
    <row r="224" spans="2:27" ht="14.65" customHeight="1" x14ac:dyDescent="0.25">
      <c r="B224" s="145">
        <v>215</v>
      </c>
      <c r="C224" s="141"/>
      <c r="D224" s="61"/>
      <c r="E224" s="61"/>
      <c r="F224" s="141"/>
      <c r="G224" s="66"/>
      <c r="H224" s="62"/>
      <c r="I224" s="63" t="str">
        <f>IFERROR(VLOOKUP(H224,Lists!B:C,2,FALSE),"")</f>
        <v/>
      </c>
      <c r="J224" s="61"/>
      <c r="K224" s="62"/>
      <c r="L224" s="80" t="str">
        <f>IFERROR(INDEX('LTSS Rates'!$C$4:$C$222,MATCH('Claims Summary'!X224,'LTSS Rates'!$A$4:$A$222,0)),"")</f>
        <v/>
      </c>
      <c r="M224" s="63" t="str">
        <f>IFERROR(VLOOKUP(Z224,'LTSS Rates'!A:B,2,FALSE),"")</f>
        <v/>
      </c>
      <c r="N224" s="61"/>
      <c r="O224" s="116">
        <f>IFERROR(INDEX('LTSS Rates'!$A$3:$E$223,MATCH(Z224,'LTSS Rates'!$A$3:$A$223,0),MATCH(AA224,'LTSS Rates'!$A$3:$E$3,0)),0)</f>
        <v>0</v>
      </c>
      <c r="P224" s="64">
        <f t="shared" si="21"/>
        <v>0</v>
      </c>
      <c r="Q224" s="218"/>
      <c r="R224" s="146"/>
      <c r="S224" s="209">
        <f t="shared" si="20"/>
        <v>0</v>
      </c>
      <c r="T224" s="273"/>
      <c r="U224" s="194"/>
      <c r="V224" s="246"/>
      <c r="X224" s="54" t="str">
        <f t="shared" si="17"/>
        <v/>
      </c>
      <c r="Z224" s="54" t="str">
        <f t="shared" si="18"/>
        <v/>
      </c>
      <c r="AA224" s="54" t="str">
        <f t="shared" si="19"/>
        <v xml:space="preserve"> Rate</v>
      </c>
    </row>
    <row r="225" spans="2:27" ht="14.65" customHeight="1" x14ac:dyDescent="0.25">
      <c r="B225" s="145">
        <v>216</v>
      </c>
      <c r="C225" s="141"/>
      <c r="D225" s="61"/>
      <c r="E225" s="61"/>
      <c r="F225" s="141"/>
      <c r="G225" s="66"/>
      <c r="H225" s="62"/>
      <c r="I225" s="63" t="str">
        <f>IFERROR(VLOOKUP(H225,Lists!B:C,2,FALSE),"")</f>
        <v/>
      </c>
      <c r="J225" s="61"/>
      <c r="K225" s="62"/>
      <c r="L225" s="80" t="str">
        <f>IFERROR(INDEX('LTSS Rates'!$C$4:$C$222,MATCH('Claims Summary'!X225,'LTSS Rates'!$A$4:$A$222,0)),"")</f>
        <v/>
      </c>
      <c r="M225" s="63" t="str">
        <f>IFERROR(VLOOKUP(Z225,'LTSS Rates'!A:B,2,FALSE),"")</f>
        <v/>
      </c>
      <c r="N225" s="61"/>
      <c r="O225" s="116">
        <f>IFERROR(INDEX('LTSS Rates'!$A$3:$E$223,MATCH(Z225,'LTSS Rates'!$A$3:$A$223,0),MATCH(AA225,'LTSS Rates'!$A$3:$E$3,0)),0)</f>
        <v>0</v>
      </c>
      <c r="P225" s="64">
        <f t="shared" si="21"/>
        <v>0</v>
      </c>
      <c r="Q225" s="218"/>
      <c r="R225" s="146"/>
      <c r="S225" s="209">
        <f t="shared" si="20"/>
        <v>0</v>
      </c>
      <c r="T225" s="273"/>
      <c r="U225" s="194"/>
      <c r="V225" s="246"/>
      <c r="X225" s="54" t="str">
        <f t="shared" si="17"/>
        <v/>
      </c>
      <c r="Z225" s="54" t="str">
        <f t="shared" si="18"/>
        <v/>
      </c>
      <c r="AA225" s="54" t="str">
        <f t="shared" si="19"/>
        <v xml:space="preserve"> Rate</v>
      </c>
    </row>
    <row r="226" spans="2:27" ht="14.65" customHeight="1" x14ac:dyDescent="0.25">
      <c r="B226" s="145">
        <v>217</v>
      </c>
      <c r="C226" s="141"/>
      <c r="D226" s="61"/>
      <c r="E226" s="61"/>
      <c r="F226" s="141"/>
      <c r="G226" s="66"/>
      <c r="H226" s="62"/>
      <c r="I226" s="63" t="str">
        <f>IFERROR(VLOOKUP(H226,Lists!B:C,2,FALSE),"")</f>
        <v/>
      </c>
      <c r="J226" s="61"/>
      <c r="K226" s="62"/>
      <c r="L226" s="80" t="str">
        <f>IFERROR(INDEX('LTSS Rates'!$C$4:$C$222,MATCH('Claims Summary'!X226,'LTSS Rates'!$A$4:$A$222,0)),"")</f>
        <v/>
      </c>
      <c r="M226" s="63" t="str">
        <f>IFERROR(VLOOKUP(Z226,'LTSS Rates'!A:B,2,FALSE),"")</f>
        <v/>
      </c>
      <c r="N226" s="61"/>
      <c r="O226" s="116">
        <f>IFERROR(INDEX('LTSS Rates'!$A$3:$E$223,MATCH(Z226,'LTSS Rates'!$A$3:$A$223,0),MATCH(AA226,'LTSS Rates'!$A$3:$E$3,0)),0)</f>
        <v>0</v>
      </c>
      <c r="P226" s="64">
        <f t="shared" si="21"/>
        <v>0</v>
      </c>
      <c r="Q226" s="218"/>
      <c r="R226" s="146"/>
      <c r="S226" s="209">
        <f t="shared" si="20"/>
        <v>0</v>
      </c>
      <c r="T226" s="273"/>
      <c r="U226" s="194"/>
      <c r="V226" s="246"/>
      <c r="X226" s="54" t="str">
        <f t="shared" si="17"/>
        <v/>
      </c>
      <c r="Z226" s="54" t="str">
        <f t="shared" si="18"/>
        <v/>
      </c>
      <c r="AA226" s="54" t="str">
        <f t="shared" si="19"/>
        <v xml:space="preserve"> Rate</v>
      </c>
    </row>
    <row r="227" spans="2:27" ht="14.65" customHeight="1" x14ac:dyDescent="0.25">
      <c r="B227" s="145">
        <v>218</v>
      </c>
      <c r="C227" s="141"/>
      <c r="D227" s="61"/>
      <c r="E227" s="61"/>
      <c r="F227" s="141"/>
      <c r="G227" s="66"/>
      <c r="H227" s="62"/>
      <c r="I227" s="63" t="str">
        <f>IFERROR(VLOOKUP(H227,Lists!B:C,2,FALSE),"")</f>
        <v/>
      </c>
      <c r="J227" s="61"/>
      <c r="K227" s="62"/>
      <c r="L227" s="80" t="str">
        <f>IFERROR(INDEX('LTSS Rates'!$C$4:$C$222,MATCH('Claims Summary'!X227,'LTSS Rates'!$A$4:$A$222,0)),"")</f>
        <v/>
      </c>
      <c r="M227" s="63" t="str">
        <f>IFERROR(VLOOKUP(Z227,'LTSS Rates'!A:B,2,FALSE),"")</f>
        <v/>
      </c>
      <c r="N227" s="61"/>
      <c r="O227" s="116">
        <f>IFERROR(INDEX('LTSS Rates'!$A$3:$E$223,MATCH(Z227,'LTSS Rates'!$A$3:$A$223,0),MATCH(AA227,'LTSS Rates'!$A$3:$E$3,0)),0)</f>
        <v>0</v>
      </c>
      <c r="P227" s="64">
        <f t="shared" si="21"/>
        <v>0</v>
      </c>
      <c r="Q227" s="218"/>
      <c r="R227" s="146"/>
      <c r="S227" s="209">
        <f t="shared" si="20"/>
        <v>0</v>
      </c>
      <c r="T227" s="273"/>
      <c r="U227" s="194"/>
      <c r="V227" s="246"/>
      <c r="X227" s="54" t="str">
        <f t="shared" si="17"/>
        <v/>
      </c>
      <c r="Z227" s="54" t="str">
        <f t="shared" si="18"/>
        <v/>
      </c>
      <c r="AA227" s="54" t="str">
        <f t="shared" si="19"/>
        <v xml:space="preserve"> Rate</v>
      </c>
    </row>
    <row r="228" spans="2:27" ht="14.65" customHeight="1" x14ac:dyDescent="0.25">
      <c r="B228" s="145">
        <v>219</v>
      </c>
      <c r="C228" s="141"/>
      <c r="D228" s="61"/>
      <c r="E228" s="61"/>
      <c r="F228" s="141"/>
      <c r="G228" s="66"/>
      <c r="H228" s="62"/>
      <c r="I228" s="63" t="str">
        <f>IFERROR(VLOOKUP(H228,Lists!B:C,2,FALSE),"")</f>
        <v/>
      </c>
      <c r="J228" s="61"/>
      <c r="K228" s="62"/>
      <c r="L228" s="80" t="str">
        <f>IFERROR(INDEX('LTSS Rates'!$C$4:$C$222,MATCH('Claims Summary'!X228,'LTSS Rates'!$A$4:$A$222,0)),"")</f>
        <v/>
      </c>
      <c r="M228" s="63" t="str">
        <f>IFERROR(VLOOKUP(Z228,'LTSS Rates'!A:B,2,FALSE),"")</f>
        <v/>
      </c>
      <c r="N228" s="61"/>
      <c r="O228" s="116">
        <f>IFERROR(INDEX('LTSS Rates'!$A$3:$E$223,MATCH(Z228,'LTSS Rates'!$A$3:$A$223,0),MATCH(AA228,'LTSS Rates'!$A$3:$E$3,0)),0)</f>
        <v>0</v>
      </c>
      <c r="P228" s="64">
        <f t="shared" si="21"/>
        <v>0</v>
      </c>
      <c r="Q228" s="218"/>
      <c r="R228" s="146"/>
      <c r="S228" s="209">
        <f t="shared" si="20"/>
        <v>0</v>
      </c>
      <c r="T228" s="273"/>
      <c r="U228" s="194"/>
      <c r="V228" s="246"/>
      <c r="X228" s="54" t="str">
        <f t="shared" si="17"/>
        <v/>
      </c>
      <c r="Z228" s="54" t="str">
        <f t="shared" si="18"/>
        <v/>
      </c>
      <c r="AA228" s="54" t="str">
        <f t="shared" si="19"/>
        <v xml:space="preserve"> Rate</v>
      </c>
    </row>
    <row r="229" spans="2:27" ht="14.65" customHeight="1" x14ac:dyDescent="0.25">
      <c r="B229" s="145">
        <v>220</v>
      </c>
      <c r="C229" s="141"/>
      <c r="D229" s="61"/>
      <c r="E229" s="61"/>
      <c r="F229" s="141"/>
      <c r="G229" s="66"/>
      <c r="H229" s="62"/>
      <c r="I229" s="63" t="str">
        <f>IFERROR(VLOOKUP(H229,Lists!B:C,2,FALSE),"")</f>
        <v/>
      </c>
      <c r="J229" s="61"/>
      <c r="K229" s="62"/>
      <c r="L229" s="80" t="str">
        <f>IFERROR(INDEX('LTSS Rates'!$C$4:$C$222,MATCH('Claims Summary'!X229,'LTSS Rates'!$A$4:$A$222,0)),"")</f>
        <v/>
      </c>
      <c r="M229" s="63" t="str">
        <f>IFERROR(VLOOKUP(Z229,'LTSS Rates'!A:B,2,FALSE),"")</f>
        <v/>
      </c>
      <c r="N229" s="61"/>
      <c r="O229" s="116">
        <f>IFERROR(INDEX('LTSS Rates'!$A$3:$E$223,MATCH(Z229,'LTSS Rates'!$A$3:$A$223,0),MATCH(AA229,'LTSS Rates'!$A$3:$E$3,0)),0)</f>
        <v>0</v>
      </c>
      <c r="P229" s="64">
        <f t="shared" si="21"/>
        <v>0</v>
      </c>
      <c r="Q229" s="218"/>
      <c r="R229" s="146"/>
      <c r="S229" s="209">
        <f t="shared" si="20"/>
        <v>0</v>
      </c>
      <c r="T229" s="273"/>
      <c r="U229" s="194"/>
      <c r="V229" s="246"/>
      <c r="X229" s="54" t="str">
        <f t="shared" si="17"/>
        <v/>
      </c>
      <c r="Z229" s="54" t="str">
        <f t="shared" si="18"/>
        <v/>
      </c>
      <c r="AA229" s="54" t="str">
        <f t="shared" si="19"/>
        <v xml:space="preserve"> Rate</v>
      </c>
    </row>
    <row r="230" spans="2:27" ht="14.65" customHeight="1" x14ac:dyDescent="0.25">
      <c r="B230" s="145">
        <v>221</v>
      </c>
      <c r="C230" s="141"/>
      <c r="D230" s="61"/>
      <c r="E230" s="61"/>
      <c r="F230" s="141"/>
      <c r="G230" s="66"/>
      <c r="H230" s="62"/>
      <c r="I230" s="63" t="str">
        <f>IFERROR(VLOOKUP(H230,Lists!B:C,2,FALSE),"")</f>
        <v/>
      </c>
      <c r="J230" s="61"/>
      <c r="K230" s="62"/>
      <c r="L230" s="80" t="str">
        <f>IFERROR(INDEX('LTSS Rates'!$C$4:$C$222,MATCH('Claims Summary'!X230,'LTSS Rates'!$A$4:$A$222,0)),"")</f>
        <v/>
      </c>
      <c r="M230" s="63" t="str">
        <f>IFERROR(VLOOKUP(Z230,'LTSS Rates'!A:B,2,FALSE),"")</f>
        <v/>
      </c>
      <c r="N230" s="61"/>
      <c r="O230" s="116">
        <f>IFERROR(INDEX('LTSS Rates'!$A$3:$E$223,MATCH(Z230,'LTSS Rates'!$A$3:$A$223,0),MATCH(AA230,'LTSS Rates'!$A$3:$E$3,0)),0)</f>
        <v>0</v>
      </c>
      <c r="P230" s="64">
        <f t="shared" si="21"/>
        <v>0</v>
      </c>
      <c r="Q230" s="218"/>
      <c r="R230" s="146"/>
      <c r="S230" s="209">
        <f t="shared" si="20"/>
        <v>0</v>
      </c>
      <c r="T230" s="273"/>
      <c r="U230" s="194"/>
      <c r="V230" s="246"/>
      <c r="X230" s="54" t="str">
        <f t="shared" si="17"/>
        <v/>
      </c>
      <c r="Z230" s="54" t="str">
        <f t="shared" si="18"/>
        <v/>
      </c>
      <c r="AA230" s="54" t="str">
        <f t="shared" si="19"/>
        <v xml:space="preserve"> Rate</v>
      </c>
    </row>
    <row r="231" spans="2:27" ht="14.65" customHeight="1" x14ac:dyDescent="0.25">
      <c r="B231" s="145">
        <v>222</v>
      </c>
      <c r="C231" s="141"/>
      <c r="D231" s="61"/>
      <c r="E231" s="61"/>
      <c r="F231" s="141"/>
      <c r="G231" s="66"/>
      <c r="H231" s="62"/>
      <c r="I231" s="63" t="str">
        <f>IFERROR(VLOOKUP(H231,Lists!B:C,2,FALSE),"")</f>
        <v/>
      </c>
      <c r="J231" s="61"/>
      <c r="K231" s="62"/>
      <c r="L231" s="80" t="str">
        <f>IFERROR(INDEX('LTSS Rates'!$C$4:$C$222,MATCH('Claims Summary'!X231,'LTSS Rates'!$A$4:$A$222,0)),"")</f>
        <v/>
      </c>
      <c r="M231" s="63" t="str">
        <f>IFERROR(VLOOKUP(Z231,'LTSS Rates'!A:B,2,FALSE),"")</f>
        <v/>
      </c>
      <c r="N231" s="61"/>
      <c r="O231" s="116">
        <f>IFERROR(INDEX('LTSS Rates'!$A$3:$E$223,MATCH(Z231,'LTSS Rates'!$A$3:$A$223,0),MATCH(AA231,'LTSS Rates'!$A$3:$E$3,0)),0)</f>
        <v>0</v>
      </c>
      <c r="P231" s="64">
        <f t="shared" si="21"/>
        <v>0</v>
      </c>
      <c r="Q231" s="218"/>
      <c r="R231" s="146"/>
      <c r="S231" s="209">
        <f t="shared" si="20"/>
        <v>0</v>
      </c>
      <c r="T231" s="273"/>
      <c r="U231" s="194"/>
      <c r="V231" s="246"/>
      <c r="X231" s="54" t="str">
        <f t="shared" si="17"/>
        <v/>
      </c>
      <c r="Z231" s="54" t="str">
        <f t="shared" si="18"/>
        <v/>
      </c>
      <c r="AA231" s="54" t="str">
        <f t="shared" si="19"/>
        <v xml:space="preserve"> Rate</v>
      </c>
    </row>
    <row r="232" spans="2:27" ht="14.65" customHeight="1" x14ac:dyDescent="0.25">
      <c r="B232" s="145">
        <v>223</v>
      </c>
      <c r="C232" s="141"/>
      <c r="D232" s="61"/>
      <c r="E232" s="61"/>
      <c r="F232" s="141"/>
      <c r="G232" s="66"/>
      <c r="H232" s="62"/>
      <c r="I232" s="63" t="str">
        <f>IFERROR(VLOOKUP(H232,Lists!B:C,2,FALSE),"")</f>
        <v/>
      </c>
      <c r="J232" s="61"/>
      <c r="K232" s="62"/>
      <c r="L232" s="80" t="str">
        <f>IFERROR(INDEX('LTSS Rates'!$C$4:$C$222,MATCH('Claims Summary'!X232,'LTSS Rates'!$A$4:$A$222,0)),"")</f>
        <v/>
      </c>
      <c r="M232" s="63" t="str">
        <f>IFERROR(VLOOKUP(Z232,'LTSS Rates'!A:B,2,FALSE),"")</f>
        <v/>
      </c>
      <c r="N232" s="61"/>
      <c r="O232" s="116">
        <f>IFERROR(INDEX('LTSS Rates'!$A$3:$E$223,MATCH(Z232,'LTSS Rates'!$A$3:$A$223,0),MATCH(AA232,'LTSS Rates'!$A$3:$E$3,0)),0)</f>
        <v>0</v>
      </c>
      <c r="P232" s="64">
        <f t="shared" si="21"/>
        <v>0</v>
      </c>
      <c r="Q232" s="218"/>
      <c r="R232" s="146"/>
      <c r="S232" s="209">
        <f t="shared" si="20"/>
        <v>0</v>
      </c>
      <c r="T232" s="273"/>
      <c r="U232" s="194"/>
      <c r="V232" s="246"/>
      <c r="X232" s="54" t="str">
        <f t="shared" si="17"/>
        <v/>
      </c>
      <c r="Z232" s="54" t="str">
        <f t="shared" si="18"/>
        <v/>
      </c>
      <c r="AA232" s="54" t="str">
        <f t="shared" si="19"/>
        <v xml:space="preserve"> Rate</v>
      </c>
    </row>
    <row r="233" spans="2:27" ht="14.65" customHeight="1" x14ac:dyDescent="0.25">
      <c r="B233" s="145">
        <v>224</v>
      </c>
      <c r="C233" s="141"/>
      <c r="D233" s="61"/>
      <c r="E233" s="61"/>
      <c r="F233" s="141"/>
      <c r="G233" s="66"/>
      <c r="H233" s="62"/>
      <c r="I233" s="63" t="str">
        <f>IFERROR(VLOOKUP(H233,Lists!B:C,2,FALSE),"")</f>
        <v/>
      </c>
      <c r="J233" s="61"/>
      <c r="K233" s="62"/>
      <c r="L233" s="80" t="str">
        <f>IFERROR(INDEX('LTSS Rates'!$C$4:$C$222,MATCH('Claims Summary'!X233,'LTSS Rates'!$A$4:$A$222,0)),"")</f>
        <v/>
      </c>
      <c r="M233" s="63" t="str">
        <f>IFERROR(VLOOKUP(Z233,'LTSS Rates'!A:B,2,FALSE),"")</f>
        <v/>
      </c>
      <c r="N233" s="61"/>
      <c r="O233" s="116">
        <f>IFERROR(INDEX('LTSS Rates'!$A$3:$E$223,MATCH(Z233,'LTSS Rates'!$A$3:$A$223,0),MATCH(AA233,'LTSS Rates'!$A$3:$E$3,0)),0)</f>
        <v>0</v>
      </c>
      <c r="P233" s="64">
        <f t="shared" si="21"/>
        <v>0</v>
      </c>
      <c r="Q233" s="218"/>
      <c r="R233" s="146"/>
      <c r="S233" s="209">
        <f t="shared" si="20"/>
        <v>0</v>
      </c>
      <c r="T233" s="273"/>
      <c r="U233" s="194"/>
      <c r="V233" s="246"/>
      <c r="X233" s="54" t="str">
        <f t="shared" si="17"/>
        <v/>
      </c>
      <c r="Z233" s="54" t="str">
        <f t="shared" si="18"/>
        <v/>
      </c>
      <c r="AA233" s="54" t="str">
        <f t="shared" si="19"/>
        <v xml:space="preserve"> Rate</v>
      </c>
    </row>
    <row r="234" spans="2:27" ht="14.65" customHeight="1" x14ac:dyDescent="0.25">
      <c r="B234" s="145">
        <v>225</v>
      </c>
      <c r="C234" s="141"/>
      <c r="D234" s="61"/>
      <c r="E234" s="61"/>
      <c r="F234" s="141"/>
      <c r="G234" s="66"/>
      <c r="H234" s="62"/>
      <c r="I234" s="63" t="str">
        <f>IFERROR(VLOOKUP(H234,Lists!B:C,2,FALSE),"")</f>
        <v/>
      </c>
      <c r="J234" s="61"/>
      <c r="K234" s="62"/>
      <c r="L234" s="80" t="str">
        <f>IFERROR(INDEX('LTSS Rates'!$C$4:$C$222,MATCH('Claims Summary'!X234,'LTSS Rates'!$A$4:$A$222,0)),"")</f>
        <v/>
      </c>
      <c r="M234" s="63" t="str">
        <f>IFERROR(VLOOKUP(Z234,'LTSS Rates'!A:B,2,FALSE),"")</f>
        <v/>
      </c>
      <c r="N234" s="61"/>
      <c r="O234" s="116">
        <f>IFERROR(INDEX('LTSS Rates'!$A$3:$E$223,MATCH(Z234,'LTSS Rates'!$A$3:$A$223,0),MATCH(AA234,'LTSS Rates'!$A$3:$E$3,0)),0)</f>
        <v>0</v>
      </c>
      <c r="P234" s="64">
        <f t="shared" si="21"/>
        <v>0</v>
      </c>
      <c r="Q234" s="218"/>
      <c r="R234" s="146"/>
      <c r="S234" s="209">
        <f t="shared" si="20"/>
        <v>0</v>
      </c>
      <c r="T234" s="273"/>
      <c r="U234" s="194"/>
      <c r="V234" s="246"/>
      <c r="X234" s="54" t="str">
        <f t="shared" si="17"/>
        <v/>
      </c>
      <c r="Z234" s="54" t="str">
        <f t="shared" si="18"/>
        <v/>
      </c>
      <c r="AA234" s="54" t="str">
        <f t="shared" si="19"/>
        <v xml:space="preserve"> Rate</v>
      </c>
    </row>
    <row r="235" spans="2:27" ht="14.65" customHeight="1" x14ac:dyDescent="0.25">
      <c r="B235" s="145">
        <v>226</v>
      </c>
      <c r="C235" s="141"/>
      <c r="D235" s="61"/>
      <c r="E235" s="61"/>
      <c r="F235" s="141"/>
      <c r="G235" s="66"/>
      <c r="H235" s="62"/>
      <c r="I235" s="63" t="str">
        <f>IFERROR(VLOOKUP(H235,Lists!B:C,2,FALSE),"")</f>
        <v/>
      </c>
      <c r="J235" s="61"/>
      <c r="K235" s="62"/>
      <c r="L235" s="80" t="str">
        <f>IFERROR(INDEX('LTSS Rates'!$C$4:$C$222,MATCH('Claims Summary'!X235,'LTSS Rates'!$A$4:$A$222,0)),"")</f>
        <v/>
      </c>
      <c r="M235" s="63" t="str">
        <f>IFERROR(VLOOKUP(Z235,'LTSS Rates'!A:B,2,FALSE),"")</f>
        <v/>
      </c>
      <c r="N235" s="61"/>
      <c r="O235" s="116">
        <f>IFERROR(INDEX('LTSS Rates'!$A$3:$E$223,MATCH(Z235,'LTSS Rates'!$A$3:$A$223,0),MATCH(AA235,'LTSS Rates'!$A$3:$E$3,0)),0)</f>
        <v>0</v>
      </c>
      <c r="P235" s="64">
        <f t="shared" si="21"/>
        <v>0</v>
      </c>
      <c r="Q235" s="218"/>
      <c r="R235" s="146"/>
      <c r="S235" s="209">
        <f t="shared" si="20"/>
        <v>0</v>
      </c>
      <c r="T235" s="273"/>
      <c r="U235" s="194"/>
      <c r="V235" s="246"/>
      <c r="X235" s="54" t="str">
        <f t="shared" si="17"/>
        <v/>
      </c>
      <c r="Z235" s="54" t="str">
        <f t="shared" si="18"/>
        <v/>
      </c>
      <c r="AA235" s="54" t="str">
        <f t="shared" si="19"/>
        <v xml:space="preserve"> Rate</v>
      </c>
    </row>
    <row r="236" spans="2:27" ht="14.65" customHeight="1" x14ac:dyDescent="0.25">
      <c r="B236" s="145">
        <v>227</v>
      </c>
      <c r="C236" s="141"/>
      <c r="D236" s="61"/>
      <c r="E236" s="61"/>
      <c r="F236" s="141"/>
      <c r="G236" s="66"/>
      <c r="H236" s="62"/>
      <c r="I236" s="63" t="str">
        <f>IFERROR(VLOOKUP(H236,Lists!B:C,2,FALSE),"")</f>
        <v/>
      </c>
      <c r="J236" s="61"/>
      <c r="K236" s="62"/>
      <c r="L236" s="80" t="str">
        <f>IFERROR(INDEX('LTSS Rates'!$C$4:$C$222,MATCH('Claims Summary'!X236,'LTSS Rates'!$A$4:$A$222,0)),"")</f>
        <v/>
      </c>
      <c r="M236" s="63" t="str">
        <f>IFERROR(VLOOKUP(Z236,'LTSS Rates'!A:B,2,FALSE),"")</f>
        <v/>
      </c>
      <c r="N236" s="61"/>
      <c r="O236" s="116">
        <f>IFERROR(INDEX('LTSS Rates'!$A$3:$E$223,MATCH(Z236,'LTSS Rates'!$A$3:$A$223,0),MATCH(AA236,'LTSS Rates'!$A$3:$E$3,0)),0)</f>
        <v>0</v>
      </c>
      <c r="P236" s="64">
        <f t="shared" si="21"/>
        <v>0</v>
      </c>
      <c r="Q236" s="218"/>
      <c r="R236" s="146"/>
      <c r="S236" s="209">
        <f t="shared" si="20"/>
        <v>0</v>
      </c>
      <c r="T236" s="273"/>
      <c r="U236" s="194"/>
      <c r="V236" s="246"/>
      <c r="X236" s="54" t="str">
        <f t="shared" si="17"/>
        <v/>
      </c>
      <c r="Z236" s="54" t="str">
        <f t="shared" si="18"/>
        <v/>
      </c>
      <c r="AA236" s="54" t="str">
        <f t="shared" si="19"/>
        <v xml:space="preserve"> Rate</v>
      </c>
    </row>
    <row r="237" spans="2:27" ht="14.65" customHeight="1" x14ac:dyDescent="0.25">
      <c r="B237" s="145">
        <v>228</v>
      </c>
      <c r="C237" s="141"/>
      <c r="D237" s="61"/>
      <c r="E237" s="61"/>
      <c r="F237" s="141"/>
      <c r="G237" s="66"/>
      <c r="H237" s="62"/>
      <c r="I237" s="63" t="str">
        <f>IFERROR(VLOOKUP(H237,Lists!B:C,2,FALSE),"")</f>
        <v/>
      </c>
      <c r="J237" s="61"/>
      <c r="K237" s="62"/>
      <c r="L237" s="80" t="str">
        <f>IFERROR(INDEX('LTSS Rates'!$C$4:$C$222,MATCH('Claims Summary'!X237,'LTSS Rates'!$A$4:$A$222,0)),"")</f>
        <v/>
      </c>
      <c r="M237" s="63" t="str">
        <f>IFERROR(VLOOKUP(Z237,'LTSS Rates'!A:B,2,FALSE),"")</f>
        <v/>
      </c>
      <c r="N237" s="61"/>
      <c r="O237" s="116">
        <f>IFERROR(INDEX('LTSS Rates'!$A$3:$E$223,MATCH(Z237,'LTSS Rates'!$A$3:$A$223,0),MATCH(AA237,'LTSS Rates'!$A$3:$E$3,0)),0)</f>
        <v>0</v>
      </c>
      <c r="P237" s="64">
        <f t="shared" si="21"/>
        <v>0</v>
      </c>
      <c r="Q237" s="218"/>
      <c r="R237" s="146"/>
      <c r="S237" s="209">
        <f t="shared" si="20"/>
        <v>0</v>
      </c>
      <c r="T237" s="273"/>
      <c r="U237" s="194"/>
      <c r="V237" s="246"/>
      <c r="X237" s="54" t="str">
        <f t="shared" si="17"/>
        <v/>
      </c>
      <c r="Z237" s="54" t="str">
        <f t="shared" si="18"/>
        <v/>
      </c>
      <c r="AA237" s="54" t="str">
        <f t="shared" si="19"/>
        <v xml:space="preserve"> Rate</v>
      </c>
    </row>
    <row r="238" spans="2:27" ht="14.65" customHeight="1" x14ac:dyDescent="0.25">
      <c r="B238" s="145">
        <v>229</v>
      </c>
      <c r="C238" s="141"/>
      <c r="D238" s="61"/>
      <c r="E238" s="61"/>
      <c r="F238" s="141"/>
      <c r="G238" s="66"/>
      <c r="H238" s="62"/>
      <c r="I238" s="63" t="str">
        <f>IFERROR(VLOOKUP(H238,Lists!B:C,2,FALSE),"")</f>
        <v/>
      </c>
      <c r="J238" s="61"/>
      <c r="K238" s="62"/>
      <c r="L238" s="80" t="str">
        <f>IFERROR(INDEX('LTSS Rates'!$C$4:$C$222,MATCH('Claims Summary'!X238,'LTSS Rates'!$A$4:$A$222,0)),"")</f>
        <v/>
      </c>
      <c r="M238" s="63" t="str">
        <f>IFERROR(VLOOKUP(Z238,'LTSS Rates'!A:B,2,FALSE),"")</f>
        <v/>
      </c>
      <c r="N238" s="61"/>
      <c r="O238" s="116">
        <f>IFERROR(INDEX('LTSS Rates'!$A$3:$E$223,MATCH(Z238,'LTSS Rates'!$A$3:$A$223,0),MATCH(AA238,'LTSS Rates'!$A$3:$E$3,0)),0)</f>
        <v>0</v>
      </c>
      <c r="P238" s="64">
        <f t="shared" si="21"/>
        <v>0</v>
      </c>
      <c r="Q238" s="218"/>
      <c r="R238" s="146"/>
      <c r="S238" s="209">
        <f t="shared" si="20"/>
        <v>0</v>
      </c>
      <c r="T238" s="273"/>
      <c r="U238" s="194"/>
      <c r="V238" s="246"/>
      <c r="X238" s="54" t="str">
        <f t="shared" si="17"/>
        <v/>
      </c>
      <c r="Z238" s="54" t="str">
        <f t="shared" si="18"/>
        <v/>
      </c>
      <c r="AA238" s="54" t="str">
        <f t="shared" si="19"/>
        <v xml:space="preserve"> Rate</v>
      </c>
    </row>
    <row r="239" spans="2:27" ht="14.65" customHeight="1" x14ac:dyDescent="0.25">
      <c r="B239" s="145">
        <v>230</v>
      </c>
      <c r="C239" s="141"/>
      <c r="D239" s="61"/>
      <c r="E239" s="61"/>
      <c r="F239" s="141"/>
      <c r="G239" s="66"/>
      <c r="H239" s="62"/>
      <c r="I239" s="63" t="str">
        <f>IFERROR(VLOOKUP(H239,Lists!B:C,2,FALSE),"")</f>
        <v/>
      </c>
      <c r="J239" s="61"/>
      <c r="K239" s="62"/>
      <c r="L239" s="80" t="str">
        <f>IFERROR(INDEX('LTSS Rates'!$C$4:$C$222,MATCH('Claims Summary'!X239,'LTSS Rates'!$A$4:$A$222,0)),"")</f>
        <v/>
      </c>
      <c r="M239" s="63" t="str">
        <f>IFERROR(VLOOKUP(Z239,'LTSS Rates'!A:B,2,FALSE),"")</f>
        <v/>
      </c>
      <c r="N239" s="61"/>
      <c r="O239" s="116">
        <f>IFERROR(INDEX('LTSS Rates'!$A$3:$E$223,MATCH(Z239,'LTSS Rates'!$A$3:$A$223,0),MATCH(AA239,'LTSS Rates'!$A$3:$E$3,0)),0)</f>
        <v>0</v>
      </c>
      <c r="P239" s="64">
        <f t="shared" si="21"/>
        <v>0</v>
      </c>
      <c r="Q239" s="218"/>
      <c r="R239" s="146"/>
      <c r="S239" s="209">
        <f t="shared" si="20"/>
        <v>0</v>
      </c>
      <c r="T239" s="273"/>
      <c r="U239" s="194"/>
      <c r="V239" s="246"/>
      <c r="X239" s="54" t="str">
        <f t="shared" si="17"/>
        <v/>
      </c>
      <c r="Z239" s="54" t="str">
        <f t="shared" si="18"/>
        <v/>
      </c>
      <c r="AA239" s="54" t="str">
        <f t="shared" si="19"/>
        <v xml:space="preserve"> Rate</v>
      </c>
    </row>
    <row r="240" spans="2:27" ht="14.65" customHeight="1" x14ac:dyDescent="0.25">
      <c r="B240" s="145">
        <v>231</v>
      </c>
      <c r="C240" s="141"/>
      <c r="D240" s="61"/>
      <c r="E240" s="61"/>
      <c r="F240" s="141"/>
      <c r="G240" s="66"/>
      <c r="H240" s="62"/>
      <c r="I240" s="63" t="str">
        <f>IFERROR(VLOOKUP(H240,Lists!B:C,2,FALSE),"")</f>
        <v/>
      </c>
      <c r="J240" s="61"/>
      <c r="K240" s="62"/>
      <c r="L240" s="80" t="str">
        <f>IFERROR(INDEX('LTSS Rates'!$C$4:$C$222,MATCH('Claims Summary'!X240,'LTSS Rates'!$A$4:$A$222,0)),"")</f>
        <v/>
      </c>
      <c r="M240" s="63" t="str">
        <f>IFERROR(VLOOKUP(Z240,'LTSS Rates'!A:B,2,FALSE),"")</f>
        <v/>
      </c>
      <c r="N240" s="61"/>
      <c r="O240" s="116">
        <f>IFERROR(INDEX('LTSS Rates'!$A$3:$E$223,MATCH(Z240,'LTSS Rates'!$A$3:$A$223,0),MATCH(AA240,'LTSS Rates'!$A$3:$E$3,0)),0)</f>
        <v>0</v>
      </c>
      <c r="P240" s="64">
        <f t="shared" si="21"/>
        <v>0</v>
      </c>
      <c r="Q240" s="218"/>
      <c r="R240" s="146"/>
      <c r="S240" s="209">
        <f t="shared" si="20"/>
        <v>0</v>
      </c>
      <c r="T240" s="273"/>
      <c r="U240" s="194"/>
      <c r="V240" s="246"/>
      <c r="X240" s="54" t="str">
        <f t="shared" si="17"/>
        <v/>
      </c>
      <c r="Z240" s="54" t="str">
        <f t="shared" si="18"/>
        <v/>
      </c>
      <c r="AA240" s="54" t="str">
        <f t="shared" si="19"/>
        <v xml:space="preserve"> Rate</v>
      </c>
    </row>
    <row r="241" spans="2:27" ht="14.65" customHeight="1" x14ac:dyDescent="0.25">
      <c r="B241" s="145">
        <v>232</v>
      </c>
      <c r="C241" s="141"/>
      <c r="D241" s="61"/>
      <c r="E241" s="61"/>
      <c r="F241" s="141"/>
      <c r="G241" s="66"/>
      <c r="H241" s="62"/>
      <c r="I241" s="63" t="str">
        <f>IFERROR(VLOOKUP(H241,Lists!B:C,2,FALSE),"")</f>
        <v/>
      </c>
      <c r="J241" s="61"/>
      <c r="K241" s="62"/>
      <c r="L241" s="80" t="str">
        <f>IFERROR(INDEX('LTSS Rates'!$C$4:$C$222,MATCH('Claims Summary'!X241,'LTSS Rates'!$A$4:$A$222,0)),"")</f>
        <v/>
      </c>
      <c r="M241" s="63" t="str">
        <f>IFERROR(VLOOKUP(Z241,'LTSS Rates'!A:B,2,FALSE),"")</f>
        <v/>
      </c>
      <c r="N241" s="61"/>
      <c r="O241" s="116">
        <f>IFERROR(INDEX('LTSS Rates'!$A$3:$E$223,MATCH(Z241,'LTSS Rates'!$A$3:$A$223,0),MATCH(AA241,'LTSS Rates'!$A$3:$E$3,0)),0)</f>
        <v>0</v>
      </c>
      <c r="P241" s="64">
        <f t="shared" si="21"/>
        <v>0</v>
      </c>
      <c r="Q241" s="218"/>
      <c r="R241" s="146"/>
      <c r="S241" s="209">
        <f t="shared" si="20"/>
        <v>0</v>
      </c>
      <c r="T241" s="273"/>
      <c r="U241" s="194"/>
      <c r="V241" s="246"/>
      <c r="X241" s="54" t="str">
        <f t="shared" si="17"/>
        <v/>
      </c>
      <c r="Z241" s="54" t="str">
        <f t="shared" si="18"/>
        <v/>
      </c>
      <c r="AA241" s="54" t="str">
        <f t="shared" si="19"/>
        <v xml:space="preserve"> Rate</v>
      </c>
    </row>
    <row r="242" spans="2:27" ht="14.65" customHeight="1" x14ac:dyDescent="0.25">
      <c r="B242" s="145">
        <v>233</v>
      </c>
      <c r="C242" s="141"/>
      <c r="D242" s="61"/>
      <c r="E242" s="61"/>
      <c r="F242" s="141"/>
      <c r="G242" s="66"/>
      <c r="H242" s="62"/>
      <c r="I242" s="63" t="str">
        <f>IFERROR(VLOOKUP(H242,Lists!B:C,2,FALSE),"")</f>
        <v/>
      </c>
      <c r="J242" s="61"/>
      <c r="K242" s="62"/>
      <c r="L242" s="80" t="str">
        <f>IFERROR(INDEX('LTSS Rates'!$C$4:$C$222,MATCH('Claims Summary'!X242,'LTSS Rates'!$A$4:$A$222,0)),"")</f>
        <v/>
      </c>
      <c r="M242" s="63" t="str">
        <f>IFERROR(VLOOKUP(Z242,'LTSS Rates'!A:B,2,FALSE),"")</f>
        <v/>
      </c>
      <c r="N242" s="61"/>
      <c r="O242" s="116">
        <f>IFERROR(INDEX('LTSS Rates'!$A$3:$E$223,MATCH(Z242,'LTSS Rates'!$A$3:$A$223,0),MATCH(AA242,'LTSS Rates'!$A$3:$E$3,0)),0)</f>
        <v>0</v>
      </c>
      <c r="P242" s="64">
        <f t="shared" si="21"/>
        <v>0</v>
      </c>
      <c r="Q242" s="218"/>
      <c r="R242" s="146"/>
      <c r="S242" s="209">
        <f t="shared" si="20"/>
        <v>0</v>
      </c>
      <c r="T242" s="273"/>
      <c r="U242" s="194"/>
      <c r="V242" s="246"/>
      <c r="X242" s="54" t="str">
        <f t="shared" si="17"/>
        <v/>
      </c>
      <c r="Z242" s="54" t="str">
        <f t="shared" si="18"/>
        <v/>
      </c>
      <c r="AA242" s="54" t="str">
        <f t="shared" si="19"/>
        <v xml:space="preserve"> Rate</v>
      </c>
    </row>
    <row r="243" spans="2:27" ht="14.65" customHeight="1" x14ac:dyDescent="0.25">
      <c r="B243" s="145">
        <v>234</v>
      </c>
      <c r="C243" s="141"/>
      <c r="D243" s="61"/>
      <c r="E243" s="61"/>
      <c r="F243" s="141"/>
      <c r="G243" s="66"/>
      <c r="H243" s="62"/>
      <c r="I243" s="63" t="str">
        <f>IFERROR(VLOOKUP(H243,Lists!B:C,2,FALSE),"")</f>
        <v/>
      </c>
      <c r="J243" s="61"/>
      <c r="K243" s="62"/>
      <c r="L243" s="80" t="str">
        <f>IFERROR(INDEX('LTSS Rates'!$C$4:$C$222,MATCH('Claims Summary'!X243,'LTSS Rates'!$A$4:$A$222,0)),"")</f>
        <v/>
      </c>
      <c r="M243" s="63" t="str">
        <f>IFERROR(VLOOKUP(Z243,'LTSS Rates'!A:B,2,FALSE),"")</f>
        <v/>
      </c>
      <c r="N243" s="61"/>
      <c r="O243" s="116">
        <f>IFERROR(INDEX('LTSS Rates'!$A$3:$E$223,MATCH(Z243,'LTSS Rates'!$A$3:$A$223,0),MATCH(AA243,'LTSS Rates'!$A$3:$E$3,0)),0)</f>
        <v>0</v>
      </c>
      <c r="P243" s="64">
        <f t="shared" si="21"/>
        <v>0</v>
      </c>
      <c r="Q243" s="218"/>
      <c r="R243" s="146"/>
      <c r="S243" s="209">
        <f t="shared" si="20"/>
        <v>0</v>
      </c>
      <c r="T243" s="273"/>
      <c r="U243" s="194"/>
      <c r="V243" s="246"/>
      <c r="X243" s="54" t="str">
        <f t="shared" si="17"/>
        <v/>
      </c>
      <c r="Z243" s="54" t="str">
        <f t="shared" si="18"/>
        <v/>
      </c>
      <c r="AA243" s="54" t="str">
        <f t="shared" si="19"/>
        <v xml:space="preserve"> Rate</v>
      </c>
    </row>
    <row r="244" spans="2:27" ht="14.65" customHeight="1" x14ac:dyDescent="0.25">
      <c r="B244" s="145">
        <v>235</v>
      </c>
      <c r="C244" s="141"/>
      <c r="D244" s="61"/>
      <c r="E244" s="61"/>
      <c r="F244" s="141"/>
      <c r="G244" s="66"/>
      <c r="H244" s="62"/>
      <c r="I244" s="63" t="str">
        <f>IFERROR(VLOOKUP(H244,Lists!B:C,2,FALSE),"")</f>
        <v/>
      </c>
      <c r="J244" s="61"/>
      <c r="K244" s="62"/>
      <c r="L244" s="80" t="str">
        <f>IFERROR(INDEX('LTSS Rates'!$C$4:$C$222,MATCH('Claims Summary'!X244,'LTSS Rates'!$A$4:$A$222,0)),"")</f>
        <v/>
      </c>
      <c r="M244" s="63" t="str">
        <f>IFERROR(VLOOKUP(Z244,'LTSS Rates'!A:B,2,FALSE),"")</f>
        <v/>
      </c>
      <c r="N244" s="61"/>
      <c r="O244" s="116">
        <f>IFERROR(INDEX('LTSS Rates'!$A$3:$E$223,MATCH(Z244,'LTSS Rates'!$A$3:$A$223,0),MATCH(AA244,'LTSS Rates'!$A$3:$E$3,0)),0)</f>
        <v>0</v>
      </c>
      <c r="P244" s="64">
        <f t="shared" si="21"/>
        <v>0</v>
      </c>
      <c r="Q244" s="218"/>
      <c r="R244" s="146"/>
      <c r="S244" s="209">
        <f t="shared" si="20"/>
        <v>0</v>
      </c>
      <c r="T244" s="273"/>
      <c r="U244" s="194"/>
      <c r="V244" s="246"/>
      <c r="X244" s="54" t="str">
        <f t="shared" si="17"/>
        <v/>
      </c>
      <c r="Z244" s="54" t="str">
        <f t="shared" si="18"/>
        <v/>
      </c>
      <c r="AA244" s="54" t="str">
        <f t="shared" si="19"/>
        <v xml:space="preserve"> Rate</v>
      </c>
    </row>
    <row r="245" spans="2:27" ht="14.65" customHeight="1" x14ac:dyDescent="0.25">
      <c r="B245" s="145">
        <v>236</v>
      </c>
      <c r="C245" s="141"/>
      <c r="D245" s="61"/>
      <c r="E245" s="61"/>
      <c r="F245" s="141"/>
      <c r="G245" s="66"/>
      <c r="H245" s="62"/>
      <c r="I245" s="63" t="str">
        <f>IFERROR(VLOOKUP(H245,Lists!B:C,2,FALSE),"")</f>
        <v/>
      </c>
      <c r="J245" s="61"/>
      <c r="K245" s="62"/>
      <c r="L245" s="80" t="str">
        <f>IFERROR(INDEX('LTSS Rates'!$C$4:$C$222,MATCH('Claims Summary'!X245,'LTSS Rates'!$A$4:$A$222,0)),"")</f>
        <v/>
      </c>
      <c r="M245" s="63" t="str">
        <f>IFERROR(VLOOKUP(Z245,'LTSS Rates'!A:B,2,FALSE),"")</f>
        <v/>
      </c>
      <c r="N245" s="61"/>
      <c r="O245" s="116">
        <f>IFERROR(INDEX('LTSS Rates'!$A$3:$E$223,MATCH(Z245,'LTSS Rates'!$A$3:$A$223,0),MATCH(AA245,'LTSS Rates'!$A$3:$E$3,0)),0)</f>
        <v>0</v>
      </c>
      <c r="P245" s="64">
        <f t="shared" si="21"/>
        <v>0</v>
      </c>
      <c r="Q245" s="218"/>
      <c r="R245" s="146"/>
      <c r="S245" s="209">
        <f t="shared" si="20"/>
        <v>0</v>
      </c>
      <c r="T245" s="273"/>
      <c r="U245" s="194"/>
      <c r="V245" s="246"/>
      <c r="X245" s="54" t="str">
        <f t="shared" si="17"/>
        <v/>
      </c>
      <c r="Z245" s="54" t="str">
        <f t="shared" si="18"/>
        <v/>
      </c>
      <c r="AA245" s="54" t="str">
        <f t="shared" si="19"/>
        <v xml:space="preserve"> Rate</v>
      </c>
    </row>
    <row r="246" spans="2:27" ht="14.65" customHeight="1" x14ac:dyDescent="0.25">
      <c r="B246" s="145">
        <v>237</v>
      </c>
      <c r="C246" s="141"/>
      <c r="D246" s="61"/>
      <c r="E246" s="61"/>
      <c r="F246" s="141"/>
      <c r="G246" s="66"/>
      <c r="H246" s="62"/>
      <c r="I246" s="63" t="str">
        <f>IFERROR(VLOOKUP(H246,Lists!B:C,2,FALSE),"")</f>
        <v/>
      </c>
      <c r="J246" s="61"/>
      <c r="K246" s="62"/>
      <c r="L246" s="80" t="str">
        <f>IFERROR(INDEX('LTSS Rates'!$C$4:$C$222,MATCH('Claims Summary'!X246,'LTSS Rates'!$A$4:$A$222,0)),"")</f>
        <v/>
      </c>
      <c r="M246" s="63" t="str">
        <f>IFERROR(VLOOKUP(Z246,'LTSS Rates'!A:B,2,FALSE),"")</f>
        <v/>
      </c>
      <c r="N246" s="61"/>
      <c r="O246" s="116">
        <f>IFERROR(INDEX('LTSS Rates'!$A$3:$E$223,MATCH(Z246,'LTSS Rates'!$A$3:$A$223,0),MATCH(AA246,'LTSS Rates'!$A$3:$E$3,0)),0)</f>
        <v>0</v>
      </c>
      <c r="P246" s="64">
        <f t="shared" si="21"/>
        <v>0</v>
      </c>
      <c r="Q246" s="218"/>
      <c r="R246" s="146"/>
      <c r="S246" s="209">
        <f t="shared" si="20"/>
        <v>0</v>
      </c>
      <c r="T246" s="273"/>
      <c r="U246" s="194"/>
      <c r="V246" s="246"/>
      <c r="X246" s="54" t="str">
        <f t="shared" si="17"/>
        <v/>
      </c>
      <c r="Z246" s="54" t="str">
        <f t="shared" si="18"/>
        <v/>
      </c>
      <c r="AA246" s="54" t="str">
        <f t="shared" si="19"/>
        <v xml:space="preserve"> Rate</v>
      </c>
    </row>
    <row r="247" spans="2:27" ht="14.65" customHeight="1" x14ac:dyDescent="0.25">
      <c r="B247" s="145">
        <v>238</v>
      </c>
      <c r="C247" s="141"/>
      <c r="D247" s="61"/>
      <c r="E247" s="61"/>
      <c r="F247" s="141"/>
      <c r="G247" s="66"/>
      <c r="H247" s="62"/>
      <c r="I247" s="63" t="str">
        <f>IFERROR(VLOOKUP(H247,Lists!B:C,2,FALSE),"")</f>
        <v/>
      </c>
      <c r="J247" s="61"/>
      <c r="K247" s="62"/>
      <c r="L247" s="80" t="str">
        <f>IFERROR(INDEX('LTSS Rates'!$C$4:$C$222,MATCH('Claims Summary'!X247,'LTSS Rates'!$A$4:$A$222,0)),"")</f>
        <v/>
      </c>
      <c r="M247" s="63" t="str">
        <f>IFERROR(VLOOKUP(Z247,'LTSS Rates'!A:B,2,FALSE),"")</f>
        <v/>
      </c>
      <c r="N247" s="61"/>
      <c r="O247" s="116">
        <f>IFERROR(INDEX('LTSS Rates'!$A$3:$E$223,MATCH(Z247,'LTSS Rates'!$A$3:$A$223,0),MATCH(AA247,'LTSS Rates'!$A$3:$E$3,0)),0)</f>
        <v>0</v>
      </c>
      <c r="P247" s="64">
        <f t="shared" si="21"/>
        <v>0</v>
      </c>
      <c r="Q247" s="218"/>
      <c r="R247" s="146"/>
      <c r="S247" s="209">
        <f t="shared" si="20"/>
        <v>0</v>
      </c>
      <c r="T247" s="273"/>
      <c r="U247" s="194"/>
      <c r="V247" s="246"/>
      <c r="X247" s="54" t="str">
        <f t="shared" si="17"/>
        <v/>
      </c>
      <c r="Z247" s="54" t="str">
        <f t="shared" si="18"/>
        <v/>
      </c>
      <c r="AA247" s="54" t="str">
        <f t="shared" si="19"/>
        <v xml:space="preserve"> Rate</v>
      </c>
    </row>
    <row r="248" spans="2:27" ht="14.65" customHeight="1" x14ac:dyDescent="0.25">
      <c r="B248" s="145">
        <v>239</v>
      </c>
      <c r="C248" s="141"/>
      <c r="D248" s="61"/>
      <c r="E248" s="61"/>
      <c r="F248" s="141"/>
      <c r="G248" s="66"/>
      <c r="H248" s="62"/>
      <c r="I248" s="63" t="str">
        <f>IFERROR(VLOOKUP(H248,Lists!B:C,2,FALSE),"")</f>
        <v/>
      </c>
      <c r="J248" s="61"/>
      <c r="K248" s="62"/>
      <c r="L248" s="80" t="str">
        <f>IFERROR(INDEX('LTSS Rates'!$C$4:$C$222,MATCH('Claims Summary'!X248,'LTSS Rates'!$A$4:$A$222,0)),"")</f>
        <v/>
      </c>
      <c r="M248" s="63" t="str">
        <f>IFERROR(VLOOKUP(Z248,'LTSS Rates'!A:B,2,FALSE),"")</f>
        <v/>
      </c>
      <c r="N248" s="61"/>
      <c r="O248" s="116">
        <f>IFERROR(INDEX('LTSS Rates'!$A$3:$E$223,MATCH(Z248,'LTSS Rates'!$A$3:$A$223,0),MATCH(AA248,'LTSS Rates'!$A$3:$E$3,0)),0)</f>
        <v>0</v>
      </c>
      <c r="P248" s="64">
        <f t="shared" si="21"/>
        <v>0</v>
      </c>
      <c r="Q248" s="218"/>
      <c r="R248" s="146"/>
      <c r="S248" s="209">
        <f t="shared" si="20"/>
        <v>0</v>
      </c>
      <c r="T248" s="273"/>
      <c r="U248" s="194"/>
      <c r="V248" s="246"/>
      <c r="X248" s="54" t="str">
        <f t="shared" si="17"/>
        <v/>
      </c>
      <c r="Z248" s="54" t="str">
        <f t="shared" si="18"/>
        <v/>
      </c>
      <c r="AA248" s="54" t="str">
        <f t="shared" si="19"/>
        <v xml:space="preserve"> Rate</v>
      </c>
    </row>
    <row r="249" spans="2:27" ht="14.65" customHeight="1" x14ac:dyDescent="0.25">
      <c r="B249" s="145">
        <v>240</v>
      </c>
      <c r="C249" s="141"/>
      <c r="D249" s="61"/>
      <c r="E249" s="61"/>
      <c r="F249" s="141"/>
      <c r="G249" s="66"/>
      <c r="H249" s="62"/>
      <c r="I249" s="63" t="str">
        <f>IFERROR(VLOOKUP(H249,Lists!B:C,2,FALSE),"")</f>
        <v/>
      </c>
      <c r="J249" s="61"/>
      <c r="K249" s="62"/>
      <c r="L249" s="80" t="str">
        <f>IFERROR(INDEX('LTSS Rates'!$C$4:$C$222,MATCH('Claims Summary'!X249,'LTSS Rates'!$A$4:$A$222,0)),"")</f>
        <v/>
      </c>
      <c r="M249" s="63" t="str">
        <f>IFERROR(VLOOKUP(Z249,'LTSS Rates'!A:B,2,FALSE),"")</f>
        <v/>
      </c>
      <c r="N249" s="61"/>
      <c r="O249" s="116">
        <f>IFERROR(INDEX('LTSS Rates'!$A$3:$E$223,MATCH(Z249,'LTSS Rates'!$A$3:$A$223,0),MATCH(AA249,'LTSS Rates'!$A$3:$E$3,0)),0)</f>
        <v>0</v>
      </c>
      <c r="P249" s="64">
        <f t="shared" si="21"/>
        <v>0</v>
      </c>
      <c r="Q249" s="218"/>
      <c r="R249" s="146"/>
      <c r="S249" s="209">
        <f t="shared" si="20"/>
        <v>0</v>
      </c>
      <c r="T249" s="273"/>
      <c r="U249" s="194"/>
      <c r="V249" s="246"/>
      <c r="X249" s="54" t="str">
        <f t="shared" si="17"/>
        <v/>
      </c>
      <c r="Z249" s="54" t="str">
        <f t="shared" si="18"/>
        <v/>
      </c>
      <c r="AA249" s="54" t="str">
        <f t="shared" si="19"/>
        <v xml:space="preserve"> Rate</v>
      </c>
    </row>
    <row r="250" spans="2:27" ht="14.65" customHeight="1" x14ac:dyDescent="0.25">
      <c r="B250" s="145">
        <v>241</v>
      </c>
      <c r="C250" s="141"/>
      <c r="D250" s="61"/>
      <c r="E250" s="61"/>
      <c r="F250" s="141"/>
      <c r="G250" s="66"/>
      <c r="H250" s="62"/>
      <c r="I250" s="63" t="str">
        <f>IFERROR(VLOOKUP(H250,Lists!B:C,2,FALSE),"")</f>
        <v/>
      </c>
      <c r="J250" s="61"/>
      <c r="K250" s="62"/>
      <c r="L250" s="80" t="str">
        <f>IFERROR(INDEX('LTSS Rates'!$C$4:$C$222,MATCH('Claims Summary'!X250,'LTSS Rates'!$A$4:$A$222,0)),"")</f>
        <v/>
      </c>
      <c r="M250" s="63" t="str">
        <f>IFERROR(VLOOKUP(Z250,'LTSS Rates'!A:B,2,FALSE),"")</f>
        <v/>
      </c>
      <c r="N250" s="61"/>
      <c r="O250" s="116">
        <f>IFERROR(INDEX('LTSS Rates'!$A$3:$E$223,MATCH(Z250,'LTSS Rates'!$A$3:$A$223,0),MATCH(AA250,'LTSS Rates'!$A$3:$E$3,0)),0)</f>
        <v>0</v>
      </c>
      <c r="P250" s="64">
        <f t="shared" si="21"/>
        <v>0</v>
      </c>
      <c r="Q250" s="218"/>
      <c r="R250" s="146"/>
      <c r="S250" s="209">
        <f t="shared" si="20"/>
        <v>0</v>
      </c>
      <c r="T250" s="273"/>
      <c r="U250" s="194"/>
      <c r="V250" s="246"/>
      <c r="X250" s="54" t="str">
        <f t="shared" si="17"/>
        <v/>
      </c>
      <c r="Z250" s="54" t="str">
        <f t="shared" si="18"/>
        <v/>
      </c>
      <c r="AA250" s="54" t="str">
        <f t="shared" si="19"/>
        <v xml:space="preserve"> Rate</v>
      </c>
    </row>
    <row r="251" spans="2:27" ht="14.65" customHeight="1" x14ac:dyDescent="0.25">
      <c r="B251" s="145">
        <v>242</v>
      </c>
      <c r="C251" s="141"/>
      <c r="D251" s="61"/>
      <c r="E251" s="61"/>
      <c r="F251" s="141"/>
      <c r="G251" s="66"/>
      <c r="H251" s="62"/>
      <c r="I251" s="63" t="str">
        <f>IFERROR(VLOOKUP(H251,Lists!B:C,2,FALSE),"")</f>
        <v/>
      </c>
      <c r="J251" s="61"/>
      <c r="K251" s="62"/>
      <c r="L251" s="80" t="str">
        <f>IFERROR(INDEX('LTSS Rates'!$C$4:$C$222,MATCH('Claims Summary'!X251,'LTSS Rates'!$A$4:$A$222,0)),"")</f>
        <v/>
      </c>
      <c r="M251" s="63" t="str">
        <f>IFERROR(VLOOKUP(Z251,'LTSS Rates'!A:B,2,FALSE),"")</f>
        <v/>
      </c>
      <c r="N251" s="61"/>
      <c r="O251" s="116">
        <f>IFERROR(INDEX('LTSS Rates'!$A$3:$E$223,MATCH(Z251,'LTSS Rates'!$A$3:$A$223,0),MATCH(AA251,'LTSS Rates'!$A$3:$E$3,0)),0)</f>
        <v>0</v>
      </c>
      <c r="P251" s="64">
        <f t="shared" si="21"/>
        <v>0</v>
      </c>
      <c r="Q251" s="218"/>
      <c r="R251" s="146"/>
      <c r="S251" s="209">
        <f t="shared" si="20"/>
        <v>0</v>
      </c>
      <c r="T251" s="273"/>
      <c r="U251" s="194"/>
      <c r="V251" s="246"/>
      <c r="X251" s="54" t="str">
        <f t="shared" si="17"/>
        <v/>
      </c>
      <c r="Z251" s="54" t="str">
        <f t="shared" si="18"/>
        <v/>
      </c>
      <c r="AA251" s="54" t="str">
        <f t="shared" si="19"/>
        <v xml:space="preserve"> Rate</v>
      </c>
    </row>
    <row r="252" spans="2:27" ht="14.65" customHeight="1" x14ac:dyDescent="0.25">
      <c r="B252" s="145">
        <v>243</v>
      </c>
      <c r="C252" s="141"/>
      <c r="D252" s="61"/>
      <c r="E252" s="61"/>
      <c r="F252" s="141"/>
      <c r="G252" s="66"/>
      <c r="H252" s="62"/>
      <c r="I252" s="63" t="str">
        <f>IFERROR(VLOOKUP(H252,Lists!B:C,2,FALSE),"")</f>
        <v/>
      </c>
      <c r="J252" s="61"/>
      <c r="K252" s="62"/>
      <c r="L252" s="80" t="str">
        <f>IFERROR(INDEX('LTSS Rates'!$C$4:$C$222,MATCH('Claims Summary'!X252,'LTSS Rates'!$A$4:$A$222,0)),"")</f>
        <v/>
      </c>
      <c r="M252" s="63" t="str">
        <f>IFERROR(VLOOKUP(Z252,'LTSS Rates'!A:B,2,FALSE),"")</f>
        <v/>
      </c>
      <c r="N252" s="61"/>
      <c r="O252" s="116">
        <f>IFERROR(INDEX('LTSS Rates'!$A$3:$E$223,MATCH(Z252,'LTSS Rates'!$A$3:$A$223,0),MATCH(AA252,'LTSS Rates'!$A$3:$E$3,0)),0)</f>
        <v>0</v>
      </c>
      <c r="P252" s="64">
        <f t="shared" si="21"/>
        <v>0</v>
      </c>
      <c r="Q252" s="218"/>
      <c r="R252" s="146"/>
      <c r="S252" s="209">
        <f t="shared" si="20"/>
        <v>0</v>
      </c>
      <c r="T252" s="273"/>
      <c r="U252" s="194"/>
      <c r="V252" s="246"/>
      <c r="X252" s="54" t="str">
        <f t="shared" si="17"/>
        <v/>
      </c>
      <c r="Z252" s="54" t="str">
        <f t="shared" si="18"/>
        <v/>
      </c>
      <c r="AA252" s="54" t="str">
        <f t="shared" si="19"/>
        <v xml:space="preserve"> Rate</v>
      </c>
    </row>
    <row r="253" spans="2:27" ht="14.65" customHeight="1" x14ac:dyDescent="0.25">
      <c r="B253" s="145">
        <v>244</v>
      </c>
      <c r="C253" s="141"/>
      <c r="D253" s="61"/>
      <c r="E253" s="61"/>
      <c r="F253" s="141"/>
      <c r="G253" s="66"/>
      <c r="H253" s="62"/>
      <c r="I253" s="63" t="str">
        <f>IFERROR(VLOOKUP(H253,Lists!B:C,2,FALSE),"")</f>
        <v/>
      </c>
      <c r="J253" s="61"/>
      <c r="K253" s="62"/>
      <c r="L253" s="80" t="str">
        <f>IFERROR(INDEX('LTSS Rates'!$C$4:$C$222,MATCH('Claims Summary'!X253,'LTSS Rates'!$A$4:$A$222,0)),"")</f>
        <v/>
      </c>
      <c r="M253" s="63" t="str">
        <f>IFERROR(VLOOKUP(Z253,'LTSS Rates'!A:B,2,FALSE),"")</f>
        <v/>
      </c>
      <c r="N253" s="61"/>
      <c r="O253" s="116">
        <f>IFERROR(INDEX('LTSS Rates'!$A$3:$E$223,MATCH(Z253,'LTSS Rates'!$A$3:$A$223,0),MATCH(AA253,'LTSS Rates'!$A$3:$E$3,0)),0)</f>
        <v>0</v>
      </c>
      <c r="P253" s="64">
        <f t="shared" si="21"/>
        <v>0</v>
      </c>
      <c r="Q253" s="218"/>
      <c r="R253" s="146"/>
      <c r="S253" s="209">
        <f t="shared" si="20"/>
        <v>0</v>
      </c>
      <c r="T253" s="273"/>
      <c r="U253" s="194"/>
      <c r="V253" s="246"/>
      <c r="X253" s="54" t="str">
        <f t="shared" si="17"/>
        <v/>
      </c>
      <c r="Z253" s="54" t="str">
        <f t="shared" si="18"/>
        <v/>
      </c>
      <c r="AA253" s="54" t="str">
        <f t="shared" si="19"/>
        <v xml:space="preserve"> Rate</v>
      </c>
    </row>
    <row r="254" spans="2:27" ht="14.65" customHeight="1" x14ac:dyDescent="0.25">
      <c r="B254" s="145">
        <v>245</v>
      </c>
      <c r="C254" s="141"/>
      <c r="D254" s="61"/>
      <c r="E254" s="61"/>
      <c r="F254" s="141"/>
      <c r="G254" s="66"/>
      <c r="H254" s="62"/>
      <c r="I254" s="63" t="str">
        <f>IFERROR(VLOOKUP(H254,Lists!B:C,2,FALSE),"")</f>
        <v/>
      </c>
      <c r="J254" s="61"/>
      <c r="K254" s="62"/>
      <c r="L254" s="80" t="str">
        <f>IFERROR(INDEX('LTSS Rates'!$C$4:$C$222,MATCH('Claims Summary'!X254,'LTSS Rates'!$A$4:$A$222,0)),"")</f>
        <v/>
      </c>
      <c r="M254" s="63" t="str">
        <f>IFERROR(VLOOKUP(Z254,'LTSS Rates'!A:B,2,FALSE),"")</f>
        <v/>
      </c>
      <c r="N254" s="61"/>
      <c r="O254" s="116">
        <f>IFERROR(INDEX('LTSS Rates'!$A$3:$E$223,MATCH(Z254,'LTSS Rates'!$A$3:$A$223,0),MATCH(AA254,'LTSS Rates'!$A$3:$E$3,0)),0)</f>
        <v>0</v>
      </c>
      <c r="P254" s="64">
        <f t="shared" si="21"/>
        <v>0</v>
      </c>
      <c r="Q254" s="218"/>
      <c r="R254" s="146"/>
      <c r="S254" s="209">
        <f t="shared" si="20"/>
        <v>0</v>
      </c>
      <c r="T254" s="273"/>
      <c r="U254" s="194"/>
      <c r="V254" s="246"/>
      <c r="X254" s="54" t="str">
        <f t="shared" si="17"/>
        <v/>
      </c>
      <c r="Z254" s="54" t="str">
        <f t="shared" si="18"/>
        <v/>
      </c>
      <c r="AA254" s="54" t="str">
        <f t="shared" si="19"/>
        <v xml:space="preserve"> Rate</v>
      </c>
    </row>
    <row r="255" spans="2:27" ht="14.65" customHeight="1" x14ac:dyDescent="0.25">
      <c r="B255" s="145">
        <v>246</v>
      </c>
      <c r="C255" s="141"/>
      <c r="D255" s="61"/>
      <c r="E255" s="61"/>
      <c r="F255" s="141"/>
      <c r="G255" s="66"/>
      <c r="H255" s="62"/>
      <c r="I255" s="63" t="str">
        <f>IFERROR(VLOOKUP(H255,Lists!B:C,2,FALSE),"")</f>
        <v/>
      </c>
      <c r="J255" s="61"/>
      <c r="K255" s="62"/>
      <c r="L255" s="80" t="str">
        <f>IFERROR(INDEX('LTSS Rates'!$C$4:$C$222,MATCH('Claims Summary'!X255,'LTSS Rates'!$A$4:$A$222,0)),"")</f>
        <v/>
      </c>
      <c r="M255" s="63" t="str">
        <f>IFERROR(VLOOKUP(Z255,'LTSS Rates'!A:B,2,FALSE),"")</f>
        <v/>
      </c>
      <c r="N255" s="61"/>
      <c r="O255" s="116">
        <f>IFERROR(INDEX('LTSS Rates'!$A$3:$E$223,MATCH(Z255,'LTSS Rates'!$A$3:$A$223,0),MATCH(AA255,'LTSS Rates'!$A$3:$E$3,0)),0)</f>
        <v>0</v>
      </c>
      <c r="P255" s="64">
        <f t="shared" si="21"/>
        <v>0</v>
      </c>
      <c r="Q255" s="218"/>
      <c r="R255" s="146"/>
      <c r="S255" s="209">
        <f t="shared" si="20"/>
        <v>0</v>
      </c>
      <c r="T255" s="273"/>
      <c r="U255" s="194"/>
      <c r="V255" s="246"/>
      <c r="X255" s="54" t="str">
        <f t="shared" si="17"/>
        <v/>
      </c>
      <c r="Z255" s="54" t="str">
        <f t="shared" si="18"/>
        <v/>
      </c>
      <c r="AA255" s="54" t="str">
        <f t="shared" si="19"/>
        <v xml:space="preserve"> Rate</v>
      </c>
    </row>
    <row r="256" spans="2:27" ht="14.65" customHeight="1" x14ac:dyDescent="0.25">
      <c r="B256" s="145">
        <v>247</v>
      </c>
      <c r="C256" s="141"/>
      <c r="D256" s="61"/>
      <c r="E256" s="61"/>
      <c r="F256" s="141"/>
      <c r="G256" s="66"/>
      <c r="H256" s="62"/>
      <c r="I256" s="63" t="str">
        <f>IFERROR(VLOOKUP(H256,Lists!B:C,2,FALSE),"")</f>
        <v/>
      </c>
      <c r="J256" s="61"/>
      <c r="K256" s="62"/>
      <c r="L256" s="80" t="str">
        <f>IFERROR(INDEX('LTSS Rates'!$C$4:$C$222,MATCH('Claims Summary'!X256,'LTSS Rates'!$A$4:$A$222,0)),"")</f>
        <v/>
      </c>
      <c r="M256" s="63" t="str">
        <f>IFERROR(VLOOKUP(Z256,'LTSS Rates'!A:B,2,FALSE),"")</f>
        <v/>
      </c>
      <c r="N256" s="61"/>
      <c r="O256" s="116">
        <f>IFERROR(INDEX('LTSS Rates'!$A$3:$E$223,MATCH(Z256,'LTSS Rates'!$A$3:$A$223,0),MATCH(AA256,'LTSS Rates'!$A$3:$E$3,0)),0)</f>
        <v>0</v>
      </c>
      <c r="P256" s="64">
        <f t="shared" si="21"/>
        <v>0</v>
      </c>
      <c r="Q256" s="218"/>
      <c r="R256" s="146"/>
      <c r="S256" s="209">
        <f t="shared" si="20"/>
        <v>0</v>
      </c>
      <c r="T256" s="273"/>
      <c r="U256" s="194"/>
      <c r="V256" s="246"/>
      <c r="X256" s="54" t="str">
        <f t="shared" si="17"/>
        <v/>
      </c>
      <c r="Z256" s="54" t="str">
        <f t="shared" si="18"/>
        <v/>
      </c>
      <c r="AA256" s="54" t="str">
        <f t="shared" si="19"/>
        <v xml:space="preserve"> Rate</v>
      </c>
    </row>
    <row r="257" spans="2:27" ht="14.65" customHeight="1" x14ac:dyDescent="0.25">
      <c r="B257" s="145">
        <v>248</v>
      </c>
      <c r="C257" s="141"/>
      <c r="D257" s="61"/>
      <c r="E257" s="61"/>
      <c r="F257" s="141"/>
      <c r="G257" s="66"/>
      <c r="H257" s="62"/>
      <c r="I257" s="63" t="str">
        <f>IFERROR(VLOOKUP(H257,Lists!B:C,2,FALSE),"")</f>
        <v/>
      </c>
      <c r="J257" s="61"/>
      <c r="K257" s="62"/>
      <c r="L257" s="80" t="str">
        <f>IFERROR(INDEX('LTSS Rates'!$C$4:$C$222,MATCH('Claims Summary'!X257,'LTSS Rates'!$A$4:$A$222,0)),"")</f>
        <v/>
      </c>
      <c r="M257" s="63" t="str">
        <f>IFERROR(VLOOKUP(Z257,'LTSS Rates'!A:B,2,FALSE),"")</f>
        <v/>
      </c>
      <c r="N257" s="61"/>
      <c r="O257" s="116">
        <f>IFERROR(INDEX('LTSS Rates'!$A$3:$E$223,MATCH(Z257,'LTSS Rates'!$A$3:$A$223,0),MATCH(AA257,'LTSS Rates'!$A$3:$E$3,0)),0)</f>
        <v>0</v>
      </c>
      <c r="P257" s="64">
        <f t="shared" si="21"/>
        <v>0</v>
      </c>
      <c r="Q257" s="218"/>
      <c r="R257" s="146"/>
      <c r="S257" s="209">
        <f t="shared" si="20"/>
        <v>0</v>
      </c>
      <c r="T257" s="273"/>
      <c r="U257" s="194"/>
      <c r="V257" s="246"/>
      <c r="X257" s="54" t="str">
        <f t="shared" si="17"/>
        <v/>
      </c>
      <c r="Z257" s="54" t="str">
        <f t="shared" si="18"/>
        <v/>
      </c>
      <c r="AA257" s="54" t="str">
        <f t="shared" si="19"/>
        <v xml:space="preserve"> Rate</v>
      </c>
    </row>
    <row r="258" spans="2:27" ht="14.65" customHeight="1" x14ac:dyDescent="0.25">
      <c r="B258" s="145">
        <v>249</v>
      </c>
      <c r="C258" s="141"/>
      <c r="D258" s="61"/>
      <c r="E258" s="61"/>
      <c r="F258" s="141"/>
      <c r="G258" s="66"/>
      <c r="H258" s="62"/>
      <c r="I258" s="63" t="str">
        <f>IFERROR(VLOOKUP(H258,Lists!B:C,2,FALSE),"")</f>
        <v/>
      </c>
      <c r="J258" s="61"/>
      <c r="K258" s="62"/>
      <c r="L258" s="80" t="str">
        <f>IFERROR(INDEX('LTSS Rates'!$C$4:$C$222,MATCH('Claims Summary'!X258,'LTSS Rates'!$A$4:$A$222,0)),"")</f>
        <v/>
      </c>
      <c r="M258" s="63" t="str">
        <f>IFERROR(VLOOKUP(Z258,'LTSS Rates'!A:B,2,FALSE),"")</f>
        <v/>
      </c>
      <c r="N258" s="61"/>
      <c r="O258" s="116">
        <f>IFERROR(INDEX('LTSS Rates'!$A$3:$E$223,MATCH(Z258,'LTSS Rates'!$A$3:$A$223,0),MATCH(AA258,'LTSS Rates'!$A$3:$E$3,0)),0)</f>
        <v>0</v>
      </c>
      <c r="P258" s="64">
        <f t="shared" si="21"/>
        <v>0</v>
      </c>
      <c r="Q258" s="218"/>
      <c r="R258" s="146"/>
      <c r="S258" s="209">
        <f t="shared" si="20"/>
        <v>0</v>
      </c>
      <c r="T258" s="273"/>
      <c r="U258" s="194"/>
      <c r="V258" s="246"/>
      <c r="X258" s="54" t="str">
        <f t="shared" si="17"/>
        <v/>
      </c>
      <c r="Z258" s="54" t="str">
        <f t="shared" si="18"/>
        <v/>
      </c>
      <c r="AA258" s="54" t="str">
        <f t="shared" si="19"/>
        <v xml:space="preserve"> Rate</v>
      </c>
    </row>
    <row r="259" spans="2:27" ht="14.65" customHeight="1" x14ac:dyDescent="0.25">
      <c r="B259" s="145">
        <v>250</v>
      </c>
      <c r="C259" s="141"/>
      <c r="D259" s="61"/>
      <c r="E259" s="61"/>
      <c r="F259" s="141"/>
      <c r="G259" s="66"/>
      <c r="H259" s="62"/>
      <c r="I259" s="63" t="str">
        <f>IFERROR(VLOOKUP(H259,Lists!B:C,2,FALSE),"")</f>
        <v/>
      </c>
      <c r="J259" s="61"/>
      <c r="K259" s="62"/>
      <c r="L259" s="80" t="str">
        <f>IFERROR(INDEX('LTSS Rates'!$C$4:$C$222,MATCH('Claims Summary'!X259,'LTSS Rates'!$A$4:$A$222,0)),"")</f>
        <v/>
      </c>
      <c r="M259" s="63" t="str">
        <f>IFERROR(VLOOKUP(Z259,'LTSS Rates'!A:B,2,FALSE),"")</f>
        <v/>
      </c>
      <c r="N259" s="61"/>
      <c r="O259" s="116">
        <f>IFERROR(INDEX('LTSS Rates'!$A$3:$E$223,MATCH(Z259,'LTSS Rates'!$A$3:$A$223,0),MATCH(AA259,'LTSS Rates'!$A$3:$E$3,0)),0)</f>
        <v>0</v>
      </c>
      <c r="P259" s="64">
        <f t="shared" si="21"/>
        <v>0</v>
      </c>
      <c r="Q259" s="218"/>
      <c r="R259" s="146"/>
      <c r="S259" s="209">
        <f t="shared" si="20"/>
        <v>0</v>
      </c>
      <c r="T259" s="273"/>
      <c r="U259" s="194"/>
      <c r="V259" s="246"/>
      <c r="X259" s="54" t="str">
        <f t="shared" si="17"/>
        <v/>
      </c>
      <c r="Z259" s="54" t="str">
        <f t="shared" si="18"/>
        <v/>
      </c>
      <c r="AA259" s="54" t="str">
        <f t="shared" si="19"/>
        <v xml:space="preserve"> Rate</v>
      </c>
    </row>
    <row r="260" spans="2:27" ht="14.65" customHeight="1" x14ac:dyDescent="0.25">
      <c r="B260" s="145">
        <v>251</v>
      </c>
      <c r="C260" s="141"/>
      <c r="D260" s="61"/>
      <c r="E260" s="61"/>
      <c r="F260" s="141"/>
      <c r="G260" s="66"/>
      <c r="H260" s="62"/>
      <c r="I260" s="63" t="str">
        <f>IFERROR(VLOOKUP(H260,Lists!B:C,2,FALSE),"")</f>
        <v/>
      </c>
      <c r="J260" s="61"/>
      <c r="K260" s="62"/>
      <c r="L260" s="80" t="str">
        <f>IFERROR(INDEX('LTSS Rates'!$C$4:$C$222,MATCH('Claims Summary'!X260,'LTSS Rates'!$A$4:$A$222,0)),"")</f>
        <v/>
      </c>
      <c r="M260" s="63" t="str">
        <f>IFERROR(VLOOKUP(Z260,'LTSS Rates'!A:B,2,FALSE),"")</f>
        <v/>
      </c>
      <c r="N260" s="61"/>
      <c r="O260" s="116">
        <f>IFERROR(INDEX('LTSS Rates'!$A$3:$E$223,MATCH(Z260,'LTSS Rates'!$A$3:$A$223,0),MATCH(AA260,'LTSS Rates'!$A$3:$E$3,0)),0)</f>
        <v>0</v>
      </c>
      <c r="P260" s="64">
        <f t="shared" si="21"/>
        <v>0</v>
      </c>
      <c r="Q260" s="218"/>
      <c r="R260" s="146"/>
      <c r="S260" s="209">
        <f t="shared" si="20"/>
        <v>0</v>
      </c>
      <c r="T260" s="273"/>
      <c r="U260" s="194"/>
      <c r="V260" s="246"/>
      <c r="X260" s="54" t="str">
        <f t="shared" si="17"/>
        <v/>
      </c>
      <c r="Z260" s="54" t="str">
        <f t="shared" si="18"/>
        <v/>
      </c>
      <c r="AA260" s="54" t="str">
        <f t="shared" si="19"/>
        <v xml:space="preserve"> Rate</v>
      </c>
    </row>
    <row r="261" spans="2:27" ht="14.65" customHeight="1" x14ac:dyDescent="0.25">
      <c r="B261" s="145">
        <v>252</v>
      </c>
      <c r="C261" s="141"/>
      <c r="D261" s="61"/>
      <c r="E261" s="61"/>
      <c r="F261" s="141"/>
      <c r="G261" s="66"/>
      <c r="H261" s="62"/>
      <c r="I261" s="63" t="str">
        <f>IFERROR(VLOOKUP(H261,Lists!B:C,2,FALSE),"")</f>
        <v/>
      </c>
      <c r="J261" s="61"/>
      <c r="K261" s="62"/>
      <c r="L261" s="80" t="str">
        <f>IFERROR(INDEX('LTSS Rates'!$C$4:$C$222,MATCH('Claims Summary'!X261,'LTSS Rates'!$A$4:$A$222,0)),"")</f>
        <v/>
      </c>
      <c r="M261" s="63" t="str">
        <f>IFERROR(VLOOKUP(Z261,'LTSS Rates'!A:B,2,FALSE),"")</f>
        <v/>
      </c>
      <c r="N261" s="61"/>
      <c r="O261" s="116">
        <f>IFERROR(INDEX('LTSS Rates'!$A$3:$E$223,MATCH(Z261,'LTSS Rates'!$A$3:$A$223,0),MATCH(AA261,'LTSS Rates'!$A$3:$E$3,0)),0)</f>
        <v>0</v>
      </c>
      <c r="P261" s="64">
        <f t="shared" si="21"/>
        <v>0</v>
      </c>
      <c r="Q261" s="218"/>
      <c r="R261" s="146"/>
      <c r="S261" s="209">
        <f t="shared" si="20"/>
        <v>0</v>
      </c>
      <c r="T261" s="273"/>
      <c r="U261" s="194"/>
      <c r="V261" s="246"/>
      <c r="X261" s="54" t="str">
        <f t="shared" si="17"/>
        <v/>
      </c>
      <c r="Z261" s="54" t="str">
        <f t="shared" si="18"/>
        <v/>
      </c>
      <c r="AA261" s="54" t="str">
        <f t="shared" si="19"/>
        <v xml:space="preserve"> Rate</v>
      </c>
    </row>
    <row r="262" spans="2:27" ht="14.65" customHeight="1" x14ac:dyDescent="0.25">
      <c r="B262" s="145">
        <v>253</v>
      </c>
      <c r="C262" s="141"/>
      <c r="D262" s="61"/>
      <c r="E262" s="61"/>
      <c r="F262" s="141"/>
      <c r="G262" s="66"/>
      <c r="H262" s="62"/>
      <c r="I262" s="63" t="str">
        <f>IFERROR(VLOOKUP(H262,Lists!B:C,2,FALSE),"")</f>
        <v/>
      </c>
      <c r="J262" s="61"/>
      <c r="K262" s="62"/>
      <c r="L262" s="80" t="str">
        <f>IFERROR(INDEX('LTSS Rates'!$C$4:$C$222,MATCH('Claims Summary'!X262,'LTSS Rates'!$A$4:$A$222,0)),"")</f>
        <v/>
      </c>
      <c r="M262" s="63" t="str">
        <f>IFERROR(VLOOKUP(Z262,'LTSS Rates'!A:B,2,FALSE),"")</f>
        <v/>
      </c>
      <c r="N262" s="61"/>
      <c r="O262" s="116">
        <f>IFERROR(INDEX('LTSS Rates'!$A$3:$E$223,MATCH(Z262,'LTSS Rates'!$A$3:$A$223,0),MATCH(AA262,'LTSS Rates'!$A$3:$E$3,0)),0)</f>
        <v>0</v>
      </c>
      <c r="P262" s="64">
        <f t="shared" si="21"/>
        <v>0</v>
      </c>
      <c r="Q262" s="218"/>
      <c r="R262" s="146"/>
      <c r="S262" s="209">
        <f t="shared" si="20"/>
        <v>0</v>
      </c>
      <c r="T262" s="273"/>
      <c r="U262" s="194"/>
      <c r="V262" s="246"/>
      <c r="X262" s="54" t="str">
        <f t="shared" si="17"/>
        <v/>
      </c>
      <c r="Z262" s="54" t="str">
        <f t="shared" si="18"/>
        <v/>
      </c>
      <c r="AA262" s="54" t="str">
        <f t="shared" si="19"/>
        <v xml:space="preserve"> Rate</v>
      </c>
    </row>
    <row r="263" spans="2:27" ht="14.65" customHeight="1" x14ac:dyDescent="0.25">
      <c r="B263" s="145">
        <v>254</v>
      </c>
      <c r="C263" s="141"/>
      <c r="D263" s="61"/>
      <c r="E263" s="61"/>
      <c r="F263" s="141"/>
      <c r="G263" s="66"/>
      <c r="H263" s="62"/>
      <c r="I263" s="63" t="str">
        <f>IFERROR(VLOOKUP(H263,Lists!B:C,2,FALSE),"")</f>
        <v/>
      </c>
      <c r="J263" s="61"/>
      <c r="K263" s="62"/>
      <c r="L263" s="80" t="str">
        <f>IFERROR(INDEX('LTSS Rates'!$C$4:$C$222,MATCH('Claims Summary'!X263,'LTSS Rates'!$A$4:$A$222,0)),"")</f>
        <v/>
      </c>
      <c r="M263" s="63" t="str">
        <f>IFERROR(VLOOKUP(Z263,'LTSS Rates'!A:B,2,FALSE),"")</f>
        <v/>
      </c>
      <c r="N263" s="61"/>
      <c r="O263" s="116">
        <f>IFERROR(INDEX('LTSS Rates'!$A$3:$E$223,MATCH(Z263,'LTSS Rates'!$A$3:$A$223,0),MATCH(AA263,'LTSS Rates'!$A$3:$E$3,0)),0)</f>
        <v>0</v>
      </c>
      <c r="P263" s="64">
        <f t="shared" si="21"/>
        <v>0</v>
      </c>
      <c r="Q263" s="218"/>
      <c r="R263" s="146"/>
      <c r="S263" s="209">
        <f t="shared" si="20"/>
        <v>0</v>
      </c>
      <c r="T263" s="273"/>
      <c r="U263" s="194"/>
      <c r="V263" s="246"/>
      <c r="X263" s="54" t="str">
        <f t="shared" si="17"/>
        <v/>
      </c>
      <c r="Z263" s="54" t="str">
        <f t="shared" si="18"/>
        <v/>
      </c>
      <c r="AA263" s="54" t="str">
        <f t="shared" si="19"/>
        <v xml:space="preserve"> Rate</v>
      </c>
    </row>
    <row r="264" spans="2:27" ht="14.65" customHeight="1" x14ac:dyDescent="0.25">
      <c r="B264" s="145">
        <v>255</v>
      </c>
      <c r="C264" s="141"/>
      <c r="D264" s="61"/>
      <c r="E264" s="61"/>
      <c r="F264" s="141"/>
      <c r="G264" s="66"/>
      <c r="H264" s="62"/>
      <c r="I264" s="63" t="str">
        <f>IFERROR(VLOOKUP(H264,Lists!B:C,2,FALSE),"")</f>
        <v/>
      </c>
      <c r="J264" s="61"/>
      <c r="K264" s="62"/>
      <c r="L264" s="80" t="str">
        <f>IFERROR(INDEX('LTSS Rates'!$C$4:$C$222,MATCH('Claims Summary'!X264,'LTSS Rates'!$A$4:$A$222,0)),"")</f>
        <v/>
      </c>
      <c r="M264" s="63" t="str">
        <f>IFERROR(VLOOKUP(Z264,'LTSS Rates'!A:B,2,FALSE),"")</f>
        <v/>
      </c>
      <c r="N264" s="61"/>
      <c r="O264" s="116">
        <f>IFERROR(INDEX('LTSS Rates'!$A$3:$E$223,MATCH(Z264,'LTSS Rates'!$A$3:$A$223,0),MATCH(AA264,'LTSS Rates'!$A$3:$E$3,0)),0)</f>
        <v>0</v>
      </c>
      <c r="P264" s="64">
        <f t="shared" si="21"/>
        <v>0</v>
      </c>
      <c r="Q264" s="218"/>
      <c r="R264" s="146"/>
      <c r="S264" s="209">
        <f t="shared" si="20"/>
        <v>0</v>
      </c>
      <c r="T264" s="273"/>
      <c r="U264" s="194"/>
      <c r="V264" s="246"/>
      <c r="X264" s="54" t="str">
        <f t="shared" si="17"/>
        <v/>
      </c>
      <c r="Z264" s="54" t="str">
        <f t="shared" si="18"/>
        <v/>
      </c>
      <c r="AA264" s="54" t="str">
        <f t="shared" si="19"/>
        <v xml:space="preserve"> Rate</v>
      </c>
    </row>
    <row r="265" spans="2:27" ht="14.65" customHeight="1" x14ac:dyDescent="0.25">
      <c r="B265" s="145">
        <v>256</v>
      </c>
      <c r="C265" s="141"/>
      <c r="D265" s="61"/>
      <c r="E265" s="61"/>
      <c r="F265" s="141"/>
      <c r="G265" s="66"/>
      <c r="H265" s="62"/>
      <c r="I265" s="63" t="str">
        <f>IFERROR(VLOOKUP(H265,Lists!B:C,2,FALSE),"")</f>
        <v/>
      </c>
      <c r="J265" s="61"/>
      <c r="K265" s="62"/>
      <c r="L265" s="80" t="str">
        <f>IFERROR(INDEX('LTSS Rates'!$C$4:$C$222,MATCH('Claims Summary'!X265,'LTSS Rates'!$A$4:$A$222,0)),"")</f>
        <v/>
      </c>
      <c r="M265" s="63" t="str">
        <f>IFERROR(VLOOKUP(Z265,'LTSS Rates'!A:B,2,FALSE),"")</f>
        <v/>
      </c>
      <c r="N265" s="61"/>
      <c r="O265" s="116">
        <f>IFERROR(INDEX('LTSS Rates'!$A$3:$E$223,MATCH(Z265,'LTSS Rates'!$A$3:$A$223,0),MATCH(AA265,'LTSS Rates'!$A$3:$E$3,0)),0)</f>
        <v>0</v>
      </c>
      <c r="P265" s="64">
        <f t="shared" si="21"/>
        <v>0</v>
      </c>
      <c r="Q265" s="218"/>
      <c r="R265" s="146"/>
      <c r="S265" s="209">
        <f t="shared" si="20"/>
        <v>0</v>
      </c>
      <c r="T265" s="273"/>
      <c r="U265" s="194"/>
      <c r="V265" s="246"/>
      <c r="X265" s="54" t="str">
        <f t="shared" si="17"/>
        <v/>
      </c>
      <c r="Z265" s="54" t="str">
        <f t="shared" si="18"/>
        <v/>
      </c>
      <c r="AA265" s="54" t="str">
        <f t="shared" si="19"/>
        <v xml:space="preserve"> Rate</v>
      </c>
    </row>
    <row r="266" spans="2:27" ht="14.65" customHeight="1" x14ac:dyDescent="0.25">
      <c r="B266" s="145">
        <v>257</v>
      </c>
      <c r="C266" s="141"/>
      <c r="D266" s="61"/>
      <c r="E266" s="61"/>
      <c r="F266" s="141"/>
      <c r="G266" s="66"/>
      <c r="H266" s="62"/>
      <c r="I266" s="63" t="str">
        <f>IFERROR(VLOOKUP(H266,Lists!B:C,2,FALSE),"")</f>
        <v/>
      </c>
      <c r="J266" s="61"/>
      <c r="K266" s="62"/>
      <c r="L266" s="80" t="str">
        <f>IFERROR(INDEX('LTSS Rates'!$C$4:$C$222,MATCH('Claims Summary'!X266,'LTSS Rates'!$A$4:$A$222,0)),"")</f>
        <v/>
      </c>
      <c r="M266" s="63" t="str">
        <f>IFERROR(VLOOKUP(Z266,'LTSS Rates'!A:B,2,FALSE),"")</f>
        <v/>
      </c>
      <c r="N266" s="61"/>
      <c r="O266" s="116">
        <f>IFERROR(INDEX('LTSS Rates'!$A$3:$E$223,MATCH(Z266,'LTSS Rates'!$A$3:$A$223,0),MATCH(AA266,'LTSS Rates'!$A$3:$E$3,0)),0)</f>
        <v>0</v>
      </c>
      <c r="P266" s="64">
        <f t="shared" si="21"/>
        <v>0</v>
      </c>
      <c r="Q266" s="218"/>
      <c r="R266" s="146"/>
      <c r="S266" s="209">
        <f t="shared" si="20"/>
        <v>0</v>
      </c>
      <c r="T266" s="273"/>
      <c r="U266" s="194"/>
      <c r="V266" s="246"/>
      <c r="X266" s="54" t="str">
        <f t="shared" ref="X266:X309" si="22">CONCATENATE(K266,J266)</f>
        <v/>
      </c>
      <c r="Z266" s="54" t="str">
        <f t="shared" ref="Z266:Z309" si="23">IF(G266="State Funded",CONCATENATE(K266,"CP"),CONCATENATE(K266,J266))</f>
        <v/>
      </c>
      <c r="AA266" s="54" t="str">
        <f t="shared" ref="AA266:AA309" si="24">CONCATENATE(I266," ","Rate")</f>
        <v xml:space="preserve"> Rate</v>
      </c>
    </row>
    <row r="267" spans="2:27" ht="14.65" customHeight="1" x14ac:dyDescent="0.25">
      <c r="B267" s="145">
        <v>258</v>
      </c>
      <c r="C267" s="141"/>
      <c r="D267" s="61"/>
      <c r="E267" s="61"/>
      <c r="F267" s="141"/>
      <c r="G267" s="66"/>
      <c r="H267" s="62"/>
      <c r="I267" s="63" t="str">
        <f>IFERROR(VLOOKUP(H267,Lists!B:C,2,FALSE),"")</f>
        <v/>
      </c>
      <c r="J267" s="61"/>
      <c r="K267" s="62"/>
      <c r="L267" s="80" t="str">
        <f>IFERROR(INDEX('LTSS Rates'!$C$4:$C$222,MATCH('Claims Summary'!X267,'LTSS Rates'!$A$4:$A$222,0)),"")</f>
        <v/>
      </c>
      <c r="M267" s="63" t="str">
        <f>IFERROR(VLOOKUP(Z267,'LTSS Rates'!A:B,2,FALSE),"")</f>
        <v/>
      </c>
      <c r="N267" s="61"/>
      <c r="O267" s="116">
        <f>IFERROR(INDEX('LTSS Rates'!$A$3:$E$223,MATCH(Z267,'LTSS Rates'!$A$3:$A$223,0),MATCH(AA267,'LTSS Rates'!$A$3:$E$3,0)),0)</f>
        <v>0</v>
      </c>
      <c r="P267" s="64">
        <f t="shared" si="21"/>
        <v>0</v>
      </c>
      <c r="Q267" s="218"/>
      <c r="R267" s="146"/>
      <c r="S267" s="209">
        <f t="shared" ref="S267:S309" si="25">P267-R267</f>
        <v>0</v>
      </c>
      <c r="T267" s="273"/>
      <c r="U267" s="194"/>
      <c r="V267" s="246"/>
      <c r="X267" s="54" t="str">
        <f t="shared" si="22"/>
        <v/>
      </c>
      <c r="Z267" s="54" t="str">
        <f t="shared" si="23"/>
        <v/>
      </c>
      <c r="AA267" s="54" t="str">
        <f t="shared" si="24"/>
        <v xml:space="preserve"> Rate</v>
      </c>
    </row>
    <row r="268" spans="2:27" ht="14.65" customHeight="1" x14ac:dyDescent="0.25">
      <c r="B268" s="145">
        <v>259</v>
      </c>
      <c r="C268" s="141"/>
      <c r="D268" s="61"/>
      <c r="E268" s="61"/>
      <c r="F268" s="141"/>
      <c r="G268" s="66"/>
      <c r="H268" s="62"/>
      <c r="I268" s="63" t="str">
        <f>IFERROR(VLOOKUP(H268,Lists!B:C,2,FALSE),"")</f>
        <v/>
      </c>
      <c r="J268" s="61"/>
      <c r="K268" s="62"/>
      <c r="L268" s="80" t="str">
        <f>IFERROR(INDEX('LTSS Rates'!$C$4:$C$222,MATCH('Claims Summary'!X268,'LTSS Rates'!$A$4:$A$222,0)),"")</f>
        <v/>
      </c>
      <c r="M268" s="63" t="str">
        <f>IFERROR(VLOOKUP(Z268,'LTSS Rates'!A:B,2,FALSE),"")</f>
        <v/>
      </c>
      <c r="N268" s="61"/>
      <c r="O268" s="116">
        <f>IFERROR(INDEX('LTSS Rates'!$A$3:$E$223,MATCH(Z268,'LTSS Rates'!$A$3:$A$223,0),MATCH(AA268,'LTSS Rates'!$A$3:$E$3,0)),0)</f>
        <v>0</v>
      </c>
      <c r="P268" s="64">
        <f t="shared" si="21"/>
        <v>0</v>
      </c>
      <c r="Q268" s="218"/>
      <c r="R268" s="146"/>
      <c r="S268" s="209">
        <f t="shared" si="25"/>
        <v>0</v>
      </c>
      <c r="T268" s="273"/>
      <c r="U268" s="194"/>
      <c r="V268" s="246"/>
      <c r="X268" s="54" t="str">
        <f t="shared" si="22"/>
        <v/>
      </c>
      <c r="Z268" s="54" t="str">
        <f t="shared" si="23"/>
        <v/>
      </c>
      <c r="AA268" s="54" t="str">
        <f t="shared" si="24"/>
        <v xml:space="preserve"> Rate</v>
      </c>
    </row>
    <row r="269" spans="2:27" ht="14.65" customHeight="1" x14ac:dyDescent="0.25">
      <c r="B269" s="145">
        <v>260</v>
      </c>
      <c r="C269" s="141"/>
      <c r="D269" s="61"/>
      <c r="E269" s="61"/>
      <c r="F269" s="141"/>
      <c r="G269" s="66"/>
      <c r="H269" s="62"/>
      <c r="I269" s="63" t="str">
        <f>IFERROR(VLOOKUP(H269,Lists!B:C,2,FALSE),"")</f>
        <v/>
      </c>
      <c r="J269" s="61"/>
      <c r="K269" s="62"/>
      <c r="L269" s="80" t="str">
        <f>IFERROR(INDEX('LTSS Rates'!$C$4:$C$222,MATCH('Claims Summary'!X269,'LTSS Rates'!$A$4:$A$222,0)),"")</f>
        <v/>
      </c>
      <c r="M269" s="63" t="str">
        <f>IFERROR(VLOOKUP(Z269,'LTSS Rates'!A:B,2,FALSE),"")</f>
        <v/>
      </c>
      <c r="N269" s="61"/>
      <c r="O269" s="116">
        <f>IFERROR(INDEX('LTSS Rates'!$A$3:$E$223,MATCH(Z269,'LTSS Rates'!$A$3:$A$223,0),MATCH(AA269,'LTSS Rates'!$A$3:$E$3,0)),0)</f>
        <v>0</v>
      </c>
      <c r="P269" s="64">
        <f t="shared" si="21"/>
        <v>0</v>
      </c>
      <c r="Q269" s="218"/>
      <c r="R269" s="146"/>
      <c r="S269" s="209">
        <f t="shared" si="25"/>
        <v>0</v>
      </c>
      <c r="T269" s="273"/>
      <c r="U269" s="194"/>
      <c r="V269" s="246"/>
      <c r="X269" s="54" t="str">
        <f t="shared" si="22"/>
        <v/>
      </c>
      <c r="Z269" s="54" t="str">
        <f t="shared" si="23"/>
        <v/>
      </c>
      <c r="AA269" s="54" t="str">
        <f t="shared" si="24"/>
        <v xml:space="preserve"> Rate</v>
      </c>
    </row>
    <row r="270" spans="2:27" ht="14.65" customHeight="1" x14ac:dyDescent="0.25">
      <c r="B270" s="145">
        <v>261</v>
      </c>
      <c r="C270" s="141"/>
      <c r="D270" s="61"/>
      <c r="E270" s="61"/>
      <c r="F270" s="141"/>
      <c r="G270" s="66"/>
      <c r="H270" s="62"/>
      <c r="I270" s="63" t="str">
        <f>IFERROR(VLOOKUP(H270,Lists!B:C,2,FALSE),"")</f>
        <v/>
      </c>
      <c r="J270" s="61"/>
      <c r="K270" s="62"/>
      <c r="L270" s="80" t="str">
        <f>IFERROR(INDEX('LTSS Rates'!$C$4:$C$222,MATCH('Claims Summary'!X270,'LTSS Rates'!$A$4:$A$222,0)),"")</f>
        <v/>
      </c>
      <c r="M270" s="63" t="str">
        <f>IFERROR(VLOOKUP(Z270,'LTSS Rates'!A:B,2,FALSE),"")</f>
        <v/>
      </c>
      <c r="N270" s="61"/>
      <c r="O270" s="116">
        <f>IFERROR(INDEX('LTSS Rates'!$A$3:$E$223,MATCH(Z270,'LTSS Rates'!$A$3:$A$223,0),MATCH(AA270,'LTSS Rates'!$A$3:$E$3,0)),0)</f>
        <v>0</v>
      </c>
      <c r="P270" s="64">
        <f t="shared" si="21"/>
        <v>0</v>
      </c>
      <c r="Q270" s="218"/>
      <c r="R270" s="146"/>
      <c r="S270" s="209">
        <f t="shared" si="25"/>
        <v>0</v>
      </c>
      <c r="T270" s="273"/>
      <c r="U270" s="194"/>
      <c r="V270" s="246"/>
      <c r="X270" s="54" t="str">
        <f t="shared" si="22"/>
        <v/>
      </c>
      <c r="Z270" s="54" t="str">
        <f t="shared" si="23"/>
        <v/>
      </c>
      <c r="AA270" s="54" t="str">
        <f t="shared" si="24"/>
        <v xml:space="preserve"> Rate</v>
      </c>
    </row>
    <row r="271" spans="2:27" ht="14.65" customHeight="1" x14ac:dyDescent="0.25">
      <c r="B271" s="145">
        <v>262</v>
      </c>
      <c r="C271" s="141"/>
      <c r="D271" s="61"/>
      <c r="E271" s="61"/>
      <c r="F271" s="141"/>
      <c r="G271" s="66"/>
      <c r="H271" s="62"/>
      <c r="I271" s="63" t="str">
        <f>IFERROR(VLOOKUP(H271,Lists!B:C,2,FALSE),"")</f>
        <v/>
      </c>
      <c r="J271" s="61"/>
      <c r="K271" s="62"/>
      <c r="L271" s="80" t="str">
        <f>IFERROR(INDEX('LTSS Rates'!$C$4:$C$222,MATCH('Claims Summary'!X271,'LTSS Rates'!$A$4:$A$222,0)),"")</f>
        <v/>
      </c>
      <c r="M271" s="63" t="str">
        <f>IFERROR(VLOOKUP(Z271,'LTSS Rates'!A:B,2,FALSE),"")</f>
        <v/>
      </c>
      <c r="N271" s="61"/>
      <c r="O271" s="116">
        <f>IFERROR(INDEX('LTSS Rates'!$A$3:$E$223,MATCH(Z271,'LTSS Rates'!$A$3:$A$223,0),MATCH(AA271,'LTSS Rates'!$A$3:$E$3,0)),0)</f>
        <v>0</v>
      </c>
      <c r="P271" s="64">
        <f t="shared" si="21"/>
        <v>0</v>
      </c>
      <c r="Q271" s="218"/>
      <c r="R271" s="146"/>
      <c r="S271" s="209">
        <f t="shared" si="25"/>
        <v>0</v>
      </c>
      <c r="T271" s="273"/>
      <c r="U271" s="194"/>
      <c r="V271" s="246"/>
      <c r="X271" s="54" t="str">
        <f t="shared" si="22"/>
        <v/>
      </c>
      <c r="Z271" s="54" t="str">
        <f t="shared" si="23"/>
        <v/>
      </c>
      <c r="AA271" s="54" t="str">
        <f t="shared" si="24"/>
        <v xml:space="preserve"> Rate</v>
      </c>
    </row>
    <row r="272" spans="2:27" ht="14.65" customHeight="1" x14ac:dyDescent="0.25">
      <c r="B272" s="145">
        <v>263</v>
      </c>
      <c r="C272" s="141"/>
      <c r="D272" s="61"/>
      <c r="E272" s="61"/>
      <c r="F272" s="141"/>
      <c r="G272" s="66"/>
      <c r="H272" s="62"/>
      <c r="I272" s="63" t="str">
        <f>IFERROR(VLOOKUP(H272,Lists!B:C,2,FALSE),"")</f>
        <v/>
      </c>
      <c r="J272" s="61"/>
      <c r="K272" s="62"/>
      <c r="L272" s="80" t="str">
        <f>IFERROR(INDEX('LTSS Rates'!$C$4:$C$222,MATCH('Claims Summary'!X272,'LTSS Rates'!$A$4:$A$222,0)),"")</f>
        <v/>
      </c>
      <c r="M272" s="63" t="str">
        <f>IFERROR(VLOOKUP(Z272,'LTSS Rates'!A:B,2,FALSE),"")</f>
        <v/>
      </c>
      <c r="N272" s="61"/>
      <c r="O272" s="116">
        <f>IFERROR(INDEX('LTSS Rates'!$A$3:$E$223,MATCH(Z272,'LTSS Rates'!$A$3:$A$223,0),MATCH(AA272,'LTSS Rates'!$A$3:$E$3,0)),0)</f>
        <v>0</v>
      </c>
      <c r="P272" s="64">
        <f t="shared" si="21"/>
        <v>0</v>
      </c>
      <c r="Q272" s="218"/>
      <c r="R272" s="146"/>
      <c r="S272" s="209">
        <f t="shared" si="25"/>
        <v>0</v>
      </c>
      <c r="T272" s="273"/>
      <c r="U272" s="194"/>
      <c r="V272" s="246"/>
      <c r="X272" s="54" t="str">
        <f t="shared" si="22"/>
        <v/>
      </c>
      <c r="Z272" s="54" t="str">
        <f t="shared" si="23"/>
        <v/>
      </c>
      <c r="AA272" s="54" t="str">
        <f t="shared" si="24"/>
        <v xml:space="preserve"> Rate</v>
      </c>
    </row>
    <row r="273" spans="2:27" ht="14.65" customHeight="1" x14ac:dyDescent="0.25">
      <c r="B273" s="145">
        <v>264</v>
      </c>
      <c r="C273" s="141"/>
      <c r="D273" s="61"/>
      <c r="E273" s="61"/>
      <c r="F273" s="141"/>
      <c r="G273" s="66"/>
      <c r="H273" s="62"/>
      <c r="I273" s="63" t="str">
        <f>IFERROR(VLOOKUP(H273,Lists!B:C,2,FALSE),"")</f>
        <v/>
      </c>
      <c r="J273" s="61"/>
      <c r="K273" s="62"/>
      <c r="L273" s="80" t="str">
        <f>IFERROR(INDEX('LTSS Rates'!$C$4:$C$222,MATCH('Claims Summary'!X273,'LTSS Rates'!$A$4:$A$222,0)),"")</f>
        <v/>
      </c>
      <c r="M273" s="63" t="str">
        <f>IFERROR(VLOOKUP(Z273,'LTSS Rates'!A:B,2,FALSE),"")</f>
        <v/>
      </c>
      <c r="N273" s="61"/>
      <c r="O273" s="116">
        <f>IFERROR(INDEX('LTSS Rates'!$A$3:$E$223,MATCH(Z273,'LTSS Rates'!$A$3:$A$223,0),MATCH(AA273,'LTSS Rates'!$A$3:$E$3,0)),0)</f>
        <v>0</v>
      </c>
      <c r="P273" s="64">
        <f t="shared" si="21"/>
        <v>0</v>
      </c>
      <c r="Q273" s="218"/>
      <c r="R273" s="146"/>
      <c r="S273" s="209">
        <f t="shared" si="25"/>
        <v>0</v>
      </c>
      <c r="T273" s="273"/>
      <c r="U273" s="194"/>
      <c r="V273" s="246"/>
      <c r="X273" s="54" t="str">
        <f t="shared" si="22"/>
        <v/>
      </c>
      <c r="Z273" s="54" t="str">
        <f t="shared" si="23"/>
        <v/>
      </c>
      <c r="AA273" s="54" t="str">
        <f t="shared" si="24"/>
        <v xml:space="preserve"> Rate</v>
      </c>
    </row>
    <row r="274" spans="2:27" ht="14.65" customHeight="1" x14ac:dyDescent="0.25">
      <c r="B274" s="145">
        <v>265</v>
      </c>
      <c r="C274" s="141"/>
      <c r="D274" s="61"/>
      <c r="E274" s="61"/>
      <c r="F274" s="141"/>
      <c r="G274" s="66"/>
      <c r="H274" s="62"/>
      <c r="I274" s="63" t="str">
        <f>IFERROR(VLOOKUP(H274,Lists!B:C,2,FALSE),"")</f>
        <v/>
      </c>
      <c r="J274" s="61"/>
      <c r="K274" s="62"/>
      <c r="L274" s="80" t="str">
        <f>IFERROR(INDEX('LTSS Rates'!$C$4:$C$222,MATCH('Claims Summary'!X274,'LTSS Rates'!$A$4:$A$222,0)),"")</f>
        <v/>
      </c>
      <c r="M274" s="63" t="str">
        <f>IFERROR(VLOOKUP(Z274,'LTSS Rates'!A:B,2,FALSE),"")</f>
        <v/>
      </c>
      <c r="N274" s="61"/>
      <c r="O274" s="116">
        <f>IFERROR(INDEX('LTSS Rates'!$A$3:$E$223,MATCH(Z274,'LTSS Rates'!$A$3:$A$223,0),MATCH(AA274,'LTSS Rates'!$A$3:$E$3,0)),0)</f>
        <v>0</v>
      </c>
      <c r="P274" s="64">
        <f t="shared" si="21"/>
        <v>0</v>
      </c>
      <c r="Q274" s="218"/>
      <c r="R274" s="146"/>
      <c r="S274" s="209">
        <f t="shared" si="25"/>
        <v>0</v>
      </c>
      <c r="T274" s="273"/>
      <c r="U274" s="194"/>
      <c r="V274" s="246"/>
      <c r="X274" s="54" t="str">
        <f t="shared" si="22"/>
        <v/>
      </c>
      <c r="Z274" s="54" t="str">
        <f t="shared" si="23"/>
        <v/>
      </c>
      <c r="AA274" s="54" t="str">
        <f t="shared" si="24"/>
        <v xml:space="preserve"> Rate</v>
      </c>
    </row>
    <row r="275" spans="2:27" ht="14.65" customHeight="1" x14ac:dyDescent="0.25">
      <c r="B275" s="145">
        <v>266</v>
      </c>
      <c r="C275" s="141"/>
      <c r="D275" s="61"/>
      <c r="E275" s="61"/>
      <c r="F275" s="141"/>
      <c r="G275" s="66"/>
      <c r="H275" s="62"/>
      <c r="I275" s="63" t="str">
        <f>IFERROR(VLOOKUP(H275,Lists!B:C,2,FALSE),"")</f>
        <v/>
      </c>
      <c r="J275" s="61"/>
      <c r="K275" s="62"/>
      <c r="L275" s="80" t="str">
        <f>IFERROR(INDEX('LTSS Rates'!$C$4:$C$222,MATCH('Claims Summary'!X275,'LTSS Rates'!$A$4:$A$222,0)),"")</f>
        <v/>
      </c>
      <c r="M275" s="63" t="str">
        <f>IFERROR(VLOOKUP(Z275,'LTSS Rates'!A:B,2,FALSE),"")</f>
        <v/>
      </c>
      <c r="N275" s="61"/>
      <c r="O275" s="116">
        <f>IFERROR(INDEX('LTSS Rates'!$A$3:$E$223,MATCH(Z275,'LTSS Rates'!$A$3:$A$223,0),MATCH(AA275,'LTSS Rates'!$A$3:$E$3,0)),0)</f>
        <v>0</v>
      </c>
      <c r="P275" s="64">
        <f t="shared" ref="P275:P309" si="26">IFERROR(N275*O275,0)</f>
        <v>0</v>
      </c>
      <c r="Q275" s="218"/>
      <c r="R275" s="146"/>
      <c r="S275" s="209">
        <f t="shared" si="25"/>
        <v>0</v>
      </c>
      <c r="T275" s="273"/>
      <c r="U275" s="194"/>
      <c r="V275" s="246"/>
      <c r="X275" s="54" t="str">
        <f t="shared" si="22"/>
        <v/>
      </c>
      <c r="Z275" s="54" t="str">
        <f t="shared" si="23"/>
        <v/>
      </c>
      <c r="AA275" s="54" t="str">
        <f t="shared" si="24"/>
        <v xml:space="preserve"> Rate</v>
      </c>
    </row>
    <row r="276" spans="2:27" ht="14.65" customHeight="1" x14ac:dyDescent="0.25">
      <c r="B276" s="145">
        <v>267</v>
      </c>
      <c r="C276" s="141"/>
      <c r="D276" s="61"/>
      <c r="E276" s="61"/>
      <c r="F276" s="141"/>
      <c r="G276" s="66"/>
      <c r="H276" s="62"/>
      <c r="I276" s="63" t="str">
        <f>IFERROR(VLOOKUP(H276,Lists!B:C,2,FALSE),"")</f>
        <v/>
      </c>
      <c r="J276" s="61"/>
      <c r="K276" s="62"/>
      <c r="L276" s="80" t="str">
        <f>IFERROR(INDEX('LTSS Rates'!$C$4:$C$222,MATCH('Claims Summary'!X276,'LTSS Rates'!$A$4:$A$222,0)),"")</f>
        <v/>
      </c>
      <c r="M276" s="63" t="str">
        <f>IFERROR(VLOOKUP(Z276,'LTSS Rates'!A:B,2,FALSE),"")</f>
        <v/>
      </c>
      <c r="N276" s="61"/>
      <c r="O276" s="116">
        <f>IFERROR(INDEX('LTSS Rates'!$A$3:$E$223,MATCH(Z276,'LTSS Rates'!$A$3:$A$223,0),MATCH(AA276,'LTSS Rates'!$A$3:$E$3,0)),0)</f>
        <v>0</v>
      </c>
      <c r="P276" s="64">
        <f t="shared" si="26"/>
        <v>0</v>
      </c>
      <c r="Q276" s="218"/>
      <c r="R276" s="146"/>
      <c r="S276" s="209">
        <f t="shared" si="25"/>
        <v>0</v>
      </c>
      <c r="T276" s="273"/>
      <c r="U276" s="194"/>
      <c r="V276" s="246"/>
      <c r="X276" s="54" t="str">
        <f t="shared" si="22"/>
        <v/>
      </c>
      <c r="Z276" s="54" t="str">
        <f t="shared" si="23"/>
        <v/>
      </c>
      <c r="AA276" s="54" t="str">
        <f t="shared" si="24"/>
        <v xml:space="preserve"> Rate</v>
      </c>
    </row>
    <row r="277" spans="2:27" ht="14.65" customHeight="1" x14ac:dyDescent="0.25">
      <c r="B277" s="145">
        <v>268</v>
      </c>
      <c r="C277" s="141"/>
      <c r="D277" s="61"/>
      <c r="E277" s="61"/>
      <c r="F277" s="141"/>
      <c r="G277" s="66"/>
      <c r="H277" s="62"/>
      <c r="I277" s="63" t="str">
        <f>IFERROR(VLOOKUP(H277,Lists!B:C,2,FALSE),"")</f>
        <v/>
      </c>
      <c r="J277" s="61"/>
      <c r="K277" s="62"/>
      <c r="L277" s="80" t="str">
        <f>IFERROR(INDEX('LTSS Rates'!$C$4:$C$222,MATCH('Claims Summary'!X277,'LTSS Rates'!$A$4:$A$222,0)),"")</f>
        <v/>
      </c>
      <c r="M277" s="63" t="str">
        <f>IFERROR(VLOOKUP(Z277,'LTSS Rates'!A:B,2,FALSE),"")</f>
        <v/>
      </c>
      <c r="N277" s="61"/>
      <c r="O277" s="116">
        <f>IFERROR(INDEX('LTSS Rates'!$A$3:$E$223,MATCH(Z277,'LTSS Rates'!$A$3:$A$223,0),MATCH(AA277,'LTSS Rates'!$A$3:$E$3,0)),0)</f>
        <v>0</v>
      </c>
      <c r="P277" s="64">
        <f t="shared" si="26"/>
        <v>0</v>
      </c>
      <c r="Q277" s="218"/>
      <c r="R277" s="146"/>
      <c r="S277" s="209">
        <f t="shared" si="25"/>
        <v>0</v>
      </c>
      <c r="T277" s="273"/>
      <c r="U277" s="194"/>
      <c r="V277" s="246"/>
      <c r="X277" s="54" t="str">
        <f t="shared" si="22"/>
        <v/>
      </c>
      <c r="Z277" s="54" t="str">
        <f t="shared" si="23"/>
        <v/>
      </c>
      <c r="AA277" s="54" t="str">
        <f t="shared" si="24"/>
        <v xml:space="preserve"> Rate</v>
      </c>
    </row>
    <row r="278" spans="2:27" ht="14.65" customHeight="1" x14ac:dyDescent="0.25">
      <c r="B278" s="145">
        <v>269</v>
      </c>
      <c r="C278" s="141"/>
      <c r="D278" s="61"/>
      <c r="E278" s="61"/>
      <c r="F278" s="141"/>
      <c r="G278" s="66"/>
      <c r="H278" s="62"/>
      <c r="I278" s="63" t="str">
        <f>IFERROR(VLOOKUP(H278,Lists!B:C,2,FALSE),"")</f>
        <v/>
      </c>
      <c r="J278" s="61"/>
      <c r="K278" s="62"/>
      <c r="L278" s="80" t="str">
        <f>IFERROR(INDEX('LTSS Rates'!$C$4:$C$222,MATCH('Claims Summary'!X278,'LTSS Rates'!$A$4:$A$222,0)),"")</f>
        <v/>
      </c>
      <c r="M278" s="63" t="str">
        <f>IFERROR(VLOOKUP(Z278,'LTSS Rates'!A:B,2,FALSE),"")</f>
        <v/>
      </c>
      <c r="N278" s="61"/>
      <c r="O278" s="116">
        <f>IFERROR(INDEX('LTSS Rates'!$A$3:$E$223,MATCH(Z278,'LTSS Rates'!$A$3:$A$223,0),MATCH(AA278,'LTSS Rates'!$A$3:$E$3,0)),0)</f>
        <v>0</v>
      </c>
      <c r="P278" s="64">
        <f t="shared" si="26"/>
        <v>0</v>
      </c>
      <c r="Q278" s="218"/>
      <c r="R278" s="146"/>
      <c r="S278" s="209">
        <f t="shared" si="25"/>
        <v>0</v>
      </c>
      <c r="T278" s="273"/>
      <c r="U278" s="194"/>
      <c r="V278" s="246"/>
      <c r="X278" s="54" t="str">
        <f t="shared" si="22"/>
        <v/>
      </c>
      <c r="Z278" s="54" t="str">
        <f t="shared" si="23"/>
        <v/>
      </c>
      <c r="AA278" s="54" t="str">
        <f t="shared" si="24"/>
        <v xml:space="preserve"> Rate</v>
      </c>
    </row>
    <row r="279" spans="2:27" ht="14.65" customHeight="1" x14ac:dyDescent="0.25">
      <c r="B279" s="145">
        <v>270</v>
      </c>
      <c r="C279" s="141"/>
      <c r="D279" s="61"/>
      <c r="E279" s="61"/>
      <c r="F279" s="141"/>
      <c r="G279" s="66"/>
      <c r="H279" s="62"/>
      <c r="I279" s="63" t="str">
        <f>IFERROR(VLOOKUP(H279,Lists!B:C,2,FALSE),"")</f>
        <v/>
      </c>
      <c r="J279" s="61"/>
      <c r="K279" s="62"/>
      <c r="L279" s="80" t="str">
        <f>IFERROR(INDEX('LTSS Rates'!$C$4:$C$222,MATCH('Claims Summary'!X279,'LTSS Rates'!$A$4:$A$222,0)),"")</f>
        <v/>
      </c>
      <c r="M279" s="63" t="str">
        <f>IFERROR(VLOOKUP(Z279,'LTSS Rates'!A:B,2,FALSE),"")</f>
        <v/>
      </c>
      <c r="N279" s="61"/>
      <c r="O279" s="116">
        <f>IFERROR(INDEX('LTSS Rates'!$A$3:$E$223,MATCH(Z279,'LTSS Rates'!$A$3:$A$223,0),MATCH(AA279,'LTSS Rates'!$A$3:$E$3,0)),0)</f>
        <v>0</v>
      </c>
      <c r="P279" s="64">
        <f t="shared" si="26"/>
        <v>0</v>
      </c>
      <c r="Q279" s="218"/>
      <c r="R279" s="146"/>
      <c r="S279" s="209">
        <f t="shared" si="25"/>
        <v>0</v>
      </c>
      <c r="T279" s="273"/>
      <c r="U279" s="194"/>
      <c r="V279" s="246"/>
      <c r="X279" s="54" t="str">
        <f t="shared" si="22"/>
        <v/>
      </c>
      <c r="Z279" s="54" t="str">
        <f t="shared" si="23"/>
        <v/>
      </c>
      <c r="AA279" s="54" t="str">
        <f t="shared" si="24"/>
        <v xml:space="preserve"> Rate</v>
      </c>
    </row>
    <row r="280" spans="2:27" ht="14.65" customHeight="1" x14ac:dyDescent="0.25">
      <c r="B280" s="145">
        <v>271</v>
      </c>
      <c r="C280" s="141"/>
      <c r="D280" s="61"/>
      <c r="E280" s="61"/>
      <c r="F280" s="141"/>
      <c r="G280" s="66"/>
      <c r="H280" s="62"/>
      <c r="I280" s="63" t="str">
        <f>IFERROR(VLOOKUP(H280,Lists!B:C,2,FALSE),"")</f>
        <v/>
      </c>
      <c r="J280" s="61"/>
      <c r="K280" s="62"/>
      <c r="L280" s="80" t="str">
        <f>IFERROR(INDEX('LTSS Rates'!$C$4:$C$222,MATCH('Claims Summary'!X280,'LTSS Rates'!$A$4:$A$222,0)),"")</f>
        <v/>
      </c>
      <c r="M280" s="63" t="str">
        <f>IFERROR(VLOOKUP(Z280,'LTSS Rates'!A:B,2,FALSE),"")</f>
        <v/>
      </c>
      <c r="N280" s="61"/>
      <c r="O280" s="116">
        <f>IFERROR(INDEX('LTSS Rates'!$A$3:$E$223,MATCH(Z280,'LTSS Rates'!$A$3:$A$223,0),MATCH(AA280,'LTSS Rates'!$A$3:$E$3,0)),0)</f>
        <v>0</v>
      </c>
      <c r="P280" s="64">
        <f t="shared" si="26"/>
        <v>0</v>
      </c>
      <c r="Q280" s="218"/>
      <c r="R280" s="146"/>
      <c r="S280" s="209">
        <f t="shared" si="25"/>
        <v>0</v>
      </c>
      <c r="T280" s="273"/>
      <c r="U280" s="194"/>
      <c r="V280" s="246"/>
      <c r="X280" s="54" t="str">
        <f t="shared" si="22"/>
        <v/>
      </c>
      <c r="Z280" s="54" t="str">
        <f t="shared" si="23"/>
        <v/>
      </c>
      <c r="AA280" s="54" t="str">
        <f t="shared" si="24"/>
        <v xml:space="preserve"> Rate</v>
      </c>
    </row>
    <row r="281" spans="2:27" ht="14.65" customHeight="1" x14ac:dyDescent="0.25">
      <c r="B281" s="145">
        <v>272</v>
      </c>
      <c r="C281" s="141"/>
      <c r="D281" s="61"/>
      <c r="E281" s="61"/>
      <c r="F281" s="141"/>
      <c r="G281" s="66"/>
      <c r="H281" s="62"/>
      <c r="I281" s="63" t="str">
        <f>IFERROR(VLOOKUP(H281,Lists!B:C,2,FALSE),"")</f>
        <v/>
      </c>
      <c r="J281" s="61"/>
      <c r="K281" s="62"/>
      <c r="L281" s="80" t="str">
        <f>IFERROR(INDEX('LTSS Rates'!$C$4:$C$222,MATCH('Claims Summary'!X281,'LTSS Rates'!$A$4:$A$222,0)),"")</f>
        <v/>
      </c>
      <c r="M281" s="63" t="str">
        <f>IFERROR(VLOOKUP(Z281,'LTSS Rates'!A:B,2,FALSE),"")</f>
        <v/>
      </c>
      <c r="N281" s="61"/>
      <c r="O281" s="116">
        <f>IFERROR(INDEX('LTSS Rates'!$A$3:$E$223,MATCH(Z281,'LTSS Rates'!$A$3:$A$223,0),MATCH(AA281,'LTSS Rates'!$A$3:$E$3,0)),0)</f>
        <v>0</v>
      </c>
      <c r="P281" s="64">
        <f t="shared" si="26"/>
        <v>0</v>
      </c>
      <c r="Q281" s="218"/>
      <c r="R281" s="146"/>
      <c r="S281" s="209">
        <f t="shared" si="25"/>
        <v>0</v>
      </c>
      <c r="T281" s="273"/>
      <c r="U281" s="194"/>
      <c r="V281" s="246"/>
      <c r="X281" s="54" t="str">
        <f t="shared" si="22"/>
        <v/>
      </c>
      <c r="Z281" s="54" t="str">
        <f t="shared" si="23"/>
        <v/>
      </c>
      <c r="AA281" s="54" t="str">
        <f t="shared" si="24"/>
        <v xml:space="preserve"> Rate</v>
      </c>
    </row>
    <row r="282" spans="2:27" ht="14.65" customHeight="1" x14ac:dyDescent="0.25">
      <c r="B282" s="145">
        <v>273</v>
      </c>
      <c r="C282" s="141"/>
      <c r="D282" s="61"/>
      <c r="E282" s="61"/>
      <c r="F282" s="141"/>
      <c r="G282" s="66"/>
      <c r="H282" s="62"/>
      <c r="I282" s="63" t="str">
        <f>IFERROR(VLOOKUP(H282,Lists!B:C,2,FALSE),"")</f>
        <v/>
      </c>
      <c r="J282" s="61"/>
      <c r="K282" s="62"/>
      <c r="L282" s="80" t="str">
        <f>IFERROR(INDEX('LTSS Rates'!$C$4:$C$222,MATCH('Claims Summary'!X282,'LTSS Rates'!$A$4:$A$222,0)),"")</f>
        <v/>
      </c>
      <c r="M282" s="63" t="str">
        <f>IFERROR(VLOOKUP(Z282,'LTSS Rates'!A:B,2,FALSE),"")</f>
        <v/>
      </c>
      <c r="N282" s="61"/>
      <c r="O282" s="116">
        <f>IFERROR(INDEX('LTSS Rates'!$A$3:$E$223,MATCH(Z282,'LTSS Rates'!$A$3:$A$223,0),MATCH(AA282,'LTSS Rates'!$A$3:$E$3,0)),0)</f>
        <v>0</v>
      </c>
      <c r="P282" s="64">
        <f t="shared" si="26"/>
        <v>0</v>
      </c>
      <c r="Q282" s="218"/>
      <c r="R282" s="146"/>
      <c r="S282" s="209">
        <f t="shared" si="25"/>
        <v>0</v>
      </c>
      <c r="T282" s="273"/>
      <c r="U282" s="194"/>
      <c r="V282" s="246"/>
      <c r="X282" s="54" t="str">
        <f t="shared" si="22"/>
        <v/>
      </c>
      <c r="Z282" s="54" t="str">
        <f t="shared" si="23"/>
        <v/>
      </c>
      <c r="AA282" s="54" t="str">
        <f t="shared" si="24"/>
        <v xml:space="preserve"> Rate</v>
      </c>
    </row>
    <row r="283" spans="2:27" ht="14.65" customHeight="1" x14ac:dyDescent="0.25">
      <c r="B283" s="145">
        <v>274</v>
      </c>
      <c r="C283" s="141"/>
      <c r="D283" s="61"/>
      <c r="E283" s="61"/>
      <c r="F283" s="141"/>
      <c r="G283" s="66"/>
      <c r="H283" s="62"/>
      <c r="I283" s="63" t="str">
        <f>IFERROR(VLOOKUP(H283,Lists!B:C,2,FALSE),"")</f>
        <v/>
      </c>
      <c r="J283" s="61"/>
      <c r="K283" s="62"/>
      <c r="L283" s="80" t="str">
        <f>IFERROR(INDEX('LTSS Rates'!$C$4:$C$222,MATCH('Claims Summary'!X283,'LTSS Rates'!$A$4:$A$222,0)),"")</f>
        <v/>
      </c>
      <c r="M283" s="63" t="str">
        <f>IFERROR(VLOOKUP(Z283,'LTSS Rates'!A:B,2,FALSE),"")</f>
        <v/>
      </c>
      <c r="N283" s="61"/>
      <c r="O283" s="116">
        <f>IFERROR(INDEX('LTSS Rates'!$A$3:$E$223,MATCH(Z283,'LTSS Rates'!$A$3:$A$223,0),MATCH(AA283,'LTSS Rates'!$A$3:$E$3,0)),0)</f>
        <v>0</v>
      </c>
      <c r="P283" s="64">
        <f t="shared" si="26"/>
        <v>0</v>
      </c>
      <c r="Q283" s="218"/>
      <c r="R283" s="146"/>
      <c r="S283" s="209">
        <f t="shared" si="25"/>
        <v>0</v>
      </c>
      <c r="T283" s="273"/>
      <c r="U283" s="194"/>
      <c r="V283" s="246"/>
      <c r="X283" s="54" t="str">
        <f t="shared" si="22"/>
        <v/>
      </c>
      <c r="Z283" s="54" t="str">
        <f t="shared" si="23"/>
        <v/>
      </c>
      <c r="AA283" s="54" t="str">
        <f t="shared" si="24"/>
        <v xml:space="preserve"> Rate</v>
      </c>
    </row>
    <row r="284" spans="2:27" ht="14.65" customHeight="1" x14ac:dyDescent="0.25">
      <c r="B284" s="145">
        <v>275</v>
      </c>
      <c r="C284" s="141"/>
      <c r="D284" s="61"/>
      <c r="E284" s="61"/>
      <c r="F284" s="141"/>
      <c r="G284" s="66"/>
      <c r="H284" s="62"/>
      <c r="I284" s="63" t="str">
        <f>IFERROR(VLOOKUP(H284,Lists!B:C,2,FALSE),"")</f>
        <v/>
      </c>
      <c r="J284" s="61"/>
      <c r="K284" s="62"/>
      <c r="L284" s="80" t="str">
        <f>IFERROR(INDEX('LTSS Rates'!$C$4:$C$222,MATCH('Claims Summary'!X284,'LTSS Rates'!$A$4:$A$222,0)),"")</f>
        <v/>
      </c>
      <c r="M284" s="63" t="str">
        <f>IFERROR(VLOOKUP(Z284,'LTSS Rates'!A:B,2,FALSE),"")</f>
        <v/>
      </c>
      <c r="N284" s="61"/>
      <c r="O284" s="116">
        <f>IFERROR(INDEX('LTSS Rates'!$A$3:$E$223,MATCH(Z284,'LTSS Rates'!$A$3:$A$223,0),MATCH(AA284,'LTSS Rates'!$A$3:$E$3,0)),0)</f>
        <v>0</v>
      </c>
      <c r="P284" s="64">
        <f t="shared" si="26"/>
        <v>0</v>
      </c>
      <c r="Q284" s="218"/>
      <c r="R284" s="146"/>
      <c r="S284" s="209">
        <f t="shared" si="25"/>
        <v>0</v>
      </c>
      <c r="T284" s="273"/>
      <c r="U284" s="194"/>
      <c r="V284" s="246"/>
      <c r="X284" s="54" t="str">
        <f t="shared" si="22"/>
        <v/>
      </c>
      <c r="Z284" s="54" t="str">
        <f t="shared" si="23"/>
        <v/>
      </c>
      <c r="AA284" s="54" t="str">
        <f t="shared" si="24"/>
        <v xml:space="preserve"> Rate</v>
      </c>
    </row>
    <row r="285" spans="2:27" ht="14.65" customHeight="1" x14ac:dyDescent="0.25">
      <c r="B285" s="145">
        <v>276</v>
      </c>
      <c r="C285" s="141"/>
      <c r="D285" s="61"/>
      <c r="E285" s="61"/>
      <c r="F285" s="141"/>
      <c r="G285" s="66"/>
      <c r="H285" s="62"/>
      <c r="I285" s="63" t="str">
        <f>IFERROR(VLOOKUP(H285,Lists!B:C,2,FALSE),"")</f>
        <v/>
      </c>
      <c r="J285" s="61"/>
      <c r="K285" s="62"/>
      <c r="L285" s="80" t="str">
        <f>IFERROR(INDEX('LTSS Rates'!$C$4:$C$222,MATCH('Claims Summary'!X285,'LTSS Rates'!$A$4:$A$222,0)),"")</f>
        <v/>
      </c>
      <c r="M285" s="63" t="str">
        <f>IFERROR(VLOOKUP(Z285,'LTSS Rates'!A:B,2,FALSE),"")</f>
        <v/>
      </c>
      <c r="N285" s="61"/>
      <c r="O285" s="116">
        <f>IFERROR(INDEX('LTSS Rates'!$A$3:$E$223,MATCH(Z285,'LTSS Rates'!$A$3:$A$223,0),MATCH(AA285,'LTSS Rates'!$A$3:$E$3,0)),0)</f>
        <v>0</v>
      </c>
      <c r="P285" s="64">
        <f t="shared" si="26"/>
        <v>0</v>
      </c>
      <c r="Q285" s="218"/>
      <c r="R285" s="146"/>
      <c r="S285" s="209">
        <f t="shared" si="25"/>
        <v>0</v>
      </c>
      <c r="T285" s="273"/>
      <c r="U285" s="194"/>
      <c r="V285" s="246"/>
      <c r="X285" s="54" t="str">
        <f t="shared" si="22"/>
        <v/>
      </c>
      <c r="Z285" s="54" t="str">
        <f t="shared" si="23"/>
        <v/>
      </c>
      <c r="AA285" s="54" t="str">
        <f t="shared" si="24"/>
        <v xml:space="preserve"> Rate</v>
      </c>
    </row>
    <row r="286" spans="2:27" ht="14.65" customHeight="1" x14ac:dyDescent="0.25">
      <c r="B286" s="145">
        <v>277</v>
      </c>
      <c r="C286" s="141"/>
      <c r="D286" s="61"/>
      <c r="E286" s="61"/>
      <c r="F286" s="141"/>
      <c r="G286" s="66"/>
      <c r="H286" s="62"/>
      <c r="I286" s="63" t="str">
        <f>IFERROR(VLOOKUP(H286,Lists!B:C,2,FALSE),"")</f>
        <v/>
      </c>
      <c r="J286" s="61"/>
      <c r="K286" s="62"/>
      <c r="L286" s="80" t="str">
        <f>IFERROR(INDEX('LTSS Rates'!$C$4:$C$222,MATCH('Claims Summary'!X286,'LTSS Rates'!$A$4:$A$222,0)),"")</f>
        <v/>
      </c>
      <c r="M286" s="63" t="str">
        <f>IFERROR(VLOOKUP(Z286,'LTSS Rates'!A:B,2,FALSE),"")</f>
        <v/>
      </c>
      <c r="N286" s="61"/>
      <c r="O286" s="116">
        <f>IFERROR(INDEX('LTSS Rates'!$A$3:$E$223,MATCH(Z286,'LTSS Rates'!$A$3:$A$223,0),MATCH(AA286,'LTSS Rates'!$A$3:$E$3,0)),0)</f>
        <v>0</v>
      </c>
      <c r="P286" s="64">
        <f t="shared" si="26"/>
        <v>0</v>
      </c>
      <c r="Q286" s="218"/>
      <c r="R286" s="146"/>
      <c r="S286" s="209">
        <f t="shared" si="25"/>
        <v>0</v>
      </c>
      <c r="T286" s="273"/>
      <c r="U286" s="194"/>
      <c r="V286" s="246"/>
      <c r="X286" s="54" t="str">
        <f t="shared" si="22"/>
        <v/>
      </c>
      <c r="Z286" s="54" t="str">
        <f t="shared" si="23"/>
        <v/>
      </c>
      <c r="AA286" s="54" t="str">
        <f t="shared" si="24"/>
        <v xml:space="preserve"> Rate</v>
      </c>
    </row>
    <row r="287" spans="2:27" ht="14.65" customHeight="1" x14ac:dyDescent="0.25">
      <c r="B287" s="145">
        <v>278</v>
      </c>
      <c r="C287" s="141"/>
      <c r="D287" s="61"/>
      <c r="E287" s="61"/>
      <c r="F287" s="141"/>
      <c r="G287" s="66"/>
      <c r="H287" s="62"/>
      <c r="I287" s="63" t="str">
        <f>IFERROR(VLOOKUP(H287,Lists!B:C,2,FALSE),"")</f>
        <v/>
      </c>
      <c r="J287" s="61"/>
      <c r="K287" s="62"/>
      <c r="L287" s="80" t="str">
        <f>IFERROR(INDEX('LTSS Rates'!$C$4:$C$222,MATCH('Claims Summary'!X287,'LTSS Rates'!$A$4:$A$222,0)),"")</f>
        <v/>
      </c>
      <c r="M287" s="63" t="str">
        <f>IFERROR(VLOOKUP(Z287,'LTSS Rates'!A:B,2,FALSE),"")</f>
        <v/>
      </c>
      <c r="N287" s="61"/>
      <c r="O287" s="116">
        <f>IFERROR(INDEX('LTSS Rates'!$A$3:$E$223,MATCH(Z287,'LTSS Rates'!$A$3:$A$223,0),MATCH(AA287,'LTSS Rates'!$A$3:$E$3,0)),0)</f>
        <v>0</v>
      </c>
      <c r="P287" s="64">
        <f t="shared" si="26"/>
        <v>0</v>
      </c>
      <c r="Q287" s="218"/>
      <c r="R287" s="146"/>
      <c r="S287" s="209">
        <f t="shared" si="25"/>
        <v>0</v>
      </c>
      <c r="T287" s="273"/>
      <c r="U287" s="194"/>
      <c r="V287" s="246"/>
      <c r="X287" s="54" t="str">
        <f t="shared" si="22"/>
        <v/>
      </c>
      <c r="Z287" s="54" t="str">
        <f t="shared" si="23"/>
        <v/>
      </c>
      <c r="AA287" s="54" t="str">
        <f t="shared" si="24"/>
        <v xml:space="preserve"> Rate</v>
      </c>
    </row>
    <row r="288" spans="2:27" ht="14.65" customHeight="1" x14ac:dyDescent="0.25">
      <c r="B288" s="145">
        <v>279</v>
      </c>
      <c r="C288" s="141"/>
      <c r="D288" s="61"/>
      <c r="E288" s="61"/>
      <c r="F288" s="141"/>
      <c r="G288" s="66"/>
      <c r="H288" s="62"/>
      <c r="I288" s="63" t="str">
        <f>IFERROR(VLOOKUP(H288,Lists!B:C,2,FALSE),"")</f>
        <v/>
      </c>
      <c r="J288" s="61"/>
      <c r="K288" s="62"/>
      <c r="L288" s="80" t="str">
        <f>IFERROR(INDEX('LTSS Rates'!$C$4:$C$222,MATCH('Claims Summary'!X288,'LTSS Rates'!$A$4:$A$222,0)),"")</f>
        <v/>
      </c>
      <c r="M288" s="63" t="str">
        <f>IFERROR(VLOOKUP(Z288,'LTSS Rates'!A:B,2,FALSE),"")</f>
        <v/>
      </c>
      <c r="N288" s="61"/>
      <c r="O288" s="116">
        <f>IFERROR(INDEX('LTSS Rates'!$A$3:$E$223,MATCH(Z288,'LTSS Rates'!$A$3:$A$223,0),MATCH(AA288,'LTSS Rates'!$A$3:$E$3,0)),0)</f>
        <v>0</v>
      </c>
      <c r="P288" s="64">
        <f t="shared" si="26"/>
        <v>0</v>
      </c>
      <c r="Q288" s="218"/>
      <c r="R288" s="146"/>
      <c r="S288" s="209">
        <f t="shared" si="25"/>
        <v>0</v>
      </c>
      <c r="T288" s="273"/>
      <c r="U288" s="194"/>
      <c r="V288" s="246"/>
      <c r="X288" s="54" t="str">
        <f t="shared" si="22"/>
        <v/>
      </c>
      <c r="Z288" s="54" t="str">
        <f t="shared" si="23"/>
        <v/>
      </c>
      <c r="AA288" s="54" t="str">
        <f t="shared" si="24"/>
        <v xml:space="preserve"> Rate</v>
      </c>
    </row>
    <row r="289" spans="2:27" ht="14.65" customHeight="1" x14ac:dyDescent="0.25">
      <c r="B289" s="145">
        <v>280</v>
      </c>
      <c r="C289" s="141"/>
      <c r="D289" s="61"/>
      <c r="E289" s="61"/>
      <c r="F289" s="141"/>
      <c r="G289" s="66"/>
      <c r="H289" s="62"/>
      <c r="I289" s="63" t="str">
        <f>IFERROR(VLOOKUP(H289,Lists!B:C,2,FALSE),"")</f>
        <v/>
      </c>
      <c r="J289" s="61"/>
      <c r="K289" s="62"/>
      <c r="L289" s="80" t="str">
        <f>IFERROR(INDEX('LTSS Rates'!$C$4:$C$222,MATCH('Claims Summary'!X289,'LTSS Rates'!$A$4:$A$222,0)),"")</f>
        <v/>
      </c>
      <c r="M289" s="63" t="str">
        <f>IFERROR(VLOOKUP(Z289,'LTSS Rates'!A:B,2,FALSE),"")</f>
        <v/>
      </c>
      <c r="N289" s="61"/>
      <c r="O289" s="116">
        <f>IFERROR(INDEX('LTSS Rates'!$A$3:$E$223,MATCH(Z289,'LTSS Rates'!$A$3:$A$223,0),MATCH(AA289,'LTSS Rates'!$A$3:$E$3,0)),0)</f>
        <v>0</v>
      </c>
      <c r="P289" s="64">
        <f t="shared" si="26"/>
        <v>0</v>
      </c>
      <c r="Q289" s="218"/>
      <c r="R289" s="146"/>
      <c r="S289" s="209">
        <f t="shared" si="25"/>
        <v>0</v>
      </c>
      <c r="T289" s="273"/>
      <c r="U289" s="194"/>
      <c r="V289" s="246"/>
      <c r="X289" s="54" t="str">
        <f t="shared" si="22"/>
        <v/>
      </c>
      <c r="Z289" s="54" t="str">
        <f t="shared" si="23"/>
        <v/>
      </c>
      <c r="AA289" s="54" t="str">
        <f t="shared" si="24"/>
        <v xml:space="preserve"> Rate</v>
      </c>
    </row>
    <row r="290" spans="2:27" ht="14.65" customHeight="1" x14ac:dyDescent="0.25">
      <c r="B290" s="145">
        <v>281</v>
      </c>
      <c r="C290" s="141"/>
      <c r="D290" s="61"/>
      <c r="E290" s="61"/>
      <c r="F290" s="141"/>
      <c r="G290" s="66"/>
      <c r="H290" s="62"/>
      <c r="I290" s="63" t="str">
        <f>IFERROR(VLOOKUP(H290,Lists!B:C,2,FALSE),"")</f>
        <v/>
      </c>
      <c r="J290" s="61"/>
      <c r="K290" s="62"/>
      <c r="L290" s="80" t="str">
        <f>IFERROR(INDEX('LTSS Rates'!$C$4:$C$222,MATCH('Claims Summary'!X290,'LTSS Rates'!$A$4:$A$222,0)),"")</f>
        <v/>
      </c>
      <c r="M290" s="63" t="str">
        <f>IFERROR(VLOOKUP(Z290,'LTSS Rates'!A:B,2,FALSE),"")</f>
        <v/>
      </c>
      <c r="N290" s="61"/>
      <c r="O290" s="116">
        <f>IFERROR(INDEX('LTSS Rates'!$A$3:$E$223,MATCH(Z290,'LTSS Rates'!$A$3:$A$223,0),MATCH(AA290,'LTSS Rates'!$A$3:$E$3,0)),0)</f>
        <v>0</v>
      </c>
      <c r="P290" s="64">
        <f t="shared" si="26"/>
        <v>0</v>
      </c>
      <c r="Q290" s="218"/>
      <c r="R290" s="146"/>
      <c r="S290" s="209">
        <f t="shared" si="25"/>
        <v>0</v>
      </c>
      <c r="T290" s="273"/>
      <c r="U290" s="194"/>
      <c r="V290" s="246"/>
      <c r="X290" s="54" t="str">
        <f t="shared" si="22"/>
        <v/>
      </c>
      <c r="Z290" s="54" t="str">
        <f t="shared" si="23"/>
        <v/>
      </c>
      <c r="AA290" s="54" t="str">
        <f t="shared" si="24"/>
        <v xml:space="preserve"> Rate</v>
      </c>
    </row>
    <row r="291" spans="2:27" ht="14.65" customHeight="1" x14ac:dyDescent="0.25">
      <c r="B291" s="145">
        <v>282</v>
      </c>
      <c r="C291" s="141"/>
      <c r="D291" s="61"/>
      <c r="E291" s="61"/>
      <c r="F291" s="141"/>
      <c r="G291" s="66"/>
      <c r="H291" s="62"/>
      <c r="I291" s="63" t="str">
        <f>IFERROR(VLOOKUP(H291,Lists!B:C,2,FALSE),"")</f>
        <v/>
      </c>
      <c r="J291" s="61"/>
      <c r="K291" s="62"/>
      <c r="L291" s="80" t="str">
        <f>IFERROR(INDEX('LTSS Rates'!$C$4:$C$222,MATCH('Claims Summary'!X291,'LTSS Rates'!$A$4:$A$222,0)),"")</f>
        <v/>
      </c>
      <c r="M291" s="63" t="str">
        <f>IFERROR(VLOOKUP(Z291,'LTSS Rates'!A:B,2,FALSE),"")</f>
        <v/>
      </c>
      <c r="N291" s="61"/>
      <c r="O291" s="116">
        <f>IFERROR(INDEX('LTSS Rates'!$A$3:$E$223,MATCH(Z291,'LTSS Rates'!$A$3:$A$223,0),MATCH(AA291,'LTSS Rates'!$A$3:$E$3,0)),0)</f>
        <v>0</v>
      </c>
      <c r="P291" s="64">
        <f t="shared" si="26"/>
        <v>0</v>
      </c>
      <c r="Q291" s="218"/>
      <c r="R291" s="146"/>
      <c r="S291" s="209">
        <f t="shared" si="25"/>
        <v>0</v>
      </c>
      <c r="T291" s="273"/>
      <c r="U291" s="194"/>
      <c r="V291" s="246"/>
      <c r="X291" s="54" t="str">
        <f t="shared" si="22"/>
        <v/>
      </c>
      <c r="Z291" s="54" t="str">
        <f t="shared" si="23"/>
        <v/>
      </c>
      <c r="AA291" s="54" t="str">
        <f t="shared" si="24"/>
        <v xml:space="preserve"> Rate</v>
      </c>
    </row>
    <row r="292" spans="2:27" ht="14.65" customHeight="1" x14ac:dyDescent="0.25">
      <c r="B292" s="145">
        <v>283</v>
      </c>
      <c r="C292" s="141"/>
      <c r="D292" s="61"/>
      <c r="E292" s="61"/>
      <c r="F292" s="141"/>
      <c r="G292" s="66"/>
      <c r="H292" s="62"/>
      <c r="I292" s="63" t="str">
        <f>IFERROR(VLOOKUP(H292,Lists!B:C,2,FALSE),"")</f>
        <v/>
      </c>
      <c r="J292" s="61"/>
      <c r="K292" s="62"/>
      <c r="L292" s="80" t="str">
        <f>IFERROR(INDEX('LTSS Rates'!$C$4:$C$222,MATCH('Claims Summary'!X292,'LTSS Rates'!$A$4:$A$222,0)),"")</f>
        <v/>
      </c>
      <c r="M292" s="63" t="str">
        <f>IFERROR(VLOOKUP(Z292,'LTSS Rates'!A:B,2,FALSE),"")</f>
        <v/>
      </c>
      <c r="N292" s="61"/>
      <c r="O292" s="116">
        <f>IFERROR(INDEX('LTSS Rates'!$A$3:$E$223,MATCH(Z292,'LTSS Rates'!$A$3:$A$223,0),MATCH(AA292,'LTSS Rates'!$A$3:$E$3,0)),0)</f>
        <v>0</v>
      </c>
      <c r="P292" s="64">
        <f t="shared" si="26"/>
        <v>0</v>
      </c>
      <c r="Q292" s="218"/>
      <c r="R292" s="146"/>
      <c r="S292" s="209">
        <f t="shared" si="25"/>
        <v>0</v>
      </c>
      <c r="T292" s="273"/>
      <c r="U292" s="194"/>
      <c r="V292" s="246"/>
      <c r="X292" s="54" t="str">
        <f t="shared" si="22"/>
        <v/>
      </c>
      <c r="Z292" s="54" t="str">
        <f t="shared" si="23"/>
        <v/>
      </c>
      <c r="AA292" s="54" t="str">
        <f t="shared" si="24"/>
        <v xml:space="preserve"> Rate</v>
      </c>
    </row>
    <row r="293" spans="2:27" ht="14.65" customHeight="1" x14ac:dyDescent="0.25">
      <c r="B293" s="145">
        <v>284</v>
      </c>
      <c r="C293" s="141"/>
      <c r="D293" s="61"/>
      <c r="E293" s="61"/>
      <c r="F293" s="141"/>
      <c r="G293" s="66"/>
      <c r="H293" s="62"/>
      <c r="I293" s="63" t="str">
        <f>IFERROR(VLOOKUP(H293,Lists!B:C,2,FALSE),"")</f>
        <v/>
      </c>
      <c r="J293" s="61"/>
      <c r="K293" s="62"/>
      <c r="L293" s="80" t="str">
        <f>IFERROR(INDEX('LTSS Rates'!$C$4:$C$222,MATCH('Claims Summary'!X293,'LTSS Rates'!$A$4:$A$222,0)),"")</f>
        <v/>
      </c>
      <c r="M293" s="63" t="str">
        <f>IFERROR(VLOOKUP(Z293,'LTSS Rates'!A:B,2,FALSE),"")</f>
        <v/>
      </c>
      <c r="N293" s="61"/>
      <c r="O293" s="116">
        <f>IFERROR(INDEX('LTSS Rates'!$A$3:$E$223,MATCH(Z293,'LTSS Rates'!$A$3:$A$223,0),MATCH(AA293,'LTSS Rates'!$A$3:$E$3,0)),0)</f>
        <v>0</v>
      </c>
      <c r="P293" s="64">
        <f t="shared" si="26"/>
        <v>0</v>
      </c>
      <c r="Q293" s="218"/>
      <c r="R293" s="146"/>
      <c r="S293" s="209">
        <f t="shared" si="25"/>
        <v>0</v>
      </c>
      <c r="T293" s="273"/>
      <c r="U293" s="194"/>
      <c r="V293" s="246"/>
      <c r="X293" s="54" t="str">
        <f t="shared" si="22"/>
        <v/>
      </c>
      <c r="Z293" s="54" t="str">
        <f t="shared" si="23"/>
        <v/>
      </c>
      <c r="AA293" s="54" t="str">
        <f t="shared" si="24"/>
        <v xml:space="preserve"> Rate</v>
      </c>
    </row>
    <row r="294" spans="2:27" ht="14.65" customHeight="1" x14ac:dyDescent="0.25">
      <c r="B294" s="145">
        <v>285</v>
      </c>
      <c r="C294" s="141"/>
      <c r="D294" s="61"/>
      <c r="E294" s="61"/>
      <c r="F294" s="141"/>
      <c r="G294" s="66"/>
      <c r="H294" s="62"/>
      <c r="I294" s="63" t="str">
        <f>IFERROR(VLOOKUP(H294,Lists!B:C,2,FALSE),"")</f>
        <v/>
      </c>
      <c r="J294" s="61"/>
      <c r="K294" s="62"/>
      <c r="L294" s="80" t="str">
        <f>IFERROR(INDEX('LTSS Rates'!$C$4:$C$222,MATCH('Claims Summary'!X294,'LTSS Rates'!$A$4:$A$222,0)),"")</f>
        <v/>
      </c>
      <c r="M294" s="63" t="str">
        <f>IFERROR(VLOOKUP(Z294,'LTSS Rates'!A:B,2,FALSE),"")</f>
        <v/>
      </c>
      <c r="N294" s="61"/>
      <c r="O294" s="116">
        <f>IFERROR(INDEX('LTSS Rates'!$A$3:$E$223,MATCH(Z294,'LTSS Rates'!$A$3:$A$223,0),MATCH(AA294,'LTSS Rates'!$A$3:$E$3,0)),0)</f>
        <v>0</v>
      </c>
      <c r="P294" s="64">
        <f t="shared" si="26"/>
        <v>0</v>
      </c>
      <c r="Q294" s="218"/>
      <c r="R294" s="146"/>
      <c r="S294" s="209">
        <f t="shared" si="25"/>
        <v>0</v>
      </c>
      <c r="T294" s="273"/>
      <c r="U294" s="194"/>
      <c r="V294" s="246"/>
      <c r="X294" s="54" t="str">
        <f t="shared" si="22"/>
        <v/>
      </c>
      <c r="Z294" s="54" t="str">
        <f t="shared" si="23"/>
        <v/>
      </c>
      <c r="AA294" s="54" t="str">
        <f t="shared" si="24"/>
        <v xml:space="preserve"> Rate</v>
      </c>
    </row>
    <row r="295" spans="2:27" ht="14.65" customHeight="1" x14ac:dyDescent="0.25">
      <c r="B295" s="145">
        <v>286</v>
      </c>
      <c r="C295" s="141"/>
      <c r="D295" s="61"/>
      <c r="E295" s="61"/>
      <c r="F295" s="141"/>
      <c r="G295" s="66"/>
      <c r="H295" s="62"/>
      <c r="I295" s="63" t="str">
        <f>IFERROR(VLOOKUP(H295,Lists!B:C,2,FALSE),"")</f>
        <v/>
      </c>
      <c r="J295" s="61"/>
      <c r="K295" s="62"/>
      <c r="L295" s="80" t="str">
        <f>IFERROR(INDEX('LTSS Rates'!$C$4:$C$222,MATCH('Claims Summary'!X295,'LTSS Rates'!$A$4:$A$222,0)),"")</f>
        <v/>
      </c>
      <c r="M295" s="63" t="str">
        <f>IFERROR(VLOOKUP(Z295,'LTSS Rates'!A:B,2,FALSE),"")</f>
        <v/>
      </c>
      <c r="N295" s="61"/>
      <c r="O295" s="116">
        <f>IFERROR(INDEX('LTSS Rates'!$A$3:$E$223,MATCH(Z295,'LTSS Rates'!$A$3:$A$223,0),MATCH(AA295,'LTSS Rates'!$A$3:$E$3,0)),0)</f>
        <v>0</v>
      </c>
      <c r="P295" s="64">
        <f t="shared" si="26"/>
        <v>0</v>
      </c>
      <c r="Q295" s="218"/>
      <c r="R295" s="146"/>
      <c r="S295" s="209">
        <f t="shared" si="25"/>
        <v>0</v>
      </c>
      <c r="T295" s="273"/>
      <c r="U295" s="194"/>
      <c r="V295" s="246"/>
      <c r="X295" s="54" t="str">
        <f t="shared" si="22"/>
        <v/>
      </c>
      <c r="Z295" s="54" t="str">
        <f t="shared" si="23"/>
        <v/>
      </c>
      <c r="AA295" s="54" t="str">
        <f t="shared" si="24"/>
        <v xml:space="preserve"> Rate</v>
      </c>
    </row>
    <row r="296" spans="2:27" ht="14.65" customHeight="1" x14ac:dyDescent="0.25">
      <c r="B296" s="145">
        <v>287</v>
      </c>
      <c r="C296" s="141"/>
      <c r="D296" s="61"/>
      <c r="E296" s="61"/>
      <c r="F296" s="141"/>
      <c r="G296" s="66"/>
      <c r="H296" s="62"/>
      <c r="I296" s="63" t="str">
        <f>IFERROR(VLOOKUP(H296,Lists!B:C,2,FALSE),"")</f>
        <v/>
      </c>
      <c r="J296" s="61"/>
      <c r="K296" s="62"/>
      <c r="L296" s="80" t="str">
        <f>IFERROR(INDEX('LTSS Rates'!$C$4:$C$222,MATCH('Claims Summary'!X296,'LTSS Rates'!$A$4:$A$222,0)),"")</f>
        <v/>
      </c>
      <c r="M296" s="63" t="str">
        <f>IFERROR(VLOOKUP(Z296,'LTSS Rates'!A:B,2,FALSE),"")</f>
        <v/>
      </c>
      <c r="N296" s="61"/>
      <c r="O296" s="116">
        <f>IFERROR(INDEX('LTSS Rates'!$A$3:$E$223,MATCH(Z296,'LTSS Rates'!$A$3:$A$223,0),MATCH(AA296,'LTSS Rates'!$A$3:$E$3,0)),0)</f>
        <v>0</v>
      </c>
      <c r="P296" s="64">
        <f t="shared" si="26"/>
        <v>0</v>
      </c>
      <c r="Q296" s="218"/>
      <c r="R296" s="146"/>
      <c r="S296" s="209">
        <f t="shared" si="25"/>
        <v>0</v>
      </c>
      <c r="T296" s="273"/>
      <c r="U296" s="194"/>
      <c r="V296" s="246"/>
      <c r="X296" s="54" t="str">
        <f t="shared" si="22"/>
        <v/>
      </c>
      <c r="Z296" s="54" t="str">
        <f t="shared" si="23"/>
        <v/>
      </c>
      <c r="AA296" s="54" t="str">
        <f t="shared" si="24"/>
        <v xml:space="preserve"> Rate</v>
      </c>
    </row>
    <row r="297" spans="2:27" ht="14.65" customHeight="1" x14ac:dyDescent="0.25">
      <c r="B297" s="145">
        <v>288</v>
      </c>
      <c r="C297" s="141"/>
      <c r="D297" s="61"/>
      <c r="E297" s="61"/>
      <c r="F297" s="141"/>
      <c r="G297" s="66"/>
      <c r="H297" s="62"/>
      <c r="I297" s="63" t="str">
        <f>IFERROR(VLOOKUP(H297,Lists!B:C,2,FALSE),"")</f>
        <v/>
      </c>
      <c r="J297" s="61"/>
      <c r="K297" s="62"/>
      <c r="L297" s="80" t="str">
        <f>IFERROR(INDEX('LTSS Rates'!$C$4:$C$222,MATCH('Claims Summary'!X297,'LTSS Rates'!$A$4:$A$222,0)),"")</f>
        <v/>
      </c>
      <c r="M297" s="63" t="str">
        <f>IFERROR(VLOOKUP(Z297,'LTSS Rates'!A:B,2,FALSE),"")</f>
        <v/>
      </c>
      <c r="N297" s="61"/>
      <c r="O297" s="116">
        <f>IFERROR(INDEX('LTSS Rates'!$A$3:$E$223,MATCH(Z297,'LTSS Rates'!$A$3:$A$223,0),MATCH(AA297,'LTSS Rates'!$A$3:$E$3,0)),0)</f>
        <v>0</v>
      </c>
      <c r="P297" s="64">
        <f t="shared" si="26"/>
        <v>0</v>
      </c>
      <c r="Q297" s="218"/>
      <c r="R297" s="146"/>
      <c r="S297" s="209">
        <f t="shared" si="25"/>
        <v>0</v>
      </c>
      <c r="T297" s="273"/>
      <c r="U297" s="194"/>
      <c r="V297" s="246"/>
      <c r="X297" s="54" t="str">
        <f t="shared" si="22"/>
        <v/>
      </c>
      <c r="Z297" s="54" t="str">
        <f t="shared" si="23"/>
        <v/>
      </c>
      <c r="AA297" s="54" t="str">
        <f t="shared" si="24"/>
        <v xml:space="preserve"> Rate</v>
      </c>
    </row>
    <row r="298" spans="2:27" ht="14.65" customHeight="1" x14ac:dyDescent="0.25">
      <c r="B298" s="145">
        <v>289</v>
      </c>
      <c r="C298" s="141"/>
      <c r="D298" s="61"/>
      <c r="E298" s="61"/>
      <c r="F298" s="141"/>
      <c r="G298" s="66"/>
      <c r="H298" s="62"/>
      <c r="I298" s="63" t="str">
        <f>IFERROR(VLOOKUP(H298,Lists!B:C,2,FALSE),"")</f>
        <v/>
      </c>
      <c r="J298" s="61"/>
      <c r="K298" s="62"/>
      <c r="L298" s="80" t="str">
        <f>IFERROR(INDEX('LTSS Rates'!$C$4:$C$222,MATCH('Claims Summary'!X298,'LTSS Rates'!$A$4:$A$222,0)),"")</f>
        <v/>
      </c>
      <c r="M298" s="63" t="str">
        <f>IFERROR(VLOOKUP(Z298,'LTSS Rates'!A:B,2,FALSE),"")</f>
        <v/>
      </c>
      <c r="N298" s="61"/>
      <c r="O298" s="116">
        <f>IFERROR(INDEX('LTSS Rates'!$A$3:$E$223,MATCH(Z298,'LTSS Rates'!$A$3:$A$223,0),MATCH(AA298,'LTSS Rates'!$A$3:$E$3,0)),0)</f>
        <v>0</v>
      </c>
      <c r="P298" s="64">
        <f t="shared" si="26"/>
        <v>0</v>
      </c>
      <c r="Q298" s="218"/>
      <c r="R298" s="146"/>
      <c r="S298" s="209">
        <f t="shared" si="25"/>
        <v>0</v>
      </c>
      <c r="T298" s="273"/>
      <c r="U298" s="194"/>
      <c r="V298" s="246"/>
      <c r="X298" s="54" t="str">
        <f t="shared" si="22"/>
        <v/>
      </c>
      <c r="Z298" s="54" t="str">
        <f t="shared" si="23"/>
        <v/>
      </c>
      <c r="AA298" s="54" t="str">
        <f t="shared" si="24"/>
        <v xml:space="preserve"> Rate</v>
      </c>
    </row>
    <row r="299" spans="2:27" ht="14.65" customHeight="1" x14ac:dyDescent="0.25">
      <c r="B299" s="145">
        <v>290</v>
      </c>
      <c r="C299" s="141"/>
      <c r="D299" s="61"/>
      <c r="E299" s="61"/>
      <c r="F299" s="141"/>
      <c r="G299" s="66"/>
      <c r="H299" s="62"/>
      <c r="I299" s="63" t="str">
        <f>IFERROR(VLOOKUP(H299,Lists!B:C,2,FALSE),"")</f>
        <v/>
      </c>
      <c r="J299" s="61"/>
      <c r="K299" s="62"/>
      <c r="L299" s="80" t="str">
        <f>IFERROR(INDEX('LTSS Rates'!$C$4:$C$222,MATCH('Claims Summary'!X299,'LTSS Rates'!$A$4:$A$222,0)),"")</f>
        <v/>
      </c>
      <c r="M299" s="63" t="str">
        <f>IFERROR(VLOOKUP(Z299,'LTSS Rates'!A:B,2,FALSE),"")</f>
        <v/>
      </c>
      <c r="N299" s="61"/>
      <c r="O299" s="116">
        <f>IFERROR(INDEX('LTSS Rates'!$A$3:$E$223,MATCH(Z299,'LTSS Rates'!$A$3:$A$223,0),MATCH(AA299,'LTSS Rates'!$A$3:$E$3,0)),0)</f>
        <v>0</v>
      </c>
      <c r="P299" s="64">
        <f t="shared" si="26"/>
        <v>0</v>
      </c>
      <c r="Q299" s="218"/>
      <c r="R299" s="146"/>
      <c r="S299" s="209">
        <f t="shared" si="25"/>
        <v>0</v>
      </c>
      <c r="T299" s="273"/>
      <c r="U299" s="194"/>
      <c r="V299" s="246"/>
      <c r="X299" s="54" t="str">
        <f t="shared" si="22"/>
        <v/>
      </c>
      <c r="Z299" s="54" t="str">
        <f t="shared" si="23"/>
        <v/>
      </c>
      <c r="AA299" s="54" t="str">
        <f t="shared" si="24"/>
        <v xml:space="preserve"> Rate</v>
      </c>
    </row>
    <row r="300" spans="2:27" ht="14.65" customHeight="1" x14ac:dyDescent="0.25">
      <c r="B300" s="145">
        <v>291</v>
      </c>
      <c r="C300" s="141"/>
      <c r="D300" s="61"/>
      <c r="E300" s="61"/>
      <c r="F300" s="141"/>
      <c r="G300" s="66"/>
      <c r="H300" s="62"/>
      <c r="I300" s="63" t="str">
        <f>IFERROR(VLOOKUP(H300,Lists!B:C,2,FALSE),"")</f>
        <v/>
      </c>
      <c r="J300" s="61"/>
      <c r="K300" s="62"/>
      <c r="L300" s="80" t="str">
        <f>IFERROR(INDEX('LTSS Rates'!$C$4:$C$222,MATCH('Claims Summary'!X300,'LTSS Rates'!$A$4:$A$222,0)),"")</f>
        <v/>
      </c>
      <c r="M300" s="63" t="str">
        <f>IFERROR(VLOOKUP(Z300,'LTSS Rates'!A:B,2,FALSE),"")</f>
        <v/>
      </c>
      <c r="N300" s="61"/>
      <c r="O300" s="116">
        <f>IFERROR(INDEX('LTSS Rates'!$A$3:$E$223,MATCH(Z300,'LTSS Rates'!$A$3:$A$223,0),MATCH(AA300,'LTSS Rates'!$A$3:$E$3,0)),0)</f>
        <v>0</v>
      </c>
      <c r="P300" s="64">
        <f t="shared" si="26"/>
        <v>0</v>
      </c>
      <c r="Q300" s="218"/>
      <c r="R300" s="146"/>
      <c r="S300" s="209">
        <f t="shared" si="25"/>
        <v>0</v>
      </c>
      <c r="T300" s="273"/>
      <c r="U300" s="194"/>
      <c r="V300" s="246"/>
      <c r="X300" s="54" t="str">
        <f t="shared" si="22"/>
        <v/>
      </c>
      <c r="Z300" s="54" t="str">
        <f t="shared" si="23"/>
        <v/>
      </c>
      <c r="AA300" s="54" t="str">
        <f t="shared" si="24"/>
        <v xml:space="preserve"> Rate</v>
      </c>
    </row>
    <row r="301" spans="2:27" ht="14.65" customHeight="1" x14ac:dyDescent="0.25">
      <c r="B301" s="145">
        <v>292</v>
      </c>
      <c r="C301" s="141"/>
      <c r="D301" s="61"/>
      <c r="E301" s="61"/>
      <c r="F301" s="141"/>
      <c r="G301" s="66"/>
      <c r="H301" s="62"/>
      <c r="I301" s="63" t="str">
        <f>IFERROR(VLOOKUP(H301,Lists!B:C,2,FALSE),"")</f>
        <v/>
      </c>
      <c r="J301" s="61"/>
      <c r="K301" s="62"/>
      <c r="L301" s="80" t="str">
        <f>IFERROR(INDEX('LTSS Rates'!$C$4:$C$222,MATCH('Claims Summary'!X301,'LTSS Rates'!$A$4:$A$222,0)),"")</f>
        <v/>
      </c>
      <c r="M301" s="63" t="str">
        <f>IFERROR(VLOOKUP(Z301,'LTSS Rates'!A:B,2,FALSE),"")</f>
        <v/>
      </c>
      <c r="N301" s="61"/>
      <c r="O301" s="116">
        <f>IFERROR(INDEX('LTSS Rates'!$A$3:$E$223,MATCH(Z301,'LTSS Rates'!$A$3:$A$223,0),MATCH(AA301,'LTSS Rates'!$A$3:$E$3,0)),0)</f>
        <v>0</v>
      </c>
      <c r="P301" s="64">
        <f t="shared" si="26"/>
        <v>0</v>
      </c>
      <c r="Q301" s="218"/>
      <c r="R301" s="146"/>
      <c r="S301" s="209">
        <f t="shared" si="25"/>
        <v>0</v>
      </c>
      <c r="T301" s="273"/>
      <c r="U301" s="194"/>
      <c r="V301" s="246"/>
      <c r="X301" s="54" t="str">
        <f t="shared" si="22"/>
        <v/>
      </c>
      <c r="Z301" s="54" t="str">
        <f t="shared" si="23"/>
        <v/>
      </c>
      <c r="AA301" s="54" t="str">
        <f t="shared" si="24"/>
        <v xml:space="preserve"> Rate</v>
      </c>
    </row>
    <row r="302" spans="2:27" ht="14.65" customHeight="1" x14ac:dyDescent="0.25">
      <c r="B302" s="145">
        <v>293</v>
      </c>
      <c r="C302" s="141"/>
      <c r="D302" s="61"/>
      <c r="E302" s="61"/>
      <c r="F302" s="141"/>
      <c r="G302" s="66"/>
      <c r="H302" s="62"/>
      <c r="I302" s="63" t="str">
        <f>IFERROR(VLOOKUP(H302,Lists!B:C,2,FALSE),"")</f>
        <v/>
      </c>
      <c r="J302" s="61"/>
      <c r="K302" s="62"/>
      <c r="L302" s="80" t="str">
        <f>IFERROR(INDEX('LTSS Rates'!$C$4:$C$222,MATCH('Claims Summary'!X302,'LTSS Rates'!$A$4:$A$222,0)),"")</f>
        <v/>
      </c>
      <c r="M302" s="63" t="str">
        <f>IFERROR(VLOOKUP(Z302,'LTSS Rates'!A:B,2,FALSE),"")</f>
        <v/>
      </c>
      <c r="N302" s="61"/>
      <c r="O302" s="116">
        <f>IFERROR(INDEX('LTSS Rates'!$A$3:$E$223,MATCH(Z302,'LTSS Rates'!$A$3:$A$223,0),MATCH(AA302,'LTSS Rates'!$A$3:$E$3,0)),0)</f>
        <v>0</v>
      </c>
      <c r="P302" s="64">
        <f t="shared" si="26"/>
        <v>0</v>
      </c>
      <c r="Q302" s="218"/>
      <c r="R302" s="146"/>
      <c r="S302" s="209">
        <f t="shared" si="25"/>
        <v>0</v>
      </c>
      <c r="T302" s="273"/>
      <c r="U302" s="194"/>
      <c r="V302" s="246"/>
      <c r="X302" s="54" t="str">
        <f t="shared" si="22"/>
        <v/>
      </c>
      <c r="Z302" s="54" t="str">
        <f t="shared" si="23"/>
        <v/>
      </c>
      <c r="AA302" s="54" t="str">
        <f t="shared" si="24"/>
        <v xml:space="preserve"> Rate</v>
      </c>
    </row>
    <row r="303" spans="2:27" ht="14.65" customHeight="1" x14ac:dyDescent="0.25">
      <c r="B303" s="145">
        <v>294</v>
      </c>
      <c r="C303" s="141"/>
      <c r="D303" s="61"/>
      <c r="E303" s="61"/>
      <c r="F303" s="141"/>
      <c r="G303" s="66"/>
      <c r="H303" s="62"/>
      <c r="I303" s="63" t="str">
        <f>IFERROR(VLOOKUP(H303,Lists!B:C,2,FALSE),"")</f>
        <v/>
      </c>
      <c r="J303" s="61"/>
      <c r="K303" s="62"/>
      <c r="L303" s="80" t="str">
        <f>IFERROR(INDEX('LTSS Rates'!$C$4:$C$222,MATCH('Claims Summary'!X303,'LTSS Rates'!$A$4:$A$222,0)),"")</f>
        <v/>
      </c>
      <c r="M303" s="63" t="str">
        <f>IFERROR(VLOOKUP(Z303,'LTSS Rates'!A:B,2,FALSE),"")</f>
        <v/>
      </c>
      <c r="N303" s="61"/>
      <c r="O303" s="116">
        <f>IFERROR(INDEX('LTSS Rates'!$A$3:$E$223,MATCH(Z303,'LTSS Rates'!$A$3:$A$223,0),MATCH(AA303,'LTSS Rates'!$A$3:$E$3,0)),0)</f>
        <v>0</v>
      </c>
      <c r="P303" s="64">
        <f t="shared" si="26"/>
        <v>0</v>
      </c>
      <c r="Q303" s="218"/>
      <c r="R303" s="146"/>
      <c r="S303" s="209">
        <f t="shared" si="25"/>
        <v>0</v>
      </c>
      <c r="T303" s="273"/>
      <c r="U303" s="194"/>
      <c r="V303" s="246"/>
      <c r="X303" s="54" t="str">
        <f t="shared" si="22"/>
        <v/>
      </c>
      <c r="Z303" s="54" t="str">
        <f t="shared" si="23"/>
        <v/>
      </c>
      <c r="AA303" s="54" t="str">
        <f t="shared" si="24"/>
        <v xml:space="preserve"> Rate</v>
      </c>
    </row>
    <row r="304" spans="2:27" ht="14.65" customHeight="1" x14ac:dyDescent="0.25">
      <c r="B304" s="145">
        <v>295</v>
      </c>
      <c r="C304" s="141"/>
      <c r="D304" s="61"/>
      <c r="E304" s="61"/>
      <c r="F304" s="141"/>
      <c r="G304" s="66"/>
      <c r="H304" s="62"/>
      <c r="I304" s="63" t="str">
        <f>IFERROR(VLOOKUP(H304,Lists!B:C,2,FALSE),"")</f>
        <v/>
      </c>
      <c r="J304" s="61"/>
      <c r="K304" s="62"/>
      <c r="L304" s="80" t="str">
        <f>IFERROR(INDEX('LTSS Rates'!$C$4:$C$222,MATCH('Claims Summary'!X304,'LTSS Rates'!$A$4:$A$222,0)),"")</f>
        <v/>
      </c>
      <c r="M304" s="63" t="str">
        <f>IFERROR(VLOOKUP(Z304,'LTSS Rates'!A:B,2,FALSE),"")</f>
        <v/>
      </c>
      <c r="N304" s="61"/>
      <c r="O304" s="116">
        <f>IFERROR(INDEX('LTSS Rates'!$A$3:$E$223,MATCH(Z304,'LTSS Rates'!$A$3:$A$223,0),MATCH(AA304,'LTSS Rates'!$A$3:$E$3,0)),0)</f>
        <v>0</v>
      </c>
      <c r="P304" s="64">
        <f t="shared" si="26"/>
        <v>0</v>
      </c>
      <c r="Q304" s="218"/>
      <c r="R304" s="146"/>
      <c r="S304" s="209">
        <f t="shared" si="25"/>
        <v>0</v>
      </c>
      <c r="T304" s="273"/>
      <c r="U304" s="194"/>
      <c r="V304" s="246"/>
      <c r="X304" s="54" t="str">
        <f t="shared" si="22"/>
        <v/>
      </c>
      <c r="Z304" s="54" t="str">
        <f t="shared" si="23"/>
        <v/>
      </c>
      <c r="AA304" s="54" t="str">
        <f t="shared" si="24"/>
        <v xml:space="preserve"> Rate</v>
      </c>
    </row>
    <row r="305" spans="2:27" ht="14.65" customHeight="1" x14ac:dyDescent="0.25">
      <c r="B305" s="145">
        <v>296</v>
      </c>
      <c r="C305" s="141"/>
      <c r="D305" s="61"/>
      <c r="E305" s="61"/>
      <c r="F305" s="141"/>
      <c r="G305" s="66"/>
      <c r="H305" s="62"/>
      <c r="I305" s="63" t="str">
        <f>IFERROR(VLOOKUP(H305,Lists!B:C,2,FALSE),"")</f>
        <v/>
      </c>
      <c r="J305" s="61"/>
      <c r="K305" s="62"/>
      <c r="L305" s="80" t="str">
        <f>IFERROR(INDEX('LTSS Rates'!$C$4:$C$222,MATCH('Claims Summary'!X305,'LTSS Rates'!$A$4:$A$222,0)),"")</f>
        <v/>
      </c>
      <c r="M305" s="63" t="str">
        <f>IFERROR(VLOOKUP(Z305,'LTSS Rates'!A:B,2,FALSE),"")</f>
        <v/>
      </c>
      <c r="N305" s="61"/>
      <c r="O305" s="116">
        <f>IFERROR(INDEX('LTSS Rates'!$A$3:$E$223,MATCH(Z305,'LTSS Rates'!$A$3:$A$223,0),MATCH(AA305,'LTSS Rates'!$A$3:$E$3,0)),0)</f>
        <v>0</v>
      </c>
      <c r="P305" s="64">
        <f t="shared" si="26"/>
        <v>0</v>
      </c>
      <c r="Q305" s="218"/>
      <c r="R305" s="146"/>
      <c r="S305" s="209">
        <f t="shared" si="25"/>
        <v>0</v>
      </c>
      <c r="T305" s="273"/>
      <c r="U305" s="194"/>
      <c r="V305" s="246"/>
      <c r="X305" s="54" t="str">
        <f t="shared" si="22"/>
        <v/>
      </c>
      <c r="Z305" s="54" t="str">
        <f t="shared" si="23"/>
        <v/>
      </c>
      <c r="AA305" s="54" t="str">
        <f t="shared" si="24"/>
        <v xml:space="preserve"> Rate</v>
      </c>
    </row>
    <row r="306" spans="2:27" ht="14.65" customHeight="1" x14ac:dyDescent="0.25">
      <c r="B306" s="145">
        <v>297</v>
      </c>
      <c r="C306" s="141"/>
      <c r="D306" s="61"/>
      <c r="E306" s="61"/>
      <c r="F306" s="141"/>
      <c r="G306" s="66"/>
      <c r="H306" s="62"/>
      <c r="I306" s="63" t="str">
        <f>IFERROR(VLOOKUP(H306,Lists!B:C,2,FALSE),"")</f>
        <v/>
      </c>
      <c r="J306" s="61"/>
      <c r="K306" s="62"/>
      <c r="L306" s="80" t="str">
        <f>IFERROR(INDEX('LTSS Rates'!$C$4:$C$222,MATCH('Claims Summary'!X306,'LTSS Rates'!$A$4:$A$222,0)),"")</f>
        <v/>
      </c>
      <c r="M306" s="63" t="str">
        <f>IFERROR(VLOOKUP(Z306,'LTSS Rates'!A:B,2,FALSE),"")</f>
        <v/>
      </c>
      <c r="N306" s="61"/>
      <c r="O306" s="116">
        <f>IFERROR(INDEX('LTSS Rates'!$A$3:$E$223,MATCH(Z306,'LTSS Rates'!$A$3:$A$223,0),MATCH(AA306,'LTSS Rates'!$A$3:$E$3,0)),0)</f>
        <v>0</v>
      </c>
      <c r="P306" s="64">
        <f t="shared" si="26"/>
        <v>0</v>
      </c>
      <c r="Q306" s="218"/>
      <c r="R306" s="146"/>
      <c r="S306" s="209">
        <f t="shared" si="25"/>
        <v>0</v>
      </c>
      <c r="T306" s="273"/>
      <c r="U306" s="194"/>
      <c r="V306" s="246"/>
      <c r="X306" s="54" t="str">
        <f t="shared" si="22"/>
        <v/>
      </c>
      <c r="Z306" s="54" t="str">
        <f t="shared" si="23"/>
        <v/>
      </c>
      <c r="AA306" s="54" t="str">
        <f t="shared" si="24"/>
        <v xml:space="preserve"> Rate</v>
      </c>
    </row>
    <row r="307" spans="2:27" ht="14.65" customHeight="1" x14ac:dyDescent="0.25">
      <c r="B307" s="145">
        <v>298</v>
      </c>
      <c r="C307" s="141"/>
      <c r="D307" s="61"/>
      <c r="E307" s="61"/>
      <c r="F307" s="141"/>
      <c r="G307" s="66"/>
      <c r="H307" s="62"/>
      <c r="I307" s="63" t="str">
        <f>IFERROR(VLOOKUP(H307,Lists!B:C,2,FALSE),"")</f>
        <v/>
      </c>
      <c r="J307" s="61"/>
      <c r="K307" s="62"/>
      <c r="L307" s="80" t="str">
        <f>IFERROR(INDEX('LTSS Rates'!$C$4:$C$222,MATCH('Claims Summary'!X307,'LTSS Rates'!$A$4:$A$222,0)),"")</f>
        <v/>
      </c>
      <c r="M307" s="63" t="str">
        <f>IFERROR(VLOOKUP(Z307,'LTSS Rates'!A:B,2,FALSE),"")</f>
        <v/>
      </c>
      <c r="N307" s="61"/>
      <c r="O307" s="116">
        <f>IFERROR(INDEX('LTSS Rates'!$A$3:$E$223,MATCH(Z307,'LTSS Rates'!$A$3:$A$223,0),MATCH(AA307,'LTSS Rates'!$A$3:$E$3,0)),0)</f>
        <v>0</v>
      </c>
      <c r="P307" s="64">
        <f t="shared" si="26"/>
        <v>0</v>
      </c>
      <c r="Q307" s="218"/>
      <c r="R307" s="146"/>
      <c r="S307" s="209">
        <f t="shared" si="25"/>
        <v>0</v>
      </c>
      <c r="T307" s="273"/>
      <c r="U307" s="194"/>
      <c r="V307" s="246"/>
      <c r="X307" s="54" t="str">
        <f t="shared" si="22"/>
        <v/>
      </c>
      <c r="Z307" s="54" t="str">
        <f t="shared" si="23"/>
        <v/>
      </c>
      <c r="AA307" s="54" t="str">
        <f t="shared" si="24"/>
        <v xml:space="preserve"> Rate</v>
      </c>
    </row>
    <row r="308" spans="2:27" ht="14.65" customHeight="1" x14ac:dyDescent="0.25">
      <c r="B308" s="145">
        <v>299</v>
      </c>
      <c r="C308" s="141"/>
      <c r="D308" s="61"/>
      <c r="E308" s="61"/>
      <c r="F308" s="141"/>
      <c r="G308" s="66"/>
      <c r="H308" s="62"/>
      <c r="I308" s="63" t="str">
        <f>IFERROR(VLOOKUP(H308,Lists!B:C,2,FALSE),"")</f>
        <v/>
      </c>
      <c r="J308" s="61"/>
      <c r="K308" s="62"/>
      <c r="L308" s="80" t="str">
        <f>IFERROR(INDEX('LTSS Rates'!$C$4:$C$222,MATCH('Claims Summary'!X308,'LTSS Rates'!$A$4:$A$222,0)),"")</f>
        <v/>
      </c>
      <c r="M308" s="63" t="str">
        <f>IFERROR(VLOOKUP(Z308,'LTSS Rates'!A:B,2,FALSE),"")</f>
        <v/>
      </c>
      <c r="N308" s="61"/>
      <c r="O308" s="116">
        <f>IFERROR(INDEX('LTSS Rates'!$A$3:$E$223,MATCH(Z308,'LTSS Rates'!$A$3:$A$223,0),MATCH(AA308,'LTSS Rates'!$A$3:$E$3,0)),0)</f>
        <v>0</v>
      </c>
      <c r="P308" s="64">
        <f t="shared" si="26"/>
        <v>0</v>
      </c>
      <c r="Q308" s="218"/>
      <c r="R308" s="146"/>
      <c r="S308" s="209">
        <f t="shared" si="25"/>
        <v>0</v>
      </c>
      <c r="T308" s="273"/>
      <c r="U308" s="194"/>
      <c r="V308" s="246"/>
      <c r="X308" s="54" t="str">
        <f t="shared" si="22"/>
        <v/>
      </c>
      <c r="Z308" s="54" t="str">
        <f t="shared" si="23"/>
        <v/>
      </c>
      <c r="AA308" s="54" t="str">
        <f t="shared" si="24"/>
        <v xml:space="preserve"> Rate</v>
      </c>
    </row>
    <row r="309" spans="2:27" ht="14.65" customHeight="1" x14ac:dyDescent="0.25">
      <c r="B309" s="145">
        <v>300</v>
      </c>
      <c r="C309" s="141"/>
      <c r="D309" s="61"/>
      <c r="E309" s="61"/>
      <c r="F309" s="141"/>
      <c r="G309" s="66"/>
      <c r="H309" s="62"/>
      <c r="I309" s="63" t="str">
        <f>IFERROR(VLOOKUP(H309,Lists!B:C,2,FALSE),"")</f>
        <v/>
      </c>
      <c r="J309" s="61"/>
      <c r="K309" s="62"/>
      <c r="L309" s="80" t="str">
        <f>IFERROR(INDEX('LTSS Rates'!$C$4:$C$222,MATCH('Claims Summary'!X309,'LTSS Rates'!$A$4:$A$222,0)),"")</f>
        <v/>
      </c>
      <c r="M309" s="63" t="str">
        <f>IFERROR(VLOOKUP(Z309,'LTSS Rates'!A:B,2,FALSE),"")</f>
        <v/>
      </c>
      <c r="N309" s="61"/>
      <c r="O309" s="116">
        <f>IFERROR(INDEX('LTSS Rates'!$A$3:$E$223,MATCH(Z309,'LTSS Rates'!$A$3:$A$223,0),MATCH(AA309,'LTSS Rates'!$A$3:$E$3,0)),0)</f>
        <v>0</v>
      </c>
      <c r="P309" s="64">
        <f t="shared" si="26"/>
        <v>0</v>
      </c>
      <c r="Q309" s="218"/>
      <c r="R309" s="146"/>
      <c r="S309" s="209">
        <f t="shared" si="25"/>
        <v>0</v>
      </c>
      <c r="T309" s="273"/>
      <c r="U309" s="194"/>
      <c r="V309" s="246"/>
      <c r="X309" s="54" t="str">
        <f t="shared" si="22"/>
        <v/>
      </c>
      <c r="Z309" s="54" t="str">
        <f t="shared" si="23"/>
        <v/>
      </c>
      <c r="AA309" s="54" t="str">
        <f t="shared" si="24"/>
        <v xml:space="preserve"> Rate</v>
      </c>
    </row>
  </sheetData>
  <sheetProtection algorithmName="SHA-512" hashValue="PRJilWF2ckMAt3xPSLfCHZK1gTpRjcr7ANIgBCAPLT3qyHKNrbUj3HmCyCGoGjffkcOQeHLy4fet2qP7NyaxSQ==" saltValue="D7ItvDyFYdRtLxELvcW1iw==" spinCount="100000" sheet="1" selectLockedCells="1"/>
  <mergeCells count="3">
    <mergeCell ref="D4:F4"/>
    <mergeCell ref="U8:V8"/>
    <mergeCell ref="R8:T8"/>
  </mergeCells>
  <phoneticPr fontId="4" type="noConversion"/>
  <conditionalFormatting sqref="L1:L1048576">
    <cfRule type="cellIs" dxfId="1" priority="2" operator="equal">
      <formula>0</formula>
    </cfRule>
  </conditionalFormatting>
  <conditionalFormatting sqref="P11:Q309">
    <cfRule type="expression" priority="1">
      <formula>"IF(q10,Denied,0)"</formula>
    </cfRule>
  </conditionalFormatting>
  <dataValidations count="6">
    <dataValidation type="date" operator="greaterThanOrEqual" allowBlank="1" showInputMessage="1" showErrorMessage="1" errorTitle="Date error" error="Date must be on or after 1/19/21." sqref="G310:G1048576 G1:G9" xr:uid="{00000000-0002-0000-0200-000000000000}">
      <formula1>44215</formula1>
    </dataValidation>
    <dataValidation type="date" operator="greaterThanOrEqual" allowBlank="1" showInputMessage="1" showErrorMessage="1" errorTitle="Date error" error="Date must be on or after 7/01/21." sqref="G10:G309" xr:uid="{00000000-0002-0000-0200-000001000000}">
      <formula1>44378</formula1>
    </dataValidation>
    <dataValidation type="textLength" operator="equal" allowBlank="1" showInputMessage="1" showErrorMessage="1" errorTitle="Input error" error="Provider number is a 9 digit number." sqref="C1:C1048576" xr:uid="{00000000-0002-0000-0200-000002000000}">
      <formula1>9</formula1>
    </dataValidation>
    <dataValidation type="textLength" operator="equal" allowBlank="1" showInputMessage="1" showErrorMessage="1" errorTitle="Input error" error="MA# must be 11 digits." sqref="F1:F1048576" xr:uid="{00000000-0002-0000-0200-000003000000}">
      <formula1>11</formula1>
    </dataValidation>
    <dataValidation type="list" allowBlank="1" showInputMessage="1" showErrorMessage="1" sqref="U10:U309" xr:uid="{00000000-0002-0000-0200-000004000000}">
      <formula1>$AD$10:$AD$11</formula1>
    </dataValidation>
    <dataValidation type="list" allowBlank="1" showInputMessage="1" showErrorMessage="1" sqref="Q10:Q309" xr:uid="{6F2540AA-EDE5-4AFE-88B5-2F3435D594E6}">
      <formula1>$AG$10:$AG$24</formula1>
    </dataValidation>
  </dataValidations>
  <pageMargins left="0.7" right="0.7" top="0.75" bottom="0.75" header="0.3" footer="0.3"/>
  <pageSetup scale="4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Lists!$B$3:$B$26</xm:f>
          </x14:formula1>
          <xm:sqref>H10:H309</xm:sqref>
        </x14:dataValidation>
        <x14:dataValidation type="list" allowBlank="1" showInputMessage="1" showErrorMessage="1" xr:uid="{00000000-0002-0000-0200-000007000000}">
          <x14:formula1>
            <xm:f>Lists!$E$3:$E$6</xm:f>
          </x14:formula1>
          <xm:sqref>J10:J309</xm:sqref>
        </x14:dataValidation>
        <x14:dataValidation type="list" allowBlank="1" showInputMessage="1" showErrorMessage="1" xr:uid="{00000000-0002-0000-0200-000008000000}">
          <x14:formula1>
            <xm:f>Lists!$I$3:$I$72</xm:f>
          </x14:formula1>
          <xm:sqref>K10:K309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11"/>
  <sheetViews>
    <sheetView workbookViewId="0">
      <selection activeCell="M12" sqref="M12:M13"/>
    </sheetView>
  </sheetViews>
  <sheetFormatPr defaultRowHeight="15.75" x14ac:dyDescent="0.25"/>
  <cols>
    <col min="1" max="1" width="2" customWidth="1"/>
    <col min="2" max="2" width="5.7109375" customWidth="1"/>
    <col min="3" max="3" width="16.28515625" style="12" customWidth="1"/>
    <col min="4" max="4" width="25" customWidth="1"/>
    <col min="5" max="5" width="22.28515625" customWidth="1"/>
    <col min="6" max="6" width="21.7109375" customWidth="1"/>
    <col min="7" max="7" width="17.5703125" customWidth="1"/>
    <col min="8" max="8" width="15.7109375" style="27" customWidth="1"/>
    <col min="9" max="9" width="54" customWidth="1"/>
    <col min="10" max="10" width="12.28515625" style="27" customWidth="1"/>
    <col min="11" max="11" width="14.85546875" style="27" customWidth="1"/>
    <col min="12" max="12" width="15.28515625" style="12" customWidth="1"/>
    <col min="13" max="13" width="76.85546875" style="155" customWidth="1"/>
    <col min="14" max="14" width="14.5703125" style="54" customWidth="1"/>
    <col min="15" max="15" width="17.28515625" style="54" customWidth="1"/>
    <col min="16" max="16" width="25.28515625" style="54" customWidth="1"/>
    <col min="17" max="17" width="15.140625" style="27" customWidth="1"/>
    <col min="18" max="18" width="43.5703125" style="155" customWidth="1"/>
    <col min="19" max="20" width="17.7109375" style="150" hidden="1" customWidth="1"/>
    <col min="21" max="22" width="8.85546875" hidden="1" customWidth="1"/>
    <col min="23" max="23" width="9.85546875" hidden="1" customWidth="1"/>
    <col min="24" max="24" width="17" hidden="1" customWidth="1"/>
    <col min="25" max="25" width="24.42578125" hidden="1" customWidth="1"/>
    <col min="26" max="26" width="20.85546875" hidden="1" customWidth="1"/>
    <col min="27" max="30" width="8.85546875" hidden="1" customWidth="1"/>
    <col min="31" max="31" width="12.85546875" hidden="1" customWidth="1"/>
    <col min="32" max="32" width="9.140625" hidden="1" customWidth="1"/>
    <col min="33" max="33" width="75.140625" hidden="1" customWidth="1"/>
  </cols>
  <sheetData>
    <row r="1" spans="1:35" x14ac:dyDescent="0.25">
      <c r="B1" s="48" t="s">
        <v>769</v>
      </c>
    </row>
    <row r="2" spans="1:35" x14ac:dyDescent="0.25">
      <c r="N2" s="57"/>
    </row>
    <row r="3" spans="1:35" x14ac:dyDescent="0.25">
      <c r="N3" s="57"/>
      <c r="W3" t="s">
        <v>893</v>
      </c>
    </row>
    <row r="4" spans="1:35" x14ac:dyDescent="0.25">
      <c r="B4" s="50" t="s">
        <v>390</v>
      </c>
      <c r="D4" s="234"/>
      <c r="E4" s="234"/>
      <c r="F4" s="234"/>
      <c r="K4" s="271"/>
      <c r="L4" s="275"/>
      <c r="M4" s="256"/>
      <c r="N4" s="191" t="s">
        <v>891</v>
      </c>
      <c r="O4" s="192">
        <f>SUM(O10:O209)</f>
        <v>0</v>
      </c>
      <c r="Q4" s="188"/>
      <c r="R4" s="260"/>
      <c r="S4" s="188"/>
      <c r="T4" s="188"/>
      <c r="W4" t="s">
        <v>886</v>
      </c>
    </row>
    <row r="5" spans="1:35" ht="16.5" thickBot="1" x14ac:dyDescent="0.3">
      <c r="B5" s="76" t="s">
        <v>484</v>
      </c>
      <c r="D5" s="207"/>
      <c r="E5" s="51"/>
      <c r="F5" s="51"/>
      <c r="K5" s="271"/>
      <c r="L5" s="216"/>
      <c r="M5" s="257"/>
      <c r="N5" s="191" t="s">
        <v>892</v>
      </c>
      <c r="O5" s="211">
        <f>SUMIF(Q10:Q209,"Denied",O10:O209)</f>
        <v>0</v>
      </c>
    </row>
    <row r="6" spans="1:35" ht="16.5" thickBot="1" x14ac:dyDescent="0.3">
      <c r="K6" s="272"/>
      <c r="L6" s="216"/>
      <c r="M6" s="258"/>
      <c r="N6" s="196" t="s">
        <v>890</v>
      </c>
      <c r="O6" s="212">
        <f>SUMIF(Q10:Q209,"Approved ",O10:O209)</f>
        <v>0</v>
      </c>
    </row>
    <row r="7" spans="1:35" x14ac:dyDescent="0.25">
      <c r="B7" s="81" t="s">
        <v>239</v>
      </c>
      <c r="N7" s="57"/>
    </row>
    <row r="8" spans="1:35" s="262" customFormat="1" x14ac:dyDescent="0.25">
      <c r="C8" s="263"/>
      <c r="H8" s="264"/>
      <c r="J8" s="264"/>
      <c r="K8" s="264"/>
      <c r="L8" s="263"/>
      <c r="M8" s="265"/>
      <c r="N8" s="249" t="s">
        <v>947</v>
      </c>
      <c r="O8" s="249"/>
      <c r="P8" s="249"/>
      <c r="Q8" s="266" t="s">
        <v>894</v>
      </c>
      <c r="R8" s="267"/>
    </row>
    <row r="9" spans="1:35" s="53" customFormat="1" ht="49.15" customHeight="1" x14ac:dyDescent="0.25">
      <c r="A9" s="114"/>
      <c r="B9" s="60" t="s">
        <v>192</v>
      </c>
      <c r="C9" s="60" t="s">
        <v>214</v>
      </c>
      <c r="D9" s="60" t="s">
        <v>391</v>
      </c>
      <c r="E9" s="60" t="s">
        <v>392</v>
      </c>
      <c r="F9" s="60" t="s">
        <v>393</v>
      </c>
      <c r="G9" s="60" t="s">
        <v>394</v>
      </c>
      <c r="H9" s="60" t="s">
        <v>881</v>
      </c>
      <c r="I9" s="60" t="s">
        <v>163</v>
      </c>
      <c r="J9" s="79" t="s">
        <v>186</v>
      </c>
      <c r="K9" s="113" t="s">
        <v>302</v>
      </c>
      <c r="L9" s="60" t="s">
        <v>743</v>
      </c>
      <c r="M9" s="60" t="s">
        <v>961</v>
      </c>
      <c r="N9" s="253" t="s">
        <v>948</v>
      </c>
      <c r="O9" s="210" t="s">
        <v>949</v>
      </c>
      <c r="P9" s="274" t="s">
        <v>950</v>
      </c>
      <c r="Q9" s="254" t="s">
        <v>888</v>
      </c>
      <c r="R9" s="254" t="s">
        <v>889</v>
      </c>
      <c r="S9" s="60"/>
      <c r="T9" s="60"/>
      <c r="U9" s="114"/>
      <c r="V9" s="251"/>
      <c r="W9" s="251"/>
      <c r="X9" s="268"/>
      <c r="Y9" s="255" t="s">
        <v>211</v>
      </c>
      <c r="Z9" s="269" t="s">
        <v>183</v>
      </c>
      <c r="AA9" s="270"/>
      <c r="AB9" s="270"/>
      <c r="AC9" s="270"/>
      <c r="AD9" s="252"/>
      <c r="AE9" s="252"/>
      <c r="AF9" s="252"/>
      <c r="AG9" s="252"/>
      <c r="AH9" s="252"/>
      <c r="AI9" s="252"/>
    </row>
    <row r="10" spans="1:35" s="52" customFormat="1" ht="15" customHeight="1" x14ac:dyDescent="0.25">
      <c r="A10" s="49"/>
      <c r="B10" s="145">
        <v>1</v>
      </c>
      <c r="C10" s="141"/>
      <c r="D10" s="61"/>
      <c r="E10" s="61"/>
      <c r="F10" s="141"/>
      <c r="G10" s="66"/>
      <c r="H10" s="61"/>
      <c r="I10" s="62"/>
      <c r="J10" s="63" t="str">
        <f>IFERROR(INDEX('LTSS Rates'!$C$4:$C$222,MATCH('UPL Claims'!W10,'LTSS Rates'!$A$4:$A$222,0)),"")</f>
        <v/>
      </c>
      <c r="K10" s="63" t="str">
        <f>IFERROR(VLOOKUP(Y10,'LTSS Rates'!A:B,2,FALSE),"")</f>
        <v/>
      </c>
      <c r="L10" s="276"/>
      <c r="M10" s="259"/>
      <c r="N10" s="146"/>
      <c r="O10" s="208">
        <f>L10-N10</f>
        <v>0</v>
      </c>
      <c r="P10" s="273"/>
      <c r="Q10" s="195"/>
      <c r="R10" s="261"/>
      <c r="S10" s="189"/>
      <c r="T10" s="189"/>
      <c r="U10" s="57"/>
      <c r="V10" s="57"/>
      <c r="W10" s="112" t="str">
        <f t="shared" ref="W10" si="0">CONCATENATE(I10,H10)</f>
        <v/>
      </c>
      <c r="X10" s="112"/>
      <c r="Y10" s="112" t="str">
        <f t="shared" ref="Y10:Y41" si="1">IF(G10="State Funded",CONCATENATE(I10,"CP"),CONCATENATE(I10,H10))</f>
        <v/>
      </c>
      <c r="Z10" s="111" t="e">
        <f>CONCATENATE(#REF!," ","Rate")</f>
        <v>#REF!</v>
      </c>
      <c r="AG10" s="214" t="s">
        <v>969</v>
      </c>
    </row>
    <row r="11" spans="1:35" x14ac:dyDescent="0.25">
      <c r="B11" s="145">
        <v>2</v>
      </c>
      <c r="C11" s="147"/>
      <c r="D11" s="62"/>
      <c r="E11" s="62"/>
      <c r="F11" s="147"/>
      <c r="G11" s="62"/>
      <c r="H11" s="61"/>
      <c r="I11" s="62"/>
      <c r="J11" s="149" t="str">
        <f>IFERROR(INDEX('LTSS Rates'!$C$4:$C$222,MATCH('UPL Claims'!W11,'LTSS Rates'!$A$4:$A$222,0)),"")</f>
        <v/>
      </c>
      <c r="K11" s="149" t="str">
        <f>IFERROR(VLOOKUP(Y11,'LTSS Rates'!A:B,2,FALSE),"")</f>
        <v/>
      </c>
      <c r="L11" s="276"/>
      <c r="M11" s="259"/>
      <c r="N11" s="146"/>
      <c r="O11" s="208">
        <f t="shared" ref="O11:O74" si="2">L11-N11</f>
        <v>0</v>
      </c>
      <c r="P11" s="273"/>
      <c r="Q11" s="195"/>
      <c r="R11" s="261"/>
      <c r="S11" s="190"/>
      <c r="T11" s="190"/>
      <c r="W11" t="str">
        <f t="shared" ref="W11:W74" si="3">CONCATENATE(I11,H11)</f>
        <v/>
      </c>
      <c r="Y11" t="str">
        <f t="shared" si="1"/>
        <v/>
      </c>
      <c r="Z11" t="e">
        <f>CONCATENATE(#REF!," ","Rate")</f>
        <v>#REF!</v>
      </c>
      <c r="AG11" s="214" t="s">
        <v>973</v>
      </c>
    </row>
    <row r="12" spans="1:35" x14ac:dyDescent="0.25">
      <c r="B12" s="145">
        <v>3</v>
      </c>
      <c r="C12" s="147"/>
      <c r="D12" s="62"/>
      <c r="E12" s="62"/>
      <c r="F12" s="147"/>
      <c r="G12" s="148"/>
      <c r="H12" s="61"/>
      <c r="I12" s="62"/>
      <c r="J12" s="149" t="str">
        <f>IFERROR(INDEX('LTSS Rates'!$C$4:$C$222,MATCH('UPL Claims'!W12,'LTSS Rates'!$A$4:$A$222,0)),"")</f>
        <v/>
      </c>
      <c r="K12" s="149" t="str">
        <f>IFERROR(VLOOKUP(Y12,'LTSS Rates'!A:B,2,FALSE),"")</f>
        <v/>
      </c>
      <c r="L12" s="276"/>
      <c r="M12" s="259"/>
      <c r="N12" s="146"/>
      <c r="O12" s="208">
        <f t="shared" si="2"/>
        <v>0</v>
      </c>
      <c r="P12" s="273"/>
      <c r="Q12" s="195"/>
      <c r="R12" s="261"/>
      <c r="S12" s="190"/>
      <c r="T12" s="190"/>
      <c r="W12" t="str">
        <f t="shared" si="3"/>
        <v/>
      </c>
      <c r="Y12" t="str">
        <f t="shared" si="1"/>
        <v/>
      </c>
      <c r="Z12" t="e">
        <f>CONCATENATE(#REF!," ","Rate")</f>
        <v>#REF!</v>
      </c>
      <c r="AG12" s="214" t="s">
        <v>962</v>
      </c>
    </row>
    <row r="13" spans="1:35" x14ac:dyDescent="0.25">
      <c r="B13" s="145">
        <v>4</v>
      </c>
      <c r="C13" s="147"/>
      <c r="D13" s="62"/>
      <c r="E13" s="62"/>
      <c r="F13" s="147"/>
      <c r="G13" s="62"/>
      <c r="H13" s="61"/>
      <c r="I13" s="62"/>
      <c r="J13" s="149" t="str">
        <f>IFERROR(INDEX('LTSS Rates'!$C$4:$C$222,MATCH('UPL Claims'!W13,'LTSS Rates'!$A$4:$A$222,0)),"")</f>
        <v/>
      </c>
      <c r="K13" s="149" t="str">
        <f>IFERROR(VLOOKUP(Y13,'LTSS Rates'!A:B,2,FALSE),"")</f>
        <v/>
      </c>
      <c r="L13" s="276"/>
      <c r="M13" s="259"/>
      <c r="N13" s="146"/>
      <c r="O13" s="208">
        <f t="shared" si="2"/>
        <v>0</v>
      </c>
      <c r="P13" s="273"/>
      <c r="Q13" s="195"/>
      <c r="R13" s="261"/>
      <c r="S13" s="190"/>
      <c r="T13" s="190"/>
      <c r="W13" t="str">
        <f t="shared" si="3"/>
        <v/>
      </c>
      <c r="Y13" t="str">
        <f t="shared" si="1"/>
        <v/>
      </c>
      <c r="Z13" t="e">
        <f>CONCATENATE(#REF!," ","Rate")</f>
        <v>#REF!</v>
      </c>
      <c r="AG13" s="214" t="s">
        <v>963</v>
      </c>
    </row>
    <row r="14" spans="1:35" x14ac:dyDescent="0.25">
      <c r="B14" s="145">
        <v>5</v>
      </c>
      <c r="C14" s="147"/>
      <c r="D14" s="62"/>
      <c r="E14" s="62"/>
      <c r="F14" s="147"/>
      <c r="G14" s="62"/>
      <c r="H14" s="61"/>
      <c r="I14" s="62"/>
      <c r="J14" s="149" t="str">
        <f>IFERROR(INDEX('LTSS Rates'!$C$4:$C$222,MATCH('UPL Claims'!W14,'LTSS Rates'!$A$4:$A$222,0)),"")</f>
        <v/>
      </c>
      <c r="K14" s="149" t="str">
        <f>IFERROR(VLOOKUP(Y14,'LTSS Rates'!A:B,2,FALSE),"")</f>
        <v/>
      </c>
      <c r="L14" s="276"/>
      <c r="M14" s="259"/>
      <c r="N14" s="146"/>
      <c r="O14" s="208">
        <f t="shared" si="2"/>
        <v>0</v>
      </c>
      <c r="P14" s="273"/>
      <c r="Q14" s="195"/>
      <c r="R14" s="261"/>
      <c r="S14" s="190"/>
      <c r="T14" s="190"/>
      <c r="W14" t="str">
        <f t="shared" si="3"/>
        <v/>
      </c>
      <c r="Y14" t="str">
        <f t="shared" si="1"/>
        <v/>
      </c>
      <c r="Z14" t="e">
        <f>CONCATENATE(#REF!," ","Rate")</f>
        <v>#REF!</v>
      </c>
      <c r="AG14" s="214" t="s">
        <v>964</v>
      </c>
    </row>
    <row r="15" spans="1:35" x14ac:dyDescent="0.25">
      <c r="B15" s="145">
        <v>6</v>
      </c>
      <c r="C15" s="147"/>
      <c r="D15" s="62"/>
      <c r="E15" s="62"/>
      <c r="F15" s="147"/>
      <c r="G15" s="62"/>
      <c r="H15" s="61"/>
      <c r="I15" s="62"/>
      <c r="J15" s="149" t="str">
        <f>IFERROR(INDEX('LTSS Rates'!$C$4:$C$222,MATCH('UPL Claims'!W15,'LTSS Rates'!$A$4:$A$222,0)),"")</f>
        <v/>
      </c>
      <c r="K15" s="149" t="str">
        <f>IFERROR(VLOOKUP(Y15,'LTSS Rates'!A:B,2,FALSE),"")</f>
        <v/>
      </c>
      <c r="L15" s="276"/>
      <c r="M15" s="259"/>
      <c r="N15" s="146"/>
      <c r="O15" s="208">
        <f t="shared" si="2"/>
        <v>0</v>
      </c>
      <c r="P15" s="273"/>
      <c r="Q15" s="195"/>
      <c r="R15" s="261"/>
      <c r="S15" s="190"/>
      <c r="T15" s="190"/>
      <c r="W15" t="str">
        <f t="shared" si="3"/>
        <v/>
      </c>
      <c r="Y15" t="str">
        <f t="shared" si="1"/>
        <v/>
      </c>
      <c r="Z15" t="e">
        <f>CONCATENATE(#REF!," ","Rate")</f>
        <v>#REF!</v>
      </c>
      <c r="AG15" s="214" t="s">
        <v>965</v>
      </c>
    </row>
    <row r="16" spans="1:35" x14ac:dyDescent="0.25">
      <c r="B16" s="145">
        <v>7</v>
      </c>
      <c r="C16" s="147"/>
      <c r="D16" s="62"/>
      <c r="E16" s="62"/>
      <c r="F16" s="147"/>
      <c r="G16" s="62"/>
      <c r="H16" s="61"/>
      <c r="I16" s="62"/>
      <c r="J16" s="149" t="str">
        <f>IFERROR(INDEX('LTSS Rates'!$C$4:$C$222,MATCH('UPL Claims'!W16,'LTSS Rates'!$A$4:$A$222,0)),"")</f>
        <v/>
      </c>
      <c r="K16" s="149" t="str">
        <f>IFERROR(VLOOKUP(Y16,'LTSS Rates'!A:B,2,FALSE),"")</f>
        <v/>
      </c>
      <c r="L16" s="276"/>
      <c r="M16" s="259"/>
      <c r="N16" s="146"/>
      <c r="O16" s="208">
        <f t="shared" si="2"/>
        <v>0</v>
      </c>
      <c r="P16" s="273"/>
      <c r="Q16" s="195"/>
      <c r="R16" s="261"/>
      <c r="S16" s="190"/>
      <c r="T16" s="190"/>
      <c r="W16" t="str">
        <f t="shared" si="3"/>
        <v/>
      </c>
      <c r="Y16" t="str">
        <f t="shared" si="1"/>
        <v/>
      </c>
      <c r="Z16" t="e">
        <f>CONCATENATE(#REF!," ","Rate")</f>
        <v>#REF!</v>
      </c>
      <c r="AG16" s="214" t="s">
        <v>966</v>
      </c>
    </row>
    <row r="17" spans="2:33" x14ac:dyDescent="0.25">
      <c r="B17" s="145">
        <v>8</v>
      </c>
      <c r="C17" s="147"/>
      <c r="D17" s="62"/>
      <c r="E17" s="62"/>
      <c r="F17" s="147"/>
      <c r="G17" s="62"/>
      <c r="H17" s="61"/>
      <c r="I17" s="62"/>
      <c r="J17" s="149" t="str">
        <f>IFERROR(INDEX('LTSS Rates'!$C$4:$C$222,MATCH('UPL Claims'!W17,'LTSS Rates'!$A$4:$A$222,0)),"")</f>
        <v/>
      </c>
      <c r="K17" s="149" t="str">
        <f>IFERROR(VLOOKUP(Y17,'LTSS Rates'!A:B,2,FALSE),"")</f>
        <v/>
      </c>
      <c r="L17" s="276"/>
      <c r="M17" s="259"/>
      <c r="N17" s="146"/>
      <c r="O17" s="208">
        <f t="shared" si="2"/>
        <v>0</v>
      </c>
      <c r="P17" s="273"/>
      <c r="Q17" s="195"/>
      <c r="R17" s="261"/>
      <c r="S17" s="190"/>
      <c r="T17" s="190"/>
      <c r="W17" t="str">
        <f t="shared" si="3"/>
        <v/>
      </c>
      <c r="Y17" t="str">
        <f t="shared" si="1"/>
        <v/>
      </c>
      <c r="Z17" t="e">
        <f>CONCATENATE(#REF!," ","Rate")</f>
        <v>#REF!</v>
      </c>
      <c r="AG17" s="214" t="s">
        <v>967</v>
      </c>
    </row>
    <row r="18" spans="2:33" x14ac:dyDescent="0.25">
      <c r="B18" s="145">
        <v>9</v>
      </c>
      <c r="C18" s="147"/>
      <c r="D18" s="62"/>
      <c r="E18" s="62"/>
      <c r="F18" s="147"/>
      <c r="G18" s="62"/>
      <c r="H18" s="61"/>
      <c r="I18" s="62"/>
      <c r="J18" s="149" t="str">
        <f>IFERROR(INDEX('LTSS Rates'!$C$4:$C$222,MATCH('UPL Claims'!W18,'LTSS Rates'!$A$4:$A$222,0)),"")</f>
        <v/>
      </c>
      <c r="K18" s="149" t="str">
        <f>IFERROR(VLOOKUP(Y18,'LTSS Rates'!A:B,2,FALSE),"")</f>
        <v/>
      </c>
      <c r="L18" s="276"/>
      <c r="M18" s="259"/>
      <c r="N18" s="146"/>
      <c r="O18" s="208">
        <f t="shared" si="2"/>
        <v>0</v>
      </c>
      <c r="P18" s="273"/>
      <c r="Q18" s="195"/>
      <c r="R18" s="261"/>
      <c r="S18" s="190"/>
      <c r="T18" s="190"/>
      <c r="W18" t="str">
        <f t="shared" si="3"/>
        <v/>
      </c>
      <c r="Y18" t="str">
        <f t="shared" si="1"/>
        <v/>
      </c>
      <c r="Z18" t="e">
        <f>CONCATENATE(#REF!," ","Rate")</f>
        <v>#REF!</v>
      </c>
      <c r="AG18" s="214" t="s">
        <v>968</v>
      </c>
    </row>
    <row r="19" spans="2:33" x14ac:dyDescent="0.25">
      <c r="B19" s="145">
        <v>10</v>
      </c>
      <c r="C19" s="147"/>
      <c r="D19" s="62"/>
      <c r="E19" s="62"/>
      <c r="F19" s="147"/>
      <c r="G19" s="62"/>
      <c r="H19" s="61"/>
      <c r="I19" s="62"/>
      <c r="J19" s="149" t="str">
        <f>IFERROR(INDEX('LTSS Rates'!$C$4:$C$222,MATCH('UPL Claims'!W19,'LTSS Rates'!$A$4:$A$222,0)),"")</f>
        <v/>
      </c>
      <c r="K19" s="149" t="str">
        <f>IFERROR(VLOOKUP(Y19,'LTSS Rates'!A:B,2,FALSE),"")</f>
        <v/>
      </c>
      <c r="L19" s="276"/>
      <c r="M19" s="259"/>
      <c r="N19" s="146"/>
      <c r="O19" s="208">
        <f t="shared" si="2"/>
        <v>0</v>
      </c>
      <c r="P19" s="273"/>
      <c r="Q19" s="195"/>
      <c r="R19" s="261"/>
      <c r="S19" s="190"/>
      <c r="T19" s="190"/>
      <c r="W19" t="str">
        <f t="shared" si="3"/>
        <v/>
      </c>
      <c r="Y19" t="str">
        <f t="shared" si="1"/>
        <v/>
      </c>
      <c r="Z19" t="e">
        <f>CONCATENATE(#REF!," ","Rate")</f>
        <v>#REF!</v>
      </c>
      <c r="AG19" s="54" t="s">
        <v>970</v>
      </c>
    </row>
    <row r="20" spans="2:33" x14ac:dyDescent="0.25">
      <c r="B20" s="145">
        <v>11</v>
      </c>
      <c r="C20" s="147"/>
      <c r="D20" s="62"/>
      <c r="E20" s="62"/>
      <c r="F20" s="147"/>
      <c r="G20" s="62"/>
      <c r="H20" s="61"/>
      <c r="I20" s="62"/>
      <c r="J20" s="149" t="str">
        <f>IFERROR(INDEX('LTSS Rates'!$C$4:$C$222,MATCH('UPL Claims'!W20,'LTSS Rates'!$A$4:$A$222,0)),"")</f>
        <v/>
      </c>
      <c r="K20" s="149" t="str">
        <f>IFERROR(VLOOKUP(Y20,'LTSS Rates'!A:B,2,FALSE),"")</f>
        <v/>
      </c>
      <c r="L20" s="276"/>
      <c r="M20" s="259"/>
      <c r="N20" s="146"/>
      <c r="O20" s="208">
        <f t="shared" si="2"/>
        <v>0</v>
      </c>
      <c r="P20" s="273"/>
      <c r="Q20" s="195"/>
      <c r="R20" s="261"/>
      <c r="S20" s="190"/>
      <c r="T20" s="190"/>
      <c r="W20" t="str">
        <f t="shared" si="3"/>
        <v/>
      </c>
      <c r="Y20" t="str">
        <f t="shared" si="1"/>
        <v/>
      </c>
      <c r="Z20" t="e">
        <f>CONCATENATE(#REF!," ","Rate")</f>
        <v>#REF!</v>
      </c>
      <c r="AG20" s="54" t="s">
        <v>971</v>
      </c>
    </row>
    <row r="21" spans="2:33" x14ac:dyDescent="0.25">
      <c r="B21" s="145">
        <v>12</v>
      </c>
      <c r="C21" s="147"/>
      <c r="D21" s="62"/>
      <c r="E21" s="62"/>
      <c r="F21" s="147"/>
      <c r="G21" s="62"/>
      <c r="H21" s="61"/>
      <c r="I21" s="62"/>
      <c r="J21" s="149" t="str">
        <f>IFERROR(INDEX('LTSS Rates'!$C$4:$C$222,MATCH('UPL Claims'!W21,'LTSS Rates'!$A$4:$A$222,0)),"")</f>
        <v/>
      </c>
      <c r="K21" s="149" t="str">
        <f>IFERROR(VLOOKUP(Y21,'LTSS Rates'!A:B,2,FALSE),"")</f>
        <v/>
      </c>
      <c r="L21" s="276"/>
      <c r="M21" s="259"/>
      <c r="N21" s="146"/>
      <c r="O21" s="208">
        <f t="shared" si="2"/>
        <v>0</v>
      </c>
      <c r="P21" s="273"/>
      <c r="Q21" s="195"/>
      <c r="R21" s="261"/>
      <c r="S21" s="190"/>
      <c r="T21" s="190"/>
      <c r="W21" t="str">
        <f t="shared" si="3"/>
        <v/>
      </c>
      <c r="Y21" t="str">
        <f t="shared" si="1"/>
        <v/>
      </c>
      <c r="Z21" t="e">
        <f>CONCATENATE(#REF!," ","Rate")</f>
        <v>#REF!</v>
      </c>
      <c r="AG21" s="54" t="s">
        <v>972</v>
      </c>
    </row>
    <row r="22" spans="2:33" ht="19.149999999999999" customHeight="1" x14ac:dyDescent="0.25">
      <c r="B22" s="145">
        <v>13</v>
      </c>
      <c r="C22" s="147"/>
      <c r="D22" s="62"/>
      <c r="E22" s="62"/>
      <c r="F22" s="147"/>
      <c r="G22" s="62"/>
      <c r="H22" s="61"/>
      <c r="I22" s="62"/>
      <c r="J22" s="149" t="str">
        <f>IFERROR(INDEX('LTSS Rates'!$C$4:$C$222,MATCH('UPL Claims'!W22,'LTSS Rates'!$A$4:$A$222,0)),"")</f>
        <v/>
      </c>
      <c r="K22" s="149" t="str">
        <f>IFERROR(VLOOKUP(Y22,'LTSS Rates'!A:B,2,FALSE),"")</f>
        <v/>
      </c>
      <c r="L22" s="276"/>
      <c r="M22" s="259"/>
      <c r="N22" s="146"/>
      <c r="O22" s="208">
        <f t="shared" si="2"/>
        <v>0</v>
      </c>
      <c r="P22" s="273"/>
      <c r="Q22" s="195"/>
      <c r="R22" s="261"/>
      <c r="S22" s="190"/>
      <c r="T22" s="190"/>
      <c r="W22" t="str">
        <f t="shared" si="3"/>
        <v/>
      </c>
      <c r="Y22" t="str">
        <f t="shared" si="1"/>
        <v/>
      </c>
      <c r="Z22" t="e">
        <f>CONCATENATE(#REF!," ","Rate")</f>
        <v>#REF!</v>
      </c>
      <c r="AG22" s="215" t="s">
        <v>974</v>
      </c>
    </row>
    <row r="23" spans="2:33" x14ac:dyDescent="0.25">
      <c r="B23" s="145">
        <v>14</v>
      </c>
      <c r="C23" s="147"/>
      <c r="D23" s="62"/>
      <c r="E23" s="62"/>
      <c r="F23" s="147"/>
      <c r="G23" s="62"/>
      <c r="H23" s="61"/>
      <c r="I23" s="62"/>
      <c r="J23" s="149" t="str">
        <f>IFERROR(INDEX('LTSS Rates'!$C$4:$C$222,MATCH('UPL Claims'!W23,'LTSS Rates'!$A$4:$A$222,0)),"")</f>
        <v/>
      </c>
      <c r="K23" s="149" t="str">
        <f>IFERROR(VLOOKUP(Y23,'LTSS Rates'!A:B,2,FALSE),"")</f>
        <v/>
      </c>
      <c r="L23" s="277"/>
      <c r="M23" s="259"/>
      <c r="N23" s="146"/>
      <c r="O23" s="209">
        <f t="shared" si="2"/>
        <v>0</v>
      </c>
      <c r="P23" s="273"/>
      <c r="Q23" s="195"/>
      <c r="R23" s="261"/>
      <c r="S23" s="190"/>
      <c r="T23" s="190"/>
      <c r="W23" t="str">
        <f t="shared" si="3"/>
        <v/>
      </c>
      <c r="Y23" t="str">
        <f t="shared" si="1"/>
        <v/>
      </c>
      <c r="Z23" t="e">
        <f>CONCATENATE(#REF!," ","Rate")</f>
        <v>#REF!</v>
      </c>
      <c r="AG23" s="54" t="s">
        <v>975</v>
      </c>
    </row>
    <row r="24" spans="2:33" x14ac:dyDescent="0.25">
      <c r="B24" s="145">
        <v>15</v>
      </c>
      <c r="C24" s="147"/>
      <c r="D24" s="62"/>
      <c r="E24" s="62"/>
      <c r="F24" s="147"/>
      <c r="G24" s="62"/>
      <c r="H24" s="61"/>
      <c r="I24" s="62"/>
      <c r="J24" s="149" t="str">
        <f>IFERROR(INDEX('LTSS Rates'!$C$4:$C$222,MATCH('UPL Claims'!W24,'LTSS Rates'!$A$4:$A$222,0)),"")</f>
        <v/>
      </c>
      <c r="K24" s="149" t="str">
        <f>IFERROR(VLOOKUP(Y24,'LTSS Rates'!A:B,2,FALSE),"")</f>
        <v/>
      </c>
      <c r="L24" s="277"/>
      <c r="M24" s="259"/>
      <c r="N24" s="146"/>
      <c r="O24" s="209">
        <f t="shared" si="2"/>
        <v>0</v>
      </c>
      <c r="P24" s="273"/>
      <c r="Q24" s="195"/>
      <c r="R24" s="261"/>
      <c r="S24" s="190"/>
      <c r="T24" s="190"/>
      <c r="W24" t="str">
        <f t="shared" si="3"/>
        <v/>
      </c>
      <c r="Y24" t="str">
        <f t="shared" si="1"/>
        <v/>
      </c>
      <c r="Z24" t="e">
        <f>CONCATENATE(#REF!," ","Rate")</f>
        <v>#REF!</v>
      </c>
      <c r="AG24" s="54" t="s">
        <v>981</v>
      </c>
    </row>
    <row r="25" spans="2:33" x14ac:dyDescent="0.25">
      <c r="B25" s="145">
        <v>16</v>
      </c>
      <c r="C25" s="147"/>
      <c r="D25" s="62"/>
      <c r="E25" s="62"/>
      <c r="F25" s="147"/>
      <c r="G25" s="62"/>
      <c r="H25" s="61"/>
      <c r="I25" s="62"/>
      <c r="J25" s="149" t="str">
        <f>IFERROR(INDEX('LTSS Rates'!$C$4:$C$222,MATCH('UPL Claims'!W25,'LTSS Rates'!$A$4:$A$222,0)),"")</f>
        <v/>
      </c>
      <c r="K25" s="149" t="str">
        <f>IFERROR(VLOOKUP(Y25,'LTSS Rates'!A:B,2,FALSE),"")</f>
        <v/>
      </c>
      <c r="L25" s="277"/>
      <c r="M25" s="259"/>
      <c r="N25" s="146"/>
      <c r="O25" s="209">
        <f t="shared" si="2"/>
        <v>0</v>
      </c>
      <c r="P25" s="273"/>
      <c r="Q25" s="195"/>
      <c r="R25" s="261"/>
      <c r="S25" s="190"/>
      <c r="T25" s="190"/>
      <c r="W25" t="str">
        <f t="shared" si="3"/>
        <v/>
      </c>
      <c r="Y25" t="str">
        <f t="shared" si="1"/>
        <v/>
      </c>
      <c r="Z25" t="e">
        <f>CONCATENATE(#REF!," ","Rate")</f>
        <v>#REF!</v>
      </c>
    </row>
    <row r="26" spans="2:33" x14ac:dyDescent="0.25">
      <c r="B26" s="145">
        <v>17</v>
      </c>
      <c r="C26" s="147"/>
      <c r="D26" s="62"/>
      <c r="E26" s="62"/>
      <c r="F26" s="147"/>
      <c r="G26" s="62"/>
      <c r="H26" s="61"/>
      <c r="I26" s="62"/>
      <c r="J26" s="149" t="str">
        <f>IFERROR(INDEX('LTSS Rates'!$C$4:$C$222,MATCH('UPL Claims'!W26,'LTSS Rates'!$A$4:$A$222,0)),"")</f>
        <v/>
      </c>
      <c r="K26" s="149" t="str">
        <f>IFERROR(VLOOKUP(Y26,'LTSS Rates'!A:B,2,FALSE),"")</f>
        <v/>
      </c>
      <c r="L26" s="277"/>
      <c r="M26" s="259"/>
      <c r="N26" s="146"/>
      <c r="O26" s="209">
        <f t="shared" si="2"/>
        <v>0</v>
      </c>
      <c r="P26" s="273"/>
      <c r="Q26" s="195"/>
      <c r="R26" s="261"/>
      <c r="S26" s="190"/>
      <c r="T26" s="190"/>
      <c r="W26" t="str">
        <f t="shared" si="3"/>
        <v/>
      </c>
      <c r="Y26" t="str">
        <f t="shared" si="1"/>
        <v/>
      </c>
      <c r="Z26" t="e">
        <f>CONCATENATE(#REF!," ","Rate")</f>
        <v>#REF!</v>
      </c>
    </row>
    <row r="27" spans="2:33" x14ac:dyDescent="0.25">
      <c r="B27" s="145">
        <v>18</v>
      </c>
      <c r="C27" s="147"/>
      <c r="D27" s="62"/>
      <c r="E27" s="62"/>
      <c r="F27" s="147"/>
      <c r="G27" s="62"/>
      <c r="H27" s="61"/>
      <c r="I27" s="62"/>
      <c r="J27" s="149" t="str">
        <f>IFERROR(INDEX('LTSS Rates'!$C$4:$C$222,MATCH('UPL Claims'!W27,'LTSS Rates'!$A$4:$A$222,0)),"")</f>
        <v/>
      </c>
      <c r="K27" s="149" t="str">
        <f>IFERROR(VLOOKUP(Y27,'LTSS Rates'!A:B,2,FALSE),"")</f>
        <v/>
      </c>
      <c r="L27" s="277"/>
      <c r="M27" s="259"/>
      <c r="N27" s="146"/>
      <c r="O27" s="209">
        <f t="shared" si="2"/>
        <v>0</v>
      </c>
      <c r="P27" s="273"/>
      <c r="Q27" s="195"/>
      <c r="R27" s="261"/>
      <c r="S27" s="190"/>
      <c r="T27" s="190"/>
      <c r="W27" t="str">
        <f t="shared" si="3"/>
        <v/>
      </c>
      <c r="Y27" t="str">
        <f t="shared" si="1"/>
        <v/>
      </c>
      <c r="Z27" t="e">
        <f>CONCATENATE(#REF!," ","Rate")</f>
        <v>#REF!</v>
      </c>
    </row>
    <row r="28" spans="2:33" x14ac:dyDescent="0.25">
      <c r="B28" s="145">
        <v>19</v>
      </c>
      <c r="C28" s="147"/>
      <c r="D28" s="62"/>
      <c r="E28" s="62"/>
      <c r="F28" s="147"/>
      <c r="G28" s="62"/>
      <c r="H28" s="61"/>
      <c r="I28" s="62"/>
      <c r="J28" s="149" t="str">
        <f>IFERROR(INDEX('LTSS Rates'!$C$4:$C$222,MATCH('UPL Claims'!W28,'LTSS Rates'!$A$4:$A$222,0)),"")</f>
        <v/>
      </c>
      <c r="K28" s="149" t="str">
        <f>IFERROR(VLOOKUP(Y28,'LTSS Rates'!A:B,2,FALSE),"")</f>
        <v/>
      </c>
      <c r="L28" s="277"/>
      <c r="M28" s="259"/>
      <c r="N28" s="146"/>
      <c r="O28" s="209">
        <f t="shared" si="2"/>
        <v>0</v>
      </c>
      <c r="P28" s="273"/>
      <c r="Q28" s="195"/>
      <c r="R28" s="261"/>
      <c r="S28" s="190"/>
      <c r="T28" s="190"/>
      <c r="W28" t="str">
        <f t="shared" si="3"/>
        <v/>
      </c>
      <c r="Y28" t="str">
        <f t="shared" si="1"/>
        <v/>
      </c>
      <c r="Z28" t="e">
        <f>CONCATENATE(#REF!," ","Rate")</f>
        <v>#REF!</v>
      </c>
    </row>
    <row r="29" spans="2:33" x14ac:dyDescent="0.25">
      <c r="B29" s="145">
        <v>20</v>
      </c>
      <c r="C29" s="147"/>
      <c r="D29" s="62"/>
      <c r="E29" s="62"/>
      <c r="F29" s="147"/>
      <c r="G29" s="62"/>
      <c r="H29" s="61"/>
      <c r="I29" s="62"/>
      <c r="J29" s="149" t="str">
        <f>IFERROR(INDEX('LTSS Rates'!$C$4:$C$222,MATCH('UPL Claims'!W29,'LTSS Rates'!$A$4:$A$222,0)),"")</f>
        <v/>
      </c>
      <c r="K29" s="149" t="str">
        <f>IFERROR(VLOOKUP(Y29,'LTSS Rates'!A:B,2,FALSE),"")</f>
        <v/>
      </c>
      <c r="L29" s="277"/>
      <c r="M29" s="259"/>
      <c r="N29" s="146"/>
      <c r="O29" s="209">
        <f t="shared" si="2"/>
        <v>0</v>
      </c>
      <c r="P29" s="273"/>
      <c r="Q29" s="195"/>
      <c r="R29" s="261"/>
      <c r="S29" s="190"/>
      <c r="T29" s="190"/>
      <c r="W29" t="str">
        <f t="shared" si="3"/>
        <v/>
      </c>
      <c r="Y29" t="str">
        <f t="shared" si="1"/>
        <v/>
      </c>
      <c r="Z29" t="e">
        <f>CONCATENATE(#REF!," ","Rate")</f>
        <v>#REF!</v>
      </c>
    </row>
    <row r="30" spans="2:33" x14ac:dyDescent="0.25">
      <c r="B30" s="145">
        <v>21</v>
      </c>
      <c r="C30" s="147"/>
      <c r="D30" s="62"/>
      <c r="E30" s="62"/>
      <c r="F30" s="147"/>
      <c r="G30" s="62"/>
      <c r="H30" s="61"/>
      <c r="I30" s="62"/>
      <c r="J30" s="149" t="str">
        <f>IFERROR(INDEX('LTSS Rates'!$C$4:$C$222,MATCH('UPL Claims'!W30,'LTSS Rates'!$A$4:$A$222,0)),"")</f>
        <v/>
      </c>
      <c r="K30" s="149" t="str">
        <f>IFERROR(VLOOKUP(Y30,'LTSS Rates'!A:B,2,FALSE),"")</f>
        <v/>
      </c>
      <c r="L30" s="277"/>
      <c r="M30" s="259"/>
      <c r="N30" s="146"/>
      <c r="O30" s="209">
        <f t="shared" si="2"/>
        <v>0</v>
      </c>
      <c r="P30" s="273"/>
      <c r="Q30" s="195"/>
      <c r="R30" s="261"/>
      <c r="S30" s="190"/>
      <c r="T30" s="190"/>
      <c r="W30" t="str">
        <f t="shared" si="3"/>
        <v/>
      </c>
      <c r="Y30" t="str">
        <f t="shared" si="1"/>
        <v/>
      </c>
      <c r="Z30" t="e">
        <f>CONCATENATE(#REF!," ","Rate")</f>
        <v>#REF!</v>
      </c>
    </row>
    <row r="31" spans="2:33" x14ac:dyDescent="0.25">
      <c r="B31" s="145">
        <v>22</v>
      </c>
      <c r="C31" s="147"/>
      <c r="D31" s="62"/>
      <c r="E31" s="62"/>
      <c r="F31" s="147"/>
      <c r="G31" s="62"/>
      <c r="H31" s="61"/>
      <c r="I31" s="62"/>
      <c r="J31" s="149" t="str">
        <f>IFERROR(INDEX('LTSS Rates'!$C$4:$C$222,MATCH('UPL Claims'!W31,'LTSS Rates'!$A$4:$A$222,0)),"")</f>
        <v/>
      </c>
      <c r="K31" s="149" t="str">
        <f>IFERROR(VLOOKUP(Y31,'LTSS Rates'!A:B,2,FALSE),"")</f>
        <v/>
      </c>
      <c r="L31" s="277"/>
      <c r="M31" s="259"/>
      <c r="N31" s="146"/>
      <c r="O31" s="209">
        <f t="shared" si="2"/>
        <v>0</v>
      </c>
      <c r="P31" s="273"/>
      <c r="Q31" s="195"/>
      <c r="R31" s="261"/>
      <c r="S31" s="190"/>
      <c r="T31" s="190"/>
      <c r="W31" t="str">
        <f t="shared" si="3"/>
        <v/>
      </c>
      <c r="Y31" t="str">
        <f t="shared" si="1"/>
        <v/>
      </c>
      <c r="Z31" t="e">
        <f>CONCATENATE(#REF!," ","Rate")</f>
        <v>#REF!</v>
      </c>
    </row>
    <row r="32" spans="2:33" x14ac:dyDescent="0.25">
      <c r="B32" s="145">
        <v>23</v>
      </c>
      <c r="C32" s="147"/>
      <c r="D32" s="62"/>
      <c r="E32" s="62"/>
      <c r="F32" s="147"/>
      <c r="G32" s="62"/>
      <c r="H32" s="61"/>
      <c r="I32" s="62"/>
      <c r="J32" s="149" t="str">
        <f>IFERROR(INDEX('LTSS Rates'!$C$4:$C$222,MATCH('UPL Claims'!W32,'LTSS Rates'!$A$4:$A$222,0)),"")</f>
        <v/>
      </c>
      <c r="K32" s="149" t="str">
        <f>IFERROR(VLOOKUP(Y32,'LTSS Rates'!A:B,2,FALSE),"")</f>
        <v/>
      </c>
      <c r="L32" s="277"/>
      <c r="M32" s="259"/>
      <c r="N32" s="146"/>
      <c r="O32" s="209">
        <f t="shared" si="2"/>
        <v>0</v>
      </c>
      <c r="P32" s="273"/>
      <c r="Q32" s="195"/>
      <c r="R32" s="261"/>
      <c r="S32" s="190"/>
      <c r="T32" s="190"/>
      <c r="W32" t="str">
        <f t="shared" si="3"/>
        <v/>
      </c>
      <c r="Y32" t="str">
        <f t="shared" si="1"/>
        <v/>
      </c>
      <c r="Z32" t="e">
        <f>CONCATENATE(#REF!," ","Rate")</f>
        <v>#REF!</v>
      </c>
    </row>
    <row r="33" spans="2:26" x14ac:dyDescent="0.25">
      <c r="B33" s="145">
        <v>24</v>
      </c>
      <c r="C33" s="147"/>
      <c r="D33" s="62"/>
      <c r="E33" s="62"/>
      <c r="F33" s="147"/>
      <c r="G33" s="62"/>
      <c r="H33" s="61"/>
      <c r="I33" s="62"/>
      <c r="J33" s="149" t="str">
        <f>IFERROR(INDEX('LTSS Rates'!$C$4:$C$222,MATCH('UPL Claims'!W33,'LTSS Rates'!$A$4:$A$222,0)),"")</f>
        <v/>
      </c>
      <c r="K33" s="149" t="str">
        <f>IFERROR(VLOOKUP(Y33,'LTSS Rates'!A:B,2,FALSE),"")</f>
        <v/>
      </c>
      <c r="L33" s="277"/>
      <c r="M33" s="259"/>
      <c r="N33" s="146"/>
      <c r="O33" s="209">
        <f t="shared" si="2"/>
        <v>0</v>
      </c>
      <c r="P33" s="273"/>
      <c r="Q33" s="195"/>
      <c r="R33" s="261"/>
      <c r="S33" s="190"/>
      <c r="T33" s="190"/>
      <c r="W33" t="str">
        <f t="shared" si="3"/>
        <v/>
      </c>
      <c r="Y33" t="str">
        <f t="shared" si="1"/>
        <v/>
      </c>
      <c r="Z33" t="e">
        <f>CONCATENATE(#REF!," ","Rate")</f>
        <v>#REF!</v>
      </c>
    </row>
    <row r="34" spans="2:26" x14ac:dyDescent="0.25">
      <c r="B34" s="145">
        <v>25</v>
      </c>
      <c r="C34" s="147"/>
      <c r="D34" s="62"/>
      <c r="E34" s="62"/>
      <c r="F34" s="147"/>
      <c r="G34" s="62"/>
      <c r="H34" s="61"/>
      <c r="I34" s="62"/>
      <c r="J34" s="149" t="str">
        <f>IFERROR(INDEX('LTSS Rates'!$C$4:$C$222,MATCH('UPL Claims'!W34,'LTSS Rates'!$A$4:$A$222,0)),"")</f>
        <v/>
      </c>
      <c r="K34" s="149" t="str">
        <f>IFERROR(VLOOKUP(Y34,'LTSS Rates'!A:B,2,FALSE),"")</f>
        <v/>
      </c>
      <c r="L34" s="277"/>
      <c r="M34" s="259"/>
      <c r="N34" s="146"/>
      <c r="O34" s="209">
        <f t="shared" si="2"/>
        <v>0</v>
      </c>
      <c r="P34" s="273"/>
      <c r="Q34" s="195"/>
      <c r="R34" s="261"/>
      <c r="S34" s="190"/>
      <c r="T34" s="190"/>
      <c r="W34" t="str">
        <f t="shared" si="3"/>
        <v/>
      </c>
      <c r="Y34" t="str">
        <f t="shared" si="1"/>
        <v/>
      </c>
      <c r="Z34" t="e">
        <f>CONCATENATE(#REF!," ","Rate")</f>
        <v>#REF!</v>
      </c>
    </row>
    <row r="35" spans="2:26" x14ac:dyDescent="0.25">
      <c r="B35" s="145">
        <v>26</v>
      </c>
      <c r="C35" s="147"/>
      <c r="D35" s="62"/>
      <c r="E35" s="62"/>
      <c r="F35" s="147"/>
      <c r="G35" s="62"/>
      <c r="H35" s="61"/>
      <c r="I35" s="62"/>
      <c r="J35" s="149" t="str">
        <f>IFERROR(INDEX('LTSS Rates'!$C$4:$C$222,MATCH('UPL Claims'!W35,'LTSS Rates'!$A$4:$A$222,0)),"")</f>
        <v/>
      </c>
      <c r="K35" s="149" t="str">
        <f>IFERROR(VLOOKUP(Y35,'LTSS Rates'!A:B,2,FALSE),"")</f>
        <v/>
      </c>
      <c r="L35" s="277"/>
      <c r="M35" s="259"/>
      <c r="N35" s="146"/>
      <c r="O35" s="209">
        <f t="shared" si="2"/>
        <v>0</v>
      </c>
      <c r="P35" s="273"/>
      <c r="Q35" s="195"/>
      <c r="R35" s="261"/>
      <c r="S35" s="190"/>
      <c r="T35" s="190"/>
      <c r="W35" t="str">
        <f t="shared" si="3"/>
        <v/>
      </c>
      <c r="Y35" t="str">
        <f t="shared" si="1"/>
        <v/>
      </c>
      <c r="Z35" t="e">
        <f>CONCATENATE(#REF!," ","Rate")</f>
        <v>#REF!</v>
      </c>
    </row>
    <row r="36" spans="2:26" x14ac:dyDescent="0.25">
      <c r="B36" s="145">
        <v>27</v>
      </c>
      <c r="C36" s="147"/>
      <c r="D36" s="62"/>
      <c r="E36" s="62"/>
      <c r="F36" s="147"/>
      <c r="G36" s="62"/>
      <c r="H36" s="61"/>
      <c r="I36" s="62"/>
      <c r="J36" s="149" t="str">
        <f>IFERROR(INDEX('LTSS Rates'!$C$4:$C$222,MATCH('UPL Claims'!W36,'LTSS Rates'!$A$4:$A$222,0)),"")</f>
        <v/>
      </c>
      <c r="K36" s="149" t="str">
        <f>IFERROR(VLOOKUP(Y36,'LTSS Rates'!A:B,2,FALSE),"")</f>
        <v/>
      </c>
      <c r="L36" s="277"/>
      <c r="M36" s="259"/>
      <c r="N36" s="146"/>
      <c r="O36" s="209">
        <f t="shared" si="2"/>
        <v>0</v>
      </c>
      <c r="P36" s="273"/>
      <c r="Q36" s="195"/>
      <c r="R36" s="261"/>
      <c r="S36" s="190"/>
      <c r="T36" s="190"/>
      <c r="W36" t="str">
        <f t="shared" si="3"/>
        <v/>
      </c>
      <c r="Y36" t="str">
        <f t="shared" si="1"/>
        <v/>
      </c>
      <c r="Z36" t="e">
        <f>CONCATENATE(#REF!," ","Rate")</f>
        <v>#REF!</v>
      </c>
    </row>
    <row r="37" spans="2:26" x14ac:dyDescent="0.25">
      <c r="B37" s="145">
        <v>28</v>
      </c>
      <c r="C37" s="147"/>
      <c r="D37" s="62"/>
      <c r="E37" s="62"/>
      <c r="F37" s="147"/>
      <c r="G37" s="62"/>
      <c r="H37" s="61"/>
      <c r="I37" s="62"/>
      <c r="J37" s="149" t="str">
        <f>IFERROR(INDEX('LTSS Rates'!$C$4:$C$222,MATCH('UPL Claims'!W37,'LTSS Rates'!$A$4:$A$222,0)),"")</f>
        <v/>
      </c>
      <c r="K37" s="149" t="str">
        <f>IFERROR(VLOOKUP(Y37,'LTSS Rates'!A:B,2,FALSE),"")</f>
        <v/>
      </c>
      <c r="L37" s="277"/>
      <c r="M37" s="259"/>
      <c r="N37" s="146"/>
      <c r="O37" s="209">
        <f t="shared" si="2"/>
        <v>0</v>
      </c>
      <c r="P37" s="273"/>
      <c r="Q37" s="195"/>
      <c r="R37" s="261"/>
      <c r="S37" s="190"/>
      <c r="T37" s="190"/>
      <c r="W37" t="str">
        <f t="shared" si="3"/>
        <v/>
      </c>
      <c r="Y37" t="str">
        <f t="shared" si="1"/>
        <v/>
      </c>
      <c r="Z37" t="e">
        <f>CONCATENATE(#REF!," ","Rate")</f>
        <v>#REF!</v>
      </c>
    </row>
    <row r="38" spans="2:26" x14ac:dyDescent="0.25">
      <c r="B38" s="145">
        <v>29</v>
      </c>
      <c r="C38" s="147"/>
      <c r="D38" s="62"/>
      <c r="E38" s="62"/>
      <c r="F38" s="147"/>
      <c r="G38" s="62"/>
      <c r="H38" s="61"/>
      <c r="I38" s="62"/>
      <c r="J38" s="149" t="str">
        <f>IFERROR(INDEX('LTSS Rates'!$C$4:$C$222,MATCH('UPL Claims'!W38,'LTSS Rates'!$A$4:$A$222,0)),"")</f>
        <v/>
      </c>
      <c r="K38" s="149" t="str">
        <f>IFERROR(VLOOKUP(Y38,'LTSS Rates'!A:B,2,FALSE),"")</f>
        <v/>
      </c>
      <c r="L38" s="277"/>
      <c r="M38" s="259"/>
      <c r="N38" s="146"/>
      <c r="O38" s="209">
        <f t="shared" si="2"/>
        <v>0</v>
      </c>
      <c r="P38" s="273"/>
      <c r="Q38" s="195"/>
      <c r="R38" s="261"/>
      <c r="S38" s="190"/>
      <c r="T38" s="190"/>
      <c r="W38" t="str">
        <f t="shared" si="3"/>
        <v/>
      </c>
      <c r="Y38" t="str">
        <f t="shared" si="1"/>
        <v/>
      </c>
      <c r="Z38" t="e">
        <f>CONCATENATE(#REF!," ","Rate")</f>
        <v>#REF!</v>
      </c>
    </row>
    <row r="39" spans="2:26" x14ac:dyDescent="0.25">
      <c r="B39" s="145">
        <v>30</v>
      </c>
      <c r="C39" s="147"/>
      <c r="D39" s="62"/>
      <c r="E39" s="62"/>
      <c r="F39" s="147"/>
      <c r="G39" s="62"/>
      <c r="H39" s="61"/>
      <c r="I39" s="62"/>
      <c r="J39" s="149" t="str">
        <f>IFERROR(INDEX('LTSS Rates'!$C$4:$C$222,MATCH('UPL Claims'!W39,'LTSS Rates'!$A$4:$A$222,0)),"")</f>
        <v/>
      </c>
      <c r="K39" s="149" t="str">
        <f>IFERROR(VLOOKUP(Y39,'LTSS Rates'!A:B,2,FALSE),"")</f>
        <v/>
      </c>
      <c r="L39" s="277"/>
      <c r="M39" s="259"/>
      <c r="N39" s="146"/>
      <c r="O39" s="209">
        <f t="shared" si="2"/>
        <v>0</v>
      </c>
      <c r="P39" s="273"/>
      <c r="Q39" s="195"/>
      <c r="R39" s="261"/>
      <c r="S39" s="190"/>
      <c r="T39" s="190"/>
      <c r="W39" t="str">
        <f t="shared" si="3"/>
        <v/>
      </c>
      <c r="Y39" t="str">
        <f t="shared" si="1"/>
        <v/>
      </c>
      <c r="Z39" t="e">
        <f>CONCATENATE(#REF!," ","Rate")</f>
        <v>#REF!</v>
      </c>
    </row>
    <row r="40" spans="2:26" x14ac:dyDescent="0.25">
      <c r="B40" s="145">
        <v>31</v>
      </c>
      <c r="C40" s="147"/>
      <c r="D40" s="62"/>
      <c r="E40" s="62"/>
      <c r="F40" s="147"/>
      <c r="G40" s="62"/>
      <c r="H40" s="61"/>
      <c r="I40" s="62"/>
      <c r="J40" s="149" t="str">
        <f>IFERROR(INDEX('LTSS Rates'!$C$4:$C$222,MATCH('UPL Claims'!W40,'LTSS Rates'!$A$4:$A$222,0)),"")</f>
        <v/>
      </c>
      <c r="K40" s="149" t="str">
        <f>IFERROR(VLOOKUP(Y40,'LTSS Rates'!A:B,2,FALSE),"")</f>
        <v/>
      </c>
      <c r="L40" s="277"/>
      <c r="M40" s="259"/>
      <c r="N40" s="146"/>
      <c r="O40" s="209">
        <f t="shared" si="2"/>
        <v>0</v>
      </c>
      <c r="P40" s="273"/>
      <c r="Q40" s="195"/>
      <c r="R40" s="261"/>
      <c r="S40" s="190"/>
      <c r="T40" s="190"/>
      <c r="W40" t="str">
        <f t="shared" si="3"/>
        <v/>
      </c>
      <c r="Y40" t="str">
        <f t="shared" si="1"/>
        <v/>
      </c>
      <c r="Z40" t="e">
        <f>CONCATENATE(#REF!," ","Rate")</f>
        <v>#REF!</v>
      </c>
    </row>
    <row r="41" spans="2:26" x14ac:dyDescent="0.25">
      <c r="B41" s="145">
        <v>32</v>
      </c>
      <c r="C41" s="147"/>
      <c r="D41" s="62"/>
      <c r="E41" s="62"/>
      <c r="F41" s="147"/>
      <c r="G41" s="62"/>
      <c r="H41" s="61"/>
      <c r="I41" s="62"/>
      <c r="J41" s="149" t="str">
        <f>IFERROR(INDEX('LTSS Rates'!$C$4:$C$222,MATCH('UPL Claims'!W41,'LTSS Rates'!$A$4:$A$222,0)),"")</f>
        <v/>
      </c>
      <c r="K41" s="149" t="str">
        <f>IFERROR(VLOOKUP(Y41,'LTSS Rates'!A:B,2,FALSE),"")</f>
        <v/>
      </c>
      <c r="L41" s="277"/>
      <c r="M41" s="259"/>
      <c r="N41" s="146"/>
      <c r="O41" s="209">
        <f t="shared" si="2"/>
        <v>0</v>
      </c>
      <c r="P41" s="273"/>
      <c r="Q41" s="195"/>
      <c r="R41" s="261"/>
      <c r="S41" s="190"/>
      <c r="T41" s="190"/>
      <c r="W41" t="str">
        <f t="shared" si="3"/>
        <v/>
      </c>
      <c r="Y41" t="str">
        <f t="shared" si="1"/>
        <v/>
      </c>
      <c r="Z41" t="e">
        <f>CONCATENATE(#REF!," ","Rate")</f>
        <v>#REF!</v>
      </c>
    </row>
    <row r="42" spans="2:26" x14ac:dyDescent="0.25">
      <c r="B42" s="145">
        <v>33</v>
      </c>
      <c r="C42" s="147"/>
      <c r="D42" s="62"/>
      <c r="E42" s="62"/>
      <c r="F42" s="147"/>
      <c r="G42" s="62"/>
      <c r="H42" s="61"/>
      <c r="I42" s="62"/>
      <c r="J42" s="149" t="str">
        <f>IFERROR(INDEX('LTSS Rates'!$C$4:$C$222,MATCH('UPL Claims'!W42,'LTSS Rates'!$A$4:$A$222,0)),"")</f>
        <v/>
      </c>
      <c r="K42" s="149" t="str">
        <f>IFERROR(VLOOKUP(Y42,'LTSS Rates'!A:B,2,FALSE),"")</f>
        <v/>
      </c>
      <c r="L42" s="277"/>
      <c r="M42" s="259"/>
      <c r="N42" s="146"/>
      <c r="O42" s="209">
        <f t="shared" si="2"/>
        <v>0</v>
      </c>
      <c r="P42" s="273"/>
      <c r="Q42" s="195"/>
      <c r="R42" s="261"/>
      <c r="S42" s="190"/>
      <c r="T42" s="190"/>
      <c r="W42" t="str">
        <f t="shared" si="3"/>
        <v/>
      </c>
      <c r="Y42" t="str">
        <f t="shared" ref="Y42:Y73" si="4">IF(G42="State Funded",CONCATENATE(I42,"CP"),CONCATENATE(I42,H42))</f>
        <v/>
      </c>
      <c r="Z42" t="e">
        <f>CONCATENATE(#REF!," ","Rate")</f>
        <v>#REF!</v>
      </c>
    </row>
    <row r="43" spans="2:26" x14ac:dyDescent="0.25">
      <c r="B43" s="145">
        <v>34</v>
      </c>
      <c r="C43" s="147"/>
      <c r="D43" s="62"/>
      <c r="E43" s="62"/>
      <c r="F43" s="147"/>
      <c r="G43" s="62"/>
      <c r="H43" s="61"/>
      <c r="I43" s="62"/>
      <c r="J43" s="149" t="str">
        <f>IFERROR(INDEX('LTSS Rates'!$C$4:$C$222,MATCH('UPL Claims'!W43,'LTSS Rates'!$A$4:$A$222,0)),"")</f>
        <v/>
      </c>
      <c r="K43" s="149" t="str">
        <f>IFERROR(VLOOKUP(Y43,'LTSS Rates'!A:B,2,FALSE),"")</f>
        <v/>
      </c>
      <c r="L43" s="277"/>
      <c r="M43" s="259"/>
      <c r="N43" s="146"/>
      <c r="O43" s="209">
        <f t="shared" si="2"/>
        <v>0</v>
      </c>
      <c r="P43" s="273"/>
      <c r="Q43" s="195"/>
      <c r="R43" s="261"/>
      <c r="S43" s="190"/>
      <c r="T43" s="190"/>
      <c r="W43" t="str">
        <f t="shared" si="3"/>
        <v/>
      </c>
      <c r="Y43" t="str">
        <f t="shared" si="4"/>
        <v/>
      </c>
      <c r="Z43" t="e">
        <f>CONCATENATE(#REF!," ","Rate")</f>
        <v>#REF!</v>
      </c>
    </row>
    <row r="44" spans="2:26" x14ac:dyDescent="0.25">
      <c r="B44" s="145">
        <v>35</v>
      </c>
      <c r="C44" s="147"/>
      <c r="D44" s="62"/>
      <c r="E44" s="62"/>
      <c r="F44" s="147"/>
      <c r="G44" s="62"/>
      <c r="H44" s="61"/>
      <c r="I44" s="62"/>
      <c r="J44" s="149" t="str">
        <f>IFERROR(INDEX('LTSS Rates'!$C$4:$C$222,MATCH('UPL Claims'!W44,'LTSS Rates'!$A$4:$A$222,0)),"")</f>
        <v/>
      </c>
      <c r="K44" s="149" t="str">
        <f>IFERROR(VLOOKUP(Y44,'LTSS Rates'!A:B,2,FALSE),"")</f>
        <v/>
      </c>
      <c r="L44" s="277"/>
      <c r="M44" s="259"/>
      <c r="N44" s="146"/>
      <c r="O44" s="209">
        <f t="shared" si="2"/>
        <v>0</v>
      </c>
      <c r="P44" s="273"/>
      <c r="Q44" s="195"/>
      <c r="R44" s="261"/>
      <c r="S44" s="190"/>
      <c r="T44" s="190"/>
      <c r="W44" t="str">
        <f t="shared" si="3"/>
        <v/>
      </c>
      <c r="Y44" t="str">
        <f t="shared" si="4"/>
        <v/>
      </c>
      <c r="Z44" t="e">
        <f>CONCATENATE(#REF!," ","Rate")</f>
        <v>#REF!</v>
      </c>
    </row>
    <row r="45" spans="2:26" x14ac:dyDescent="0.25">
      <c r="B45" s="145">
        <v>36</v>
      </c>
      <c r="C45" s="147"/>
      <c r="D45" s="62"/>
      <c r="E45" s="62"/>
      <c r="F45" s="147"/>
      <c r="G45" s="62"/>
      <c r="H45" s="61"/>
      <c r="I45" s="62"/>
      <c r="J45" s="149" t="str">
        <f>IFERROR(INDEX('LTSS Rates'!$C$4:$C$222,MATCH('UPL Claims'!W45,'LTSS Rates'!$A$4:$A$222,0)),"")</f>
        <v/>
      </c>
      <c r="K45" s="149" t="str">
        <f>IFERROR(VLOOKUP(Y45,'LTSS Rates'!A:B,2,FALSE),"")</f>
        <v/>
      </c>
      <c r="L45" s="277"/>
      <c r="M45" s="259"/>
      <c r="N45" s="146"/>
      <c r="O45" s="209">
        <f t="shared" si="2"/>
        <v>0</v>
      </c>
      <c r="P45" s="273"/>
      <c r="Q45" s="195"/>
      <c r="R45" s="261"/>
      <c r="S45" s="190"/>
      <c r="T45" s="190"/>
      <c r="W45" t="str">
        <f t="shared" si="3"/>
        <v/>
      </c>
      <c r="Y45" t="str">
        <f t="shared" si="4"/>
        <v/>
      </c>
      <c r="Z45" t="e">
        <f>CONCATENATE(#REF!," ","Rate")</f>
        <v>#REF!</v>
      </c>
    </row>
    <row r="46" spans="2:26" x14ac:dyDescent="0.25">
      <c r="B46" s="145">
        <v>37</v>
      </c>
      <c r="C46" s="147"/>
      <c r="D46" s="62"/>
      <c r="E46" s="62"/>
      <c r="F46" s="147"/>
      <c r="G46" s="62"/>
      <c r="H46" s="61"/>
      <c r="I46" s="62"/>
      <c r="J46" s="149" t="str">
        <f>IFERROR(INDEX('LTSS Rates'!$C$4:$C$222,MATCH('UPL Claims'!W46,'LTSS Rates'!$A$4:$A$222,0)),"")</f>
        <v/>
      </c>
      <c r="K46" s="149" t="str">
        <f>IFERROR(VLOOKUP(Y46,'LTSS Rates'!A:B,2,FALSE),"")</f>
        <v/>
      </c>
      <c r="L46" s="277"/>
      <c r="M46" s="259"/>
      <c r="N46" s="146"/>
      <c r="O46" s="209">
        <f t="shared" si="2"/>
        <v>0</v>
      </c>
      <c r="P46" s="273"/>
      <c r="Q46" s="195"/>
      <c r="R46" s="261"/>
      <c r="S46" s="190"/>
      <c r="T46" s="190"/>
      <c r="W46" t="str">
        <f t="shared" si="3"/>
        <v/>
      </c>
      <c r="Y46" t="str">
        <f t="shared" si="4"/>
        <v/>
      </c>
      <c r="Z46" t="e">
        <f>CONCATENATE(#REF!," ","Rate")</f>
        <v>#REF!</v>
      </c>
    </row>
    <row r="47" spans="2:26" x14ac:dyDescent="0.25">
      <c r="B47" s="145">
        <v>38</v>
      </c>
      <c r="C47" s="147"/>
      <c r="D47" s="62"/>
      <c r="E47" s="62"/>
      <c r="F47" s="147"/>
      <c r="G47" s="62"/>
      <c r="H47" s="61"/>
      <c r="I47" s="62"/>
      <c r="J47" s="149" t="str">
        <f>IFERROR(INDEX('LTSS Rates'!$C$4:$C$222,MATCH('UPL Claims'!W47,'LTSS Rates'!$A$4:$A$222,0)),"")</f>
        <v/>
      </c>
      <c r="K47" s="149" t="str">
        <f>IFERROR(VLOOKUP(Y47,'LTSS Rates'!A:B,2,FALSE),"")</f>
        <v/>
      </c>
      <c r="L47" s="277"/>
      <c r="M47" s="259"/>
      <c r="N47" s="146"/>
      <c r="O47" s="209">
        <f t="shared" si="2"/>
        <v>0</v>
      </c>
      <c r="P47" s="273"/>
      <c r="Q47" s="195"/>
      <c r="R47" s="261"/>
      <c r="S47" s="190"/>
      <c r="T47" s="190"/>
      <c r="W47" t="str">
        <f t="shared" si="3"/>
        <v/>
      </c>
      <c r="Y47" t="str">
        <f t="shared" si="4"/>
        <v/>
      </c>
      <c r="Z47" t="e">
        <f>CONCATENATE(#REF!," ","Rate")</f>
        <v>#REF!</v>
      </c>
    </row>
    <row r="48" spans="2:26" x14ac:dyDescent="0.25">
      <c r="B48" s="145">
        <v>39</v>
      </c>
      <c r="C48" s="147"/>
      <c r="D48" s="62"/>
      <c r="E48" s="62"/>
      <c r="F48" s="147"/>
      <c r="G48" s="62"/>
      <c r="H48" s="61"/>
      <c r="I48" s="62"/>
      <c r="J48" s="149" t="str">
        <f>IFERROR(INDEX('LTSS Rates'!$C$4:$C$222,MATCH('UPL Claims'!W48,'LTSS Rates'!$A$4:$A$222,0)),"")</f>
        <v/>
      </c>
      <c r="K48" s="149" t="str">
        <f>IFERROR(VLOOKUP(Y48,'LTSS Rates'!A:B,2,FALSE),"")</f>
        <v/>
      </c>
      <c r="L48" s="277"/>
      <c r="M48" s="259"/>
      <c r="N48" s="146"/>
      <c r="O48" s="209">
        <f t="shared" si="2"/>
        <v>0</v>
      </c>
      <c r="P48" s="273"/>
      <c r="Q48" s="195"/>
      <c r="R48" s="261"/>
      <c r="S48" s="190"/>
      <c r="T48" s="190"/>
      <c r="W48" t="str">
        <f t="shared" si="3"/>
        <v/>
      </c>
      <c r="Y48" t="str">
        <f t="shared" si="4"/>
        <v/>
      </c>
      <c r="Z48" t="e">
        <f>CONCATENATE(#REF!," ","Rate")</f>
        <v>#REF!</v>
      </c>
    </row>
    <row r="49" spans="2:26" x14ac:dyDescent="0.25">
      <c r="B49" s="145">
        <v>40</v>
      </c>
      <c r="C49" s="147"/>
      <c r="D49" s="62"/>
      <c r="E49" s="62"/>
      <c r="F49" s="147"/>
      <c r="G49" s="62"/>
      <c r="H49" s="61"/>
      <c r="I49" s="62"/>
      <c r="J49" s="149" t="str">
        <f>IFERROR(INDEX('LTSS Rates'!$C$4:$C$222,MATCH('UPL Claims'!W49,'LTSS Rates'!$A$4:$A$222,0)),"")</f>
        <v/>
      </c>
      <c r="K49" s="149" t="str">
        <f>IFERROR(VLOOKUP(Y49,'LTSS Rates'!A:B,2,FALSE),"")</f>
        <v/>
      </c>
      <c r="L49" s="277"/>
      <c r="M49" s="259"/>
      <c r="N49" s="146"/>
      <c r="O49" s="209">
        <f t="shared" si="2"/>
        <v>0</v>
      </c>
      <c r="P49" s="273"/>
      <c r="Q49" s="195"/>
      <c r="R49" s="261"/>
      <c r="S49" s="190"/>
      <c r="T49" s="190"/>
      <c r="W49" t="str">
        <f t="shared" si="3"/>
        <v/>
      </c>
      <c r="Y49" t="str">
        <f t="shared" si="4"/>
        <v/>
      </c>
      <c r="Z49" t="e">
        <f>CONCATENATE(#REF!," ","Rate")</f>
        <v>#REF!</v>
      </c>
    </row>
    <row r="50" spans="2:26" x14ac:dyDescent="0.25">
      <c r="B50" s="145">
        <v>41</v>
      </c>
      <c r="C50" s="147"/>
      <c r="D50" s="62"/>
      <c r="E50" s="62"/>
      <c r="F50" s="147"/>
      <c r="G50" s="62"/>
      <c r="H50" s="61"/>
      <c r="I50" s="62"/>
      <c r="J50" s="149" t="str">
        <f>IFERROR(INDEX('LTSS Rates'!$C$4:$C$222,MATCH('UPL Claims'!W50,'LTSS Rates'!$A$4:$A$222,0)),"")</f>
        <v/>
      </c>
      <c r="K50" s="149" t="str">
        <f>IFERROR(VLOOKUP(Y50,'LTSS Rates'!A:B,2,FALSE),"")</f>
        <v/>
      </c>
      <c r="L50" s="277"/>
      <c r="M50" s="259"/>
      <c r="N50" s="146"/>
      <c r="O50" s="209">
        <f t="shared" si="2"/>
        <v>0</v>
      </c>
      <c r="P50" s="273"/>
      <c r="Q50" s="195"/>
      <c r="R50" s="261"/>
      <c r="S50" s="190"/>
      <c r="T50" s="190"/>
      <c r="W50" t="str">
        <f t="shared" si="3"/>
        <v/>
      </c>
      <c r="Y50" t="str">
        <f t="shared" si="4"/>
        <v/>
      </c>
      <c r="Z50" t="e">
        <f>CONCATENATE(#REF!," ","Rate")</f>
        <v>#REF!</v>
      </c>
    </row>
    <row r="51" spans="2:26" x14ac:dyDescent="0.25">
      <c r="B51" s="145">
        <v>42</v>
      </c>
      <c r="C51" s="147"/>
      <c r="D51" s="62"/>
      <c r="E51" s="62"/>
      <c r="F51" s="147"/>
      <c r="G51" s="62"/>
      <c r="H51" s="61"/>
      <c r="I51" s="62"/>
      <c r="J51" s="149" t="str">
        <f>IFERROR(INDEX('LTSS Rates'!$C$4:$C$222,MATCH('UPL Claims'!W51,'LTSS Rates'!$A$4:$A$222,0)),"")</f>
        <v/>
      </c>
      <c r="K51" s="149" t="str">
        <f>IFERROR(VLOOKUP(Y51,'LTSS Rates'!A:B,2,FALSE),"")</f>
        <v/>
      </c>
      <c r="L51" s="277"/>
      <c r="M51" s="259"/>
      <c r="N51" s="146"/>
      <c r="O51" s="209">
        <f t="shared" si="2"/>
        <v>0</v>
      </c>
      <c r="P51" s="273"/>
      <c r="Q51" s="195"/>
      <c r="R51" s="261"/>
      <c r="S51" s="190"/>
      <c r="T51" s="190"/>
      <c r="W51" t="str">
        <f t="shared" si="3"/>
        <v/>
      </c>
      <c r="Y51" t="str">
        <f t="shared" si="4"/>
        <v/>
      </c>
      <c r="Z51" t="e">
        <f>CONCATENATE(#REF!," ","Rate")</f>
        <v>#REF!</v>
      </c>
    </row>
    <row r="52" spans="2:26" x14ac:dyDescent="0.25">
      <c r="B52" s="145">
        <v>43</v>
      </c>
      <c r="C52" s="147"/>
      <c r="D52" s="62"/>
      <c r="E52" s="62"/>
      <c r="F52" s="147"/>
      <c r="G52" s="62"/>
      <c r="H52" s="61"/>
      <c r="I52" s="62"/>
      <c r="J52" s="149" t="str">
        <f>IFERROR(INDEX('LTSS Rates'!$C$4:$C$222,MATCH('UPL Claims'!W52,'LTSS Rates'!$A$4:$A$222,0)),"")</f>
        <v/>
      </c>
      <c r="K52" s="149" t="str">
        <f>IFERROR(VLOOKUP(Y52,'LTSS Rates'!A:B,2,FALSE),"")</f>
        <v/>
      </c>
      <c r="L52" s="277"/>
      <c r="M52" s="259"/>
      <c r="N52" s="146"/>
      <c r="O52" s="209">
        <f t="shared" si="2"/>
        <v>0</v>
      </c>
      <c r="P52" s="273"/>
      <c r="Q52" s="195"/>
      <c r="R52" s="261"/>
      <c r="S52" s="190"/>
      <c r="T52" s="190"/>
      <c r="W52" t="str">
        <f t="shared" si="3"/>
        <v/>
      </c>
      <c r="Y52" t="str">
        <f t="shared" si="4"/>
        <v/>
      </c>
      <c r="Z52" t="e">
        <f>CONCATENATE(#REF!," ","Rate")</f>
        <v>#REF!</v>
      </c>
    </row>
    <row r="53" spans="2:26" x14ac:dyDescent="0.25">
      <c r="B53" s="145">
        <v>44</v>
      </c>
      <c r="C53" s="147"/>
      <c r="D53" s="62"/>
      <c r="E53" s="62"/>
      <c r="F53" s="147"/>
      <c r="G53" s="62"/>
      <c r="H53" s="61"/>
      <c r="I53" s="62"/>
      <c r="J53" s="149" t="str">
        <f>IFERROR(INDEX('LTSS Rates'!$C$4:$C$222,MATCH('UPL Claims'!W53,'LTSS Rates'!$A$4:$A$222,0)),"")</f>
        <v/>
      </c>
      <c r="K53" s="149" t="str">
        <f>IFERROR(VLOOKUP(Y53,'LTSS Rates'!A:B,2,FALSE),"")</f>
        <v/>
      </c>
      <c r="L53" s="277"/>
      <c r="M53" s="259"/>
      <c r="N53" s="146"/>
      <c r="O53" s="209">
        <f t="shared" si="2"/>
        <v>0</v>
      </c>
      <c r="P53" s="273"/>
      <c r="Q53" s="195"/>
      <c r="R53" s="261"/>
      <c r="S53" s="190"/>
      <c r="T53" s="190"/>
      <c r="W53" t="str">
        <f t="shared" si="3"/>
        <v/>
      </c>
      <c r="Y53" t="str">
        <f t="shared" si="4"/>
        <v/>
      </c>
      <c r="Z53" t="e">
        <f>CONCATENATE(#REF!," ","Rate")</f>
        <v>#REF!</v>
      </c>
    </row>
    <row r="54" spans="2:26" x14ac:dyDescent="0.25">
      <c r="B54" s="145">
        <v>45</v>
      </c>
      <c r="C54" s="147"/>
      <c r="D54" s="62"/>
      <c r="E54" s="62"/>
      <c r="F54" s="147"/>
      <c r="G54" s="62"/>
      <c r="H54" s="61"/>
      <c r="I54" s="62"/>
      <c r="J54" s="149" t="str">
        <f>IFERROR(INDEX('LTSS Rates'!$C$4:$C$222,MATCH('UPL Claims'!W54,'LTSS Rates'!$A$4:$A$222,0)),"")</f>
        <v/>
      </c>
      <c r="K54" s="149" t="str">
        <f>IFERROR(VLOOKUP(Y54,'LTSS Rates'!A:B,2,FALSE),"")</f>
        <v/>
      </c>
      <c r="L54" s="277"/>
      <c r="M54" s="259"/>
      <c r="N54" s="146"/>
      <c r="O54" s="209">
        <f t="shared" si="2"/>
        <v>0</v>
      </c>
      <c r="P54" s="273"/>
      <c r="Q54" s="195"/>
      <c r="R54" s="261"/>
      <c r="S54" s="190"/>
      <c r="T54" s="190"/>
      <c r="W54" t="str">
        <f t="shared" si="3"/>
        <v/>
      </c>
      <c r="Y54" t="str">
        <f t="shared" si="4"/>
        <v/>
      </c>
      <c r="Z54" t="e">
        <f>CONCATENATE(#REF!," ","Rate")</f>
        <v>#REF!</v>
      </c>
    </row>
    <row r="55" spans="2:26" x14ac:dyDescent="0.25">
      <c r="B55" s="145">
        <v>46</v>
      </c>
      <c r="C55" s="147"/>
      <c r="D55" s="62"/>
      <c r="E55" s="62"/>
      <c r="F55" s="147"/>
      <c r="G55" s="62"/>
      <c r="H55" s="61"/>
      <c r="I55" s="62"/>
      <c r="J55" s="149" t="str">
        <f>IFERROR(INDEX('LTSS Rates'!$C$4:$C$222,MATCH('UPL Claims'!W55,'LTSS Rates'!$A$4:$A$222,0)),"")</f>
        <v/>
      </c>
      <c r="K55" s="149" t="str">
        <f>IFERROR(VLOOKUP(Y55,'LTSS Rates'!A:B,2,FALSE),"")</f>
        <v/>
      </c>
      <c r="L55" s="277"/>
      <c r="M55" s="259"/>
      <c r="N55" s="146"/>
      <c r="O55" s="209">
        <f t="shared" si="2"/>
        <v>0</v>
      </c>
      <c r="P55" s="273"/>
      <c r="Q55" s="195"/>
      <c r="R55" s="261"/>
      <c r="S55" s="190"/>
      <c r="T55" s="190"/>
      <c r="W55" t="str">
        <f t="shared" si="3"/>
        <v/>
      </c>
      <c r="Y55" t="str">
        <f t="shared" si="4"/>
        <v/>
      </c>
      <c r="Z55" t="e">
        <f>CONCATENATE(#REF!," ","Rate")</f>
        <v>#REF!</v>
      </c>
    </row>
    <row r="56" spans="2:26" x14ac:dyDescent="0.25">
      <c r="B56" s="145">
        <v>47</v>
      </c>
      <c r="C56" s="147"/>
      <c r="D56" s="62"/>
      <c r="E56" s="62"/>
      <c r="F56" s="147"/>
      <c r="G56" s="62"/>
      <c r="H56" s="61"/>
      <c r="I56" s="62"/>
      <c r="J56" s="149" t="str">
        <f>IFERROR(INDEX('LTSS Rates'!$C$4:$C$222,MATCH('UPL Claims'!W56,'LTSS Rates'!$A$4:$A$222,0)),"")</f>
        <v/>
      </c>
      <c r="K56" s="149" t="str">
        <f>IFERROR(VLOOKUP(Y56,'LTSS Rates'!A:B,2,FALSE),"")</f>
        <v/>
      </c>
      <c r="L56" s="277"/>
      <c r="M56" s="259"/>
      <c r="N56" s="146"/>
      <c r="O56" s="209">
        <f t="shared" si="2"/>
        <v>0</v>
      </c>
      <c r="P56" s="273"/>
      <c r="Q56" s="195"/>
      <c r="R56" s="261"/>
      <c r="S56" s="190"/>
      <c r="T56" s="190"/>
      <c r="W56" t="str">
        <f t="shared" si="3"/>
        <v/>
      </c>
      <c r="Y56" t="str">
        <f t="shared" si="4"/>
        <v/>
      </c>
      <c r="Z56" t="e">
        <f>CONCATENATE(#REF!," ","Rate")</f>
        <v>#REF!</v>
      </c>
    </row>
    <row r="57" spans="2:26" x14ac:dyDescent="0.25">
      <c r="B57" s="145">
        <v>48</v>
      </c>
      <c r="C57" s="147"/>
      <c r="D57" s="62"/>
      <c r="E57" s="62"/>
      <c r="F57" s="147"/>
      <c r="G57" s="62"/>
      <c r="H57" s="61"/>
      <c r="I57" s="62"/>
      <c r="J57" s="149" t="str">
        <f>IFERROR(INDEX('LTSS Rates'!$C$4:$C$222,MATCH('UPL Claims'!W57,'LTSS Rates'!$A$4:$A$222,0)),"")</f>
        <v/>
      </c>
      <c r="K57" s="149" t="str">
        <f>IFERROR(VLOOKUP(Y57,'LTSS Rates'!A:B,2,FALSE),"")</f>
        <v/>
      </c>
      <c r="L57" s="277"/>
      <c r="M57" s="259"/>
      <c r="N57" s="146"/>
      <c r="O57" s="209">
        <f t="shared" si="2"/>
        <v>0</v>
      </c>
      <c r="P57" s="273"/>
      <c r="Q57" s="195"/>
      <c r="R57" s="261"/>
      <c r="S57" s="190"/>
      <c r="T57" s="190"/>
      <c r="W57" t="str">
        <f t="shared" si="3"/>
        <v/>
      </c>
      <c r="Y57" t="str">
        <f t="shared" si="4"/>
        <v/>
      </c>
      <c r="Z57" t="e">
        <f>CONCATENATE(#REF!," ","Rate")</f>
        <v>#REF!</v>
      </c>
    </row>
    <row r="58" spans="2:26" x14ac:dyDescent="0.25">
      <c r="B58" s="145">
        <v>49</v>
      </c>
      <c r="C58" s="147"/>
      <c r="D58" s="62"/>
      <c r="E58" s="62"/>
      <c r="F58" s="147"/>
      <c r="G58" s="62"/>
      <c r="H58" s="61"/>
      <c r="I58" s="62"/>
      <c r="J58" s="149" t="str">
        <f>IFERROR(INDEX('LTSS Rates'!$C$4:$C$222,MATCH('UPL Claims'!W58,'LTSS Rates'!$A$4:$A$222,0)),"")</f>
        <v/>
      </c>
      <c r="K58" s="149" t="str">
        <f>IFERROR(VLOOKUP(Y58,'LTSS Rates'!A:B,2,FALSE),"")</f>
        <v/>
      </c>
      <c r="L58" s="277"/>
      <c r="M58" s="259"/>
      <c r="N58" s="146"/>
      <c r="O58" s="209">
        <f t="shared" si="2"/>
        <v>0</v>
      </c>
      <c r="P58" s="273"/>
      <c r="Q58" s="195"/>
      <c r="R58" s="261"/>
      <c r="S58" s="190"/>
      <c r="T58" s="190"/>
      <c r="W58" t="str">
        <f t="shared" si="3"/>
        <v/>
      </c>
      <c r="Y58" t="str">
        <f t="shared" si="4"/>
        <v/>
      </c>
      <c r="Z58" t="e">
        <f>CONCATENATE(#REF!," ","Rate")</f>
        <v>#REF!</v>
      </c>
    </row>
    <row r="59" spans="2:26" x14ac:dyDescent="0.25">
      <c r="B59" s="145">
        <v>50</v>
      </c>
      <c r="C59" s="147"/>
      <c r="D59" s="62"/>
      <c r="E59" s="62"/>
      <c r="F59" s="147"/>
      <c r="G59" s="62"/>
      <c r="H59" s="61"/>
      <c r="I59" s="62"/>
      <c r="J59" s="149" t="str">
        <f>IFERROR(INDEX('LTSS Rates'!$C$4:$C$222,MATCH('UPL Claims'!W59,'LTSS Rates'!$A$4:$A$222,0)),"")</f>
        <v/>
      </c>
      <c r="K59" s="149" t="str">
        <f>IFERROR(VLOOKUP(Y59,'LTSS Rates'!A:B,2,FALSE),"")</f>
        <v/>
      </c>
      <c r="L59" s="277"/>
      <c r="M59" s="259"/>
      <c r="N59" s="146"/>
      <c r="O59" s="209">
        <f t="shared" si="2"/>
        <v>0</v>
      </c>
      <c r="P59" s="273"/>
      <c r="Q59" s="195"/>
      <c r="R59" s="261"/>
      <c r="S59" s="190"/>
      <c r="T59" s="190"/>
      <c r="W59" t="str">
        <f t="shared" si="3"/>
        <v/>
      </c>
      <c r="Y59" t="str">
        <f t="shared" si="4"/>
        <v/>
      </c>
      <c r="Z59" t="e">
        <f>CONCATENATE(#REF!," ","Rate")</f>
        <v>#REF!</v>
      </c>
    </row>
    <row r="60" spans="2:26" x14ac:dyDescent="0.25">
      <c r="B60" s="145">
        <v>51</v>
      </c>
      <c r="C60" s="147"/>
      <c r="D60" s="62"/>
      <c r="E60" s="62"/>
      <c r="F60" s="147"/>
      <c r="G60" s="62"/>
      <c r="H60" s="61"/>
      <c r="I60" s="62"/>
      <c r="J60" s="149" t="str">
        <f>IFERROR(INDEX('LTSS Rates'!$C$4:$C$222,MATCH('UPL Claims'!W60,'LTSS Rates'!$A$4:$A$222,0)),"")</f>
        <v/>
      </c>
      <c r="K60" s="149" t="str">
        <f>IFERROR(VLOOKUP(Y60,'LTSS Rates'!A:B,2,FALSE),"")</f>
        <v/>
      </c>
      <c r="L60" s="277"/>
      <c r="M60" s="259"/>
      <c r="N60" s="146"/>
      <c r="O60" s="209">
        <f t="shared" si="2"/>
        <v>0</v>
      </c>
      <c r="P60" s="273"/>
      <c r="Q60" s="195"/>
      <c r="R60" s="261"/>
      <c r="S60" s="190"/>
      <c r="T60" s="190"/>
      <c r="W60" t="str">
        <f t="shared" si="3"/>
        <v/>
      </c>
      <c r="Y60" t="str">
        <f t="shared" si="4"/>
        <v/>
      </c>
      <c r="Z60" t="e">
        <f>CONCATENATE(#REF!," ","Rate")</f>
        <v>#REF!</v>
      </c>
    </row>
    <row r="61" spans="2:26" x14ac:dyDescent="0.25">
      <c r="B61" s="145">
        <v>52</v>
      </c>
      <c r="C61" s="147"/>
      <c r="D61" s="62"/>
      <c r="E61" s="62"/>
      <c r="F61" s="147"/>
      <c r="G61" s="62"/>
      <c r="H61" s="61"/>
      <c r="I61" s="62"/>
      <c r="J61" s="149" t="str">
        <f>IFERROR(INDEX('LTSS Rates'!$C$4:$C$222,MATCH('UPL Claims'!W61,'LTSS Rates'!$A$4:$A$222,0)),"")</f>
        <v/>
      </c>
      <c r="K61" s="149" t="str">
        <f>IFERROR(VLOOKUP(Y61,'LTSS Rates'!A:B,2,FALSE),"")</f>
        <v/>
      </c>
      <c r="L61" s="277"/>
      <c r="M61" s="259"/>
      <c r="N61" s="146"/>
      <c r="O61" s="209">
        <f t="shared" si="2"/>
        <v>0</v>
      </c>
      <c r="P61" s="273"/>
      <c r="Q61" s="195"/>
      <c r="R61" s="261"/>
      <c r="S61" s="190"/>
      <c r="T61" s="190"/>
      <c r="W61" t="str">
        <f t="shared" si="3"/>
        <v/>
      </c>
      <c r="Y61" t="str">
        <f t="shared" si="4"/>
        <v/>
      </c>
      <c r="Z61" t="e">
        <f>CONCATENATE(#REF!," ","Rate")</f>
        <v>#REF!</v>
      </c>
    </row>
    <row r="62" spans="2:26" x14ac:dyDescent="0.25">
      <c r="B62" s="145">
        <v>53</v>
      </c>
      <c r="C62" s="147"/>
      <c r="D62" s="62"/>
      <c r="E62" s="62"/>
      <c r="F62" s="147"/>
      <c r="G62" s="62"/>
      <c r="H62" s="61"/>
      <c r="I62" s="62"/>
      <c r="J62" s="149" t="str">
        <f>IFERROR(INDEX('LTSS Rates'!$C$4:$C$222,MATCH('UPL Claims'!W62,'LTSS Rates'!$A$4:$A$222,0)),"")</f>
        <v/>
      </c>
      <c r="K62" s="149" t="str">
        <f>IFERROR(VLOOKUP(Y62,'LTSS Rates'!A:B,2,FALSE),"")</f>
        <v/>
      </c>
      <c r="L62" s="277"/>
      <c r="M62" s="259"/>
      <c r="N62" s="146"/>
      <c r="O62" s="209">
        <f t="shared" si="2"/>
        <v>0</v>
      </c>
      <c r="P62" s="273"/>
      <c r="Q62" s="195"/>
      <c r="R62" s="261"/>
      <c r="S62" s="190"/>
      <c r="T62" s="190"/>
      <c r="W62" t="str">
        <f t="shared" si="3"/>
        <v/>
      </c>
      <c r="Y62" t="str">
        <f t="shared" si="4"/>
        <v/>
      </c>
      <c r="Z62" t="e">
        <f>CONCATENATE(#REF!," ","Rate")</f>
        <v>#REF!</v>
      </c>
    </row>
    <row r="63" spans="2:26" x14ac:dyDescent="0.25">
      <c r="B63" s="145">
        <v>54</v>
      </c>
      <c r="C63" s="147"/>
      <c r="D63" s="62"/>
      <c r="E63" s="62"/>
      <c r="F63" s="147"/>
      <c r="G63" s="62"/>
      <c r="H63" s="61"/>
      <c r="I63" s="62"/>
      <c r="J63" s="149" t="str">
        <f>IFERROR(INDEX('LTSS Rates'!$C$4:$C$222,MATCH('UPL Claims'!W63,'LTSS Rates'!$A$4:$A$222,0)),"")</f>
        <v/>
      </c>
      <c r="K63" s="149" t="str">
        <f>IFERROR(VLOOKUP(Y63,'LTSS Rates'!A:B,2,FALSE),"")</f>
        <v/>
      </c>
      <c r="L63" s="277"/>
      <c r="M63" s="259"/>
      <c r="N63" s="146"/>
      <c r="O63" s="209">
        <f t="shared" si="2"/>
        <v>0</v>
      </c>
      <c r="P63" s="273"/>
      <c r="Q63" s="195"/>
      <c r="R63" s="261"/>
      <c r="S63" s="190"/>
      <c r="T63" s="190"/>
      <c r="W63" t="str">
        <f t="shared" si="3"/>
        <v/>
      </c>
      <c r="Y63" t="str">
        <f t="shared" si="4"/>
        <v/>
      </c>
      <c r="Z63" t="e">
        <f>CONCATENATE(#REF!," ","Rate")</f>
        <v>#REF!</v>
      </c>
    </row>
    <row r="64" spans="2:26" x14ac:dyDescent="0.25">
      <c r="B64" s="145">
        <v>55</v>
      </c>
      <c r="C64" s="147"/>
      <c r="D64" s="62"/>
      <c r="E64" s="62"/>
      <c r="F64" s="147"/>
      <c r="G64" s="62"/>
      <c r="H64" s="61"/>
      <c r="I64" s="62"/>
      <c r="J64" s="149" t="str">
        <f>IFERROR(INDEX('LTSS Rates'!$C$4:$C$222,MATCH('UPL Claims'!W64,'LTSS Rates'!$A$4:$A$222,0)),"")</f>
        <v/>
      </c>
      <c r="K64" s="149" t="str">
        <f>IFERROR(VLOOKUP(Y64,'LTSS Rates'!A:B,2,FALSE),"")</f>
        <v/>
      </c>
      <c r="L64" s="277"/>
      <c r="M64" s="259"/>
      <c r="N64" s="146"/>
      <c r="O64" s="209">
        <f t="shared" si="2"/>
        <v>0</v>
      </c>
      <c r="P64" s="273"/>
      <c r="Q64" s="195"/>
      <c r="R64" s="261"/>
      <c r="S64" s="190"/>
      <c r="T64" s="190"/>
      <c r="W64" t="str">
        <f t="shared" si="3"/>
        <v/>
      </c>
      <c r="Y64" t="str">
        <f t="shared" si="4"/>
        <v/>
      </c>
      <c r="Z64" t="e">
        <f>CONCATENATE(#REF!," ","Rate")</f>
        <v>#REF!</v>
      </c>
    </row>
    <row r="65" spans="2:26" x14ac:dyDescent="0.25">
      <c r="B65" s="145">
        <v>56</v>
      </c>
      <c r="C65" s="147"/>
      <c r="D65" s="62"/>
      <c r="E65" s="62"/>
      <c r="F65" s="147"/>
      <c r="G65" s="62"/>
      <c r="H65" s="61"/>
      <c r="I65" s="62"/>
      <c r="J65" s="149" t="str">
        <f>IFERROR(INDEX('LTSS Rates'!$C$4:$C$222,MATCH('UPL Claims'!W65,'LTSS Rates'!$A$4:$A$222,0)),"")</f>
        <v/>
      </c>
      <c r="K65" s="149" t="str">
        <f>IFERROR(VLOOKUP(Y65,'LTSS Rates'!A:B,2,FALSE),"")</f>
        <v/>
      </c>
      <c r="L65" s="277"/>
      <c r="M65" s="259"/>
      <c r="N65" s="146"/>
      <c r="O65" s="209">
        <f t="shared" si="2"/>
        <v>0</v>
      </c>
      <c r="P65" s="273"/>
      <c r="Q65" s="195"/>
      <c r="R65" s="261"/>
      <c r="S65" s="190"/>
      <c r="T65" s="190"/>
      <c r="W65" t="str">
        <f t="shared" si="3"/>
        <v/>
      </c>
      <c r="Y65" t="str">
        <f t="shared" si="4"/>
        <v/>
      </c>
      <c r="Z65" t="e">
        <f>CONCATENATE(#REF!," ","Rate")</f>
        <v>#REF!</v>
      </c>
    </row>
    <row r="66" spans="2:26" x14ac:dyDescent="0.25">
      <c r="B66" s="145">
        <v>57</v>
      </c>
      <c r="C66" s="147"/>
      <c r="D66" s="62"/>
      <c r="E66" s="62"/>
      <c r="F66" s="147"/>
      <c r="G66" s="62"/>
      <c r="H66" s="61"/>
      <c r="I66" s="62"/>
      <c r="J66" s="149" t="str">
        <f>IFERROR(INDEX('LTSS Rates'!$C$4:$C$222,MATCH('UPL Claims'!W66,'LTSS Rates'!$A$4:$A$222,0)),"")</f>
        <v/>
      </c>
      <c r="K66" s="149" t="str">
        <f>IFERROR(VLOOKUP(Y66,'LTSS Rates'!A:B,2,FALSE),"")</f>
        <v/>
      </c>
      <c r="L66" s="277"/>
      <c r="M66" s="259"/>
      <c r="N66" s="146"/>
      <c r="O66" s="209">
        <f t="shared" si="2"/>
        <v>0</v>
      </c>
      <c r="P66" s="273"/>
      <c r="Q66" s="195"/>
      <c r="R66" s="261"/>
      <c r="S66" s="190"/>
      <c r="T66" s="190"/>
      <c r="W66" t="str">
        <f t="shared" si="3"/>
        <v/>
      </c>
      <c r="Y66" t="str">
        <f t="shared" si="4"/>
        <v/>
      </c>
      <c r="Z66" t="e">
        <f>CONCATENATE(#REF!," ","Rate")</f>
        <v>#REF!</v>
      </c>
    </row>
    <row r="67" spans="2:26" x14ac:dyDescent="0.25">
      <c r="B67" s="145">
        <v>58</v>
      </c>
      <c r="C67" s="147"/>
      <c r="D67" s="62"/>
      <c r="E67" s="62"/>
      <c r="F67" s="147"/>
      <c r="G67" s="62"/>
      <c r="H67" s="61"/>
      <c r="I67" s="62"/>
      <c r="J67" s="149" t="str">
        <f>IFERROR(INDEX('LTSS Rates'!$C$4:$C$222,MATCH('UPL Claims'!W67,'LTSS Rates'!$A$4:$A$222,0)),"")</f>
        <v/>
      </c>
      <c r="K67" s="149" t="str">
        <f>IFERROR(VLOOKUP(Y67,'LTSS Rates'!A:B,2,FALSE),"")</f>
        <v/>
      </c>
      <c r="L67" s="277"/>
      <c r="M67" s="259"/>
      <c r="N67" s="146"/>
      <c r="O67" s="209">
        <f t="shared" si="2"/>
        <v>0</v>
      </c>
      <c r="P67" s="273"/>
      <c r="Q67" s="195"/>
      <c r="R67" s="261"/>
      <c r="S67" s="190"/>
      <c r="T67" s="190"/>
      <c r="W67" t="str">
        <f t="shared" si="3"/>
        <v/>
      </c>
      <c r="Y67" t="str">
        <f t="shared" si="4"/>
        <v/>
      </c>
      <c r="Z67" t="e">
        <f>CONCATENATE(#REF!," ","Rate")</f>
        <v>#REF!</v>
      </c>
    </row>
    <row r="68" spans="2:26" x14ac:dyDescent="0.25">
      <c r="B68" s="145">
        <v>59</v>
      </c>
      <c r="C68" s="147"/>
      <c r="D68" s="62"/>
      <c r="E68" s="62"/>
      <c r="F68" s="147"/>
      <c r="G68" s="62"/>
      <c r="H68" s="61"/>
      <c r="I68" s="62"/>
      <c r="J68" s="149" t="str">
        <f>IFERROR(INDEX('LTSS Rates'!$C$4:$C$222,MATCH('UPL Claims'!W68,'LTSS Rates'!$A$4:$A$222,0)),"")</f>
        <v/>
      </c>
      <c r="K68" s="149" t="str">
        <f>IFERROR(VLOOKUP(Y68,'LTSS Rates'!A:B,2,FALSE),"")</f>
        <v/>
      </c>
      <c r="L68" s="277"/>
      <c r="M68" s="259"/>
      <c r="N68" s="146"/>
      <c r="O68" s="209">
        <f t="shared" si="2"/>
        <v>0</v>
      </c>
      <c r="P68" s="273"/>
      <c r="Q68" s="195"/>
      <c r="R68" s="261"/>
      <c r="S68" s="190"/>
      <c r="T68" s="190"/>
      <c r="W68" t="str">
        <f t="shared" si="3"/>
        <v/>
      </c>
      <c r="Y68" t="str">
        <f t="shared" si="4"/>
        <v/>
      </c>
      <c r="Z68" t="e">
        <f>CONCATENATE(#REF!," ","Rate")</f>
        <v>#REF!</v>
      </c>
    </row>
    <row r="69" spans="2:26" x14ac:dyDescent="0.25">
      <c r="B69" s="145">
        <v>60</v>
      </c>
      <c r="C69" s="147"/>
      <c r="D69" s="62"/>
      <c r="E69" s="62"/>
      <c r="F69" s="147"/>
      <c r="G69" s="62"/>
      <c r="H69" s="61"/>
      <c r="I69" s="62"/>
      <c r="J69" s="149" t="str">
        <f>IFERROR(INDEX('LTSS Rates'!$C$4:$C$222,MATCH('UPL Claims'!W69,'LTSS Rates'!$A$4:$A$222,0)),"")</f>
        <v/>
      </c>
      <c r="K69" s="149" t="str">
        <f>IFERROR(VLOOKUP(Y69,'LTSS Rates'!A:B,2,FALSE),"")</f>
        <v/>
      </c>
      <c r="L69" s="277"/>
      <c r="M69" s="259"/>
      <c r="N69" s="146"/>
      <c r="O69" s="209">
        <f t="shared" si="2"/>
        <v>0</v>
      </c>
      <c r="P69" s="273"/>
      <c r="Q69" s="195"/>
      <c r="R69" s="261"/>
      <c r="S69" s="190"/>
      <c r="T69" s="190"/>
      <c r="W69" t="str">
        <f t="shared" si="3"/>
        <v/>
      </c>
      <c r="Y69" t="str">
        <f t="shared" si="4"/>
        <v/>
      </c>
      <c r="Z69" t="e">
        <f>CONCATENATE(#REF!," ","Rate")</f>
        <v>#REF!</v>
      </c>
    </row>
    <row r="70" spans="2:26" x14ac:dyDescent="0.25">
      <c r="B70" s="145">
        <v>61</v>
      </c>
      <c r="C70" s="147"/>
      <c r="D70" s="62"/>
      <c r="E70" s="62"/>
      <c r="F70" s="147"/>
      <c r="G70" s="62"/>
      <c r="H70" s="61"/>
      <c r="I70" s="62"/>
      <c r="J70" s="149" t="str">
        <f>IFERROR(INDEX('LTSS Rates'!$C$4:$C$222,MATCH('UPL Claims'!W70,'LTSS Rates'!$A$4:$A$222,0)),"")</f>
        <v/>
      </c>
      <c r="K70" s="149" t="str">
        <f>IFERROR(VLOOKUP(Y70,'LTSS Rates'!A:B,2,FALSE),"")</f>
        <v/>
      </c>
      <c r="L70" s="277"/>
      <c r="M70" s="259"/>
      <c r="N70" s="146"/>
      <c r="O70" s="209">
        <f t="shared" si="2"/>
        <v>0</v>
      </c>
      <c r="P70" s="273"/>
      <c r="Q70" s="195"/>
      <c r="R70" s="261"/>
      <c r="S70" s="190"/>
      <c r="T70" s="190"/>
      <c r="W70" t="str">
        <f t="shared" si="3"/>
        <v/>
      </c>
      <c r="Y70" t="str">
        <f t="shared" si="4"/>
        <v/>
      </c>
      <c r="Z70" t="e">
        <f>CONCATENATE(#REF!," ","Rate")</f>
        <v>#REF!</v>
      </c>
    </row>
    <row r="71" spans="2:26" x14ac:dyDescent="0.25">
      <c r="B71" s="145">
        <v>62</v>
      </c>
      <c r="C71" s="147"/>
      <c r="D71" s="62"/>
      <c r="E71" s="62"/>
      <c r="F71" s="147"/>
      <c r="G71" s="62"/>
      <c r="H71" s="61"/>
      <c r="I71" s="62"/>
      <c r="J71" s="149" t="str">
        <f>IFERROR(INDEX('LTSS Rates'!$C$4:$C$222,MATCH('UPL Claims'!W71,'LTSS Rates'!$A$4:$A$222,0)),"")</f>
        <v/>
      </c>
      <c r="K71" s="149" t="str">
        <f>IFERROR(VLOOKUP(Y71,'LTSS Rates'!A:B,2,FALSE),"")</f>
        <v/>
      </c>
      <c r="L71" s="277"/>
      <c r="M71" s="259"/>
      <c r="N71" s="146"/>
      <c r="O71" s="209">
        <f t="shared" si="2"/>
        <v>0</v>
      </c>
      <c r="P71" s="273"/>
      <c r="Q71" s="195"/>
      <c r="R71" s="261"/>
      <c r="S71" s="190"/>
      <c r="T71" s="190"/>
      <c r="W71" t="str">
        <f t="shared" si="3"/>
        <v/>
      </c>
      <c r="Y71" t="str">
        <f t="shared" si="4"/>
        <v/>
      </c>
      <c r="Z71" t="e">
        <f>CONCATENATE(#REF!," ","Rate")</f>
        <v>#REF!</v>
      </c>
    </row>
    <row r="72" spans="2:26" x14ac:dyDescent="0.25">
      <c r="B72" s="145">
        <v>63</v>
      </c>
      <c r="C72" s="147"/>
      <c r="D72" s="62"/>
      <c r="E72" s="62"/>
      <c r="F72" s="147"/>
      <c r="G72" s="62"/>
      <c r="H72" s="61"/>
      <c r="I72" s="62"/>
      <c r="J72" s="149" t="str">
        <f>IFERROR(INDEX('LTSS Rates'!$C$4:$C$222,MATCH('UPL Claims'!W72,'LTSS Rates'!$A$4:$A$222,0)),"")</f>
        <v/>
      </c>
      <c r="K72" s="149" t="str">
        <f>IFERROR(VLOOKUP(Y72,'LTSS Rates'!A:B,2,FALSE),"")</f>
        <v/>
      </c>
      <c r="L72" s="277"/>
      <c r="M72" s="259"/>
      <c r="N72" s="146"/>
      <c r="O72" s="209">
        <f t="shared" si="2"/>
        <v>0</v>
      </c>
      <c r="P72" s="273"/>
      <c r="Q72" s="195"/>
      <c r="R72" s="261"/>
      <c r="S72" s="190"/>
      <c r="T72" s="190"/>
      <c r="W72" t="str">
        <f t="shared" si="3"/>
        <v/>
      </c>
      <c r="Y72" t="str">
        <f t="shared" si="4"/>
        <v/>
      </c>
      <c r="Z72" t="e">
        <f>CONCATENATE(#REF!," ","Rate")</f>
        <v>#REF!</v>
      </c>
    </row>
    <row r="73" spans="2:26" x14ac:dyDescent="0.25">
      <c r="B73" s="145">
        <v>64</v>
      </c>
      <c r="C73" s="147"/>
      <c r="D73" s="62"/>
      <c r="E73" s="62"/>
      <c r="F73" s="147"/>
      <c r="G73" s="62"/>
      <c r="H73" s="61"/>
      <c r="I73" s="62"/>
      <c r="J73" s="149" t="str">
        <f>IFERROR(INDEX('LTSS Rates'!$C$4:$C$222,MATCH('UPL Claims'!W73,'LTSS Rates'!$A$4:$A$222,0)),"")</f>
        <v/>
      </c>
      <c r="K73" s="149" t="str">
        <f>IFERROR(VLOOKUP(Y73,'LTSS Rates'!A:B,2,FALSE),"")</f>
        <v/>
      </c>
      <c r="L73" s="277"/>
      <c r="M73" s="259"/>
      <c r="N73" s="146"/>
      <c r="O73" s="209">
        <f t="shared" si="2"/>
        <v>0</v>
      </c>
      <c r="P73" s="273"/>
      <c r="Q73" s="195"/>
      <c r="R73" s="261"/>
      <c r="S73" s="190"/>
      <c r="T73" s="190"/>
      <c r="W73" t="str">
        <f t="shared" si="3"/>
        <v/>
      </c>
      <c r="Y73" t="str">
        <f t="shared" si="4"/>
        <v/>
      </c>
      <c r="Z73" t="e">
        <f>CONCATENATE(#REF!," ","Rate")</f>
        <v>#REF!</v>
      </c>
    </row>
    <row r="74" spans="2:26" x14ac:dyDescent="0.25">
      <c r="B74" s="145">
        <v>65</v>
      </c>
      <c r="C74" s="147"/>
      <c r="D74" s="62"/>
      <c r="E74" s="62"/>
      <c r="F74" s="147"/>
      <c r="G74" s="62"/>
      <c r="H74" s="61"/>
      <c r="I74" s="62"/>
      <c r="J74" s="149" t="str">
        <f>IFERROR(INDEX('LTSS Rates'!$C$4:$C$222,MATCH('UPL Claims'!W74,'LTSS Rates'!$A$4:$A$222,0)),"")</f>
        <v/>
      </c>
      <c r="K74" s="149" t="str">
        <f>IFERROR(VLOOKUP(Y74,'LTSS Rates'!A:B,2,FALSE),"")</f>
        <v/>
      </c>
      <c r="L74" s="277"/>
      <c r="M74" s="259"/>
      <c r="N74" s="146"/>
      <c r="O74" s="209">
        <f t="shared" si="2"/>
        <v>0</v>
      </c>
      <c r="P74" s="273"/>
      <c r="Q74" s="195"/>
      <c r="R74" s="261"/>
      <c r="S74" s="190"/>
      <c r="T74" s="190"/>
      <c r="W74" t="str">
        <f t="shared" si="3"/>
        <v/>
      </c>
      <c r="Y74" t="str">
        <f t="shared" ref="Y74:Y105" si="5">IF(G74="State Funded",CONCATENATE(I74,"CP"),CONCATENATE(I74,H74))</f>
        <v/>
      </c>
      <c r="Z74" t="e">
        <f>CONCATENATE(#REF!," ","Rate")</f>
        <v>#REF!</v>
      </c>
    </row>
    <row r="75" spans="2:26" x14ac:dyDescent="0.25">
      <c r="B75" s="145">
        <v>66</v>
      </c>
      <c r="C75" s="147"/>
      <c r="D75" s="62"/>
      <c r="E75" s="62"/>
      <c r="F75" s="147"/>
      <c r="G75" s="62"/>
      <c r="H75" s="61"/>
      <c r="I75" s="62"/>
      <c r="J75" s="149" t="str">
        <f>IFERROR(INDEX('LTSS Rates'!$C$4:$C$222,MATCH('UPL Claims'!W75,'LTSS Rates'!$A$4:$A$222,0)),"")</f>
        <v/>
      </c>
      <c r="K75" s="149" t="str">
        <f>IFERROR(VLOOKUP(Y75,'LTSS Rates'!A:B,2,FALSE),"")</f>
        <v/>
      </c>
      <c r="L75" s="277"/>
      <c r="M75" s="259"/>
      <c r="N75" s="146"/>
      <c r="O75" s="209">
        <f t="shared" ref="O75:O138" si="6">L75-N75</f>
        <v>0</v>
      </c>
      <c r="P75" s="273"/>
      <c r="Q75" s="195"/>
      <c r="R75" s="261"/>
      <c r="S75" s="190"/>
      <c r="T75" s="190"/>
      <c r="W75" t="str">
        <f t="shared" ref="W75:W138" si="7">CONCATENATE(I75,H75)</f>
        <v/>
      </c>
      <c r="Y75" t="str">
        <f t="shared" si="5"/>
        <v/>
      </c>
      <c r="Z75" t="e">
        <f>CONCATENATE(#REF!," ","Rate")</f>
        <v>#REF!</v>
      </c>
    </row>
    <row r="76" spans="2:26" x14ac:dyDescent="0.25">
      <c r="B76" s="145">
        <v>67</v>
      </c>
      <c r="C76" s="147"/>
      <c r="D76" s="62"/>
      <c r="E76" s="62"/>
      <c r="F76" s="147"/>
      <c r="G76" s="62"/>
      <c r="H76" s="61"/>
      <c r="I76" s="62"/>
      <c r="J76" s="149" t="str">
        <f>IFERROR(INDEX('LTSS Rates'!$C$4:$C$222,MATCH('UPL Claims'!W76,'LTSS Rates'!$A$4:$A$222,0)),"")</f>
        <v/>
      </c>
      <c r="K76" s="149" t="str">
        <f>IFERROR(VLOOKUP(Y76,'LTSS Rates'!A:B,2,FALSE),"")</f>
        <v/>
      </c>
      <c r="L76" s="277"/>
      <c r="M76" s="259"/>
      <c r="N76" s="146"/>
      <c r="O76" s="209">
        <f t="shared" si="6"/>
        <v>0</v>
      </c>
      <c r="P76" s="273"/>
      <c r="Q76" s="195"/>
      <c r="R76" s="261"/>
      <c r="S76" s="190"/>
      <c r="T76" s="190"/>
      <c r="W76" t="str">
        <f t="shared" si="7"/>
        <v/>
      </c>
      <c r="Y76" t="str">
        <f t="shared" si="5"/>
        <v/>
      </c>
      <c r="Z76" t="e">
        <f>CONCATENATE(#REF!," ","Rate")</f>
        <v>#REF!</v>
      </c>
    </row>
    <row r="77" spans="2:26" x14ac:dyDescent="0.25">
      <c r="B77" s="145">
        <v>68</v>
      </c>
      <c r="C77" s="147"/>
      <c r="D77" s="62"/>
      <c r="E77" s="62"/>
      <c r="F77" s="147"/>
      <c r="G77" s="62"/>
      <c r="H77" s="61"/>
      <c r="I77" s="62"/>
      <c r="J77" s="149" t="str">
        <f>IFERROR(INDEX('LTSS Rates'!$C$4:$C$222,MATCH('UPL Claims'!W77,'LTSS Rates'!$A$4:$A$222,0)),"")</f>
        <v/>
      </c>
      <c r="K77" s="149" t="str">
        <f>IFERROR(VLOOKUP(Y77,'LTSS Rates'!A:B,2,FALSE),"")</f>
        <v/>
      </c>
      <c r="L77" s="277"/>
      <c r="M77" s="259"/>
      <c r="N77" s="146"/>
      <c r="O77" s="209">
        <f t="shared" si="6"/>
        <v>0</v>
      </c>
      <c r="P77" s="273"/>
      <c r="Q77" s="195"/>
      <c r="R77" s="261"/>
      <c r="S77" s="190"/>
      <c r="T77" s="190"/>
      <c r="W77" t="str">
        <f t="shared" si="7"/>
        <v/>
      </c>
      <c r="Y77" t="str">
        <f t="shared" si="5"/>
        <v/>
      </c>
      <c r="Z77" t="e">
        <f>CONCATENATE(#REF!," ","Rate")</f>
        <v>#REF!</v>
      </c>
    </row>
    <row r="78" spans="2:26" x14ac:dyDescent="0.25">
      <c r="B78" s="145">
        <v>69</v>
      </c>
      <c r="C78" s="147"/>
      <c r="D78" s="62"/>
      <c r="E78" s="62"/>
      <c r="F78" s="147"/>
      <c r="G78" s="62"/>
      <c r="H78" s="61"/>
      <c r="I78" s="62"/>
      <c r="J78" s="149" t="str">
        <f>IFERROR(INDEX('LTSS Rates'!$C$4:$C$222,MATCH('UPL Claims'!W78,'LTSS Rates'!$A$4:$A$222,0)),"")</f>
        <v/>
      </c>
      <c r="K78" s="149" t="str">
        <f>IFERROR(VLOOKUP(Y78,'LTSS Rates'!A:B,2,FALSE),"")</f>
        <v/>
      </c>
      <c r="L78" s="277"/>
      <c r="M78" s="259"/>
      <c r="N78" s="146"/>
      <c r="O78" s="209">
        <f t="shared" si="6"/>
        <v>0</v>
      </c>
      <c r="P78" s="273"/>
      <c r="Q78" s="195"/>
      <c r="R78" s="261"/>
      <c r="S78" s="190"/>
      <c r="T78" s="190"/>
      <c r="W78" t="str">
        <f t="shared" si="7"/>
        <v/>
      </c>
      <c r="Y78" t="str">
        <f t="shared" si="5"/>
        <v/>
      </c>
      <c r="Z78" t="e">
        <f>CONCATENATE(#REF!," ","Rate")</f>
        <v>#REF!</v>
      </c>
    </row>
    <row r="79" spans="2:26" x14ac:dyDescent="0.25">
      <c r="B79" s="145">
        <v>70</v>
      </c>
      <c r="C79" s="147"/>
      <c r="D79" s="62"/>
      <c r="E79" s="62"/>
      <c r="F79" s="147"/>
      <c r="G79" s="62"/>
      <c r="H79" s="61"/>
      <c r="I79" s="62"/>
      <c r="J79" s="149" t="str">
        <f>IFERROR(INDEX('LTSS Rates'!$C$4:$C$222,MATCH('UPL Claims'!W79,'LTSS Rates'!$A$4:$A$222,0)),"")</f>
        <v/>
      </c>
      <c r="K79" s="149" t="str">
        <f>IFERROR(VLOOKUP(Y79,'LTSS Rates'!A:B,2,FALSE),"")</f>
        <v/>
      </c>
      <c r="L79" s="277"/>
      <c r="M79" s="259"/>
      <c r="N79" s="146"/>
      <c r="O79" s="209">
        <f t="shared" si="6"/>
        <v>0</v>
      </c>
      <c r="P79" s="273"/>
      <c r="Q79" s="195"/>
      <c r="R79" s="261"/>
      <c r="S79" s="190"/>
      <c r="T79" s="190"/>
      <c r="W79" t="str">
        <f t="shared" si="7"/>
        <v/>
      </c>
      <c r="Y79" t="str">
        <f t="shared" si="5"/>
        <v/>
      </c>
      <c r="Z79" t="e">
        <f>CONCATENATE(#REF!," ","Rate")</f>
        <v>#REF!</v>
      </c>
    </row>
    <row r="80" spans="2:26" x14ac:dyDescent="0.25">
      <c r="B80" s="145">
        <v>71</v>
      </c>
      <c r="C80" s="147"/>
      <c r="D80" s="62"/>
      <c r="E80" s="62"/>
      <c r="F80" s="147"/>
      <c r="G80" s="62"/>
      <c r="H80" s="61"/>
      <c r="I80" s="62"/>
      <c r="J80" s="149" t="str">
        <f>IFERROR(INDEX('LTSS Rates'!$C$4:$C$222,MATCH('UPL Claims'!W80,'LTSS Rates'!$A$4:$A$222,0)),"")</f>
        <v/>
      </c>
      <c r="K80" s="149" t="str">
        <f>IFERROR(VLOOKUP(Y80,'LTSS Rates'!A:B,2,FALSE),"")</f>
        <v/>
      </c>
      <c r="L80" s="277"/>
      <c r="M80" s="259"/>
      <c r="N80" s="146"/>
      <c r="O80" s="209">
        <f t="shared" si="6"/>
        <v>0</v>
      </c>
      <c r="P80" s="273"/>
      <c r="Q80" s="195"/>
      <c r="R80" s="261"/>
      <c r="S80" s="190"/>
      <c r="T80" s="190"/>
      <c r="W80" t="str">
        <f t="shared" si="7"/>
        <v/>
      </c>
      <c r="Y80" t="str">
        <f t="shared" si="5"/>
        <v/>
      </c>
      <c r="Z80" t="e">
        <f>CONCATENATE(#REF!," ","Rate")</f>
        <v>#REF!</v>
      </c>
    </row>
    <row r="81" spans="2:26" x14ac:dyDescent="0.25">
      <c r="B81" s="145">
        <v>72</v>
      </c>
      <c r="C81" s="147"/>
      <c r="D81" s="62"/>
      <c r="E81" s="62"/>
      <c r="F81" s="147"/>
      <c r="G81" s="62"/>
      <c r="H81" s="61"/>
      <c r="I81" s="62"/>
      <c r="J81" s="149" t="str">
        <f>IFERROR(INDEX('LTSS Rates'!$C$4:$C$222,MATCH('UPL Claims'!W81,'LTSS Rates'!$A$4:$A$222,0)),"")</f>
        <v/>
      </c>
      <c r="K81" s="149" t="str">
        <f>IFERROR(VLOOKUP(Y81,'LTSS Rates'!A:B,2,FALSE),"")</f>
        <v/>
      </c>
      <c r="L81" s="277"/>
      <c r="M81" s="259"/>
      <c r="N81" s="146"/>
      <c r="O81" s="209">
        <f t="shared" si="6"/>
        <v>0</v>
      </c>
      <c r="P81" s="273"/>
      <c r="Q81" s="195"/>
      <c r="R81" s="261"/>
      <c r="S81" s="190"/>
      <c r="T81" s="190"/>
      <c r="W81" t="str">
        <f t="shared" si="7"/>
        <v/>
      </c>
      <c r="Y81" t="str">
        <f t="shared" si="5"/>
        <v/>
      </c>
      <c r="Z81" t="e">
        <f>CONCATENATE(#REF!," ","Rate")</f>
        <v>#REF!</v>
      </c>
    </row>
    <row r="82" spans="2:26" x14ac:dyDescent="0.25">
      <c r="B82" s="145">
        <v>73</v>
      </c>
      <c r="C82" s="147"/>
      <c r="D82" s="62"/>
      <c r="E82" s="62"/>
      <c r="F82" s="147"/>
      <c r="G82" s="62"/>
      <c r="H82" s="61"/>
      <c r="I82" s="62"/>
      <c r="J82" s="149" t="str">
        <f>IFERROR(INDEX('LTSS Rates'!$C$4:$C$222,MATCH('UPL Claims'!W82,'LTSS Rates'!$A$4:$A$222,0)),"")</f>
        <v/>
      </c>
      <c r="K82" s="149" t="str">
        <f>IFERROR(VLOOKUP(Y82,'LTSS Rates'!A:B,2,FALSE),"")</f>
        <v/>
      </c>
      <c r="L82" s="277"/>
      <c r="M82" s="259"/>
      <c r="N82" s="146"/>
      <c r="O82" s="209">
        <f t="shared" si="6"/>
        <v>0</v>
      </c>
      <c r="P82" s="273"/>
      <c r="Q82" s="195"/>
      <c r="R82" s="261"/>
      <c r="S82" s="190"/>
      <c r="T82" s="190"/>
      <c r="W82" t="str">
        <f t="shared" si="7"/>
        <v/>
      </c>
      <c r="Y82" t="str">
        <f t="shared" si="5"/>
        <v/>
      </c>
      <c r="Z82" t="e">
        <f>CONCATENATE(#REF!," ","Rate")</f>
        <v>#REF!</v>
      </c>
    </row>
    <row r="83" spans="2:26" x14ac:dyDescent="0.25">
      <c r="B83" s="145">
        <v>74</v>
      </c>
      <c r="C83" s="147"/>
      <c r="D83" s="62"/>
      <c r="E83" s="62"/>
      <c r="F83" s="147"/>
      <c r="G83" s="62"/>
      <c r="H83" s="61"/>
      <c r="I83" s="62"/>
      <c r="J83" s="149" t="str">
        <f>IFERROR(INDEX('LTSS Rates'!$C$4:$C$222,MATCH('UPL Claims'!W83,'LTSS Rates'!$A$4:$A$222,0)),"")</f>
        <v/>
      </c>
      <c r="K83" s="149" t="str">
        <f>IFERROR(VLOOKUP(Y83,'LTSS Rates'!A:B,2,FALSE),"")</f>
        <v/>
      </c>
      <c r="L83" s="277"/>
      <c r="M83" s="259"/>
      <c r="N83" s="146"/>
      <c r="O83" s="209">
        <f t="shared" si="6"/>
        <v>0</v>
      </c>
      <c r="P83" s="273"/>
      <c r="Q83" s="195"/>
      <c r="R83" s="261"/>
      <c r="S83" s="190"/>
      <c r="T83" s="190"/>
      <c r="W83" t="str">
        <f t="shared" si="7"/>
        <v/>
      </c>
      <c r="Y83" t="str">
        <f t="shared" si="5"/>
        <v/>
      </c>
      <c r="Z83" t="e">
        <f>CONCATENATE(#REF!," ","Rate")</f>
        <v>#REF!</v>
      </c>
    </row>
    <row r="84" spans="2:26" x14ac:dyDescent="0.25">
      <c r="B84" s="145">
        <v>75</v>
      </c>
      <c r="C84" s="147"/>
      <c r="D84" s="62"/>
      <c r="E84" s="62"/>
      <c r="F84" s="147"/>
      <c r="G84" s="62"/>
      <c r="H84" s="61"/>
      <c r="I84" s="62"/>
      <c r="J84" s="149" t="str">
        <f>IFERROR(INDEX('LTSS Rates'!$C$4:$C$222,MATCH('UPL Claims'!W84,'LTSS Rates'!$A$4:$A$222,0)),"")</f>
        <v/>
      </c>
      <c r="K84" s="149" t="str">
        <f>IFERROR(VLOOKUP(Y84,'LTSS Rates'!A:B,2,FALSE),"")</f>
        <v/>
      </c>
      <c r="L84" s="277"/>
      <c r="M84" s="259"/>
      <c r="N84" s="146"/>
      <c r="O84" s="209">
        <f t="shared" si="6"/>
        <v>0</v>
      </c>
      <c r="P84" s="273"/>
      <c r="Q84" s="195"/>
      <c r="R84" s="261"/>
      <c r="S84" s="190"/>
      <c r="T84" s="190"/>
      <c r="W84" t="str">
        <f t="shared" si="7"/>
        <v/>
      </c>
      <c r="Y84" t="str">
        <f t="shared" si="5"/>
        <v/>
      </c>
      <c r="Z84" t="e">
        <f>CONCATENATE(#REF!," ","Rate")</f>
        <v>#REF!</v>
      </c>
    </row>
    <row r="85" spans="2:26" x14ac:dyDescent="0.25">
      <c r="B85" s="145">
        <v>76</v>
      </c>
      <c r="C85" s="147"/>
      <c r="D85" s="62"/>
      <c r="E85" s="62"/>
      <c r="F85" s="147"/>
      <c r="G85" s="62"/>
      <c r="H85" s="61"/>
      <c r="I85" s="62"/>
      <c r="J85" s="149" t="str">
        <f>IFERROR(INDEX('LTSS Rates'!$C$4:$C$222,MATCH('UPL Claims'!W85,'LTSS Rates'!$A$4:$A$222,0)),"")</f>
        <v/>
      </c>
      <c r="K85" s="149" t="str">
        <f>IFERROR(VLOOKUP(Y85,'LTSS Rates'!A:B,2,FALSE),"")</f>
        <v/>
      </c>
      <c r="L85" s="277"/>
      <c r="M85" s="259"/>
      <c r="N85" s="146"/>
      <c r="O85" s="209">
        <f t="shared" si="6"/>
        <v>0</v>
      </c>
      <c r="P85" s="273"/>
      <c r="Q85" s="195"/>
      <c r="R85" s="261"/>
      <c r="S85" s="190"/>
      <c r="T85" s="190"/>
      <c r="W85" t="str">
        <f t="shared" si="7"/>
        <v/>
      </c>
      <c r="Y85" t="str">
        <f t="shared" si="5"/>
        <v/>
      </c>
      <c r="Z85" t="e">
        <f>CONCATENATE(#REF!," ","Rate")</f>
        <v>#REF!</v>
      </c>
    </row>
    <row r="86" spans="2:26" x14ac:dyDescent="0.25">
      <c r="B86" s="145">
        <v>77</v>
      </c>
      <c r="C86" s="147"/>
      <c r="D86" s="62"/>
      <c r="E86" s="62"/>
      <c r="F86" s="147"/>
      <c r="G86" s="62"/>
      <c r="H86" s="61"/>
      <c r="I86" s="62"/>
      <c r="J86" s="149" t="str">
        <f>IFERROR(INDEX('LTSS Rates'!$C$4:$C$222,MATCH('UPL Claims'!W86,'LTSS Rates'!$A$4:$A$222,0)),"")</f>
        <v/>
      </c>
      <c r="K86" s="149" t="str">
        <f>IFERROR(VLOOKUP(Y86,'LTSS Rates'!A:B,2,FALSE),"")</f>
        <v/>
      </c>
      <c r="L86" s="277"/>
      <c r="M86" s="259"/>
      <c r="N86" s="146"/>
      <c r="O86" s="209">
        <f t="shared" si="6"/>
        <v>0</v>
      </c>
      <c r="P86" s="273"/>
      <c r="Q86" s="195"/>
      <c r="R86" s="261"/>
      <c r="S86" s="190"/>
      <c r="T86" s="190"/>
      <c r="W86" t="str">
        <f t="shared" si="7"/>
        <v/>
      </c>
      <c r="Y86" t="str">
        <f t="shared" si="5"/>
        <v/>
      </c>
      <c r="Z86" t="e">
        <f>CONCATENATE(#REF!," ","Rate")</f>
        <v>#REF!</v>
      </c>
    </row>
    <row r="87" spans="2:26" x14ac:dyDescent="0.25">
      <c r="B87" s="145">
        <v>78</v>
      </c>
      <c r="C87" s="147"/>
      <c r="D87" s="62"/>
      <c r="E87" s="62"/>
      <c r="F87" s="147"/>
      <c r="G87" s="62"/>
      <c r="H87" s="61"/>
      <c r="I87" s="62"/>
      <c r="J87" s="149" t="str">
        <f>IFERROR(INDEX('LTSS Rates'!$C$4:$C$222,MATCH('UPL Claims'!W87,'LTSS Rates'!$A$4:$A$222,0)),"")</f>
        <v/>
      </c>
      <c r="K87" s="149" t="str">
        <f>IFERROR(VLOOKUP(Y87,'LTSS Rates'!A:B,2,FALSE),"")</f>
        <v/>
      </c>
      <c r="L87" s="277"/>
      <c r="M87" s="259"/>
      <c r="N87" s="146"/>
      <c r="O87" s="209">
        <f t="shared" si="6"/>
        <v>0</v>
      </c>
      <c r="P87" s="273"/>
      <c r="Q87" s="195"/>
      <c r="R87" s="261"/>
      <c r="S87" s="190"/>
      <c r="T87" s="190"/>
      <c r="W87" t="str">
        <f t="shared" si="7"/>
        <v/>
      </c>
      <c r="Y87" t="str">
        <f t="shared" si="5"/>
        <v/>
      </c>
      <c r="Z87" t="e">
        <f>CONCATENATE(#REF!," ","Rate")</f>
        <v>#REF!</v>
      </c>
    </row>
    <row r="88" spans="2:26" x14ac:dyDescent="0.25">
      <c r="B88" s="145">
        <v>79</v>
      </c>
      <c r="C88" s="147"/>
      <c r="D88" s="62"/>
      <c r="E88" s="62"/>
      <c r="F88" s="147"/>
      <c r="G88" s="62"/>
      <c r="H88" s="61"/>
      <c r="I88" s="62"/>
      <c r="J88" s="149" t="str">
        <f>IFERROR(INDEX('LTSS Rates'!$C$4:$C$222,MATCH('UPL Claims'!W88,'LTSS Rates'!$A$4:$A$222,0)),"")</f>
        <v/>
      </c>
      <c r="K88" s="149" t="str">
        <f>IFERROR(VLOOKUP(Y88,'LTSS Rates'!A:B,2,FALSE),"")</f>
        <v/>
      </c>
      <c r="L88" s="277"/>
      <c r="M88" s="259"/>
      <c r="N88" s="146"/>
      <c r="O88" s="209">
        <f t="shared" si="6"/>
        <v>0</v>
      </c>
      <c r="P88" s="273"/>
      <c r="Q88" s="195"/>
      <c r="R88" s="261"/>
      <c r="S88" s="190"/>
      <c r="T88" s="190"/>
      <c r="W88" t="str">
        <f t="shared" si="7"/>
        <v/>
      </c>
      <c r="Y88" t="str">
        <f t="shared" si="5"/>
        <v/>
      </c>
      <c r="Z88" t="e">
        <f>CONCATENATE(#REF!," ","Rate")</f>
        <v>#REF!</v>
      </c>
    </row>
    <row r="89" spans="2:26" x14ac:dyDescent="0.25">
      <c r="B89" s="145">
        <v>80</v>
      </c>
      <c r="C89" s="147"/>
      <c r="D89" s="62"/>
      <c r="E89" s="62"/>
      <c r="F89" s="147"/>
      <c r="G89" s="62"/>
      <c r="H89" s="61"/>
      <c r="I89" s="62"/>
      <c r="J89" s="149" t="str">
        <f>IFERROR(INDEX('LTSS Rates'!$C$4:$C$222,MATCH('UPL Claims'!W89,'LTSS Rates'!$A$4:$A$222,0)),"")</f>
        <v/>
      </c>
      <c r="K89" s="149" t="str">
        <f>IFERROR(VLOOKUP(Y89,'LTSS Rates'!A:B,2,FALSE),"")</f>
        <v/>
      </c>
      <c r="L89" s="277"/>
      <c r="M89" s="259"/>
      <c r="N89" s="146"/>
      <c r="O89" s="209">
        <f t="shared" si="6"/>
        <v>0</v>
      </c>
      <c r="P89" s="273"/>
      <c r="Q89" s="195"/>
      <c r="R89" s="261"/>
      <c r="S89" s="190"/>
      <c r="T89" s="190"/>
      <c r="W89" t="str">
        <f t="shared" si="7"/>
        <v/>
      </c>
      <c r="Y89" t="str">
        <f t="shared" si="5"/>
        <v/>
      </c>
      <c r="Z89" t="e">
        <f>CONCATENATE(#REF!," ","Rate")</f>
        <v>#REF!</v>
      </c>
    </row>
    <row r="90" spans="2:26" x14ac:dyDescent="0.25">
      <c r="B90" s="145">
        <v>81</v>
      </c>
      <c r="C90" s="147"/>
      <c r="D90" s="62"/>
      <c r="E90" s="62"/>
      <c r="F90" s="147"/>
      <c r="G90" s="62"/>
      <c r="H90" s="61"/>
      <c r="I90" s="62"/>
      <c r="J90" s="149" t="str">
        <f>IFERROR(INDEX('LTSS Rates'!$C$4:$C$222,MATCH('UPL Claims'!W90,'LTSS Rates'!$A$4:$A$222,0)),"")</f>
        <v/>
      </c>
      <c r="K90" s="149" t="str">
        <f>IFERROR(VLOOKUP(Y90,'LTSS Rates'!A:B,2,FALSE),"")</f>
        <v/>
      </c>
      <c r="L90" s="277"/>
      <c r="M90" s="259"/>
      <c r="N90" s="146"/>
      <c r="O90" s="209">
        <f t="shared" si="6"/>
        <v>0</v>
      </c>
      <c r="P90" s="273"/>
      <c r="Q90" s="195"/>
      <c r="R90" s="261"/>
      <c r="S90" s="190"/>
      <c r="T90" s="190"/>
      <c r="W90" t="str">
        <f t="shared" si="7"/>
        <v/>
      </c>
      <c r="Y90" t="str">
        <f t="shared" si="5"/>
        <v/>
      </c>
      <c r="Z90" t="e">
        <f>CONCATENATE(#REF!," ","Rate")</f>
        <v>#REF!</v>
      </c>
    </row>
    <row r="91" spans="2:26" x14ac:dyDescent="0.25">
      <c r="B91" s="145">
        <v>82</v>
      </c>
      <c r="C91" s="147"/>
      <c r="D91" s="62"/>
      <c r="E91" s="62"/>
      <c r="F91" s="147"/>
      <c r="G91" s="62"/>
      <c r="H91" s="61"/>
      <c r="I91" s="62"/>
      <c r="J91" s="149" t="str">
        <f>IFERROR(INDEX('LTSS Rates'!$C$4:$C$222,MATCH('UPL Claims'!W91,'LTSS Rates'!$A$4:$A$222,0)),"")</f>
        <v/>
      </c>
      <c r="K91" s="149" t="str">
        <f>IFERROR(VLOOKUP(Y91,'LTSS Rates'!A:B,2,FALSE),"")</f>
        <v/>
      </c>
      <c r="L91" s="277"/>
      <c r="M91" s="259"/>
      <c r="N91" s="146"/>
      <c r="O91" s="209">
        <f t="shared" si="6"/>
        <v>0</v>
      </c>
      <c r="P91" s="273"/>
      <c r="Q91" s="195"/>
      <c r="R91" s="261"/>
      <c r="S91" s="190"/>
      <c r="T91" s="190"/>
      <c r="W91" t="str">
        <f t="shared" si="7"/>
        <v/>
      </c>
      <c r="Y91" t="str">
        <f t="shared" si="5"/>
        <v/>
      </c>
      <c r="Z91" t="e">
        <f>CONCATENATE(#REF!," ","Rate")</f>
        <v>#REF!</v>
      </c>
    </row>
    <row r="92" spans="2:26" x14ac:dyDescent="0.25">
      <c r="B92" s="145">
        <v>83</v>
      </c>
      <c r="C92" s="147"/>
      <c r="D92" s="62"/>
      <c r="E92" s="62"/>
      <c r="F92" s="147"/>
      <c r="G92" s="62"/>
      <c r="H92" s="61"/>
      <c r="I92" s="62"/>
      <c r="J92" s="149" t="str">
        <f>IFERROR(INDEX('LTSS Rates'!$C$4:$C$222,MATCH('UPL Claims'!W92,'LTSS Rates'!$A$4:$A$222,0)),"")</f>
        <v/>
      </c>
      <c r="K92" s="149" t="str">
        <f>IFERROR(VLOOKUP(Y92,'LTSS Rates'!A:B,2,FALSE),"")</f>
        <v/>
      </c>
      <c r="L92" s="277"/>
      <c r="M92" s="259"/>
      <c r="N92" s="146"/>
      <c r="O92" s="209">
        <f t="shared" si="6"/>
        <v>0</v>
      </c>
      <c r="P92" s="273"/>
      <c r="Q92" s="195"/>
      <c r="R92" s="261"/>
      <c r="S92" s="190"/>
      <c r="T92" s="190"/>
      <c r="W92" t="str">
        <f t="shared" si="7"/>
        <v/>
      </c>
      <c r="Y92" t="str">
        <f t="shared" si="5"/>
        <v/>
      </c>
      <c r="Z92" t="e">
        <f>CONCATENATE(#REF!," ","Rate")</f>
        <v>#REF!</v>
      </c>
    </row>
    <row r="93" spans="2:26" x14ac:dyDescent="0.25">
      <c r="B93" s="145">
        <v>84</v>
      </c>
      <c r="C93" s="147"/>
      <c r="D93" s="62"/>
      <c r="E93" s="62"/>
      <c r="F93" s="147"/>
      <c r="G93" s="62"/>
      <c r="H93" s="61"/>
      <c r="I93" s="62"/>
      <c r="J93" s="149" t="str">
        <f>IFERROR(INDEX('LTSS Rates'!$C$4:$C$222,MATCH('UPL Claims'!W93,'LTSS Rates'!$A$4:$A$222,0)),"")</f>
        <v/>
      </c>
      <c r="K93" s="149" t="str">
        <f>IFERROR(VLOOKUP(Y93,'LTSS Rates'!A:B,2,FALSE),"")</f>
        <v/>
      </c>
      <c r="L93" s="277"/>
      <c r="M93" s="259"/>
      <c r="N93" s="146"/>
      <c r="O93" s="209">
        <f t="shared" si="6"/>
        <v>0</v>
      </c>
      <c r="P93" s="273"/>
      <c r="Q93" s="195"/>
      <c r="R93" s="261"/>
      <c r="S93" s="190"/>
      <c r="T93" s="190"/>
      <c r="W93" t="str">
        <f t="shared" si="7"/>
        <v/>
      </c>
      <c r="Y93" t="str">
        <f t="shared" si="5"/>
        <v/>
      </c>
      <c r="Z93" t="e">
        <f>CONCATENATE(#REF!," ","Rate")</f>
        <v>#REF!</v>
      </c>
    </row>
    <row r="94" spans="2:26" x14ac:dyDescent="0.25">
      <c r="B94" s="145">
        <v>85</v>
      </c>
      <c r="C94" s="147"/>
      <c r="D94" s="62"/>
      <c r="E94" s="62"/>
      <c r="F94" s="147"/>
      <c r="G94" s="62"/>
      <c r="H94" s="61"/>
      <c r="I94" s="62"/>
      <c r="J94" s="149" t="str">
        <f>IFERROR(INDEX('LTSS Rates'!$C$4:$C$222,MATCH('UPL Claims'!W94,'LTSS Rates'!$A$4:$A$222,0)),"")</f>
        <v/>
      </c>
      <c r="K94" s="149" t="str">
        <f>IFERROR(VLOOKUP(Y94,'LTSS Rates'!A:B,2,FALSE),"")</f>
        <v/>
      </c>
      <c r="L94" s="277"/>
      <c r="M94" s="259"/>
      <c r="N94" s="146"/>
      <c r="O94" s="209">
        <f t="shared" si="6"/>
        <v>0</v>
      </c>
      <c r="P94" s="273"/>
      <c r="Q94" s="195"/>
      <c r="R94" s="261"/>
      <c r="S94" s="190"/>
      <c r="T94" s="190"/>
      <c r="W94" t="str">
        <f t="shared" si="7"/>
        <v/>
      </c>
      <c r="Y94" t="str">
        <f t="shared" si="5"/>
        <v/>
      </c>
      <c r="Z94" t="e">
        <f>CONCATENATE(#REF!," ","Rate")</f>
        <v>#REF!</v>
      </c>
    </row>
    <row r="95" spans="2:26" x14ac:dyDescent="0.25">
      <c r="B95" s="145">
        <v>86</v>
      </c>
      <c r="C95" s="147"/>
      <c r="D95" s="62"/>
      <c r="E95" s="62"/>
      <c r="F95" s="147"/>
      <c r="G95" s="62"/>
      <c r="H95" s="61"/>
      <c r="I95" s="62"/>
      <c r="J95" s="149" t="str">
        <f>IFERROR(INDEX('LTSS Rates'!$C$4:$C$222,MATCH('UPL Claims'!W95,'LTSS Rates'!$A$4:$A$222,0)),"")</f>
        <v/>
      </c>
      <c r="K95" s="149" t="str">
        <f>IFERROR(VLOOKUP(Y95,'LTSS Rates'!A:B,2,FALSE),"")</f>
        <v/>
      </c>
      <c r="L95" s="277"/>
      <c r="M95" s="259"/>
      <c r="N95" s="146"/>
      <c r="O95" s="209">
        <f t="shared" si="6"/>
        <v>0</v>
      </c>
      <c r="P95" s="273"/>
      <c r="Q95" s="195"/>
      <c r="R95" s="261"/>
      <c r="S95" s="190"/>
      <c r="T95" s="190"/>
      <c r="W95" t="str">
        <f t="shared" si="7"/>
        <v/>
      </c>
      <c r="Y95" t="str">
        <f t="shared" si="5"/>
        <v/>
      </c>
      <c r="Z95" t="e">
        <f>CONCATENATE(#REF!," ","Rate")</f>
        <v>#REF!</v>
      </c>
    </row>
    <row r="96" spans="2:26" x14ac:dyDescent="0.25">
      <c r="B96" s="145">
        <v>87</v>
      </c>
      <c r="C96" s="147"/>
      <c r="D96" s="62"/>
      <c r="E96" s="62"/>
      <c r="F96" s="147"/>
      <c r="G96" s="62"/>
      <c r="H96" s="61"/>
      <c r="I96" s="62"/>
      <c r="J96" s="149" t="str">
        <f>IFERROR(INDEX('LTSS Rates'!$C$4:$C$222,MATCH('UPL Claims'!W96,'LTSS Rates'!$A$4:$A$222,0)),"")</f>
        <v/>
      </c>
      <c r="K96" s="149" t="str">
        <f>IFERROR(VLOOKUP(Y96,'LTSS Rates'!A:B,2,FALSE),"")</f>
        <v/>
      </c>
      <c r="L96" s="277"/>
      <c r="M96" s="259"/>
      <c r="N96" s="146"/>
      <c r="O96" s="209">
        <f t="shared" si="6"/>
        <v>0</v>
      </c>
      <c r="P96" s="273"/>
      <c r="Q96" s="195"/>
      <c r="R96" s="261"/>
      <c r="S96" s="190"/>
      <c r="T96" s="190"/>
      <c r="W96" t="str">
        <f t="shared" si="7"/>
        <v/>
      </c>
      <c r="Y96" t="str">
        <f t="shared" si="5"/>
        <v/>
      </c>
      <c r="Z96" t="e">
        <f>CONCATENATE(#REF!," ","Rate")</f>
        <v>#REF!</v>
      </c>
    </row>
    <row r="97" spans="2:26" x14ac:dyDescent="0.25">
      <c r="B97" s="145">
        <v>88</v>
      </c>
      <c r="C97" s="147"/>
      <c r="D97" s="62"/>
      <c r="E97" s="62"/>
      <c r="F97" s="147"/>
      <c r="G97" s="62"/>
      <c r="H97" s="61"/>
      <c r="I97" s="62"/>
      <c r="J97" s="149" t="str">
        <f>IFERROR(INDEX('LTSS Rates'!$C$4:$C$222,MATCH('UPL Claims'!W97,'LTSS Rates'!$A$4:$A$222,0)),"")</f>
        <v/>
      </c>
      <c r="K97" s="149" t="str">
        <f>IFERROR(VLOOKUP(Y97,'LTSS Rates'!A:B,2,FALSE),"")</f>
        <v/>
      </c>
      <c r="L97" s="277"/>
      <c r="M97" s="259"/>
      <c r="N97" s="146"/>
      <c r="O97" s="209">
        <f t="shared" si="6"/>
        <v>0</v>
      </c>
      <c r="P97" s="273"/>
      <c r="Q97" s="195"/>
      <c r="R97" s="261"/>
      <c r="S97" s="190"/>
      <c r="T97" s="190"/>
      <c r="W97" t="str">
        <f t="shared" si="7"/>
        <v/>
      </c>
      <c r="Y97" t="str">
        <f t="shared" si="5"/>
        <v/>
      </c>
      <c r="Z97" t="e">
        <f>CONCATENATE(#REF!," ","Rate")</f>
        <v>#REF!</v>
      </c>
    </row>
    <row r="98" spans="2:26" x14ac:dyDescent="0.25">
      <c r="B98" s="145">
        <v>89</v>
      </c>
      <c r="C98" s="147"/>
      <c r="D98" s="62"/>
      <c r="E98" s="62"/>
      <c r="F98" s="147"/>
      <c r="G98" s="62"/>
      <c r="H98" s="61"/>
      <c r="I98" s="62"/>
      <c r="J98" s="149" t="str">
        <f>IFERROR(INDEX('LTSS Rates'!$C$4:$C$222,MATCH('UPL Claims'!W98,'LTSS Rates'!$A$4:$A$222,0)),"")</f>
        <v/>
      </c>
      <c r="K98" s="149" t="str">
        <f>IFERROR(VLOOKUP(Y98,'LTSS Rates'!A:B,2,FALSE),"")</f>
        <v/>
      </c>
      <c r="L98" s="277"/>
      <c r="M98" s="259"/>
      <c r="N98" s="146"/>
      <c r="O98" s="209">
        <f t="shared" si="6"/>
        <v>0</v>
      </c>
      <c r="P98" s="273"/>
      <c r="Q98" s="195"/>
      <c r="R98" s="261"/>
      <c r="S98" s="190"/>
      <c r="T98" s="190"/>
      <c r="W98" t="str">
        <f t="shared" si="7"/>
        <v/>
      </c>
      <c r="Y98" t="str">
        <f t="shared" si="5"/>
        <v/>
      </c>
      <c r="Z98" t="e">
        <f>CONCATENATE(#REF!," ","Rate")</f>
        <v>#REF!</v>
      </c>
    </row>
    <row r="99" spans="2:26" x14ac:dyDescent="0.25">
      <c r="B99" s="145">
        <v>90</v>
      </c>
      <c r="C99" s="147"/>
      <c r="D99" s="62"/>
      <c r="E99" s="62"/>
      <c r="F99" s="147"/>
      <c r="G99" s="62"/>
      <c r="H99" s="61"/>
      <c r="I99" s="62"/>
      <c r="J99" s="149" t="str">
        <f>IFERROR(INDEX('LTSS Rates'!$C$4:$C$222,MATCH('UPL Claims'!W99,'LTSS Rates'!$A$4:$A$222,0)),"")</f>
        <v/>
      </c>
      <c r="K99" s="149" t="str">
        <f>IFERROR(VLOOKUP(Y99,'LTSS Rates'!A:B,2,FALSE),"")</f>
        <v/>
      </c>
      <c r="L99" s="277"/>
      <c r="M99" s="259"/>
      <c r="N99" s="146"/>
      <c r="O99" s="209">
        <f t="shared" si="6"/>
        <v>0</v>
      </c>
      <c r="P99" s="273"/>
      <c r="Q99" s="195"/>
      <c r="R99" s="261"/>
      <c r="S99" s="190"/>
      <c r="T99" s="190"/>
      <c r="W99" t="str">
        <f t="shared" si="7"/>
        <v/>
      </c>
      <c r="Y99" t="str">
        <f t="shared" si="5"/>
        <v/>
      </c>
      <c r="Z99" t="e">
        <f>CONCATENATE(#REF!," ","Rate")</f>
        <v>#REF!</v>
      </c>
    </row>
    <row r="100" spans="2:26" x14ac:dyDescent="0.25">
      <c r="B100" s="145">
        <v>91</v>
      </c>
      <c r="C100" s="147"/>
      <c r="D100" s="62"/>
      <c r="E100" s="62"/>
      <c r="F100" s="147"/>
      <c r="G100" s="62"/>
      <c r="H100" s="61"/>
      <c r="I100" s="62"/>
      <c r="J100" s="149" t="str">
        <f>IFERROR(INDEX('LTSS Rates'!$C$4:$C$222,MATCH('UPL Claims'!W100,'LTSS Rates'!$A$4:$A$222,0)),"")</f>
        <v/>
      </c>
      <c r="K100" s="149" t="str">
        <f>IFERROR(VLOOKUP(Y100,'LTSS Rates'!A:B,2,FALSE),"")</f>
        <v/>
      </c>
      <c r="L100" s="277"/>
      <c r="M100" s="259"/>
      <c r="N100" s="146"/>
      <c r="O100" s="209">
        <f t="shared" si="6"/>
        <v>0</v>
      </c>
      <c r="P100" s="273"/>
      <c r="Q100" s="195"/>
      <c r="R100" s="261"/>
      <c r="S100" s="190"/>
      <c r="T100" s="190"/>
      <c r="W100" t="str">
        <f t="shared" si="7"/>
        <v/>
      </c>
      <c r="Y100" t="str">
        <f t="shared" si="5"/>
        <v/>
      </c>
      <c r="Z100" t="e">
        <f>CONCATENATE(#REF!," ","Rate")</f>
        <v>#REF!</v>
      </c>
    </row>
    <row r="101" spans="2:26" x14ac:dyDescent="0.25">
      <c r="B101" s="145">
        <v>92</v>
      </c>
      <c r="C101" s="147"/>
      <c r="D101" s="62"/>
      <c r="E101" s="62"/>
      <c r="F101" s="147"/>
      <c r="G101" s="62"/>
      <c r="H101" s="61"/>
      <c r="I101" s="62"/>
      <c r="J101" s="149" t="str">
        <f>IFERROR(INDEX('LTSS Rates'!$C$4:$C$222,MATCH('UPL Claims'!W101,'LTSS Rates'!$A$4:$A$222,0)),"")</f>
        <v/>
      </c>
      <c r="K101" s="149" t="str">
        <f>IFERROR(VLOOKUP(Y101,'LTSS Rates'!A:B,2,FALSE),"")</f>
        <v/>
      </c>
      <c r="L101" s="277"/>
      <c r="M101" s="259"/>
      <c r="N101" s="146"/>
      <c r="O101" s="209">
        <f t="shared" si="6"/>
        <v>0</v>
      </c>
      <c r="P101" s="273"/>
      <c r="Q101" s="195"/>
      <c r="R101" s="261"/>
      <c r="S101" s="190"/>
      <c r="T101" s="190"/>
      <c r="W101" t="str">
        <f t="shared" si="7"/>
        <v/>
      </c>
      <c r="Y101" t="str">
        <f t="shared" si="5"/>
        <v/>
      </c>
      <c r="Z101" t="e">
        <f>CONCATENATE(#REF!," ","Rate")</f>
        <v>#REF!</v>
      </c>
    </row>
    <row r="102" spans="2:26" x14ac:dyDescent="0.25">
      <c r="B102" s="145">
        <v>93</v>
      </c>
      <c r="C102" s="147"/>
      <c r="D102" s="62"/>
      <c r="E102" s="62"/>
      <c r="F102" s="147"/>
      <c r="G102" s="62"/>
      <c r="H102" s="61"/>
      <c r="I102" s="62"/>
      <c r="J102" s="149" t="str">
        <f>IFERROR(INDEX('LTSS Rates'!$C$4:$C$222,MATCH('UPL Claims'!W102,'LTSS Rates'!$A$4:$A$222,0)),"")</f>
        <v/>
      </c>
      <c r="K102" s="149" t="str">
        <f>IFERROR(VLOOKUP(Y102,'LTSS Rates'!A:B,2,FALSE),"")</f>
        <v/>
      </c>
      <c r="L102" s="277"/>
      <c r="M102" s="259"/>
      <c r="N102" s="146"/>
      <c r="O102" s="209">
        <f t="shared" si="6"/>
        <v>0</v>
      </c>
      <c r="P102" s="273"/>
      <c r="Q102" s="195"/>
      <c r="R102" s="261"/>
      <c r="S102" s="190"/>
      <c r="T102" s="190"/>
      <c r="W102" t="str">
        <f t="shared" si="7"/>
        <v/>
      </c>
      <c r="Y102" t="str">
        <f t="shared" si="5"/>
        <v/>
      </c>
      <c r="Z102" t="e">
        <f>CONCATENATE(#REF!," ","Rate")</f>
        <v>#REF!</v>
      </c>
    </row>
    <row r="103" spans="2:26" x14ac:dyDescent="0.25">
      <c r="B103" s="145">
        <v>94</v>
      </c>
      <c r="C103" s="147"/>
      <c r="D103" s="62"/>
      <c r="E103" s="62"/>
      <c r="F103" s="147"/>
      <c r="G103" s="62"/>
      <c r="H103" s="61"/>
      <c r="I103" s="62"/>
      <c r="J103" s="149" t="str">
        <f>IFERROR(INDEX('LTSS Rates'!$C$4:$C$222,MATCH('UPL Claims'!W103,'LTSS Rates'!$A$4:$A$222,0)),"")</f>
        <v/>
      </c>
      <c r="K103" s="149" t="str">
        <f>IFERROR(VLOOKUP(Y103,'LTSS Rates'!A:B,2,FALSE),"")</f>
        <v/>
      </c>
      <c r="L103" s="277"/>
      <c r="M103" s="259"/>
      <c r="N103" s="146"/>
      <c r="O103" s="209">
        <f t="shared" si="6"/>
        <v>0</v>
      </c>
      <c r="P103" s="273"/>
      <c r="Q103" s="195"/>
      <c r="R103" s="261"/>
      <c r="S103" s="190"/>
      <c r="T103" s="190"/>
      <c r="W103" t="str">
        <f t="shared" si="7"/>
        <v/>
      </c>
      <c r="Y103" t="str">
        <f t="shared" si="5"/>
        <v/>
      </c>
      <c r="Z103" t="e">
        <f>CONCATENATE(#REF!," ","Rate")</f>
        <v>#REF!</v>
      </c>
    </row>
    <row r="104" spans="2:26" x14ac:dyDescent="0.25">
      <c r="B104" s="145">
        <v>95</v>
      </c>
      <c r="C104" s="147"/>
      <c r="D104" s="62"/>
      <c r="E104" s="62"/>
      <c r="F104" s="147"/>
      <c r="G104" s="62"/>
      <c r="H104" s="61"/>
      <c r="I104" s="62"/>
      <c r="J104" s="149" t="str">
        <f>IFERROR(INDEX('LTSS Rates'!$C$4:$C$222,MATCH('UPL Claims'!W104,'LTSS Rates'!$A$4:$A$222,0)),"")</f>
        <v/>
      </c>
      <c r="K104" s="149" t="str">
        <f>IFERROR(VLOOKUP(Y104,'LTSS Rates'!A:B,2,FALSE),"")</f>
        <v/>
      </c>
      <c r="L104" s="277"/>
      <c r="M104" s="259"/>
      <c r="N104" s="146"/>
      <c r="O104" s="209">
        <f t="shared" si="6"/>
        <v>0</v>
      </c>
      <c r="P104" s="273"/>
      <c r="Q104" s="195"/>
      <c r="R104" s="261"/>
      <c r="S104" s="190"/>
      <c r="T104" s="190"/>
      <c r="W104" t="str">
        <f t="shared" si="7"/>
        <v/>
      </c>
      <c r="Y104" t="str">
        <f t="shared" si="5"/>
        <v/>
      </c>
      <c r="Z104" t="e">
        <f>CONCATENATE(#REF!," ","Rate")</f>
        <v>#REF!</v>
      </c>
    </row>
    <row r="105" spans="2:26" x14ac:dyDescent="0.25">
      <c r="B105" s="145">
        <v>96</v>
      </c>
      <c r="C105" s="147"/>
      <c r="D105" s="62"/>
      <c r="E105" s="62"/>
      <c r="F105" s="147"/>
      <c r="G105" s="62"/>
      <c r="H105" s="61"/>
      <c r="I105" s="62"/>
      <c r="J105" s="149" t="str">
        <f>IFERROR(INDEX('LTSS Rates'!$C$4:$C$222,MATCH('UPL Claims'!W105,'LTSS Rates'!$A$4:$A$222,0)),"")</f>
        <v/>
      </c>
      <c r="K105" s="149" t="str">
        <f>IFERROR(VLOOKUP(Y105,'LTSS Rates'!A:B,2,FALSE),"")</f>
        <v/>
      </c>
      <c r="L105" s="277"/>
      <c r="M105" s="259"/>
      <c r="N105" s="146"/>
      <c r="O105" s="209">
        <f t="shared" si="6"/>
        <v>0</v>
      </c>
      <c r="P105" s="273"/>
      <c r="Q105" s="195"/>
      <c r="R105" s="261"/>
      <c r="S105" s="190"/>
      <c r="T105" s="190"/>
      <c r="W105" t="str">
        <f t="shared" si="7"/>
        <v/>
      </c>
      <c r="Y105" t="str">
        <f t="shared" si="5"/>
        <v/>
      </c>
      <c r="Z105" t="e">
        <f>CONCATENATE(#REF!," ","Rate")</f>
        <v>#REF!</v>
      </c>
    </row>
    <row r="106" spans="2:26" x14ac:dyDescent="0.25">
      <c r="B106" s="145">
        <v>97</v>
      </c>
      <c r="C106" s="147"/>
      <c r="D106" s="62"/>
      <c r="E106" s="62"/>
      <c r="F106" s="147"/>
      <c r="G106" s="62"/>
      <c r="H106" s="61"/>
      <c r="I106" s="62"/>
      <c r="J106" s="149" t="str">
        <f>IFERROR(INDEX('LTSS Rates'!$C$4:$C$222,MATCH('UPL Claims'!W106,'LTSS Rates'!$A$4:$A$222,0)),"")</f>
        <v/>
      </c>
      <c r="K106" s="149" t="str">
        <f>IFERROR(VLOOKUP(Y106,'LTSS Rates'!A:B,2,FALSE),"")</f>
        <v/>
      </c>
      <c r="L106" s="277"/>
      <c r="M106" s="259"/>
      <c r="N106" s="146"/>
      <c r="O106" s="209">
        <f t="shared" si="6"/>
        <v>0</v>
      </c>
      <c r="P106" s="273"/>
      <c r="Q106" s="195"/>
      <c r="R106" s="261"/>
      <c r="S106" s="190"/>
      <c r="T106" s="190"/>
      <c r="W106" t="str">
        <f t="shared" si="7"/>
        <v/>
      </c>
      <c r="Y106" t="str">
        <f t="shared" ref="Y106:Y137" si="8">IF(G106="State Funded",CONCATENATE(I106,"CP"),CONCATENATE(I106,H106))</f>
        <v/>
      </c>
      <c r="Z106" t="e">
        <f>CONCATENATE(#REF!," ","Rate")</f>
        <v>#REF!</v>
      </c>
    </row>
    <row r="107" spans="2:26" x14ac:dyDescent="0.25">
      <c r="B107" s="145">
        <v>98</v>
      </c>
      <c r="C107" s="147"/>
      <c r="D107" s="62"/>
      <c r="E107" s="62"/>
      <c r="F107" s="147"/>
      <c r="G107" s="62"/>
      <c r="H107" s="61"/>
      <c r="I107" s="62"/>
      <c r="J107" s="149" t="str">
        <f>IFERROR(INDEX('LTSS Rates'!$C$4:$C$222,MATCH('UPL Claims'!W107,'LTSS Rates'!$A$4:$A$222,0)),"")</f>
        <v/>
      </c>
      <c r="K107" s="149" t="str">
        <f>IFERROR(VLOOKUP(Y107,'LTSS Rates'!A:B,2,FALSE),"")</f>
        <v/>
      </c>
      <c r="L107" s="277"/>
      <c r="M107" s="259"/>
      <c r="N107" s="146"/>
      <c r="O107" s="209">
        <f t="shared" si="6"/>
        <v>0</v>
      </c>
      <c r="P107" s="273"/>
      <c r="Q107" s="195"/>
      <c r="R107" s="261"/>
      <c r="S107" s="190"/>
      <c r="T107" s="190"/>
      <c r="W107" t="str">
        <f t="shared" si="7"/>
        <v/>
      </c>
      <c r="Y107" t="str">
        <f t="shared" si="8"/>
        <v/>
      </c>
      <c r="Z107" t="e">
        <f>CONCATENATE(#REF!," ","Rate")</f>
        <v>#REF!</v>
      </c>
    </row>
    <row r="108" spans="2:26" x14ac:dyDescent="0.25">
      <c r="B108" s="145">
        <v>99</v>
      </c>
      <c r="C108" s="147"/>
      <c r="D108" s="62"/>
      <c r="E108" s="62"/>
      <c r="F108" s="147"/>
      <c r="G108" s="62"/>
      <c r="H108" s="61"/>
      <c r="I108" s="62"/>
      <c r="J108" s="149" t="str">
        <f>IFERROR(INDEX('LTSS Rates'!$C$4:$C$222,MATCH('UPL Claims'!W108,'LTSS Rates'!$A$4:$A$222,0)),"")</f>
        <v/>
      </c>
      <c r="K108" s="149" t="str">
        <f>IFERROR(VLOOKUP(Y108,'LTSS Rates'!A:B,2,FALSE),"")</f>
        <v/>
      </c>
      <c r="L108" s="277"/>
      <c r="M108" s="259"/>
      <c r="N108" s="146"/>
      <c r="O108" s="209">
        <f t="shared" si="6"/>
        <v>0</v>
      </c>
      <c r="P108" s="273"/>
      <c r="Q108" s="195"/>
      <c r="R108" s="261"/>
      <c r="S108" s="190"/>
      <c r="T108" s="190"/>
      <c r="W108" t="str">
        <f t="shared" si="7"/>
        <v/>
      </c>
      <c r="Y108" t="str">
        <f t="shared" si="8"/>
        <v/>
      </c>
      <c r="Z108" t="e">
        <f>CONCATENATE(#REF!," ","Rate")</f>
        <v>#REF!</v>
      </c>
    </row>
    <row r="109" spans="2:26" x14ac:dyDescent="0.25">
      <c r="B109" s="145">
        <v>100</v>
      </c>
      <c r="C109" s="147"/>
      <c r="D109" s="62"/>
      <c r="E109" s="62"/>
      <c r="F109" s="147"/>
      <c r="G109" s="62"/>
      <c r="H109" s="61"/>
      <c r="I109" s="62"/>
      <c r="J109" s="149" t="str">
        <f>IFERROR(INDEX('LTSS Rates'!$C$4:$C$222,MATCH('UPL Claims'!W109,'LTSS Rates'!$A$4:$A$222,0)),"")</f>
        <v/>
      </c>
      <c r="K109" s="149" t="str">
        <f>IFERROR(VLOOKUP(Y109,'LTSS Rates'!A:B,2,FALSE),"")</f>
        <v/>
      </c>
      <c r="L109" s="277"/>
      <c r="M109" s="259"/>
      <c r="N109" s="146"/>
      <c r="O109" s="209">
        <f t="shared" si="6"/>
        <v>0</v>
      </c>
      <c r="P109" s="273"/>
      <c r="Q109" s="195"/>
      <c r="R109" s="261"/>
      <c r="S109" s="190"/>
      <c r="T109" s="190"/>
      <c r="W109" t="str">
        <f t="shared" si="7"/>
        <v/>
      </c>
      <c r="Y109" t="str">
        <f t="shared" si="8"/>
        <v/>
      </c>
      <c r="Z109" t="e">
        <f>CONCATENATE(#REF!," ","Rate")</f>
        <v>#REF!</v>
      </c>
    </row>
    <row r="110" spans="2:26" x14ac:dyDescent="0.25">
      <c r="B110" s="145">
        <v>101</v>
      </c>
      <c r="C110" s="147"/>
      <c r="D110" s="62"/>
      <c r="E110" s="62"/>
      <c r="F110" s="147"/>
      <c r="G110" s="62"/>
      <c r="H110" s="61"/>
      <c r="I110" s="62"/>
      <c r="J110" s="149" t="str">
        <f>IFERROR(INDEX('LTSS Rates'!$C$4:$C$222,MATCH('UPL Claims'!W110,'LTSS Rates'!$A$4:$A$222,0)),"")</f>
        <v/>
      </c>
      <c r="K110" s="149" t="str">
        <f>IFERROR(VLOOKUP(Y110,'LTSS Rates'!A:B,2,FALSE),"")</f>
        <v/>
      </c>
      <c r="L110" s="277"/>
      <c r="M110" s="259"/>
      <c r="N110" s="146"/>
      <c r="O110" s="209">
        <f t="shared" si="6"/>
        <v>0</v>
      </c>
      <c r="P110" s="273"/>
      <c r="Q110" s="195"/>
      <c r="R110" s="261"/>
      <c r="S110" s="190"/>
      <c r="T110" s="190"/>
      <c r="W110" t="str">
        <f t="shared" si="7"/>
        <v/>
      </c>
      <c r="Y110" t="str">
        <f t="shared" si="8"/>
        <v/>
      </c>
      <c r="Z110" t="e">
        <f>CONCATENATE(#REF!," ","Rate")</f>
        <v>#REF!</v>
      </c>
    </row>
    <row r="111" spans="2:26" x14ac:dyDescent="0.25">
      <c r="B111" s="145">
        <v>102</v>
      </c>
      <c r="C111" s="147"/>
      <c r="D111" s="62"/>
      <c r="E111" s="62"/>
      <c r="F111" s="147"/>
      <c r="G111" s="62"/>
      <c r="H111" s="61"/>
      <c r="I111" s="62"/>
      <c r="J111" s="149" t="str">
        <f>IFERROR(INDEX('LTSS Rates'!$C$4:$C$222,MATCH('UPL Claims'!W111,'LTSS Rates'!$A$4:$A$222,0)),"")</f>
        <v/>
      </c>
      <c r="K111" s="149" t="str">
        <f>IFERROR(VLOOKUP(Y111,'LTSS Rates'!A:B,2,FALSE),"")</f>
        <v/>
      </c>
      <c r="L111" s="277"/>
      <c r="M111" s="259"/>
      <c r="N111" s="146"/>
      <c r="O111" s="209">
        <f t="shared" si="6"/>
        <v>0</v>
      </c>
      <c r="P111" s="273"/>
      <c r="Q111" s="195"/>
      <c r="R111" s="261"/>
      <c r="S111" s="190"/>
      <c r="T111" s="190"/>
      <c r="W111" t="str">
        <f t="shared" si="7"/>
        <v/>
      </c>
      <c r="Y111" t="str">
        <f t="shared" si="8"/>
        <v/>
      </c>
      <c r="Z111" t="e">
        <f>CONCATENATE(#REF!," ","Rate")</f>
        <v>#REF!</v>
      </c>
    </row>
    <row r="112" spans="2:26" x14ac:dyDescent="0.25">
      <c r="B112" s="145">
        <v>103</v>
      </c>
      <c r="C112" s="147"/>
      <c r="D112" s="62"/>
      <c r="E112" s="62"/>
      <c r="F112" s="147"/>
      <c r="G112" s="62"/>
      <c r="H112" s="61"/>
      <c r="I112" s="62"/>
      <c r="J112" s="149" t="str">
        <f>IFERROR(INDEX('LTSS Rates'!$C$4:$C$222,MATCH('UPL Claims'!W112,'LTSS Rates'!$A$4:$A$222,0)),"")</f>
        <v/>
      </c>
      <c r="K112" s="149" t="str">
        <f>IFERROR(VLOOKUP(Y112,'LTSS Rates'!A:B,2,FALSE),"")</f>
        <v/>
      </c>
      <c r="L112" s="277"/>
      <c r="M112" s="259"/>
      <c r="N112" s="146"/>
      <c r="O112" s="209">
        <f t="shared" si="6"/>
        <v>0</v>
      </c>
      <c r="P112" s="273"/>
      <c r="Q112" s="195"/>
      <c r="R112" s="261"/>
      <c r="S112" s="190"/>
      <c r="T112" s="190"/>
      <c r="W112" t="str">
        <f t="shared" si="7"/>
        <v/>
      </c>
      <c r="Y112" t="str">
        <f t="shared" si="8"/>
        <v/>
      </c>
      <c r="Z112" t="e">
        <f>CONCATENATE(#REF!," ","Rate")</f>
        <v>#REF!</v>
      </c>
    </row>
    <row r="113" spans="2:26" x14ac:dyDescent="0.25">
      <c r="B113" s="145">
        <v>104</v>
      </c>
      <c r="C113" s="147"/>
      <c r="D113" s="62"/>
      <c r="E113" s="62"/>
      <c r="F113" s="147"/>
      <c r="G113" s="62"/>
      <c r="H113" s="61"/>
      <c r="I113" s="62"/>
      <c r="J113" s="149" t="str">
        <f>IFERROR(INDEX('LTSS Rates'!$C$4:$C$222,MATCH('UPL Claims'!W113,'LTSS Rates'!$A$4:$A$222,0)),"")</f>
        <v/>
      </c>
      <c r="K113" s="149" t="str">
        <f>IFERROR(VLOOKUP(Y113,'LTSS Rates'!A:B,2,FALSE),"")</f>
        <v/>
      </c>
      <c r="L113" s="277"/>
      <c r="M113" s="259"/>
      <c r="N113" s="146"/>
      <c r="O113" s="209">
        <f t="shared" si="6"/>
        <v>0</v>
      </c>
      <c r="P113" s="273"/>
      <c r="Q113" s="195"/>
      <c r="R113" s="261"/>
      <c r="S113" s="190"/>
      <c r="T113" s="190"/>
      <c r="W113" t="str">
        <f t="shared" si="7"/>
        <v/>
      </c>
      <c r="Y113" t="str">
        <f t="shared" si="8"/>
        <v/>
      </c>
      <c r="Z113" t="e">
        <f>CONCATENATE(#REF!," ","Rate")</f>
        <v>#REF!</v>
      </c>
    </row>
    <row r="114" spans="2:26" x14ac:dyDescent="0.25">
      <c r="B114" s="145">
        <v>105</v>
      </c>
      <c r="C114" s="147"/>
      <c r="D114" s="62"/>
      <c r="E114" s="62"/>
      <c r="F114" s="147"/>
      <c r="G114" s="62"/>
      <c r="H114" s="61"/>
      <c r="I114" s="62"/>
      <c r="J114" s="149" t="str">
        <f>IFERROR(INDEX('LTSS Rates'!$C$4:$C$222,MATCH('UPL Claims'!W114,'LTSS Rates'!$A$4:$A$222,0)),"")</f>
        <v/>
      </c>
      <c r="K114" s="149" t="str">
        <f>IFERROR(VLOOKUP(Y114,'LTSS Rates'!A:B,2,FALSE),"")</f>
        <v/>
      </c>
      <c r="L114" s="277"/>
      <c r="M114" s="259"/>
      <c r="N114" s="146"/>
      <c r="O114" s="209">
        <f t="shared" si="6"/>
        <v>0</v>
      </c>
      <c r="P114" s="273"/>
      <c r="Q114" s="195"/>
      <c r="R114" s="261"/>
      <c r="S114" s="190"/>
      <c r="T114" s="190"/>
      <c r="W114" t="str">
        <f t="shared" si="7"/>
        <v/>
      </c>
      <c r="Y114" t="str">
        <f t="shared" si="8"/>
        <v/>
      </c>
      <c r="Z114" t="e">
        <f>CONCATENATE(#REF!," ","Rate")</f>
        <v>#REF!</v>
      </c>
    </row>
    <row r="115" spans="2:26" x14ac:dyDescent="0.25">
      <c r="B115" s="145">
        <v>106</v>
      </c>
      <c r="C115" s="147"/>
      <c r="D115" s="62"/>
      <c r="E115" s="62"/>
      <c r="F115" s="147"/>
      <c r="G115" s="62"/>
      <c r="H115" s="61"/>
      <c r="I115" s="62"/>
      <c r="J115" s="149" t="str">
        <f>IFERROR(INDEX('LTSS Rates'!$C$4:$C$222,MATCH('UPL Claims'!W115,'LTSS Rates'!$A$4:$A$222,0)),"")</f>
        <v/>
      </c>
      <c r="K115" s="149" t="str">
        <f>IFERROR(VLOOKUP(Y115,'LTSS Rates'!A:B,2,FALSE),"")</f>
        <v/>
      </c>
      <c r="L115" s="277"/>
      <c r="M115" s="259"/>
      <c r="N115" s="146"/>
      <c r="O115" s="209">
        <f t="shared" si="6"/>
        <v>0</v>
      </c>
      <c r="P115" s="273"/>
      <c r="Q115" s="195"/>
      <c r="R115" s="261"/>
      <c r="S115" s="190"/>
      <c r="T115" s="190"/>
      <c r="W115" t="str">
        <f t="shared" si="7"/>
        <v/>
      </c>
      <c r="Y115" t="str">
        <f t="shared" si="8"/>
        <v/>
      </c>
      <c r="Z115" t="e">
        <f>CONCATENATE(#REF!," ","Rate")</f>
        <v>#REF!</v>
      </c>
    </row>
    <row r="116" spans="2:26" x14ac:dyDescent="0.25">
      <c r="B116" s="145">
        <v>107</v>
      </c>
      <c r="C116" s="147"/>
      <c r="D116" s="62"/>
      <c r="E116" s="62"/>
      <c r="F116" s="147"/>
      <c r="G116" s="62"/>
      <c r="H116" s="61"/>
      <c r="I116" s="62"/>
      <c r="J116" s="149" t="str">
        <f>IFERROR(INDEX('LTSS Rates'!$C$4:$C$222,MATCH('UPL Claims'!W116,'LTSS Rates'!$A$4:$A$222,0)),"")</f>
        <v/>
      </c>
      <c r="K116" s="149" t="str">
        <f>IFERROR(VLOOKUP(Y116,'LTSS Rates'!A:B,2,FALSE),"")</f>
        <v/>
      </c>
      <c r="L116" s="277"/>
      <c r="M116" s="259"/>
      <c r="N116" s="146"/>
      <c r="O116" s="209">
        <f t="shared" si="6"/>
        <v>0</v>
      </c>
      <c r="P116" s="273"/>
      <c r="Q116" s="195"/>
      <c r="R116" s="261"/>
      <c r="S116" s="190"/>
      <c r="T116" s="190"/>
      <c r="W116" t="str">
        <f t="shared" si="7"/>
        <v/>
      </c>
      <c r="Y116" t="str">
        <f t="shared" si="8"/>
        <v/>
      </c>
      <c r="Z116" t="e">
        <f>CONCATENATE(#REF!," ","Rate")</f>
        <v>#REF!</v>
      </c>
    </row>
    <row r="117" spans="2:26" x14ac:dyDescent="0.25">
      <c r="B117" s="145">
        <v>108</v>
      </c>
      <c r="C117" s="147"/>
      <c r="D117" s="62"/>
      <c r="E117" s="62"/>
      <c r="F117" s="147"/>
      <c r="G117" s="62"/>
      <c r="H117" s="61"/>
      <c r="I117" s="62"/>
      <c r="J117" s="149" t="str">
        <f>IFERROR(INDEX('LTSS Rates'!$C$4:$C$222,MATCH('UPL Claims'!W117,'LTSS Rates'!$A$4:$A$222,0)),"")</f>
        <v/>
      </c>
      <c r="K117" s="149" t="str">
        <f>IFERROR(VLOOKUP(Y117,'LTSS Rates'!A:B,2,FALSE),"")</f>
        <v/>
      </c>
      <c r="L117" s="277"/>
      <c r="M117" s="259"/>
      <c r="N117" s="146"/>
      <c r="O117" s="209">
        <f t="shared" si="6"/>
        <v>0</v>
      </c>
      <c r="P117" s="273"/>
      <c r="Q117" s="195"/>
      <c r="R117" s="261"/>
      <c r="S117" s="190"/>
      <c r="T117" s="190"/>
      <c r="W117" t="str">
        <f t="shared" si="7"/>
        <v/>
      </c>
      <c r="Y117" t="str">
        <f t="shared" si="8"/>
        <v/>
      </c>
      <c r="Z117" t="e">
        <f>CONCATENATE(#REF!," ","Rate")</f>
        <v>#REF!</v>
      </c>
    </row>
    <row r="118" spans="2:26" x14ac:dyDescent="0.25">
      <c r="B118" s="145">
        <v>109</v>
      </c>
      <c r="C118" s="147"/>
      <c r="D118" s="62"/>
      <c r="E118" s="62"/>
      <c r="F118" s="147"/>
      <c r="G118" s="62"/>
      <c r="H118" s="61"/>
      <c r="I118" s="62"/>
      <c r="J118" s="149" t="str">
        <f>IFERROR(INDEX('LTSS Rates'!$C$4:$C$222,MATCH('UPL Claims'!W118,'LTSS Rates'!$A$4:$A$222,0)),"")</f>
        <v/>
      </c>
      <c r="K118" s="149" t="str">
        <f>IFERROR(VLOOKUP(Y118,'LTSS Rates'!A:B,2,FALSE),"")</f>
        <v/>
      </c>
      <c r="L118" s="277"/>
      <c r="M118" s="259"/>
      <c r="N118" s="146"/>
      <c r="O118" s="209">
        <f t="shared" si="6"/>
        <v>0</v>
      </c>
      <c r="P118" s="273"/>
      <c r="Q118" s="195"/>
      <c r="R118" s="261"/>
      <c r="S118" s="190"/>
      <c r="T118" s="190"/>
      <c r="W118" t="str">
        <f t="shared" si="7"/>
        <v/>
      </c>
      <c r="Y118" t="str">
        <f t="shared" si="8"/>
        <v/>
      </c>
      <c r="Z118" t="e">
        <f>CONCATENATE(#REF!," ","Rate")</f>
        <v>#REF!</v>
      </c>
    </row>
    <row r="119" spans="2:26" x14ac:dyDescent="0.25">
      <c r="B119" s="145">
        <v>110</v>
      </c>
      <c r="C119" s="147"/>
      <c r="D119" s="62"/>
      <c r="E119" s="62"/>
      <c r="F119" s="147"/>
      <c r="G119" s="62"/>
      <c r="H119" s="61"/>
      <c r="I119" s="62"/>
      <c r="J119" s="149" t="str">
        <f>IFERROR(INDEX('LTSS Rates'!$C$4:$C$222,MATCH('UPL Claims'!W119,'LTSS Rates'!$A$4:$A$222,0)),"")</f>
        <v/>
      </c>
      <c r="K119" s="149" t="str">
        <f>IFERROR(VLOOKUP(Y119,'LTSS Rates'!A:B,2,FALSE),"")</f>
        <v/>
      </c>
      <c r="L119" s="277"/>
      <c r="M119" s="259"/>
      <c r="N119" s="146"/>
      <c r="O119" s="209">
        <f t="shared" si="6"/>
        <v>0</v>
      </c>
      <c r="P119" s="273"/>
      <c r="Q119" s="195"/>
      <c r="R119" s="261"/>
      <c r="S119" s="190"/>
      <c r="T119" s="190"/>
      <c r="W119" t="str">
        <f t="shared" si="7"/>
        <v/>
      </c>
      <c r="Y119" t="str">
        <f t="shared" si="8"/>
        <v/>
      </c>
      <c r="Z119" t="e">
        <f>CONCATENATE(#REF!," ","Rate")</f>
        <v>#REF!</v>
      </c>
    </row>
    <row r="120" spans="2:26" x14ac:dyDescent="0.25">
      <c r="B120" s="145">
        <v>111</v>
      </c>
      <c r="C120" s="147"/>
      <c r="D120" s="62"/>
      <c r="E120" s="62"/>
      <c r="F120" s="147"/>
      <c r="G120" s="62"/>
      <c r="H120" s="61"/>
      <c r="I120" s="62"/>
      <c r="J120" s="149" t="str">
        <f>IFERROR(INDEX('LTSS Rates'!$C$4:$C$222,MATCH('UPL Claims'!W120,'LTSS Rates'!$A$4:$A$222,0)),"")</f>
        <v/>
      </c>
      <c r="K120" s="149" t="str">
        <f>IFERROR(VLOOKUP(Y120,'LTSS Rates'!A:B,2,FALSE),"")</f>
        <v/>
      </c>
      <c r="L120" s="277"/>
      <c r="M120" s="259"/>
      <c r="N120" s="146"/>
      <c r="O120" s="209">
        <f t="shared" si="6"/>
        <v>0</v>
      </c>
      <c r="P120" s="273"/>
      <c r="Q120" s="195"/>
      <c r="R120" s="261"/>
      <c r="S120" s="190"/>
      <c r="T120" s="190"/>
      <c r="W120" t="str">
        <f t="shared" si="7"/>
        <v/>
      </c>
      <c r="Y120" t="str">
        <f t="shared" si="8"/>
        <v/>
      </c>
      <c r="Z120" t="e">
        <f>CONCATENATE(#REF!," ","Rate")</f>
        <v>#REF!</v>
      </c>
    </row>
    <row r="121" spans="2:26" x14ac:dyDescent="0.25">
      <c r="B121" s="145">
        <v>112</v>
      </c>
      <c r="C121" s="147"/>
      <c r="D121" s="62"/>
      <c r="E121" s="62"/>
      <c r="F121" s="147"/>
      <c r="G121" s="62"/>
      <c r="H121" s="61"/>
      <c r="I121" s="62"/>
      <c r="J121" s="149" t="str">
        <f>IFERROR(INDEX('LTSS Rates'!$C$4:$C$222,MATCH('UPL Claims'!W121,'LTSS Rates'!$A$4:$A$222,0)),"")</f>
        <v/>
      </c>
      <c r="K121" s="149" t="str">
        <f>IFERROR(VLOOKUP(Y121,'LTSS Rates'!A:B,2,FALSE),"")</f>
        <v/>
      </c>
      <c r="L121" s="277"/>
      <c r="M121" s="259"/>
      <c r="N121" s="146"/>
      <c r="O121" s="209">
        <f t="shared" si="6"/>
        <v>0</v>
      </c>
      <c r="P121" s="273"/>
      <c r="Q121" s="195"/>
      <c r="R121" s="261"/>
      <c r="S121" s="190"/>
      <c r="T121" s="190"/>
      <c r="W121" t="str">
        <f t="shared" si="7"/>
        <v/>
      </c>
      <c r="Y121" t="str">
        <f t="shared" si="8"/>
        <v/>
      </c>
      <c r="Z121" t="e">
        <f>CONCATENATE(#REF!," ","Rate")</f>
        <v>#REF!</v>
      </c>
    </row>
    <row r="122" spans="2:26" x14ac:dyDescent="0.25">
      <c r="B122" s="145">
        <v>113</v>
      </c>
      <c r="C122" s="147"/>
      <c r="D122" s="62"/>
      <c r="E122" s="62"/>
      <c r="F122" s="147"/>
      <c r="G122" s="62"/>
      <c r="H122" s="61"/>
      <c r="I122" s="62"/>
      <c r="J122" s="149" t="str">
        <f>IFERROR(INDEX('LTSS Rates'!$C$4:$C$222,MATCH('UPL Claims'!W122,'LTSS Rates'!$A$4:$A$222,0)),"")</f>
        <v/>
      </c>
      <c r="K122" s="149" t="str">
        <f>IFERROR(VLOOKUP(Y122,'LTSS Rates'!A:B,2,FALSE),"")</f>
        <v/>
      </c>
      <c r="L122" s="277"/>
      <c r="M122" s="259"/>
      <c r="N122" s="146"/>
      <c r="O122" s="209">
        <f t="shared" si="6"/>
        <v>0</v>
      </c>
      <c r="P122" s="273"/>
      <c r="Q122" s="195"/>
      <c r="R122" s="261"/>
      <c r="S122" s="190"/>
      <c r="T122" s="190"/>
      <c r="W122" t="str">
        <f t="shared" si="7"/>
        <v/>
      </c>
      <c r="Y122" t="str">
        <f t="shared" si="8"/>
        <v/>
      </c>
      <c r="Z122" t="e">
        <f>CONCATENATE(#REF!," ","Rate")</f>
        <v>#REF!</v>
      </c>
    </row>
    <row r="123" spans="2:26" x14ac:dyDescent="0.25">
      <c r="B123" s="145">
        <v>114</v>
      </c>
      <c r="C123" s="147"/>
      <c r="D123" s="62"/>
      <c r="E123" s="62"/>
      <c r="F123" s="147"/>
      <c r="G123" s="62"/>
      <c r="H123" s="61"/>
      <c r="I123" s="62"/>
      <c r="J123" s="149" t="str">
        <f>IFERROR(INDEX('LTSS Rates'!$C$4:$C$222,MATCH('UPL Claims'!W123,'LTSS Rates'!$A$4:$A$222,0)),"")</f>
        <v/>
      </c>
      <c r="K123" s="149" t="str">
        <f>IFERROR(VLOOKUP(Y123,'LTSS Rates'!A:B,2,FALSE),"")</f>
        <v/>
      </c>
      <c r="L123" s="277"/>
      <c r="M123" s="259"/>
      <c r="N123" s="146"/>
      <c r="O123" s="209">
        <f t="shared" si="6"/>
        <v>0</v>
      </c>
      <c r="P123" s="273"/>
      <c r="Q123" s="195"/>
      <c r="R123" s="261"/>
      <c r="S123" s="190"/>
      <c r="T123" s="190"/>
      <c r="W123" t="str">
        <f t="shared" si="7"/>
        <v/>
      </c>
      <c r="Y123" t="str">
        <f t="shared" si="8"/>
        <v/>
      </c>
      <c r="Z123" t="e">
        <f>CONCATENATE(#REF!," ","Rate")</f>
        <v>#REF!</v>
      </c>
    </row>
    <row r="124" spans="2:26" x14ac:dyDescent="0.25">
      <c r="B124" s="145">
        <v>115</v>
      </c>
      <c r="C124" s="147"/>
      <c r="D124" s="62"/>
      <c r="E124" s="62"/>
      <c r="F124" s="147"/>
      <c r="G124" s="62"/>
      <c r="H124" s="61"/>
      <c r="I124" s="62"/>
      <c r="J124" s="149" t="str">
        <f>IFERROR(INDEX('LTSS Rates'!$C$4:$C$222,MATCH('UPL Claims'!W124,'LTSS Rates'!$A$4:$A$222,0)),"")</f>
        <v/>
      </c>
      <c r="K124" s="149" t="str">
        <f>IFERROR(VLOOKUP(Y124,'LTSS Rates'!A:B,2,FALSE),"")</f>
        <v/>
      </c>
      <c r="L124" s="277"/>
      <c r="M124" s="259"/>
      <c r="N124" s="146"/>
      <c r="O124" s="209">
        <f t="shared" si="6"/>
        <v>0</v>
      </c>
      <c r="P124" s="273"/>
      <c r="Q124" s="195"/>
      <c r="R124" s="261"/>
      <c r="S124" s="190"/>
      <c r="T124" s="190"/>
      <c r="W124" t="str">
        <f t="shared" si="7"/>
        <v/>
      </c>
      <c r="Y124" t="str">
        <f t="shared" si="8"/>
        <v/>
      </c>
      <c r="Z124" t="e">
        <f>CONCATENATE(#REF!," ","Rate")</f>
        <v>#REF!</v>
      </c>
    </row>
    <row r="125" spans="2:26" x14ac:dyDescent="0.25">
      <c r="B125" s="145">
        <v>116</v>
      </c>
      <c r="C125" s="147"/>
      <c r="D125" s="62"/>
      <c r="E125" s="62"/>
      <c r="F125" s="147"/>
      <c r="G125" s="62"/>
      <c r="H125" s="61"/>
      <c r="I125" s="62"/>
      <c r="J125" s="149" t="str">
        <f>IFERROR(INDEX('LTSS Rates'!$C$4:$C$222,MATCH('UPL Claims'!W125,'LTSS Rates'!$A$4:$A$222,0)),"")</f>
        <v/>
      </c>
      <c r="K125" s="149" t="str">
        <f>IFERROR(VLOOKUP(Y125,'LTSS Rates'!A:B,2,FALSE),"")</f>
        <v/>
      </c>
      <c r="L125" s="277"/>
      <c r="M125" s="259"/>
      <c r="N125" s="146"/>
      <c r="O125" s="209">
        <f t="shared" si="6"/>
        <v>0</v>
      </c>
      <c r="P125" s="273"/>
      <c r="Q125" s="195"/>
      <c r="R125" s="261"/>
      <c r="S125" s="190"/>
      <c r="T125" s="190"/>
      <c r="W125" t="str">
        <f t="shared" si="7"/>
        <v/>
      </c>
      <c r="Y125" t="str">
        <f t="shared" si="8"/>
        <v/>
      </c>
      <c r="Z125" t="e">
        <f>CONCATENATE(#REF!," ","Rate")</f>
        <v>#REF!</v>
      </c>
    </row>
    <row r="126" spans="2:26" x14ac:dyDescent="0.25">
      <c r="B126" s="145">
        <v>117</v>
      </c>
      <c r="C126" s="147"/>
      <c r="D126" s="62"/>
      <c r="E126" s="62"/>
      <c r="F126" s="147"/>
      <c r="G126" s="62"/>
      <c r="H126" s="61"/>
      <c r="I126" s="62"/>
      <c r="J126" s="149" t="str">
        <f>IFERROR(INDEX('LTSS Rates'!$C$4:$C$222,MATCH('UPL Claims'!W126,'LTSS Rates'!$A$4:$A$222,0)),"")</f>
        <v/>
      </c>
      <c r="K126" s="149" t="str">
        <f>IFERROR(VLOOKUP(Y126,'LTSS Rates'!A:B,2,FALSE),"")</f>
        <v/>
      </c>
      <c r="L126" s="277"/>
      <c r="M126" s="259"/>
      <c r="N126" s="146"/>
      <c r="O126" s="209">
        <f t="shared" si="6"/>
        <v>0</v>
      </c>
      <c r="P126" s="273"/>
      <c r="Q126" s="195"/>
      <c r="R126" s="261"/>
      <c r="S126" s="190"/>
      <c r="T126" s="190"/>
      <c r="W126" t="str">
        <f t="shared" si="7"/>
        <v/>
      </c>
      <c r="Y126" t="str">
        <f t="shared" si="8"/>
        <v/>
      </c>
      <c r="Z126" t="e">
        <f>CONCATENATE(#REF!," ","Rate")</f>
        <v>#REF!</v>
      </c>
    </row>
    <row r="127" spans="2:26" x14ac:dyDescent="0.25">
      <c r="B127" s="145">
        <v>118</v>
      </c>
      <c r="C127" s="147"/>
      <c r="D127" s="62"/>
      <c r="E127" s="62"/>
      <c r="F127" s="147"/>
      <c r="G127" s="62"/>
      <c r="H127" s="61"/>
      <c r="I127" s="62"/>
      <c r="J127" s="149" t="str">
        <f>IFERROR(INDEX('LTSS Rates'!$C$4:$C$222,MATCH('UPL Claims'!W127,'LTSS Rates'!$A$4:$A$222,0)),"")</f>
        <v/>
      </c>
      <c r="K127" s="149" t="str">
        <f>IFERROR(VLOOKUP(Y127,'LTSS Rates'!A:B,2,FALSE),"")</f>
        <v/>
      </c>
      <c r="L127" s="277"/>
      <c r="M127" s="259"/>
      <c r="N127" s="146"/>
      <c r="O127" s="209">
        <f t="shared" si="6"/>
        <v>0</v>
      </c>
      <c r="P127" s="273"/>
      <c r="Q127" s="195"/>
      <c r="R127" s="261"/>
      <c r="S127" s="190"/>
      <c r="T127" s="190"/>
      <c r="W127" t="str">
        <f t="shared" si="7"/>
        <v/>
      </c>
      <c r="Y127" t="str">
        <f t="shared" si="8"/>
        <v/>
      </c>
      <c r="Z127" t="e">
        <f>CONCATENATE(#REF!," ","Rate")</f>
        <v>#REF!</v>
      </c>
    </row>
    <row r="128" spans="2:26" x14ac:dyDescent="0.25">
      <c r="B128" s="145">
        <v>119</v>
      </c>
      <c r="C128" s="147"/>
      <c r="D128" s="62"/>
      <c r="E128" s="62"/>
      <c r="F128" s="147"/>
      <c r="G128" s="62"/>
      <c r="H128" s="61"/>
      <c r="I128" s="62"/>
      <c r="J128" s="149" t="str">
        <f>IFERROR(INDEX('LTSS Rates'!$C$4:$C$222,MATCH('UPL Claims'!W128,'LTSS Rates'!$A$4:$A$222,0)),"")</f>
        <v/>
      </c>
      <c r="K128" s="149" t="str">
        <f>IFERROR(VLOOKUP(Y128,'LTSS Rates'!A:B,2,FALSE),"")</f>
        <v/>
      </c>
      <c r="L128" s="277"/>
      <c r="M128" s="259"/>
      <c r="N128" s="146"/>
      <c r="O128" s="209">
        <f t="shared" si="6"/>
        <v>0</v>
      </c>
      <c r="P128" s="273"/>
      <c r="Q128" s="195"/>
      <c r="R128" s="261"/>
      <c r="S128" s="190"/>
      <c r="T128" s="190"/>
      <c r="W128" t="str">
        <f t="shared" si="7"/>
        <v/>
      </c>
      <c r="Y128" t="str">
        <f t="shared" si="8"/>
        <v/>
      </c>
      <c r="Z128" t="e">
        <f>CONCATENATE(#REF!," ","Rate")</f>
        <v>#REF!</v>
      </c>
    </row>
    <row r="129" spans="2:26" x14ac:dyDescent="0.25">
      <c r="B129" s="145">
        <v>120</v>
      </c>
      <c r="C129" s="147"/>
      <c r="D129" s="62"/>
      <c r="E129" s="62"/>
      <c r="F129" s="147"/>
      <c r="G129" s="62"/>
      <c r="H129" s="61"/>
      <c r="I129" s="62"/>
      <c r="J129" s="149" t="str">
        <f>IFERROR(INDEX('LTSS Rates'!$C$4:$C$222,MATCH('UPL Claims'!W129,'LTSS Rates'!$A$4:$A$222,0)),"")</f>
        <v/>
      </c>
      <c r="K129" s="149" t="str">
        <f>IFERROR(VLOOKUP(Y129,'LTSS Rates'!A:B,2,FALSE),"")</f>
        <v/>
      </c>
      <c r="L129" s="277"/>
      <c r="M129" s="259"/>
      <c r="N129" s="146"/>
      <c r="O129" s="209">
        <f t="shared" si="6"/>
        <v>0</v>
      </c>
      <c r="P129" s="273"/>
      <c r="Q129" s="195"/>
      <c r="R129" s="261"/>
      <c r="S129" s="190"/>
      <c r="T129" s="190"/>
      <c r="W129" t="str">
        <f t="shared" si="7"/>
        <v/>
      </c>
      <c r="Y129" t="str">
        <f t="shared" si="8"/>
        <v/>
      </c>
      <c r="Z129" t="e">
        <f>CONCATENATE(#REF!," ","Rate")</f>
        <v>#REF!</v>
      </c>
    </row>
    <row r="130" spans="2:26" x14ac:dyDescent="0.25">
      <c r="B130" s="145">
        <v>121</v>
      </c>
      <c r="C130" s="147"/>
      <c r="D130" s="62"/>
      <c r="E130" s="62"/>
      <c r="F130" s="147"/>
      <c r="G130" s="62"/>
      <c r="H130" s="61"/>
      <c r="I130" s="62"/>
      <c r="J130" s="149" t="str">
        <f>IFERROR(INDEX('LTSS Rates'!$C$4:$C$222,MATCH('UPL Claims'!W130,'LTSS Rates'!$A$4:$A$222,0)),"")</f>
        <v/>
      </c>
      <c r="K130" s="149" t="str">
        <f>IFERROR(VLOOKUP(Y130,'LTSS Rates'!A:B,2,FALSE),"")</f>
        <v/>
      </c>
      <c r="L130" s="277"/>
      <c r="M130" s="259"/>
      <c r="N130" s="146"/>
      <c r="O130" s="209">
        <f t="shared" si="6"/>
        <v>0</v>
      </c>
      <c r="P130" s="273"/>
      <c r="Q130" s="195"/>
      <c r="R130" s="261"/>
      <c r="S130" s="190"/>
      <c r="T130" s="190"/>
      <c r="W130" t="str">
        <f t="shared" si="7"/>
        <v/>
      </c>
      <c r="Y130" t="str">
        <f t="shared" si="8"/>
        <v/>
      </c>
      <c r="Z130" t="e">
        <f>CONCATENATE(#REF!," ","Rate")</f>
        <v>#REF!</v>
      </c>
    </row>
    <row r="131" spans="2:26" x14ac:dyDescent="0.25">
      <c r="B131" s="145">
        <v>122</v>
      </c>
      <c r="C131" s="147"/>
      <c r="D131" s="62"/>
      <c r="E131" s="62"/>
      <c r="F131" s="147"/>
      <c r="G131" s="62"/>
      <c r="H131" s="61"/>
      <c r="I131" s="62"/>
      <c r="J131" s="149" t="str">
        <f>IFERROR(INDEX('LTSS Rates'!$C$4:$C$222,MATCH('UPL Claims'!W131,'LTSS Rates'!$A$4:$A$222,0)),"")</f>
        <v/>
      </c>
      <c r="K131" s="149" t="str">
        <f>IFERROR(VLOOKUP(Y131,'LTSS Rates'!A:B,2,FALSE),"")</f>
        <v/>
      </c>
      <c r="L131" s="277"/>
      <c r="M131" s="259"/>
      <c r="N131" s="146"/>
      <c r="O131" s="209">
        <f t="shared" si="6"/>
        <v>0</v>
      </c>
      <c r="P131" s="273"/>
      <c r="Q131" s="195"/>
      <c r="R131" s="261"/>
      <c r="S131" s="190"/>
      <c r="T131" s="190"/>
      <c r="W131" t="str">
        <f t="shared" si="7"/>
        <v/>
      </c>
      <c r="Y131" t="str">
        <f t="shared" si="8"/>
        <v/>
      </c>
      <c r="Z131" t="e">
        <f>CONCATENATE(#REF!," ","Rate")</f>
        <v>#REF!</v>
      </c>
    </row>
    <row r="132" spans="2:26" x14ac:dyDescent="0.25">
      <c r="B132" s="145">
        <v>123</v>
      </c>
      <c r="C132" s="147"/>
      <c r="D132" s="62"/>
      <c r="E132" s="62"/>
      <c r="F132" s="147"/>
      <c r="G132" s="62"/>
      <c r="H132" s="61"/>
      <c r="I132" s="62"/>
      <c r="J132" s="149" t="str">
        <f>IFERROR(INDEX('LTSS Rates'!$C$4:$C$222,MATCH('UPL Claims'!W132,'LTSS Rates'!$A$4:$A$222,0)),"")</f>
        <v/>
      </c>
      <c r="K132" s="149" t="str">
        <f>IFERROR(VLOOKUP(Y132,'LTSS Rates'!A:B,2,FALSE),"")</f>
        <v/>
      </c>
      <c r="L132" s="277"/>
      <c r="M132" s="259"/>
      <c r="N132" s="146"/>
      <c r="O132" s="209">
        <f t="shared" si="6"/>
        <v>0</v>
      </c>
      <c r="P132" s="273"/>
      <c r="Q132" s="195"/>
      <c r="R132" s="261"/>
      <c r="S132" s="190"/>
      <c r="T132" s="190"/>
      <c r="W132" t="str">
        <f t="shared" si="7"/>
        <v/>
      </c>
      <c r="Y132" t="str">
        <f t="shared" si="8"/>
        <v/>
      </c>
      <c r="Z132" t="e">
        <f>CONCATENATE(#REF!," ","Rate")</f>
        <v>#REF!</v>
      </c>
    </row>
    <row r="133" spans="2:26" x14ac:dyDescent="0.25">
      <c r="B133" s="145">
        <v>124</v>
      </c>
      <c r="C133" s="147"/>
      <c r="D133" s="62"/>
      <c r="E133" s="62"/>
      <c r="F133" s="147"/>
      <c r="G133" s="62"/>
      <c r="H133" s="61"/>
      <c r="I133" s="62"/>
      <c r="J133" s="149" t="str">
        <f>IFERROR(INDEX('LTSS Rates'!$C$4:$C$222,MATCH('UPL Claims'!W133,'LTSS Rates'!$A$4:$A$222,0)),"")</f>
        <v/>
      </c>
      <c r="K133" s="149" t="str">
        <f>IFERROR(VLOOKUP(Y133,'LTSS Rates'!A:B,2,FALSE),"")</f>
        <v/>
      </c>
      <c r="L133" s="277"/>
      <c r="M133" s="259"/>
      <c r="N133" s="146"/>
      <c r="O133" s="209">
        <f t="shared" si="6"/>
        <v>0</v>
      </c>
      <c r="P133" s="273"/>
      <c r="Q133" s="195"/>
      <c r="R133" s="261"/>
      <c r="S133" s="190"/>
      <c r="T133" s="190"/>
      <c r="W133" t="str">
        <f t="shared" si="7"/>
        <v/>
      </c>
      <c r="Y133" t="str">
        <f t="shared" si="8"/>
        <v/>
      </c>
      <c r="Z133" t="e">
        <f>CONCATENATE(#REF!," ","Rate")</f>
        <v>#REF!</v>
      </c>
    </row>
    <row r="134" spans="2:26" x14ac:dyDescent="0.25">
      <c r="B134" s="145">
        <v>125</v>
      </c>
      <c r="C134" s="147"/>
      <c r="D134" s="62"/>
      <c r="E134" s="62"/>
      <c r="F134" s="147"/>
      <c r="G134" s="62"/>
      <c r="H134" s="61"/>
      <c r="I134" s="62"/>
      <c r="J134" s="149" t="str">
        <f>IFERROR(INDEX('LTSS Rates'!$C$4:$C$222,MATCH('UPL Claims'!W134,'LTSS Rates'!$A$4:$A$222,0)),"")</f>
        <v/>
      </c>
      <c r="K134" s="149" t="str">
        <f>IFERROR(VLOOKUP(Y134,'LTSS Rates'!A:B,2,FALSE),"")</f>
        <v/>
      </c>
      <c r="L134" s="277"/>
      <c r="M134" s="259"/>
      <c r="N134" s="146"/>
      <c r="O134" s="209">
        <f t="shared" si="6"/>
        <v>0</v>
      </c>
      <c r="P134" s="273"/>
      <c r="Q134" s="195"/>
      <c r="R134" s="261"/>
      <c r="S134" s="190"/>
      <c r="T134" s="190"/>
      <c r="W134" t="str">
        <f t="shared" si="7"/>
        <v/>
      </c>
      <c r="Y134" t="str">
        <f t="shared" si="8"/>
        <v/>
      </c>
      <c r="Z134" t="e">
        <f>CONCATENATE(#REF!," ","Rate")</f>
        <v>#REF!</v>
      </c>
    </row>
    <row r="135" spans="2:26" x14ac:dyDescent="0.25">
      <c r="B135" s="145">
        <v>126</v>
      </c>
      <c r="C135" s="147"/>
      <c r="D135" s="62"/>
      <c r="E135" s="62"/>
      <c r="F135" s="147"/>
      <c r="G135" s="62"/>
      <c r="H135" s="61"/>
      <c r="I135" s="62"/>
      <c r="J135" s="149" t="str">
        <f>IFERROR(INDEX('LTSS Rates'!$C$4:$C$222,MATCH('UPL Claims'!W135,'LTSS Rates'!$A$4:$A$222,0)),"")</f>
        <v/>
      </c>
      <c r="K135" s="149" t="str">
        <f>IFERROR(VLOOKUP(Y135,'LTSS Rates'!A:B,2,FALSE),"")</f>
        <v/>
      </c>
      <c r="L135" s="277"/>
      <c r="M135" s="259"/>
      <c r="N135" s="146"/>
      <c r="O135" s="209">
        <f t="shared" si="6"/>
        <v>0</v>
      </c>
      <c r="P135" s="273"/>
      <c r="Q135" s="195"/>
      <c r="R135" s="261"/>
      <c r="S135" s="190"/>
      <c r="T135" s="190"/>
      <c r="W135" t="str">
        <f t="shared" si="7"/>
        <v/>
      </c>
      <c r="Y135" t="str">
        <f t="shared" si="8"/>
        <v/>
      </c>
      <c r="Z135" t="e">
        <f>CONCATENATE(#REF!," ","Rate")</f>
        <v>#REF!</v>
      </c>
    </row>
    <row r="136" spans="2:26" x14ac:dyDescent="0.25">
      <c r="B136" s="145">
        <v>127</v>
      </c>
      <c r="C136" s="147"/>
      <c r="D136" s="62"/>
      <c r="E136" s="62"/>
      <c r="F136" s="147"/>
      <c r="G136" s="62"/>
      <c r="H136" s="61"/>
      <c r="I136" s="62"/>
      <c r="J136" s="149" t="str">
        <f>IFERROR(INDEX('LTSS Rates'!$C$4:$C$222,MATCH('UPL Claims'!W136,'LTSS Rates'!$A$4:$A$222,0)),"")</f>
        <v/>
      </c>
      <c r="K136" s="149" t="str">
        <f>IFERROR(VLOOKUP(Y136,'LTSS Rates'!A:B,2,FALSE),"")</f>
        <v/>
      </c>
      <c r="L136" s="277"/>
      <c r="M136" s="259"/>
      <c r="N136" s="146"/>
      <c r="O136" s="209">
        <f t="shared" si="6"/>
        <v>0</v>
      </c>
      <c r="P136" s="273"/>
      <c r="Q136" s="195"/>
      <c r="R136" s="261"/>
      <c r="S136" s="190"/>
      <c r="T136" s="190"/>
      <c r="W136" t="str">
        <f t="shared" si="7"/>
        <v/>
      </c>
      <c r="Y136" t="str">
        <f t="shared" si="8"/>
        <v/>
      </c>
      <c r="Z136" t="e">
        <f>CONCATENATE(#REF!," ","Rate")</f>
        <v>#REF!</v>
      </c>
    </row>
    <row r="137" spans="2:26" x14ac:dyDescent="0.25">
      <c r="B137" s="145">
        <v>128</v>
      </c>
      <c r="C137" s="147"/>
      <c r="D137" s="62"/>
      <c r="E137" s="62"/>
      <c r="F137" s="147"/>
      <c r="G137" s="62"/>
      <c r="H137" s="61"/>
      <c r="I137" s="62"/>
      <c r="J137" s="149" t="str">
        <f>IFERROR(INDEX('LTSS Rates'!$C$4:$C$222,MATCH('UPL Claims'!W137,'LTSS Rates'!$A$4:$A$222,0)),"")</f>
        <v/>
      </c>
      <c r="K137" s="149" t="str">
        <f>IFERROR(VLOOKUP(Y137,'LTSS Rates'!A:B,2,FALSE),"")</f>
        <v/>
      </c>
      <c r="L137" s="277"/>
      <c r="M137" s="259"/>
      <c r="N137" s="146"/>
      <c r="O137" s="209">
        <f t="shared" si="6"/>
        <v>0</v>
      </c>
      <c r="P137" s="273"/>
      <c r="Q137" s="195"/>
      <c r="R137" s="261"/>
      <c r="S137" s="190"/>
      <c r="T137" s="190"/>
      <c r="W137" t="str">
        <f t="shared" si="7"/>
        <v/>
      </c>
      <c r="Y137" t="str">
        <f t="shared" si="8"/>
        <v/>
      </c>
      <c r="Z137" t="e">
        <f>CONCATENATE(#REF!," ","Rate")</f>
        <v>#REF!</v>
      </c>
    </row>
    <row r="138" spans="2:26" x14ac:dyDescent="0.25">
      <c r="B138" s="145">
        <v>129</v>
      </c>
      <c r="C138" s="147"/>
      <c r="D138" s="62"/>
      <c r="E138" s="62"/>
      <c r="F138" s="147"/>
      <c r="G138" s="62"/>
      <c r="H138" s="61"/>
      <c r="I138" s="62"/>
      <c r="J138" s="149" t="str">
        <f>IFERROR(INDEX('LTSS Rates'!$C$4:$C$222,MATCH('UPL Claims'!W138,'LTSS Rates'!$A$4:$A$222,0)),"")</f>
        <v/>
      </c>
      <c r="K138" s="149" t="str">
        <f>IFERROR(VLOOKUP(Y138,'LTSS Rates'!A:B,2,FALSE),"")</f>
        <v/>
      </c>
      <c r="L138" s="277"/>
      <c r="M138" s="259"/>
      <c r="N138" s="146"/>
      <c r="O138" s="209">
        <f t="shared" si="6"/>
        <v>0</v>
      </c>
      <c r="P138" s="273"/>
      <c r="Q138" s="195"/>
      <c r="R138" s="261"/>
      <c r="S138" s="190"/>
      <c r="T138" s="190"/>
      <c r="W138" t="str">
        <f t="shared" si="7"/>
        <v/>
      </c>
      <c r="Y138" t="str">
        <f t="shared" ref="Y138:Y169" si="9">IF(G138="State Funded",CONCATENATE(I138,"CP"),CONCATENATE(I138,H138))</f>
        <v/>
      </c>
      <c r="Z138" t="e">
        <f>CONCATENATE(#REF!," ","Rate")</f>
        <v>#REF!</v>
      </c>
    </row>
    <row r="139" spans="2:26" x14ac:dyDescent="0.25">
      <c r="B139" s="145">
        <v>130</v>
      </c>
      <c r="C139" s="147"/>
      <c r="D139" s="62"/>
      <c r="E139" s="62"/>
      <c r="F139" s="147"/>
      <c r="G139" s="62"/>
      <c r="H139" s="61"/>
      <c r="I139" s="62"/>
      <c r="J139" s="149" t="str">
        <f>IFERROR(INDEX('LTSS Rates'!$C$4:$C$222,MATCH('UPL Claims'!W139,'LTSS Rates'!$A$4:$A$222,0)),"")</f>
        <v/>
      </c>
      <c r="K139" s="149" t="str">
        <f>IFERROR(VLOOKUP(Y139,'LTSS Rates'!A:B,2,FALSE),"")</f>
        <v/>
      </c>
      <c r="L139" s="277"/>
      <c r="M139" s="259"/>
      <c r="N139" s="146"/>
      <c r="O139" s="209">
        <f t="shared" ref="O139:O202" si="10">L139-N139</f>
        <v>0</v>
      </c>
      <c r="P139" s="273"/>
      <c r="Q139" s="195"/>
      <c r="R139" s="261"/>
      <c r="S139" s="190"/>
      <c r="T139" s="190"/>
      <c r="W139" t="str">
        <f t="shared" ref="W139:W202" si="11">CONCATENATE(I139,H139)</f>
        <v/>
      </c>
      <c r="Y139" t="str">
        <f t="shared" si="9"/>
        <v/>
      </c>
      <c r="Z139" t="e">
        <f>CONCATENATE(#REF!," ","Rate")</f>
        <v>#REF!</v>
      </c>
    </row>
    <row r="140" spans="2:26" x14ac:dyDescent="0.25">
      <c r="B140" s="145">
        <v>131</v>
      </c>
      <c r="C140" s="147"/>
      <c r="D140" s="62"/>
      <c r="E140" s="62"/>
      <c r="F140" s="147"/>
      <c r="G140" s="62"/>
      <c r="H140" s="61"/>
      <c r="I140" s="62"/>
      <c r="J140" s="149" t="str">
        <f>IFERROR(INDEX('LTSS Rates'!$C$4:$C$222,MATCH('UPL Claims'!W140,'LTSS Rates'!$A$4:$A$222,0)),"")</f>
        <v/>
      </c>
      <c r="K140" s="149" t="str">
        <f>IFERROR(VLOOKUP(Y140,'LTSS Rates'!A:B,2,FALSE),"")</f>
        <v/>
      </c>
      <c r="L140" s="277"/>
      <c r="M140" s="259"/>
      <c r="N140" s="146"/>
      <c r="O140" s="209">
        <f t="shared" si="10"/>
        <v>0</v>
      </c>
      <c r="P140" s="273"/>
      <c r="Q140" s="195"/>
      <c r="R140" s="261"/>
      <c r="S140" s="190"/>
      <c r="T140" s="190"/>
      <c r="W140" t="str">
        <f t="shared" si="11"/>
        <v/>
      </c>
      <c r="Y140" t="str">
        <f t="shared" si="9"/>
        <v/>
      </c>
      <c r="Z140" t="e">
        <f>CONCATENATE(#REF!," ","Rate")</f>
        <v>#REF!</v>
      </c>
    </row>
    <row r="141" spans="2:26" x14ac:dyDescent="0.25">
      <c r="B141" s="145">
        <v>132</v>
      </c>
      <c r="C141" s="147"/>
      <c r="D141" s="62"/>
      <c r="E141" s="62"/>
      <c r="F141" s="147"/>
      <c r="G141" s="62"/>
      <c r="H141" s="61"/>
      <c r="I141" s="62"/>
      <c r="J141" s="149" t="str">
        <f>IFERROR(INDEX('LTSS Rates'!$C$4:$C$222,MATCH('UPL Claims'!W141,'LTSS Rates'!$A$4:$A$222,0)),"")</f>
        <v/>
      </c>
      <c r="K141" s="149" t="str">
        <f>IFERROR(VLOOKUP(Y141,'LTSS Rates'!A:B,2,FALSE),"")</f>
        <v/>
      </c>
      <c r="L141" s="277"/>
      <c r="M141" s="259"/>
      <c r="N141" s="146"/>
      <c r="O141" s="209">
        <f t="shared" si="10"/>
        <v>0</v>
      </c>
      <c r="P141" s="273"/>
      <c r="Q141" s="195"/>
      <c r="R141" s="261"/>
      <c r="S141" s="190"/>
      <c r="T141" s="190"/>
      <c r="W141" t="str">
        <f t="shared" si="11"/>
        <v/>
      </c>
      <c r="Y141" t="str">
        <f t="shared" si="9"/>
        <v/>
      </c>
      <c r="Z141" t="e">
        <f>CONCATENATE(#REF!," ","Rate")</f>
        <v>#REF!</v>
      </c>
    </row>
    <row r="142" spans="2:26" x14ac:dyDescent="0.25">
      <c r="B142" s="145">
        <v>133</v>
      </c>
      <c r="C142" s="147"/>
      <c r="D142" s="62"/>
      <c r="E142" s="62"/>
      <c r="F142" s="147"/>
      <c r="G142" s="62"/>
      <c r="H142" s="61"/>
      <c r="I142" s="62"/>
      <c r="J142" s="149" t="str">
        <f>IFERROR(INDEX('LTSS Rates'!$C$4:$C$222,MATCH('UPL Claims'!W142,'LTSS Rates'!$A$4:$A$222,0)),"")</f>
        <v/>
      </c>
      <c r="K142" s="149" t="str">
        <f>IFERROR(VLOOKUP(Y142,'LTSS Rates'!A:B,2,FALSE),"")</f>
        <v/>
      </c>
      <c r="L142" s="277"/>
      <c r="M142" s="259"/>
      <c r="N142" s="146"/>
      <c r="O142" s="209">
        <f t="shared" si="10"/>
        <v>0</v>
      </c>
      <c r="P142" s="273"/>
      <c r="Q142" s="195"/>
      <c r="R142" s="261"/>
      <c r="S142" s="190"/>
      <c r="T142" s="190"/>
      <c r="W142" t="str">
        <f t="shared" si="11"/>
        <v/>
      </c>
      <c r="Y142" t="str">
        <f t="shared" si="9"/>
        <v/>
      </c>
      <c r="Z142" t="e">
        <f>CONCATENATE(#REF!," ","Rate")</f>
        <v>#REF!</v>
      </c>
    </row>
    <row r="143" spans="2:26" x14ac:dyDescent="0.25">
      <c r="B143" s="145">
        <v>134</v>
      </c>
      <c r="C143" s="147"/>
      <c r="D143" s="62"/>
      <c r="E143" s="62"/>
      <c r="F143" s="147"/>
      <c r="G143" s="62"/>
      <c r="H143" s="61"/>
      <c r="I143" s="62"/>
      <c r="J143" s="149" t="str">
        <f>IFERROR(INDEX('LTSS Rates'!$C$4:$C$222,MATCH('UPL Claims'!W143,'LTSS Rates'!$A$4:$A$222,0)),"")</f>
        <v/>
      </c>
      <c r="K143" s="149" t="str">
        <f>IFERROR(VLOOKUP(Y143,'LTSS Rates'!A:B,2,FALSE),"")</f>
        <v/>
      </c>
      <c r="L143" s="277"/>
      <c r="M143" s="259"/>
      <c r="N143" s="146"/>
      <c r="O143" s="209">
        <f t="shared" si="10"/>
        <v>0</v>
      </c>
      <c r="P143" s="273"/>
      <c r="Q143" s="195"/>
      <c r="R143" s="261"/>
      <c r="S143" s="190"/>
      <c r="T143" s="190"/>
      <c r="W143" t="str">
        <f t="shared" si="11"/>
        <v/>
      </c>
      <c r="Y143" t="str">
        <f t="shared" si="9"/>
        <v/>
      </c>
      <c r="Z143" t="e">
        <f>CONCATENATE(#REF!," ","Rate")</f>
        <v>#REF!</v>
      </c>
    </row>
    <row r="144" spans="2:26" x14ac:dyDescent="0.25">
      <c r="B144" s="145">
        <v>135</v>
      </c>
      <c r="C144" s="147"/>
      <c r="D144" s="62"/>
      <c r="E144" s="62"/>
      <c r="F144" s="147"/>
      <c r="G144" s="62"/>
      <c r="H144" s="61"/>
      <c r="I144" s="62"/>
      <c r="J144" s="149" t="str">
        <f>IFERROR(INDEX('LTSS Rates'!$C$4:$C$222,MATCH('UPL Claims'!W144,'LTSS Rates'!$A$4:$A$222,0)),"")</f>
        <v/>
      </c>
      <c r="K144" s="149" t="str">
        <f>IFERROR(VLOOKUP(Y144,'LTSS Rates'!A:B,2,FALSE),"")</f>
        <v/>
      </c>
      <c r="L144" s="277"/>
      <c r="M144" s="259"/>
      <c r="N144" s="146"/>
      <c r="O144" s="209">
        <f t="shared" si="10"/>
        <v>0</v>
      </c>
      <c r="P144" s="273"/>
      <c r="Q144" s="195"/>
      <c r="R144" s="261"/>
      <c r="S144" s="190"/>
      <c r="T144" s="190"/>
      <c r="W144" t="str">
        <f t="shared" si="11"/>
        <v/>
      </c>
      <c r="Y144" t="str">
        <f t="shared" si="9"/>
        <v/>
      </c>
      <c r="Z144" t="e">
        <f>CONCATENATE(#REF!," ","Rate")</f>
        <v>#REF!</v>
      </c>
    </row>
    <row r="145" spans="2:26" x14ac:dyDescent="0.25">
      <c r="B145" s="145">
        <v>136</v>
      </c>
      <c r="C145" s="147"/>
      <c r="D145" s="62"/>
      <c r="E145" s="62"/>
      <c r="F145" s="147"/>
      <c r="G145" s="62"/>
      <c r="H145" s="61"/>
      <c r="I145" s="62"/>
      <c r="J145" s="149" t="str">
        <f>IFERROR(INDEX('LTSS Rates'!$C$4:$C$222,MATCH('UPL Claims'!W145,'LTSS Rates'!$A$4:$A$222,0)),"")</f>
        <v/>
      </c>
      <c r="K145" s="149" t="str">
        <f>IFERROR(VLOOKUP(Y145,'LTSS Rates'!A:B,2,FALSE),"")</f>
        <v/>
      </c>
      <c r="L145" s="277"/>
      <c r="M145" s="259"/>
      <c r="N145" s="146"/>
      <c r="O145" s="209">
        <f t="shared" si="10"/>
        <v>0</v>
      </c>
      <c r="P145" s="273"/>
      <c r="Q145" s="195"/>
      <c r="R145" s="261"/>
      <c r="S145" s="190"/>
      <c r="T145" s="190"/>
      <c r="W145" t="str">
        <f t="shared" si="11"/>
        <v/>
      </c>
      <c r="Y145" t="str">
        <f t="shared" si="9"/>
        <v/>
      </c>
      <c r="Z145" t="e">
        <f>CONCATENATE(#REF!," ","Rate")</f>
        <v>#REF!</v>
      </c>
    </row>
    <row r="146" spans="2:26" x14ac:dyDescent="0.25">
      <c r="B146" s="145">
        <v>137</v>
      </c>
      <c r="C146" s="147"/>
      <c r="D146" s="62"/>
      <c r="E146" s="62"/>
      <c r="F146" s="147"/>
      <c r="G146" s="62"/>
      <c r="H146" s="61"/>
      <c r="I146" s="62"/>
      <c r="J146" s="149" t="str">
        <f>IFERROR(INDEX('LTSS Rates'!$C$4:$C$222,MATCH('UPL Claims'!W146,'LTSS Rates'!$A$4:$A$222,0)),"")</f>
        <v/>
      </c>
      <c r="K146" s="149" t="str">
        <f>IFERROR(VLOOKUP(Y146,'LTSS Rates'!A:B,2,FALSE),"")</f>
        <v/>
      </c>
      <c r="L146" s="277"/>
      <c r="M146" s="259"/>
      <c r="N146" s="146"/>
      <c r="O146" s="209">
        <f t="shared" si="10"/>
        <v>0</v>
      </c>
      <c r="P146" s="273"/>
      <c r="Q146" s="195"/>
      <c r="R146" s="261"/>
      <c r="S146" s="190"/>
      <c r="T146" s="190"/>
      <c r="W146" t="str">
        <f t="shared" si="11"/>
        <v/>
      </c>
      <c r="Y146" t="str">
        <f t="shared" si="9"/>
        <v/>
      </c>
      <c r="Z146" t="e">
        <f>CONCATENATE(#REF!," ","Rate")</f>
        <v>#REF!</v>
      </c>
    </row>
    <row r="147" spans="2:26" x14ac:dyDescent="0.25">
      <c r="B147" s="145">
        <v>138</v>
      </c>
      <c r="C147" s="147"/>
      <c r="D147" s="62"/>
      <c r="E147" s="62"/>
      <c r="F147" s="147"/>
      <c r="G147" s="62"/>
      <c r="H147" s="61"/>
      <c r="I147" s="62"/>
      <c r="J147" s="149" t="str">
        <f>IFERROR(INDEX('LTSS Rates'!$C$4:$C$222,MATCH('UPL Claims'!W147,'LTSS Rates'!$A$4:$A$222,0)),"")</f>
        <v/>
      </c>
      <c r="K147" s="149" t="str">
        <f>IFERROR(VLOOKUP(Y147,'LTSS Rates'!A:B,2,FALSE),"")</f>
        <v/>
      </c>
      <c r="L147" s="277"/>
      <c r="M147" s="259"/>
      <c r="N147" s="146"/>
      <c r="O147" s="209">
        <f t="shared" si="10"/>
        <v>0</v>
      </c>
      <c r="P147" s="273"/>
      <c r="Q147" s="195"/>
      <c r="R147" s="261"/>
      <c r="S147" s="190"/>
      <c r="T147" s="190"/>
      <c r="W147" t="str">
        <f t="shared" si="11"/>
        <v/>
      </c>
      <c r="Y147" t="str">
        <f t="shared" si="9"/>
        <v/>
      </c>
      <c r="Z147" t="e">
        <f>CONCATENATE(#REF!," ","Rate")</f>
        <v>#REF!</v>
      </c>
    </row>
    <row r="148" spans="2:26" x14ac:dyDescent="0.25">
      <c r="B148" s="145">
        <v>139</v>
      </c>
      <c r="C148" s="147"/>
      <c r="D148" s="62"/>
      <c r="E148" s="62"/>
      <c r="F148" s="147"/>
      <c r="G148" s="62"/>
      <c r="H148" s="61"/>
      <c r="I148" s="62"/>
      <c r="J148" s="149" t="str">
        <f>IFERROR(INDEX('LTSS Rates'!$C$4:$C$222,MATCH('UPL Claims'!W148,'LTSS Rates'!$A$4:$A$222,0)),"")</f>
        <v/>
      </c>
      <c r="K148" s="149" t="str">
        <f>IFERROR(VLOOKUP(Y148,'LTSS Rates'!A:B,2,FALSE),"")</f>
        <v/>
      </c>
      <c r="L148" s="277"/>
      <c r="M148" s="259"/>
      <c r="N148" s="146"/>
      <c r="O148" s="209">
        <f t="shared" si="10"/>
        <v>0</v>
      </c>
      <c r="P148" s="273"/>
      <c r="Q148" s="195"/>
      <c r="R148" s="261"/>
      <c r="S148" s="190"/>
      <c r="T148" s="190"/>
      <c r="W148" t="str">
        <f t="shared" si="11"/>
        <v/>
      </c>
      <c r="Y148" t="str">
        <f t="shared" si="9"/>
        <v/>
      </c>
      <c r="Z148" t="e">
        <f>CONCATENATE(#REF!," ","Rate")</f>
        <v>#REF!</v>
      </c>
    </row>
    <row r="149" spans="2:26" x14ac:dyDescent="0.25">
      <c r="B149" s="145">
        <v>140</v>
      </c>
      <c r="C149" s="147"/>
      <c r="D149" s="62"/>
      <c r="E149" s="62"/>
      <c r="F149" s="147"/>
      <c r="G149" s="62"/>
      <c r="H149" s="61"/>
      <c r="I149" s="62"/>
      <c r="J149" s="149" t="str">
        <f>IFERROR(INDEX('LTSS Rates'!$C$4:$C$222,MATCH('UPL Claims'!W149,'LTSS Rates'!$A$4:$A$222,0)),"")</f>
        <v/>
      </c>
      <c r="K149" s="149" t="str">
        <f>IFERROR(VLOOKUP(Y149,'LTSS Rates'!A:B,2,FALSE),"")</f>
        <v/>
      </c>
      <c r="L149" s="277"/>
      <c r="M149" s="259"/>
      <c r="N149" s="146"/>
      <c r="O149" s="209">
        <f t="shared" si="10"/>
        <v>0</v>
      </c>
      <c r="P149" s="273"/>
      <c r="Q149" s="195"/>
      <c r="R149" s="261"/>
      <c r="S149" s="190"/>
      <c r="T149" s="190"/>
      <c r="W149" t="str">
        <f t="shared" si="11"/>
        <v/>
      </c>
      <c r="Y149" t="str">
        <f t="shared" si="9"/>
        <v/>
      </c>
      <c r="Z149" t="e">
        <f>CONCATENATE(#REF!," ","Rate")</f>
        <v>#REF!</v>
      </c>
    </row>
    <row r="150" spans="2:26" x14ac:dyDescent="0.25">
      <c r="B150" s="145">
        <v>141</v>
      </c>
      <c r="C150" s="147"/>
      <c r="D150" s="62"/>
      <c r="E150" s="62"/>
      <c r="F150" s="147"/>
      <c r="G150" s="62"/>
      <c r="H150" s="61"/>
      <c r="I150" s="62"/>
      <c r="J150" s="149" t="str">
        <f>IFERROR(INDEX('LTSS Rates'!$C$4:$C$222,MATCH('UPL Claims'!W150,'LTSS Rates'!$A$4:$A$222,0)),"")</f>
        <v/>
      </c>
      <c r="K150" s="149" t="str">
        <f>IFERROR(VLOOKUP(Y150,'LTSS Rates'!A:B,2,FALSE),"")</f>
        <v/>
      </c>
      <c r="L150" s="277"/>
      <c r="M150" s="259"/>
      <c r="N150" s="146"/>
      <c r="O150" s="209">
        <f t="shared" si="10"/>
        <v>0</v>
      </c>
      <c r="P150" s="273"/>
      <c r="Q150" s="195"/>
      <c r="R150" s="261"/>
      <c r="S150" s="190"/>
      <c r="T150" s="190"/>
      <c r="W150" t="str">
        <f t="shared" si="11"/>
        <v/>
      </c>
      <c r="Y150" t="str">
        <f t="shared" si="9"/>
        <v/>
      </c>
      <c r="Z150" t="e">
        <f>CONCATENATE(#REF!," ","Rate")</f>
        <v>#REF!</v>
      </c>
    </row>
    <row r="151" spans="2:26" x14ac:dyDescent="0.25">
      <c r="B151" s="145">
        <v>142</v>
      </c>
      <c r="C151" s="147"/>
      <c r="D151" s="62"/>
      <c r="E151" s="62"/>
      <c r="F151" s="147"/>
      <c r="G151" s="62"/>
      <c r="H151" s="61"/>
      <c r="I151" s="62"/>
      <c r="J151" s="149" t="str">
        <f>IFERROR(INDEX('LTSS Rates'!$C$4:$C$222,MATCH('UPL Claims'!W151,'LTSS Rates'!$A$4:$A$222,0)),"")</f>
        <v/>
      </c>
      <c r="K151" s="149" t="str">
        <f>IFERROR(VLOOKUP(Y151,'LTSS Rates'!A:B,2,FALSE),"")</f>
        <v/>
      </c>
      <c r="L151" s="277"/>
      <c r="M151" s="259"/>
      <c r="N151" s="146"/>
      <c r="O151" s="209">
        <f t="shared" si="10"/>
        <v>0</v>
      </c>
      <c r="P151" s="273"/>
      <c r="Q151" s="195"/>
      <c r="R151" s="261"/>
      <c r="S151" s="190"/>
      <c r="T151" s="190"/>
      <c r="W151" t="str">
        <f t="shared" si="11"/>
        <v/>
      </c>
      <c r="Y151" t="str">
        <f t="shared" si="9"/>
        <v/>
      </c>
      <c r="Z151" t="e">
        <f>CONCATENATE(#REF!," ","Rate")</f>
        <v>#REF!</v>
      </c>
    </row>
    <row r="152" spans="2:26" x14ac:dyDescent="0.25">
      <c r="B152" s="145">
        <v>143</v>
      </c>
      <c r="C152" s="147"/>
      <c r="D152" s="62"/>
      <c r="E152" s="62"/>
      <c r="F152" s="147"/>
      <c r="G152" s="62"/>
      <c r="H152" s="61"/>
      <c r="I152" s="62"/>
      <c r="J152" s="149" t="str">
        <f>IFERROR(INDEX('LTSS Rates'!$C$4:$C$222,MATCH('UPL Claims'!W152,'LTSS Rates'!$A$4:$A$222,0)),"")</f>
        <v/>
      </c>
      <c r="K152" s="149" t="str">
        <f>IFERROR(VLOOKUP(Y152,'LTSS Rates'!A:B,2,FALSE),"")</f>
        <v/>
      </c>
      <c r="L152" s="277"/>
      <c r="M152" s="259"/>
      <c r="N152" s="146"/>
      <c r="O152" s="209">
        <f t="shared" si="10"/>
        <v>0</v>
      </c>
      <c r="P152" s="273"/>
      <c r="Q152" s="195"/>
      <c r="R152" s="261"/>
      <c r="S152" s="190"/>
      <c r="T152" s="190"/>
      <c r="W152" t="str">
        <f t="shared" si="11"/>
        <v/>
      </c>
      <c r="Y152" t="str">
        <f t="shared" si="9"/>
        <v/>
      </c>
      <c r="Z152" t="e">
        <f>CONCATENATE(#REF!," ","Rate")</f>
        <v>#REF!</v>
      </c>
    </row>
    <row r="153" spans="2:26" x14ac:dyDescent="0.25">
      <c r="B153" s="145">
        <v>144</v>
      </c>
      <c r="C153" s="147"/>
      <c r="D153" s="62"/>
      <c r="E153" s="62"/>
      <c r="F153" s="147"/>
      <c r="G153" s="62"/>
      <c r="H153" s="61"/>
      <c r="I153" s="62"/>
      <c r="J153" s="149" t="str">
        <f>IFERROR(INDEX('LTSS Rates'!$C$4:$C$222,MATCH('UPL Claims'!W153,'LTSS Rates'!$A$4:$A$222,0)),"")</f>
        <v/>
      </c>
      <c r="K153" s="149" t="str">
        <f>IFERROR(VLOOKUP(Y153,'LTSS Rates'!A:B,2,FALSE),"")</f>
        <v/>
      </c>
      <c r="L153" s="277"/>
      <c r="M153" s="259"/>
      <c r="N153" s="146"/>
      <c r="O153" s="209">
        <f t="shared" si="10"/>
        <v>0</v>
      </c>
      <c r="P153" s="273"/>
      <c r="Q153" s="195"/>
      <c r="R153" s="261"/>
      <c r="S153" s="190"/>
      <c r="T153" s="190"/>
      <c r="W153" t="str">
        <f t="shared" si="11"/>
        <v/>
      </c>
      <c r="Y153" t="str">
        <f t="shared" si="9"/>
        <v/>
      </c>
      <c r="Z153" t="e">
        <f>CONCATENATE(#REF!," ","Rate")</f>
        <v>#REF!</v>
      </c>
    </row>
    <row r="154" spans="2:26" x14ac:dyDescent="0.25">
      <c r="B154" s="145">
        <v>145</v>
      </c>
      <c r="C154" s="147"/>
      <c r="D154" s="62"/>
      <c r="E154" s="62"/>
      <c r="F154" s="147"/>
      <c r="G154" s="62"/>
      <c r="H154" s="61"/>
      <c r="I154" s="62"/>
      <c r="J154" s="149" t="str">
        <f>IFERROR(INDEX('LTSS Rates'!$C$4:$C$222,MATCH('UPL Claims'!W154,'LTSS Rates'!$A$4:$A$222,0)),"")</f>
        <v/>
      </c>
      <c r="K154" s="149" t="str">
        <f>IFERROR(VLOOKUP(Y154,'LTSS Rates'!A:B,2,FALSE),"")</f>
        <v/>
      </c>
      <c r="L154" s="277"/>
      <c r="M154" s="259"/>
      <c r="N154" s="146"/>
      <c r="O154" s="209">
        <f t="shared" si="10"/>
        <v>0</v>
      </c>
      <c r="P154" s="273"/>
      <c r="Q154" s="195"/>
      <c r="R154" s="261"/>
      <c r="S154" s="190"/>
      <c r="T154" s="190"/>
      <c r="W154" t="str">
        <f t="shared" si="11"/>
        <v/>
      </c>
      <c r="Y154" t="str">
        <f t="shared" si="9"/>
        <v/>
      </c>
      <c r="Z154" t="e">
        <f>CONCATENATE(#REF!," ","Rate")</f>
        <v>#REF!</v>
      </c>
    </row>
    <row r="155" spans="2:26" x14ac:dyDescent="0.25">
      <c r="B155" s="145">
        <v>146</v>
      </c>
      <c r="C155" s="147"/>
      <c r="D155" s="62"/>
      <c r="E155" s="62"/>
      <c r="F155" s="147"/>
      <c r="G155" s="62"/>
      <c r="H155" s="61"/>
      <c r="I155" s="62"/>
      <c r="J155" s="149" t="str">
        <f>IFERROR(INDEX('LTSS Rates'!$C$4:$C$222,MATCH('UPL Claims'!W155,'LTSS Rates'!$A$4:$A$222,0)),"")</f>
        <v/>
      </c>
      <c r="K155" s="149" t="str">
        <f>IFERROR(VLOOKUP(Y155,'LTSS Rates'!A:B,2,FALSE),"")</f>
        <v/>
      </c>
      <c r="L155" s="277"/>
      <c r="M155" s="259"/>
      <c r="N155" s="146"/>
      <c r="O155" s="209">
        <f t="shared" si="10"/>
        <v>0</v>
      </c>
      <c r="P155" s="273"/>
      <c r="Q155" s="195"/>
      <c r="R155" s="261"/>
      <c r="S155" s="190"/>
      <c r="T155" s="190"/>
      <c r="W155" t="str">
        <f t="shared" si="11"/>
        <v/>
      </c>
      <c r="Y155" t="str">
        <f t="shared" si="9"/>
        <v/>
      </c>
      <c r="Z155" t="e">
        <f>CONCATENATE(#REF!," ","Rate")</f>
        <v>#REF!</v>
      </c>
    </row>
    <row r="156" spans="2:26" x14ac:dyDescent="0.25">
      <c r="B156" s="145">
        <v>147</v>
      </c>
      <c r="C156" s="147"/>
      <c r="D156" s="62"/>
      <c r="E156" s="62"/>
      <c r="F156" s="147"/>
      <c r="G156" s="62"/>
      <c r="H156" s="61"/>
      <c r="I156" s="62"/>
      <c r="J156" s="149" t="str">
        <f>IFERROR(INDEX('LTSS Rates'!$C$4:$C$222,MATCH('UPL Claims'!W156,'LTSS Rates'!$A$4:$A$222,0)),"")</f>
        <v/>
      </c>
      <c r="K156" s="149" t="str">
        <f>IFERROR(VLOOKUP(Y156,'LTSS Rates'!A:B,2,FALSE),"")</f>
        <v/>
      </c>
      <c r="L156" s="277"/>
      <c r="M156" s="259"/>
      <c r="N156" s="146"/>
      <c r="O156" s="209">
        <f t="shared" si="10"/>
        <v>0</v>
      </c>
      <c r="P156" s="273"/>
      <c r="Q156" s="195"/>
      <c r="R156" s="261"/>
      <c r="S156" s="190"/>
      <c r="T156" s="190"/>
      <c r="W156" t="str">
        <f t="shared" si="11"/>
        <v/>
      </c>
      <c r="Y156" t="str">
        <f t="shared" si="9"/>
        <v/>
      </c>
      <c r="Z156" t="e">
        <f>CONCATENATE(#REF!," ","Rate")</f>
        <v>#REF!</v>
      </c>
    </row>
    <row r="157" spans="2:26" x14ac:dyDescent="0.25">
      <c r="B157" s="145">
        <v>148</v>
      </c>
      <c r="C157" s="147"/>
      <c r="D157" s="62"/>
      <c r="E157" s="62"/>
      <c r="F157" s="147"/>
      <c r="G157" s="62"/>
      <c r="H157" s="61"/>
      <c r="I157" s="62"/>
      <c r="J157" s="149" t="str">
        <f>IFERROR(INDEX('LTSS Rates'!$C$4:$C$222,MATCH('UPL Claims'!W157,'LTSS Rates'!$A$4:$A$222,0)),"")</f>
        <v/>
      </c>
      <c r="K157" s="149" t="str">
        <f>IFERROR(VLOOKUP(Y157,'LTSS Rates'!A:B,2,FALSE),"")</f>
        <v/>
      </c>
      <c r="L157" s="277"/>
      <c r="M157" s="259"/>
      <c r="N157" s="146"/>
      <c r="O157" s="209">
        <f t="shared" si="10"/>
        <v>0</v>
      </c>
      <c r="P157" s="273"/>
      <c r="Q157" s="195"/>
      <c r="R157" s="261"/>
      <c r="S157" s="190"/>
      <c r="T157" s="190"/>
      <c r="W157" t="str">
        <f t="shared" si="11"/>
        <v/>
      </c>
      <c r="Y157" t="str">
        <f t="shared" si="9"/>
        <v/>
      </c>
      <c r="Z157" t="e">
        <f>CONCATENATE(#REF!," ","Rate")</f>
        <v>#REF!</v>
      </c>
    </row>
    <row r="158" spans="2:26" x14ac:dyDescent="0.25">
      <c r="B158" s="145">
        <v>149</v>
      </c>
      <c r="C158" s="147"/>
      <c r="D158" s="62"/>
      <c r="E158" s="62"/>
      <c r="F158" s="147"/>
      <c r="G158" s="62"/>
      <c r="H158" s="61"/>
      <c r="I158" s="62"/>
      <c r="J158" s="149" t="str">
        <f>IFERROR(INDEX('LTSS Rates'!$C$4:$C$222,MATCH('UPL Claims'!W158,'LTSS Rates'!$A$4:$A$222,0)),"")</f>
        <v/>
      </c>
      <c r="K158" s="149" t="str">
        <f>IFERROR(VLOOKUP(Y158,'LTSS Rates'!A:B,2,FALSE),"")</f>
        <v/>
      </c>
      <c r="L158" s="277"/>
      <c r="M158" s="259"/>
      <c r="N158" s="146"/>
      <c r="O158" s="209">
        <f t="shared" si="10"/>
        <v>0</v>
      </c>
      <c r="P158" s="273"/>
      <c r="Q158" s="195"/>
      <c r="R158" s="261"/>
      <c r="S158" s="190"/>
      <c r="T158" s="190"/>
      <c r="W158" t="str">
        <f t="shared" si="11"/>
        <v/>
      </c>
      <c r="Y158" t="str">
        <f t="shared" si="9"/>
        <v/>
      </c>
      <c r="Z158" t="e">
        <f>CONCATENATE(#REF!," ","Rate")</f>
        <v>#REF!</v>
      </c>
    </row>
    <row r="159" spans="2:26" x14ac:dyDescent="0.25">
      <c r="B159" s="145">
        <v>150</v>
      </c>
      <c r="C159" s="147"/>
      <c r="D159" s="62"/>
      <c r="E159" s="62"/>
      <c r="F159" s="147"/>
      <c r="G159" s="62"/>
      <c r="H159" s="61"/>
      <c r="I159" s="62"/>
      <c r="J159" s="149" t="str">
        <f>IFERROR(INDEX('LTSS Rates'!$C$4:$C$222,MATCH('UPL Claims'!W159,'LTSS Rates'!$A$4:$A$222,0)),"")</f>
        <v/>
      </c>
      <c r="K159" s="149" t="str">
        <f>IFERROR(VLOOKUP(Y159,'LTSS Rates'!A:B,2,FALSE),"")</f>
        <v/>
      </c>
      <c r="L159" s="277"/>
      <c r="M159" s="259"/>
      <c r="N159" s="146"/>
      <c r="O159" s="209">
        <f t="shared" si="10"/>
        <v>0</v>
      </c>
      <c r="P159" s="273"/>
      <c r="Q159" s="195"/>
      <c r="R159" s="261"/>
      <c r="S159" s="190"/>
      <c r="T159" s="190"/>
      <c r="W159" t="str">
        <f t="shared" si="11"/>
        <v/>
      </c>
      <c r="Y159" t="str">
        <f t="shared" si="9"/>
        <v/>
      </c>
      <c r="Z159" t="e">
        <f>CONCATENATE(#REF!," ","Rate")</f>
        <v>#REF!</v>
      </c>
    </row>
    <row r="160" spans="2:26" x14ac:dyDescent="0.25">
      <c r="B160" s="145">
        <v>151</v>
      </c>
      <c r="C160" s="147"/>
      <c r="D160" s="62"/>
      <c r="E160" s="62"/>
      <c r="F160" s="147"/>
      <c r="G160" s="62"/>
      <c r="H160" s="61"/>
      <c r="I160" s="62"/>
      <c r="J160" s="149" t="str">
        <f>IFERROR(INDEX('LTSS Rates'!$C$4:$C$222,MATCH('UPL Claims'!W160,'LTSS Rates'!$A$4:$A$222,0)),"")</f>
        <v/>
      </c>
      <c r="K160" s="149" t="str">
        <f>IFERROR(VLOOKUP(Y160,'LTSS Rates'!A:B,2,FALSE),"")</f>
        <v/>
      </c>
      <c r="L160" s="277"/>
      <c r="M160" s="259"/>
      <c r="N160" s="146"/>
      <c r="O160" s="209">
        <f t="shared" si="10"/>
        <v>0</v>
      </c>
      <c r="P160" s="273"/>
      <c r="Q160" s="195"/>
      <c r="R160" s="261"/>
      <c r="S160" s="190"/>
      <c r="T160" s="190"/>
      <c r="W160" t="str">
        <f t="shared" si="11"/>
        <v/>
      </c>
      <c r="Y160" t="str">
        <f t="shared" si="9"/>
        <v/>
      </c>
      <c r="Z160" t="e">
        <f>CONCATENATE(#REF!," ","Rate")</f>
        <v>#REF!</v>
      </c>
    </row>
    <row r="161" spans="2:26" x14ac:dyDescent="0.25">
      <c r="B161" s="145">
        <v>152</v>
      </c>
      <c r="C161" s="147"/>
      <c r="D161" s="62"/>
      <c r="E161" s="62"/>
      <c r="F161" s="147"/>
      <c r="G161" s="62"/>
      <c r="H161" s="61"/>
      <c r="I161" s="62"/>
      <c r="J161" s="149" t="str">
        <f>IFERROR(INDEX('LTSS Rates'!$C$4:$C$222,MATCH('UPL Claims'!W161,'LTSS Rates'!$A$4:$A$222,0)),"")</f>
        <v/>
      </c>
      <c r="K161" s="149" t="str">
        <f>IFERROR(VLOOKUP(Y161,'LTSS Rates'!A:B,2,FALSE),"")</f>
        <v/>
      </c>
      <c r="L161" s="277"/>
      <c r="M161" s="259"/>
      <c r="N161" s="146"/>
      <c r="O161" s="209">
        <f t="shared" si="10"/>
        <v>0</v>
      </c>
      <c r="P161" s="273"/>
      <c r="Q161" s="195"/>
      <c r="R161" s="261"/>
      <c r="S161" s="190"/>
      <c r="T161" s="190"/>
      <c r="W161" t="str">
        <f t="shared" si="11"/>
        <v/>
      </c>
      <c r="Y161" t="str">
        <f t="shared" si="9"/>
        <v/>
      </c>
      <c r="Z161" t="e">
        <f>CONCATENATE(#REF!," ","Rate")</f>
        <v>#REF!</v>
      </c>
    </row>
    <row r="162" spans="2:26" x14ac:dyDescent="0.25">
      <c r="B162" s="145">
        <v>153</v>
      </c>
      <c r="C162" s="147"/>
      <c r="D162" s="62"/>
      <c r="E162" s="62"/>
      <c r="F162" s="147"/>
      <c r="G162" s="62"/>
      <c r="H162" s="61"/>
      <c r="I162" s="62"/>
      <c r="J162" s="149" t="str">
        <f>IFERROR(INDEX('LTSS Rates'!$C$4:$C$222,MATCH('UPL Claims'!W162,'LTSS Rates'!$A$4:$A$222,0)),"")</f>
        <v/>
      </c>
      <c r="K162" s="149" t="str">
        <f>IFERROR(VLOOKUP(Y162,'LTSS Rates'!A:B,2,FALSE),"")</f>
        <v/>
      </c>
      <c r="L162" s="277"/>
      <c r="M162" s="259"/>
      <c r="N162" s="146"/>
      <c r="O162" s="209">
        <f t="shared" si="10"/>
        <v>0</v>
      </c>
      <c r="P162" s="273"/>
      <c r="Q162" s="195"/>
      <c r="R162" s="261"/>
      <c r="S162" s="190"/>
      <c r="T162" s="190"/>
      <c r="W162" t="str">
        <f t="shared" si="11"/>
        <v/>
      </c>
      <c r="Y162" t="str">
        <f t="shared" si="9"/>
        <v/>
      </c>
      <c r="Z162" t="e">
        <f>CONCATENATE(#REF!," ","Rate")</f>
        <v>#REF!</v>
      </c>
    </row>
    <row r="163" spans="2:26" x14ac:dyDescent="0.25">
      <c r="B163" s="145">
        <v>154</v>
      </c>
      <c r="C163" s="147"/>
      <c r="D163" s="62"/>
      <c r="E163" s="62"/>
      <c r="F163" s="147"/>
      <c r="G163" s="62"/>
      <c r="H163" s="61"/>
      <c r="I163" s="62"/>
      <c r="J163" s="149" t="str">
        <f>IFERROR(INDEX('LTSS Rates'!$C$4:$C$222,MATCH('UPL Claims'!W163,'LTSS Rates'!$A$4:$A$222,0)),"")</f>
        <v/>
      </c>
      <c r="K163" s="149" t="str">
        <f>IFERROR(VLOOKUP(Y163,'LTSS Rates'!A:B,2,FALSE),"")</f>
        <v/>
      </c>
      <c r="L163" s="277"/>
      <c r="M163" s="259"/>
      <c r="N163" s="146"/>
      <c r="O163" s="209">
        <f t="shared" si="10"/>
        <v>0</v>
      </c>
      <c r="P163" s="273"/>
      <c r="Q163" s="195"/>
      <c r="R163" s="261"/>
      <c r="S163" s="190"/>
      <c r="T163" s="190"/>
      <c r="W163" t="str">
        <f t="shared" si="11"/>
        <v/>
      </c>
      <c r="Y163" t="str">
        <f t="shared" si="9"/>
        <v/>
      </c>
      <c r="Z163" t="e">
        <f>CONCATENATE(#REF!," ","Rate")</f>
        <v>#REF!</v>
      </c>
    </row>
    <row r="164" spans="2:26" x14ac:dyDescent="0.25">
      <c r="B164" s="145">
        <v>155</v>
      </c>
      <c r="C164" s="147"/>
      <c r="D164" s="62"/>
      <c r="E164" s="62"/>
      <c r="F164" s="147"/>
      <c r="G164" s="62"/>
      <c r="H164" s="61"/>
      <c r="I164" s="62"/>
      <c r="J164" s="149" t="str">
        <f>IFERROR(INDEX('LTSS Rates'!$C$4:$C$222,MATCH('UPL Claims'!W164,'LTSS Rates'!$A$4:$A$222,0)),"")</f>
        <v/>
      </c>
      <c r="K164" s="149" t="str">
        <f>IFERROR(VLOOKUP(Y164,'LTSS Rates'!A:B,2,FALSE),"")</f>
        <v/>
      </c>
      <c r="L164" s="277"/>
      <c r="M164" s="259"/>
      <c r="N164" s="146"/>
      <c r="O164" s="209">
        <f t="shared" si="10"/>
        <v>0</v>
      </c>
      <c r="P164" s="273"/>
      <c r="Q164" s="195"/>
      <c r="R164" s="261"/>
      <c r="S164" s="190"/>
      <c r="T164" s="190"/>
      <c r="W164" t="str">
        <f t="shared" si="11"/>
        <v/>
      </c>
      <c r="Y164" t="str">
        <f t="shared" si="9"/>
        <v/>
      </c>
      <c r="Z164" t="e">
        <f>CONCATENATE(#REF!," ","Rate")</f>
        <v>#REF!</v>
      </c>
    </row>
    <row r="165" spans="2:26" x14ac:dyDescent="0.25">
      <c r="B165" s="145">
        <v>156</v>
      </c>
      <c r="C165" s="147"/>
      <c r="D165" s="62"/>
      <c r="E165" s="62"/>
      <c r="F165" s="147"/>
      <c r="G165" s="62"/>
      <c r="H165" s="61"/>
      <c r="I165" s="62"/>
      <c r="J165" s="149" t="str">
        <f>IFERROR(INDEX('LTSS Rates'!$C$4:$C$222,MATCH('UPL Claims'!W165,'LTSS Rates'!$A$4:$A$222,0)),"")</f>
        <v/>
      </c>
      <c r="K165" s="149" t="str">
        <f>IFERROR(VLOOKUP(Y165,'LTSS Rates'!A:B,2,FALSE),"")</f>
        <v/>
      </c>
      <c r="L165" s="277"/>
      <c r="M165" s="259"/>
      <c r="N165" s="146"/>
      <c r="O165" s="209">
        <f t="shared" si="10"/>
        <v>0</v>
      </c>
      <c r="P165" s="273"/>
      <c r="Q165" s="195"/>
      <c r="R165" s="261"/>
      <c r="S165" s="190"/>
      <c r="T165" s="190"/>
      <c r="W165" t="str">
        <f t="shared" si="11"/>
        <v/>
      </c>
      <c r="Y165" t="str">
        <f t="shared" si="9"/>
        <v/>
      </c>
      <c r="Z165" t="e">
        <f>CONCATENATE(#REF!," ","Rate")</f>
        <v>#REF!</v>
      </c>
    </row>
    <row r="166" spans="2:26" x14ac:dyDescent="0.25">
      <c r="B166" s="145">
        <v>157</v>
      </c>
      <c r="C166" s="147"/>
      <c r="D166" s="62"/>
      <c r="E166" s="62"/>
      <c r="F166" s="147"/>
      <c r="G166" s="62"/>
      <c r="H166" s="61"/>
      <c r="I166" s="62"/>
      <c r="J166" s="149" t="str">
        <f>IFERROR(INDEX('LTSS Rates'!$C$4:$C$222,MATCH('UPL Claims'!W166,'LTSS Rates'!$A$4:$A$222,0)),"")</f>
        <v/>
      </c>
      <c r="K166" s="149" t="str">
        <f>IFERROR(VLOOKUP(Y166,'LTSS Rates'!A:B,2,FALSE),"")</f>
        <v/>
      </c>
      <c r="L166" s="277"/>
      <c r="M166" s="259"/>
      <c r="N166" s="146"/>
      <c r="O166" s="209">
        <f t="shared" si="10"/>
        <v>0</v>
      </c>
      <c r="P166" s="273"/>
      <c r="Q166" s="195"/>
      <c r="R166" s="261"/>
      <c r="S166" s="190"/>
      <c r="T166" s="190"/>
      <c r="W166" t="str">
        <f t="shared" si="11"/>
        <v/>
      </c>
      <c r="Y166" t="str">
        <f t="shared" si="9"/>
        <v/>
      </c>
      <c r="Z166" t="e">
        <f>CONCATENATE(#REF!," ","Rate")</f>
        <v>#REF!</v>
      </c>
    </row>
    <row r="167" spans="2:26" x14ac:dyDescent="0.25">
      <c r="B167" s="145">
        <v>158</v>
      </c>
      <c r="C167" s="147"/>
      <c r="D167" s="62"/>
      <c r="E167" s="62"/>
      <c r="F167" s="147"/>
      <c r="G167" s="62"/>
      <c r="H167" s="61"/>
      <c r="I167" s="62"/>
      <c r="J167" s="149" t="str">
        <f>IFERROR(INDEX('LTSS Rates'!$C$4:$C$222,MATCH('UPL Claims'!W167,'LTSS Rates'!$A$4:$A$222,0)),"")</f>
        <v/>
      </c>
      <c r="K167" s="149" t="str">
        <f>IFERROR(VLOOKUP(Y167,'LTSS Rates'!A:B,2,FALSE),"")</f>
        <v/>
      </c>
      <c r="L167" s="277"/>
      <c r="M167" s="259"/>
      <c r="N167" s="146"/>
      <c r="O167" s="209">
        <f t="shared" si="10"/>
        <v>0</v>
      </c>
      <c r="P167" s="273"/>
      <c r="Q167" s="195"/>
      <c r="R167" s="261"/>
      <c r="S167" s="190"/>
      <c r="T167" s="190"/>
      <c r="W167" t="str">
        <f t="shared" si="11"/>
        <v/>
      </c>
      <c r="Y167" t="str">
        <f t="shared" si="9"/>
        <v/>
      </c>
      <c r="Z167" t="e">
        <f>CONCATENATE(#REF!," ","Rate")</f>
        <v>#REF!</v>
      </c>
    </row>
    <row r="168" spans="2:26" x14ac:dyDescent="0.25">
      <c r="B168" s="145">
        <v>159</v>
      </c>
      <c r="C168" s="147"/>
      <c r="D168" s="62"/>
      <c r="E168" s="62"/>
      <c r="F168" s="147"/>
      <c r="G168" s="62"/>
      <c r="H168" s="61"/>
      <c r="I168" s="62"/>
      <c r="J168" s="149" t="str">
        <f>IFERROR(INDEX('LTSS Rates'!$C$4:$C$222,MATCH('UPL Claims'!W168,'LTSS Rates'!$A$4:$A$222,0)),"")</f>
        <v/>
      </c>
      <c r="K168" s="149" t="str">
        <f>IFERROR(VLOOKUP(Y168,'LTSS Rates'!A:B,2,FALSE),"")</f>
        <v/>
      </c>
      <c r="L168" s="277"/>
      <c r="M168" s="259"/>
      <c r="N168" s="146"/>
      <c r="O168" s="209">
        <f t="shared" si="10"/>
        <v>0</v>
      </c>
      <c r="P168" s="273"/>
      <c r="Q168" s="195"/>
      <c r="R168" s="261"/>
      <c r="S168" s="190"/>
      <c r="T168" s="190"/>
      <c r="W168" t="str">
        <f t="shared" si="11"/>
        <v/>
      </c>
      <c r="Y168" t="str">
        <f t="shared" si="9"/>
        <v/>
      </c>
      <c r="Z168" t="e">
        <f>CONCATENATE(#REF!," ","Rate")</f>
        <v>#REF!</v>
      </c>
    </row>
    <row r="169" spans="2:26" x14ac:dyDescent="0.25">
      <c r="B169" s="145">
        <v>160</v>
      </c>
      <c r="C169" s="147"/>
      <c r="D169" s="62"/>
      <c r="E169" s="62"/>
      <c r="F169" s="147"/>
      <c r="G169" s="62"/>
      <c r="H169" s="61"/>
      <c r="I169" s="62"/>
      <c r="J169" s="149" t="str">
        <f>IFERROR(INDEX('LTSS Rates'!$C$4:$C$222,MATCH('UPL Claims'!W169,'LTSS Rates'!$A$4:$A$222,0)),"")</f>
        <v/>
      </c>
      <c r="K169" s="149" t="str">
        <f>IFERROR(VLOOKUP(Y169,'LTSS Rates'!A:B,2,FALSE),"")</f>
        <v/>
      </c>
      <c r="L169" s="277"/>
      <c r="M169" s="259"/>
      <c r="N169" s="146"/>
      <c r="O169" s="209">
        <f t="shared" si="10"/>
        <v>0</v>
      </c>
      <c r="P169" s="273"/>
      <c r="Q169" s="195"/>
      <c r="R169" s="261"/>
      <c r="S169" s="190"/>
      <c r="T169" s="190"/>
      <c r="W169" t="str">
        <f t="shared" si="11"/>
        <v/>
      </c>
      <c r="Y169" t="str">
        <f t="shared" si="9"/>
        <v/>
      </c>
      <c r="Z169" t="e">
        <f>CONCATENATE(#REF!," ","Rate")</f>
        <v>#REF!</v>
      </c>
    </row>
    <row r="170" spans="2:26" x14ac:dyDescent="0.25">
      <c r="B170" s="145">
        <v>161</v>
      </c>
      <c r="C170" s="147"/>
      <c r="D170" s="62"/>
      <c r="E170" s="62"/>
      <c r="F170" s="147"/>
      <c r="G170" s="62"/>
      <c r="H170" s="61"/>
      <c r="I170" s="62"/>
      <c r="J170" s="149" t="str">
        <f>IFERROR(INDEX('LTSS Rates'!$C$4:$C$222,MATCH('UPL Claims'!W170,'LTSS Rates'!$A$4:$A$222,0)),"")</f>
        <v/>
      </c>
      <c r="K170" s="149" t="str">
        <f>IFERROR(VLOOKUP(Y170,'LTSS Rates'!A:B,2,FALSE),"")</f>
        <v/>
      </c>
      <c r="L170" s="277"/>
      <c r="M170" s="259"/>
      <c r="N170" s="146"/>
      <c r="O170" s="209">
        <f t="shared" si="10"/>
        <v>0</v>
      </c>
      <c r="P170" s="273"/>
      <c r="Q170" s="195"/>
      <c r="R170" s="261"/>
      <c r="S170" s="190"/>
      <c r="T170" s="190"/>
      <c r="W170" t="str">
        <f t="shared" si="11"/>
        <v/>
      </c>
      <c r="Y170" t="str">
        <f t="shared" ref="Y170:Y201" si="12">IF(G170="State Funded",CONCATENATE(I170,"CP"),CONCATENATE(I170,H170))</f>
        <v/>
      </c>
      <c r="Z170" t="e">
        <f>CONCATENATE(#REF!," ","Rate")</f>
        <v>#REF!</v>
      </c>
    </row>
    <row r="171" spans="2:26" x14ac:dyDescent="0.25">
      <c r="B171" s="145">
        <v>162</v>
      </c>
      <c r="C171" s="147"/>
      <c r="D171" s="62"/>
      <c r="E171" s="62"/>
      <c r="F171" s="147"/>
      <c r="G171" s="62"/>
      <c r="H171" s="61"/>
      <c r="I171" s="62"/>
      <c r="J171" s="149" t="str">
        <f>IFERROR(INDEX('LTSS Rates'!$C$4:$C$222,MATCH('UPL Claims'!W171,'LTSS Rates'!$A$4:$A$222,0)),"")</f>
        <v/>
      </c>
      <c r="K171" s="149" t="str">
        <f>IFERROR(VLOOKUP(Y171,'LTSS Rates'!A:B,2,FALSE),"")</f>
        <v/>
      </c>
      <c r="L171" s="277"/>
      <c r="M171" s="259"/>
      <c r="N171" s="146"/>
      <c r="O171" s="209">
        <f t="shared" si="10"/>
        <v>0</v>
      </c>
      <c r="P171" s="273"/>
      <c r="Q171" s="195"/>
      <c r="R171" s="261"/>
      <c r="S171" s="190"/>
      <c r="T171" s="190"/>
      <c r="W171" t="str">
        <f t="shared" si="11"/>
        <v/>
      </c>
      <c r="Y171" t="str">
        <f t="shared" si="12"/>
        <v/>
      </c>
      <c r="Z171" t="e">
        <f>CONCATENATE(#REF!," ","Rate")</f>
        <v>#REF!</v>
      </c>
    </row>
    <row r="172" spans="2:26" x14ac:dyDescent="0.25">
      <c r="B172" s="145">
        <v>163</v>
      </c>
      <c r="C172" s="147"/>
      <c r="D172" s="62"/>
      <c r="E172" s="62"/>
      <c r="F172" s="147"/>
      <c r="G172" s="62"/>
      <c r="H172" s="61"/>
      <c r="I172" s="62"/>
      <c r="J172" s="149" t="str">
        <f>IFERROR(INDEX('LTSS Rates'!$C$4:$C$222,MATCH('UPL Claims'!W172,'LTSS Rates'!$A$4:$A$222,0)),"")</f>
        <v/>
      </c>
      <c r="K172" s="149" t="str">
        <f>IFERROR(VLOOKUP(Y172,'LTSS Rates'!A:B,2,FALSE),"")</f>
        <v/>
      </c>
      <c r="L172" s="277"/>
      <c r="M172" s="259"/>
      <c r="N172" s="146"/>
      <c r="O172" s="209">
        <f t="shared" si="10"/>
        <v>0</v>
      </c>
      <c r="P172" s="273"/>
      <c r="Q172" s="195"/>
      <c r="R172" s="261"/>
      <c r="S172" s="190"/>
      <c r="T172" s="190"/>
      <c r="W172" t="str">
        <f t="shared" si="11"/>
        <v/>
      </c>
      <c r="Y172" t="str">
        <f t="shared" si="12"/>
        <v/>
      </c>
      <c r="Z172" t="e">
        <f>CONCATENATE(#REF!," ","Rate")</f>
        <v>#REF!</v>
      </c>
    </row>
    <row r="173" spans="2:26" x14ac:dyDescent="0.25">
      <c r="B173" s="145">
        <v>164</v>
      </c>
      <c r="C173" s="147"/>
      <c r="D173" s="62"/>
      <c r="E173" s="62"/>
      <c r="F173" s="147"/>
      <c r="G173" s="62"/>
      <c r="H173" s="61"/>
      <c r="I173" s="62"/>
      <c r="J173" s="149" t="str">
        <f>IFERROR(INDEX('LTSS Rates'!$C$4:$C$222,MATCH('UPL Claims'!W173,'LTSS Rates'!$A$4:$A$222,0)),"")</f>
        <v/>
      </c>
      <c r="K173" s="149" t="str">
        <f>IFERROR(VLOOKUP(Y173,'LTSS Rates'!A:B,2,FALSE),"")</f>
        <v/>
      </c>
      <c r="L173" s="277"/>
      <c r="M173" s="259"/>
      <c r="N173" s="146"/>
      <c r="O173" s="209">
        <f t="shared" si="10"/>
        <v>0</v>
      </c>
      <c r="P173" s="273"/>
      <c r="Q173" s="195"/>
      <c r="R173" s="261"/>
      <c r="S173" s="190"/>
      <c r="T173" s="190"/>
      <c r="W173" t="str">
        <f t="shared" si="11"/>
        <v/>
      </c>
      <c r="Y173" t="str">
        <f t="shared" si="12"/>
        <v/>
      </c>
      <c r="Z173" t="e">
        <f>CONCATENATE(#REF!," ","Rate")</f>
        <v>#REF!</v>
      </c>
    </row>
    <row r="174" spans="2:26" x14ac:dyDescent="0.25">
      <c r="B174" s="145">
        <v>165</v>
      </c>
      <c r="C174" s="147"/>
      <c r="D174" s="62"/>
      <c r="E174" s="62"/>
      <c r="F174" s="147"/>
      <c r="G174" s="62"/>
      <c r="H174" s="61"/>
      <c r="I174" s="62"/>
      <c r="J174" s="149" t="str">
        <f>IFERROR(INDEX('LTSS Rates'!$C$4:$C$222,MATCH('UPL Claims'!W174,'LTSS Rates'!$A$4:$A$222,0)),"")</f>
        <v/>
      </c>
      <c r="K174" s="149" t="str">
        <f>IFERROR(VLOOKUP(Y174,'LTSS Rates'!A:B,2,FALSE),"")</f>
        <v/>
      </c>
      <c r="L174" s="277"/>
      <c r="M174" s="259"/>
      <c r="N174" s="146"/>
      <c r="O174" s="209">
        <f t="shared" si="10"/>
        <v>0</v>
      </c>
      <c r="P174" s="273"/>
      <c r="Q174" s="195"/>
      <c r="R174" s="261"/>
      <c r="S174" s="190"/>
      <c r="T174" s="190"/>
      <c r="W174" t="str">
        <f t="shared" si="11"/>
        <v/>
      </c>
      <c r="Y174" t="str">
        <f t="shared" si="12"/>
        <v/>
      </c>
      <c r="Z174" t="e">
        <f>CONCATENATE(#REF!," ","Rate")</f>
        <v>#REF!</v>
      </c>
    </row>
    <row r="175" spans="2:26" x14ac:dyDescent="0.25">
      <c r="B175" s="145">
        <v>166</v>
      </c>
      <c r="C175" s="147"/>
      <c r="D175" s="62"/>
      <c r="E175" s="62"/>
      <c r="F175" s="147"/>
      <c r="G175" s="62"/>
      <c r="H175" s="61"/>
      <c r="I175" s="62"/>
      <c r="J175" s="149" t="str">
        <f>IFERROR(INDEX('LTSS Rates'!$C$4:$C$222,MATCH('UPL Claims'!W175,'LTSS Rates'!$A$4:$A$222,0)),"")</f>
        <v/>
      </c>
      <c r="K175" s="149" t="str">
        <f>IFERROR(VLOOKUP(Y175,'LTSS Rates'!A:B,2,FALSE),"")</f>
        <v/>
      </c>
      <c r="L175" s="277"/>
      <c r="M175" s="259"/>
      <c r="N175" s="146"/>
      <c r="O175" s="209">
        <f t="shared" si="10"/>
        <v>0</v>
      </c>
      <c r="P175" s="273"/>
      <c r="Q175" s="195"/>
      <c r="R175" s="261"/>
      <c r="S175" s="190"/>
      <c r="T175" s="190"/>
      <c r="W175" t="str">
        <f t="shared" si="11"/>
        <v/>
      </c>
      <c r="Y175" t="str">
        <f t="shared" si="12"/>
        <v/>
      </c>
      <c r="Z175" t="e">
        <f>CONCATENATE(#REF!," ","Rate")</f>
        <v>#REF!</v>
      </c>
    </row>
    <row r="176" spans="2:26" x14ac:dyDescent="0.25">
      <c r="B176" s="145">
        <v>167</v>
      </c>
      <c r="C176" s="147"/>
      <c r="D176" s="62"/>
      <c r="E176" s="62"/>
      <c r="F176" s="147"/>
      <c r="G176" s="62"/>
      <c r="H176" s="61"/>
      <c r="I176" s="62"/>
      <c r="J176" s="149" t="str">
        <f>IFERROR(INDEX('LTSS Rates'!$C$4:$C$222,MATCH('UPL Claims'!W176,'LTSS Rates'!$A$4:$A$222,0)),"")</f>
        <v/>
      </c>
      <c r="K176" s="149" t="str">
        <f>IFERROR(VLOOKUP(Y176,'LTSS Rates'!A:B,2,FALSE),"")</f>
        <v/>
      </c>
      <c r="L176" s="277"/>
      <c r="M176" s="259"/>
      <c r="N176" s="146"/>
      <c r="O176" s="209">
        <f t="shared" si="10"/>
        <v>0</v>
      </c>
      <c r="P176" s="273"/>
      <c r="Q176" s="195"/>
      <c r="R176" s="261"/>
      <c r="S176" s="190"/>
      <c r="T176" s="190"/>
      <c r="W176" t="str">
        <f t="shared" si="11"/>
        <v/>
      </c>
      <c r="Y176" t="str">
        <f t="shared" si="12"/>
        <v/>
      </c>
      <c r="Z176" t="e">
        <f>CONCATENATE(#REF!," ","Rate")</f>
        <v>#REF!</v>
      </c>
    </row>
    <row r="177" spans="2:26" x14ac:dyDescent="0.25">
      <c r="B177" s="145">
        <v>168</v>
      </c>
      <c r="C177" s="147"/>
      <c r="D177" s="62"/>
      <c r="E177" s="62"/>
      <c r="F177" s="147"/>
      <c r="G177" s="62"/>
      <c r="H177" s="61"/>
      <c r="I177" s="62"/>
      <c r="J177" s="149" t="str">
        <f>IFERROR(INDEX('LTSS Rates'!$C$4:$C$222,MATCH('UPL Claims'!W177,'LTSS Rates'!$A$4:$A$222,0)),"")</f>
        <v/>
      </c>
      <c r="K177" s="149" t="str">
        <f>IFERROR(VLOOKUP(Y177,'LTSS Rates'!A:B,2,FALSE),"")</f>
        <v/>
      </c>
      <c r="L177" s="277"/>
      <c r="M177" s="259"/>
      <c r="N177" s="146"/>
      <c r="O177" s="209">
        <f t="shared" si="10"/>
        <v>0</v>
      </c>
      <c r="P177" s="273"/>
      <c r="Q177" s="195"/>
      <c r="R177" s="261"/>
      <c r="S177" s="190"/>
      <c r="T177" s="190"/>
      <c r="W177" t="str">
        <f t="shared" si="11"/>
        <v/>
      </c>
      <c r="Y177" t="str">
        <f t="shared" si="12"/>
        <v/>
      </c>
      <c r="Z177" t="e">
        <f>CONCATENATE(#REF!," ","Rate")</f>
        <v>#REF!</v>
      </c>
    </row>
    <row r="178" spans="2:26" x14ac:dyDescent="0.25">
      <c r="B178" s="145">
        <v>169</v>
      </c>
      <c r="C178" s="147"/>
      <c r="D178" s="62"/>
      <c r="E178" s="62"/>
      <c r="F178" s="147"/>
      <c r="G178" s="62"/>
      <c r="H178" s="61"/>
      <c r="I178" s="62"/>
      <c r="J178" s="149" t="str">
        <f>IFERROR(INDEX('LTSS Rates'!$C$4:$C$222,MATCH('UPL Claims'!W178,'LTSS Rates'!$A$4:$A$222,0)),"")</f>
        <v/>
      </c>
      <c r="K178" s="149" t="str">
        <f>IFERROR(VLOOKUP(Y178,'LTSS Rates'!A:B,2,FALSE),"")</f>
        <v/>
      </c>
      <c r="L178" s="277"/>
      <c r="M178" s="259"/>
      <c r="N178" s="146"/>
      <c r="O178" s="209">
        <f t="shared" si="10"/>
        <v>0</v>
      </c>
      <c r="P178" s="273"/>
      <c r="Q178" s="195"/>
      <c r="R178" s="261"/>
      <c r="S178" s="190"/>
      <c r="T178" s="190"/>
      <c r="W178" t="str">
        <f t="shared" si="11"/>
        <v/>
      </c>
      <c r="Y178" t="str">
        <f t="shared" si="12"/>
        <v/>
      </c>
      <c r="Z178" t="e">
        <f>CONCATENATE(#REF!," ","Rate")</f>
        <v>#REF!</v>
      </c>
    </row>
    <row r="179" spans="2:26" x14ac:dyDescent="0.25">
      <c r="B179" s="145">
        <v>170</v>
      </c>
      <c r="C179" s="147"/>
      <c r="D179" s="62"/>
      <c r="E179" s="62"/>
      <c r="F179" s="147"/>
      <c r="G179" s="62"/>
      <c r="H179" s="61"/>
      <c r="I179" s="62"/>
      <c r="J179" s="149" t="str">
        <f>IFERROR(INDEX('LTSS Rates'!$C$4:$C$222,MATCH('UPL Claims'!W179,'LTSS Rates'!$A$4:$A$222,0)),"")</f>
        <v/>
      </c>
      <c r="K179" s="149" t="str">
        <f>IFERROR(VLOOKUP(Y179,'LTSS Rates'!A:B,2,FALSE),"")</f>
        <v/>
      </c>
      <c r="L179" s="277"/>
      <c r="M179" s="259"/>
      <c r="N179" s="146"/>
      <c r="O179" s="209">
        <f t="shared" si="10"/>
        <v>0</v>
      </c>
      <c r="P179" s="273"/>
      <c r="Q179" s="195"/>
      <c r="R179" s="261"/>
      <c r="S179" s="190"/>
      <c r="T179" s="190"/>
      <c r="W179" t="str">
        <f t="shared" si="11"/>
        <v/>
      </c>
      <c r="Y179" t="str">
        <f t="shared" si="12"/>
        <v/>
      </c>
      <c r="Z179" t="e">
        <f>CONCATENATE(#REF!," ","Rate")</f>
        <v>#REF!</v>
      </c>
    </row>
    <row r="180" spans="2:26" x14ac:dyDescent="0.25">
      <c r="B180" s="145">
        <v>171</v>
      </c>
      <c r="C180" s="147"/>
      <c r="D180" s="62"/>
      <c r="E180" s="62"/>
      <c r="F180" s="147"/>
      <c r="G180" s="62"/>
      <c r="H180" s="61"/>
      <c r="I180" s="62"/>
      <c r="J180" s="149" t="str">
        <f>IFERROR(INDEX('LTSS Rates'!$C$4:$C$222,MATCH('UPL Claims'!W180,'LTSS Rates'!$A$4:$A$222,0)),"")</f>
        <v/>
      </c>
      <c r="K180" s="149" t="str">
        <f>IFERROR(VLOOKUP(Y180,'LTSS Rates'!A:B,2,FALSE),"")</f>
        <v/>
      </c>
      <c r="L180" s="277"/>
      <c r="M180" s="259"/>
      <c r="N180" s="146"/>
      <c r="O180" s="209">
        <f t="shared" si="10"/>
        <v>0</v>
      </c>
      <c r="P180" s="273"/>
      <c r="Q180" s="195"/>
      <c r="R180" s="261"/>
      <c r="S180" s="190"/>
      <c r="T180" s="190"/>
      <c r="W180" t="str">
        <f t="shared" si="11"/>
        <v/>
      </c>
      <c r="Y180" t="str">
        <f t="shared" si="12"/>
        <v/>
      </c>
      <c r="Z180" t="e">
        <f>CONCATENATE(#REF!," ","Rate")</f>
        <v>#REF!</v>
      </c>
    </row>
    <row r="181" spans="2:26" x14ac:dyDescent="0.25">
      <c r="B181" s="145">
        <v>172</v>
      </c>
      <c r="C181" s="147"/>
      <c r="D181" s="62"/>
      <c r="E181" s="62"/>
      <c r="F181" s="147"/>
      <c r="G181" s="62"/>
      <c r="H181" s="61"/>
      <c r="I181" s="62"/>
      <c r="J181" s="149" t="str">
        <f>IFERROR(INDEX('LTSS Rates'!$C$4:$C$222,MATCH('UPL Claims'!W181,'LTSS Rates'!$A$4:$A$222,0)),"")</f>
        <v/>
      </c>
      <c r="K181" s="149" t="str">
        <f>IFERROR(VLOOKUP(Y181,'LTSS Rates'!A:B,2,FALSE),"")</f>
        <v/>
      </c>
      <c r="L181" s="277"/>
      <c r="M181" s="259"/>
      <c r="N181" s="146"/>
      <c r="O181" s="209">
        <f t="shared" si="10"/>
        <v>0</v>
      </c>
      <c r="P181" s="273"/>
      <c r="Q181" s="195"/>
      <c r="R181" s="261"/>
      <c r="S181" s="190"/>
      <c r="T181" s="190"/>
      <c r="W181" t="str">
        <f t="shared" si="11"/>
        <v/>
      </c>
      <c r="Y181" t="str">
        <f t="shared" si="12"/>
        <v/>
      </c>
      <c r="Z181" t="e">
        <f>CONCATENATE(#REF!," ","Rate")</f>
        <v>#REF!</v>
      </c>
    </row>
    <row r="182" spans="2:26" x14ac:dyDescent="0.25">
      <c r="B182" s="145">
        <v>173</v>
      </c>
      <c r="C182" s="147"/>
      <c r="D182" s="62"/>
      <c r="E182" s="62"/>
      <c r="F182" s="147"/>
      <c r="G182" s="62"/>
      <c r="H182" s="61"/>
      <c r="I182" s="62"/>
      <c r="J182" s="149" t="str">
        <f>IFERROR(INDEX('LTSS Rates'!$C$4:$C$222,MATCH('UPL Claims'!W182,'LTSS Rates'!$A$4:$A$222,0)),"")</f>
        <v/>
      </c>
      <c r="K182" s="149" t="str">
        <f>IFERROR(VLOOKUP(Y182,'LTSS Rates'!A:B,2,FALSE),"")</f>
        <v/>
      </c>
      <c r="L182" s="277"/>
      <c r="M182" s="259"/>
      <c r="N182" s="146"/>
      <c r="O182" s="209">
        <f t="shared" si="10"/>
        <v>0</v>
      </c>
      <c r="P182" s="273"/>
      <c r="Q182" s="195"/>
      <c r="R182" s="261"/>
      <c r="S182" s="190"/>
      <c r="T182" s="190"/>
      <c r="W182" t="str">
        <f t="shared" si="11"/>
        <v/>
      </c>
      <c r="Y182" t="str">
        <f t="shared" si="12"/>
        <v/>
      </c>
      <c r="Z182" t="e">
        <f>CONCATENATE(#REF!," ","Rate")</f>
        <v>#REF!</v>
      </c>
    </row>
    <row r="183" spans="2:26" x14ac:dyDescent="0.25">
      <c r="B183" s="145">
        <v>174</v>
      </c>
      <c r="C183" s="147"/>
      <c r="D183" s="62"/>
      <c r="E183" s="62"/>
      <c r="F183" s="147"/>
      <c r="G183" s="62"/>
      <c r="H183" s="61"/>
      <c r="I183" s="62"/>
      <c r="J183" s="149" t="str">
        <f>IFERROR(INDEX('LTSS Rates'!$C$4:$C$222,MATCH('UPL Claims'!W183,'LTSS Rates'!$A$4:$A$222,0)),"")</f>
        <v/>
      </c>
      <c r="K183" s="149" t="str">
        <f>IFERROR(VLOOKUP(Y183,'LTSS Rates'!A:B,2,FALSE),"")</f>
        <v/>
      </c>
      <c r="L183" s="277"/>
      <c r="M183" s="259"/>
      <c r="N183" s="146"/>
      <c r="O183" s="209">
        <f t="shared" si="10"/>
        <v>0</v>
      </c>
      <c r="P183" s="273"/>
      <c r="Q183" s="195"/>
      <c r="R183" s="261"/>
      <c r="S183" s="190"/>
      <c r="T183" s="190"/>
      <c r="W183" t="str">
        <f t="shared" si="11"/>
        <v/>
      </c>
      <c r="Y183" t="str">
        <f t="shared" si="12"/>
        <v/>
      </c>
      <c r="Z183" t="e">
        <f>CONCATENATE(#REF!," ","Rate")</f>
        <v>#REF!</v>
      </c>
    </row>
    <row r="184" spans="2:26" x14ac:dyDescent="0.25">
      <c r="B184" s="145">
        <v>175</v>
      </c>
      <c r="C184" s="147"/>
      <c r="D184" s="62"/>
      <c r="E184" s="62"/>
      <c r="F184" s="147"/>
      <c r="G184" s="62"/>
      <c r="H184" s="61"/>
      <c r="I184" s="62"/>
      <c r="J184" s="149" t="str">
        <f>IFERROR(INDEX('LTSS Rates'!$C$4:$C$222,MATCH('UPL Claims'!W184,'LTSS Rates'!$A$4:$A$222,0)),"")</f>
        <v/>
      </c>
      <c r="K184" s="149" t="str">
        <f>IFERROR(VLOOKUP(Y184,'LTSS Rates'!A:B,2,FALSE),"")</f>
        <v/>
      </c>
      <c r="L184" s="277"/>
      <c r="M184" s="259"/>
      <c r="N184" s="146"/>
      <c r="O184" s="209">
        <f t="shared" si="10"/>
        <v>0</v>
      </c>
      <c r="P184" s="273"/>
      <c r="Q184" s="195"/>
      <c r="R184" s="261"/>
      <c r="S184" s="190"/>
      <c r="T184" s="190"/>
      <c r="W184" t="str">
        <f t="shared" si="11"/>
        <v/>
      </c>
      <c r="Y184" t="str">
        <f t="shared" si="12"/>
        <v/>
      </c>
      <c r="Z184" t="e">
        <f>CONCATENATE(#REF!," ","Rate")</f>
        <v>#REF!</v>
      </c>
    </row>
    <row r="185" spans="2:26" x14ac:dyDescent="0.25">
      <c r="B185" s="145">
        <v>176</v>
      </c>
      <c r="C185" s="147"/>
      <c r="D185" s="62"/>
      <c r="E185" s="62"/>
      <c r="F185" s="147"/>
      <c r="G185" s="62"/>
      <c r="H185" s="61"/>
      <c r="I185" s="62"/>
      <c r="J185" s="149" t="str">
        <f>IFERROR(INDEX('LTSS Rates'!$C$4:$C$222,MATCH('UPL Claims'!W185,'LTSS Rates'!$A$4:$A$222,0)),"")</f>
        <v/>
      </c>
      <c r="K185" s="149" t="str">
        <f>IFERROR(VLOOKUP(Y185,'LTSS Rates'!A:B,2,FALSE),"")</f>
        <v/>
      </c>
      <c r="L185" s="277"/>
      <c r="M185" s="259"/>
      <c r="N185" s="146"/>
      <c r="O185" s="209">
        <f t="shared" si="10"/>
        <v>0</v>
      </c>
      <c r="P185" s="273"/>
      <c r="Q185" s="195"/>
      <c r="R185" s="261"/>
      <c r="S185" s="190"/>
      <c r="T185" s="190"/>
      <c r="W185" t="str">
        <f t="shared" si="11"/>
        <v/>
      </c>
      <c r="Y185" t="str">
        <f t="shared" si="12"/>
        <v/>
      </c>
      <c r="Z185" t="e">
        <f>CONCATENATE(#REF!," ","Rate")</f>
        <v>#REF!</v>
      </c>
    </row>
    <row r="186" spans="2:26" x14ac:dyDescent="0.25">
      <c r="B186" s="145">
        <v>177</v>
      </c>
      <c r="C186" s="147"/>
      <c r="D186" s="62"/>
      <c r="E186" s="62"/>
      <c r="F186" s="147"/>
      <c r="G186" s="62"/>
      <c r="H186" s="61"/>
      <c r="I186" s="62"/>
      <c r="J186" s="149" t="str">
        <f>IFERROR(INDEX('LTSS Rates'!$C$4:$C$222,MATCH('UPL Claims'!W186,'LTSS Rates'!$A$4:$A$222,0)),"")</f>
        <v/>
      </c>
      <c r="K186" s="149" t="str">
        <f>IFERROR(VLOOKUP(Y186,'LTSS Rates'!A:B,2,FALSE),"")</f>
        <v/>
      </c>
      <c r="L186" s="277"/>
      <c r="M186" s="259"/>
      <c r="N186" s="146"/>
      <c r="O186" s="209">
        <f t="shared" si="10"/>
        <v>0</v>
      </c>
      <c r="P186" s="273"/>
      <c r="Q186" s="195"/>
      <c r="R186" s="261"/>
      <c r="S186" s="190"/>
      <c r="T186" s="190"/>
      <c r="W186" t="str">
        <f t="shared" si="11"/>
        <v/>
      </c>
      <c r="Y186" t="str">
        <f t="shared" si="12"/>
        <v/>
      </c>
      <c r="Z186" t="e">
        <f>CONCATENATE(#REF!," ","Rate")</f>
        <v>#REF!</v>
      </c>
    </row>
    <row r="187" spans="2:26" x14ac:dyDescent="0.25">
      <c r="B187" s="145">
        <v>178</v>
      </c>
      <c r="C187" s="147"/>
      <c r="D187" s="62"/>
      <c r="E187" s="62"/>
      <c r="F187" s="147"/>
      <c r="G187" s="62"/>
      <c r="H187" s="61"/>
      <c r="I187" s="62"/>
      <c r="J187" s="149" t="str">
        <f>IFERROR(INDEX('LTSS Rates'!$C$4:$C$222,MATCH('UPL Claims'!W187,'LTSS Rates'!$A$4:$A$222,0)),"")</f>
        <v/>
      </c>
      <c r="K187" s="149" t="str">
        <f>IFERROR(VLOOKUP(Y187,'LTSS Rates'!A:B,2,FALSE),"")</f>
        <v/>
      </c>
      <c r="L187" s="277"/>
      <c r="M187" s="259"/>
      <c r="N187" s="146"/>
      <c r="O187" s="209">
        <f t="shared" si="10"/>
        <v>0</v>
      </c>
      <c r="P187" s="273"/>
      <c r="Q187" s="195"/>
      <c r="R187" s="261"/>
      <c r="S187" s="190"/>
      <c r="T187" s="190"/>
      <c r="W187" t="str">
        <f t="shared" si="11"/>
        <v/>
      </c>
      <c r="Y187" t="str">
        <f t="shared" si="12"/>
        <v/>
      </c>
      <c r="Z187" t="e">
        <f>CONCATENATE(#REF!," ","Rate")</f>
        <v>#REF!</v>
      </c>
    </row>
    <row r="188" spans="2:26" x14ac:dyDescent="0.25">
      <c r="B188" s="145">
        <v>179</v>
      </c>
      <c r="C188" s="147"/>
      <c r="D188" s="62"/>
      <c r="E188" s="62"/>
      <c r="F188" s="147"/>
      <c r="G188" s="62"/>
      <c r="H188" s="61"/>
      <c r="I188" s="62"/>
      <c r="J188" s="149" t="str">
        <f>IFERROR(INDEX('LTSS Rates'!$C$4:$C$222,MATCH('UPL Claims'!W188,'LTSS Rates'!$A$4:$A$222,0)),"")</f>
        <v/>
      </c>
      <c r="K188" s="149" t="str">
        <f>IFERROR(VLOOKUP(Y188,'LTSS Rates'!A:B,2,FALSE),"")</f>
        <v/>
      </c>
      <c r="L188" s="277"/>
      <c r="M188" s="259"/>
      <c r="N188" s="146"/>
      <c r="O188" s="209">
        <f t="shared" si="10"/>
        <v>0</v>
      </c>
      <c r="P188" s="273"/>
      <c r="Q188" s="195"/>
      <c r="R188" s="261"/>
      <c r="S188" s="190"/>
      <c r="T188" s="190"/>
      <c r="W188" t="str">
        <f t="shared" si="11"/>
        <v/>
      </c>
      <c r="Y188" t="str">
        <f t="shared" si="12"/>
        <v/>
      </c>
      <c r="Z188" t="e">
        <f>CONCATENATE(#REF!," ","Rate")</f>
        <v>#REF!</v>
      </c>
    </row>
    <row r="189" spans="2:26" x14ac:dyDescent="0.25">
      <c r="B189" s="145">
        <v>180</v>
      </c>
      <c r="C189" s="147"/>
      <c r="D189" s="62"/>
      <c r="E189" s="62"/>
      <c r="F189" s="147"/>
      <c r="G189" s="62"/>
      <c r="H189" s="61"/>
      <c r="I189" s="62"/>
      <c r="J189" s="149" t="str">
        <f>IFERROR(INDEX('LTSS Rates'!$C$4:$C$222,MATCH('UPL Claims'!W189,'LTSS Rates'!$A$4:$A$222,0)),"")</f>
        <v/>
      </c>
      <c r="K189" s="149" t="str">
        <f>IFERROR(VLOOKUP(Y189,'LTSS Rates'!A:B,2,FALSE),"")</f>
        <v/>
      </c>
      <c r="L189" s="277"/>
      <c r="M189" s="259"/>
      <c r="N189" s="146"/>
      <c r="O189" s="209">
        <f t="shared" si="10"/>
        <v>0</v>
      </c>
      <c r="P189" s="273"/>
      <c r="Q189" s="195"/>
      <c r="R189" s="261"/>
      <c r="S189" s="190"/>
      <c r="T189" s="190"/>
      <c r="W189" t="str">
        <f t="shared" si="11"/>
        <v/>
      </c>
      <c r="Y189" t="str">
        <f t="shared" si="12"/>
        <v/>
      </c>
      <c r="Z189" t="e">
        <f>CONCATENATE(#REF!," ","Rate")</f>
        <v>#REF!</v>
      </c>
    </row>
    <row r="190" spans="2:26" x14ac:dyDescent="0.25">
      <c r="B190" s="145">
        <v>181</v>
      </c>
      <c r="C190" s="147"/>
      <c r="D190" s="62"/>
      <c r="E190" s="62"/>
      <c r="F190" s="147"/>
      <c r="G190" s="62"/>
      <c r="H190" s="61"/>
      <c r="I190" s="62"/>
      <c r="J190" s="149" t="str">
        <f>IFERROR(INDEX('LTSS Rates'!$C$4:$C$222,MATCH('UPL Claims'!W190,'LTSS Rates'!$A$4:$A$222,0)),"")</f>
        <v/>
      </c>
      <c r="K190" s="149" t="str">
        <f>IFERROR(VLOOKUP(Y190,'LTSS Rates'!A:B,2,FALSE),"")</f>
        <v/>
      </c>
      <c r="L190" s="277"/>
      <c r="M190" s="259"/>
      <c r="N190" s="146"/>
      <c r="O190" s="209">
        <f t="shared" si="10"/>
        <v>0</v>
      </c>
      <c r="P190" s="273"/>
      <c r="Q190" s="195"/>
      <c r="R190" s="261"/>
      <c r="S190" s="190"/>
      <c r="T190" s="190"/>
      <c r="W190" t="str">
        <f t="shared" si="11"/>
        <v/>
      </c>
      <c r="Y190" t="str">
        <f t="shared" si="12"/>
        <v/>
      </c>
      <c r="Z190" t="e">
        <f>CONCATENATE(#REF!," ","Rate")</f>
        <v>#REF!</v>
      </c>
    </row>
    <row r="191" spans="2:26" x14ac:dyDescent="0.25">
      <c r="B191" s="145">
        <v>182</v>
      </c>
      <c r="C191" s="147"/>
      <c r="D191" s="62"/>
      <c r="E191" s="62"/>
      <c r="F191" s="147"/>
      <c r="G191" s="62"/>
      <c r="H191" s="61"/>
      <c r="I191" s="62"/>
      <c r="J191" s="149" t="str">
        <f>IFERROR(INDEX('LTSS Rates'!$C$4:$C$222,MATCH('UPL Claims'!W191,'LTSS Rates'!$A$4:$A$222,0)),"")</f>
        <v/>
      </c>
      <c r="K191" s="149" t="str">
        <f>IFERROR(VLOOKUP(Y191,'LTSS Rates'!A:B,2,FALSE),"")</f>
        <v/>
      </c>
      <c r="L191" s="277"/>
      <c r="M191" s="259"/>
      <c r="N191" s="146"/>
      <c r="O191" s="209">
        <f t="shared" si="10"/>
        <v>0</v>
      </c>
      <c r="P191" s="273"/>
      <c r="Q191" s="195"/>
      <c r="R191" s="261"/>
      <c r="S191" s="190"/>
      <c r="T191" s="190"/>
      <c r="W191" t="str">
        <f t="shared" si="11"/>
        <v/>
      </c>
      <c r="Y191" t="str">
        <f t="shared" si="12"/>
        <v/>
      </c>
      <c r="Z191" t="e">
        <f>CONCATENATE(#REF!," ","Rate")</f>
        <v>#REF!</v>
      </c>
    </row>
    <row r="192" spans="2:26" x14ac:dyDescent="0.25">
      <c r="B192" s="145">
        <v>183</v>
      </c>
      <c r="C192" s="147"/>
      <c r="D192" s="62"/>
      <c r="E192" s="62"/>
      <c r="F192" s="147"/>
      <c r="G192" s="62"/>
      <c r="H192" s="61"/>
      <c r="I192" s="62"/>
      <c r="J192" s="149" t="str">
        <f>IFERROR(INDEX('LTSS Rates'!$C$4:$C$222,MATCH('UPL Claims'!W192,'LTSS Rates'!$A$4:$A$222,0)),"")</f>
        <v/>
      </c>
      <c r="K192" s="149" t="str">
        <f>IFERROR(VLOOKUP(Y192,'LTSS Rates'!A:B,2,FALSE),"")</f>
        <v/>
      </c>
      <c r="L192" s="277"/>
      <c r="M192" s="259"/>
      <c r="N192" s="146"/>
      <c r="O192" s="209">
        <f t="shared" si="10"/>
        <v>0</v>
      </c>
      <c r="P192" s="273"/>
      <c r="Q192" s="195"/>
      <c r="R192" s="261"/>
      <c r="S192" s="190"/>
      <c r="T192" s="190"/>
      <c r="W192" t="str">
        <f t="shared" si="11"/>
        <v/>
      </c>
      <c r="Y192" t="str">
        <f t="shared" si="12"/>
        <v/>
      </c>
      <c r="Z192" t="e">
        <f>CONCATENATE(#REF!," ","Rate")</f>
        <v>#REF!</v>
      </c>
    </row>
    <row r="193" spans="2:26" x14ac:dyDescent="0.25">
      <c r="B193" s="145">
        <v>184</v>
      </c>
      <c r="C193" s="147"/>
      <c r="D193" s="62"/>
      <c r="E193" s="62"/>
      <c r="F193" s="147"/>
      <c r="G193" s="62"/>
      <c r="H193" s="61"/>
      <c r="I193" s="62"/>
      <c r="J193" s="149" t="str">
        <f>IFERROR(INDEX('LTSS Rates'!$C$4:$C$222,MATCH('UPL Claims'!W193,'LTSS Rates'!$A$4:$A$222,0)),"")</f>
        <v/>
      </c>
      <c r="K193" s="149" t="str">
        <f>IFERROR(VLOOKUP(Y193,'LTSS Rates'!A:B,2,FALSE),"")</f>
        <v/>
      </c>
      <c r="L193" s="277"/>
      <c r="M193" s="259"/>
      <c r="N193" s="146"/>
      <c r="O193" s="209">
        <f t="shared" si="10"/>
        <v>0</v>
      </c>
      <c r="P193" s="273"/>
      <c r="Q193" s="195"/>
      <c r="R193" s="261"/>
      <c r="S193" s="190"/>
      <c r="T193" s="190"/>
      <c r="W193" t="str">
        <f t="shared" si="11"/>
        <v/>
      </c>
      <c r="Y193" t="str">
        <f t="shared" si="12"/>
        <v/>
      </c>
      <c r="Z193" t="e">
        <f>CONCATENATE(#REF!," ","Rate")</f>
        <v>#REF!</v>
      </c>
    </row>
    <row r="194" spans="2:26" x14ac:dyDescent="0.25">
      <c r="B194" s="145">
        <v>185</v>
      </c>
      <c r="C194" s="147"/>
      <c r="D194" s="62"/>
      <c r="E194" s="62"/>
      <c r="F194" s="147"/>
      <c r="G194" s="62"/>
      <c r="H194" s="61"/>
      <c r="I194" s="62"/>
      <c r="J194" s="149" t="str">
        <f>IFERROR(INDEX('LTSS Rates'!$C$4:$C$222,MATCH('UPL Claims'!W194,'LTSS Rates'!$A$4:$A$222,0)),"")</f>
        <v/>
      </c>
      <c r="K194" s="149" t="str">
        <f>IFERROR(VLOOKUP(Y194,'LTSS Rates'!A:B,2,FALSE),"")</f>
        <v/>
      </c>
      <c r="L194" s="277"/>
      <c r="M194" s="259"/>
      <c r="N194" s="146"/>
      <c r="O194" s="209">
        <f t="shared" si="10"/>
        <v>0</v>
      </c>
      <c r="P194" s="273"/>
      <c r="Q194" s="195"/>
      <c r="R194" s="261"/>
      <c r="S194" s="190"/>
      <c r="T194" s="190"/>
      <c r="W194" t="str">
        <f t="shared" si="11"/>
        <v/>
      </c>
      <c r="Y194" t="str">
        <f t="shared" si="12"/>
        <v/>
      </c>
      <c r="Z194" t="e">
        <f>CONCATENATE(#REF!," ","Rate")</f>
        <v>#REF!</v>
      </c>
    </row>
    <row r="195" spans="2:26" x14ac:dyDescent="0.25">
      <c r="B195" s="145">
        <v>186</v>
      </c>
      <c r="C195" s="147"/>
      <c r="D195" s="62"/>
      <c r="E195" s="62"/>
      <c r="F195" s="147"/>
      <c r="G195" s="62"/>
      <c r="H195" s="61"/>
      <c r="I195" s="62"/>
      <c r="J195" s="149" t="str">
        <f>IFERROR(INDEX('LTSS Rates'!$C$4:$C$222,MATCH('UPL Claims'!W195,'LTSS Rates'!$A$4:$A$222,0)),"")</f>
        <v/>
      </c>
      <c r="K195" s="149" t="str">
        <f>IFERROR(VLOOKUP(Y195,'LTSS Rates'!A:B,2,FALSE),"")</f>
        <v/>
      </c>
      <c r="L195" s="277"/>
      <c r="M195" s="259"/>
      <c r="N195" s="146"/>
      <c r="O195" s="209">
        <f t="shared" si="10"/>
        <v>0</v>
      </c>
      <c r="P195" s="273"/>
      <c r="Q195" s="195"/>
      <c r="R195" s="261"/>
      <c r="S195" s="190"/>
      <c r="T195" s="190"/>
      <c r="W195" t="str">
        <f t="shared" si="11"/>
        <v/>
      </c>
      <c r="Y195" t="str">
        <f t="shared" si="12"/>
        <v/>
      </c>
      <c r="Z195" t="e">
        <f>CONCATENATE(#REF!," ","Rate")</f>
        <v>#REF!</v>
      </c>
    </row>
    <row r="196" spans="2:26" x14ac:dyDescent="0.25">
      <c r="B196" s="145">
        <v>187</v>
      </c>
      <c r="C196" s="147"/>
      <c r="D196" s="62"/>
      <c r="E196" s="62"/>
      <c r="F196" s="147"/>
      <c r="G196" s="62"/>
      <c r="H196" s="61"/>
      <c r="I196" s="62"/>
      <c r="J196" s="149" t="str">
        <f>IFERROR(INDEX('LTSS Rates'!$C$4:$C$222,MATCH('UPL Claims'!W196,'LTSS Rates'!$A$4:$A$222,0)),"")</f>
        <v/>
      </c>
      <c r="K196" s="149" t="str">
        <f>IFERROR(VLOOKUP(Y196,'LTSS Rates'!A:B,2,FALSE),"")</f>
        <v/>
      </c>
      <c r="L196" s="277"/>
      <c r="M196" s="259"/>
      <c r="N196" s="146"/>
      <c r="O196" s="209">
        <f t="shared" si="10"/>
        <v>0</v>
      </c>
      <c r="P196" s="273"/>
      <c r="Q196" s="195"/>
      <c r="R196" s="261"/>
      <c r="S196" s="190"/>
      <c r="T196" s="190"/>
      <c r="W196" t="str">
        <f t="shared" si="11"/>
        <v/>
      </c>
      <c r="Y196" t="str">
        <f t="shared" si="12"/>
        <v/>
      </c>
      <c r="Z196" t="e">
        <f>CONCATENATE(#REF!," ","Rate")</f>
        <v>#REF!</v>
      </c>
    </row>
    <row r="197" spans="2:26" x14ac:dyDescent="0.25">
      <c r="B197" s="145">
        <v>188</v>
      </c>
      <c r="C197" s="147"/>
      <c r="D197" s="62"/>
      <c r="E197" s="62"/>
      <c r="F197" s="147"/>
      <c r="G197" s="62"/>
      <c r="H197" s="61"/>
      <c r="I197" s="62"/>
      <c r="J197" s="149" t="str">
        <f>IFERROR(INDEX('LTSS Rates'!$C$4:$C$222,MATCH('UPL Claims'!W197,'LTSS Rates'!$A$4:$A$222,0)),"")</f>
        <v/>
      </c>
      <c r="K197" s="149" t="str">
        <f>IFERROR(VLOOKUP(Y197,'LTSS Rates'!A:B,2,FALSE),"")</f>
        <v/>
      </c>
      <c r="L197" s="277"/>
      <c r="M197" s="259"/>
      <c r="N197" s="146"/>
      <c r="O197" s="209">
        <f t="shared" si="10"/>
        <v>0</v>
      </c>
      <c r="P197" s="273"/>
      <c r="Q197" s="195"/>
      <c r="R197" s="261"/>
      <c r="S197" s="190"/>
      <c r="T197" s="190"/>
      <c r="W197" t="str">
        <f t="shared" si="11"/>
        <v/>
      </c>
      <c r="Y197" t="str">
        <f t="shared" si="12"/>
        <v/>
      </c>
      <c r="Z197" t="e">
        <f>CONCATENATE(#REF!," ","Rate")</f>
        <v>#REF!</v>
      </c>
    </row>
    <row r="198" spans="2:26" x14ac:dyDescent="0.25">
      <c r="B198" s="145">
        <v>189</v>
      </c>
      <c r="C198" s="147"/>
      <c r="D198" s="62"/>
      <c r="E198" s="62"/>
      <c r="F198" s="147"/>
      <c r="G198" s="62"/>
      <c r="H198" s="61"/>
      <c r="I198" s="62"/>
      <c r="J198" s="149" t="str">
        <f>IFERROR(INDEX('LTSS Rates'!$C$4:$C$222,MATCH('UPL Claims'!W198,'LTSS Rates'!$A$4:$A$222,0)),"")</f>
        <v/>
      </c>
      <c r="K198" s="149" t="str">
        <f>IFERROR(VLOOKUP(Y198,'LTSS Rates'!A:B,2,FALSE),"")</f>
        <v/>
      </c>
      <c r="L198" s="277"/>
      <c r="M198" s="259"/>
      <c r="N198" s="146"/>
      <c r="O198" s="209">
        <f t="shared" si="10"/>
        <v>0</v>
      </c>
      <c r="P198" s="273"/>
      <c r="Q198" s="195"/>
      <c r="R198" s="261"/>
      <c r="S198" s="190"/>
      <c r="T198" s="190"/>
      <c r="W198" t="str">
        <f t="shared" si="11"/>
        <v/>
      </c>
      <c r="Y198" t="str">
        <f t="shared" si="12"/>
        <v/>
      </c>
      <c r="Z198" t="e">
        <f>CONCATENATE(#REF!," ","Rate")</f>
        <v>#REF!</v>
      </c>
    </row>
    <row r="199" spans="2:26" x14ac:dyDescent="0.25">
      <c r="B199" s="145">
        <v>190</v>
      </c>
      <c r="C199" s="147"/>
      <c r="D199" s="62"/>
      <c r="E199" s="62"/>
      <c r="F199" s="147"/>
      <c r="G199" s="62"/>
      <c r="H199" s="61"/>
      <c r="I199" s="62"/>
      <c r="J199" s="149" t="str">
        <f>IFERROR(INDEX('LTSS Rates'!$C$4:$C$222,MATCH('UPL Claims'!W199,'LTSS Rates'!$A$4:$A$222,0)),"")</f>
        <v/>
      </c>
      <c r="K199" s="149" t="str">
        <f>IFERROR(VLOOKUP(Y199,'LTSS Rates'!A:B,2,FALSE),"")</f>
        <v/>
      </c>
      <c r="L199" s="277"/>
      <c r="M199" s="259"/>
      <c r="N199" s="146"/>
      <c r="O199" s="209">
        <f t="shared" si="10"/>
        <v>0</v>
      </c>
      <c r="P199" s="273"/>
      <c r="Q199" s="195"/>
      <c r="R199" s="261"/>
      <c r="S199" s="190"/>
      <c r="T199" s="190"/>
      <c r="W199" t="str">
        <f t="shared" si="11"/>
        <v/>
      </c>
      <c r="Y199" t="str">
        <f t="shared" si="12"/>
        <v/>
      </c>
      <c r="Z199" t="e">
        <f>CONCATENATE(#REF!," ","Rate")</f>
        <v>#REF!</v>
      </c>
    </row>
    <row r="200" spans="2:26" x14ac:dyDescent="0.25">
      <c r="B200" s="145">
        <v>191</v>
      </c>
      <c r="C200" s="147"/>
      <c r="D200" s="62"/>
      <c r="E200" s="62"/>
      <c r="F200" s="147"/>
      <c r="G200" s="62"/>
      <c r="H200" s="61"/>
      <c r="I200" s="62"/>
      <c r="J200" s="149" t="str">
        <f>IFERROR(INDEX('LTSS Rates'!$C$4:$C$222,MATCH('UPL Claims'!W200,'LTSS Rates'!$A$4:$A$222,0)),"")</f>
        <v/>
      </c>
      <c r="K200" s="149" t="str">
        <f>IFERROR(VLOOKUP(Y200,'LTSS Rates'!A:B,2,FALSE),"")</f>
        <v/>
      </c>
      <c r="L200" s="277"/>
      <c r="M200" s="259"/>
      <c r="N200" s="146"/>
      <c r="O200" s="209">
        <f t="shared" si="10"/>
        <v>0</v>
      </c>
      <c r="P200" s="273"/>
      <c r="Q200" s="195"/>
      <c r="R200" s="261"/>
      <c r="S200" s="190"/>
      <c r="T200" s="190"/>
      <c r="W200" t="str">
        <f t="shared" si="11"/>
        <v/>
      </c>
      <c r="Y200" t="str">
        <f t="shared" si="12"/>
        <v/>
      </c>
      <c r="Z200" t="e">
        <f>CONCATENATE(#REF!," ","Rate")</f>
        <v>#REF!</v>
      </c>
    </row>
    <row r="201" spans="2:26" x14ac:dyDescent="0.25">
      <c r="B201" s="145">
        <v>192</v>
      </c>
      <c r="C201" s="147"/>
      <c r="D201" s="62"/>
      <c r="E201" s="62"/>
      <c r="F201" s="147"/>
      <c r="G201" s="62"/>
      <c r="H201" s="61"/>
      <c r="I201" s="62"/>
      <c r="J201" s="149" t="str">
        <f>IFERROR(INDEX('LTSS Rates'!$C$4:$C$222,MATCH('UPL Claims'!W201,'LTSS Rates'!$A$4:$A$222,0)),"")</f>
        <v/>
      </c>
      <c r="K201" s="149" t="str">
        <f>IFERROR(VLOOKUP(Y201,'LTSS Rates'!A:B,2,FALSE),"")</f>
        <v/>
      </c>
      <c r="L201" s="277"/>
      <c r="M201" s="259"/>
      <c r="N201" s="146"/>
      <c r="O201" s="209">
        <f t="shared" si="10"/>
        <v>0</v>
      </c>
      <c r="P201" s="273"/>
      <c r="Q201" s="195"/>
      <c r="R201" s="261"/>
      <c r="S201" s="190"/>
      <c r="T201" s="190"/>
      <c r="W201" t="str">
        <f t="shared" si="11"/>
        <v/>
      </c>
      <c r="Y201" t="str">
        <f t="shared" si="12"/>
        <v/>
      </c>
      <c r="Z201" t="e">
        <f>CONCATENATE(#REF!," ","Rate")</f>
        <v>#REF!</v>
      </c>
    </row>
    <row r="202" spans="2:26" x14ac:dyDescent="0.25">
      <c r="B202" s="145">
        <v>193</v>
      </c>
      <c r="C202" s="147"/>
      <c r="D202" s="62"/>
      <c r="E202" s="62"/>
      <c r="F202" s="147"/>
      <c r="G202" s="62"/>
      <c r="H202" s="61"/>
      <c r="I202" s="62"/>
      <c r="J202" s="149" t="str">
        <f>IFERROR(INDEX('LTSS Rates'!$C$4:$C$222,MATCH('UPL Claims'!W202,'LTSS Rates'!$A$4:$A$222,0)),"")</f>
        <v/>
      </c>
      <c r="K202" s="149" t="str">
        <f>IFERROR(VLOOKUP(Y202,'LTSS Rates'!A:B,2,FALSE),"")</f>
        <v/>
      </c>
      <c r="L202" s="277"/>
      <c r="M202" s="259"/>
      <c r="N202" s="146"/>
      <c r="O202" s="209">
        <f t="shared" si="10"/>
        <v>0</v>
      </c>
      <c r="P202" s="273"/>
      <c r="Q202" s="195"/>
      <c r="R202" s="261"/>
      <c r="S202" s="190"/>
      <c r="T202" s="190"/>
      <c r="W202" t="str">
        <f t="shared" si="11"/>
        <v/>
      </c>
      <c r="Y202" t="str">
        <f t="shared" ref="Y202:Y209" si="13">IF(G202="State Funded",CONCATENATE(I202,"CP"),CONCATENATE(I202,H202))</f>
        <v/>
      </c>
      <c r="Z202" t="e">
        <f>CONCATENATE(#REF!," ","Rate")</f>
        <v>#REF!</v>
      </c>
    </row>
    <row r="203" spans="2:26" x14ac:dyDescent="0.25">
      <c r="B203" s="145">
        <v>194</v>
      </c>
      <c r="C203" s="147"/>
      <c r="D203" s="62"/>
      <c r="E203" s="62"/>
      <c r="F203" s="147"/>
      <c r="G203" s="62"/>
      <c r="H203" s="61"/>
      <c r="I203" s="62"/>
      <c r="J203" s="149" t="str">
        <f>IFERROR(INDEX('LTSS Rates'!$C$4:$C$222,MATCH('UPL Claims'!W203,'LTSS Rates'!$A$4:$A$222,0)),"")</f>
        <v/>
      </c>
      <c r="K203" s="149" t="str">
        <f>IFERROR(VLOOKUP(Y203,'LTSS Rates'!A:B,2,FALSE),"")</f>
        <v/>
      </c>
      <c r="L203" s="277"/>
      <c r="M203" s="259"/>
      <c r="N203" s="146"/>
      <c r="O203" s="209">
        <f t="shared" ref="O203:O209" si="14">L203-N203</f>
        <v>0</v>
      </c>
      <c r="P203" s="273"/>
      <c r="Q203" s="195"/>
      <c r="R203" s="261"/>
      <c r="S203" s="190"/>
      <c r="T203" s="190"/>
      <c r="W203" t="str">
        <f t="shared" ref="W203:W209" si="15">CONCATENATE(I203,H203)</f>
        <v/>
      </c>
      <c r="Y203" t="str">
        <f t="shared" si="13"/>
        <v/>
      </c>
      <c r="Z203" t="e">
        <f>CONCATENATE(#REF!," ","Rate")</f>
        <v>#REF!</v>
      </c>
    </row>
    <row r="204" spans="2:26" x14ac:dyDescent="0.25">
      <c r="B204" s="145">
        <v>195</v>
      </c>
      <c r="C204" s="147"/>
      <c r="D204" s="62"/>
      <c r="E204" s="62"/>
      <c r="F204" s="147"/>
      <c r="G204" s="62"/>
      <c r="H204" s="61"/>
      <c r="I204" s="62"/>
      <c r="J204" s="149" t="str">
        <f>IFERROR(INDEX('LTSS Rates'!$C$4:$C$222,MATCH('UPL Claims'!W204,'LTSS Rates'!$A$4:$A$222,0)),"")</f>
        <v/>
      </c>
      <c r="K204" s="149" t="str">
        <f>IFERROR(VLOOKUP(Y204,'LTSS Rates'!A:B,2,FALSE),"")</f>
        <v/>
      </c>
      <c r="L204" s="277"/>
      <c r="M204" s="259"/>
      <c r="N204" s="146"/>
      <c r="O204" s="209">
        <f t="shared" si="14"/>
        <v>0</v>
      </c>
      <c r="P204" s="273"/>
      <c r="Q204" s="195"/>
      <c r="R204" s="261"/>
      <c r="S204" s="190"/>
      <c r="T204" s="190"/>
      <c r="W204" t="str">
        <f t="shared" si="15"/>
        <v/>
      </c>
      <c r="Y204" t="str">
        <f t="shared" si="13"/>
        <v/>
      </c>
      <c r="Z204" t="e">
        <f>CONCATENATE(#REF!," ","Rate")</f>
        <v>#REF!</v>
      </c>
    </row>
    <row r="205" spans="2:26" x14ac:dyDescent="0.25">
      <c r="B205" s="145">
        <v>196</v>
      </c>
      <c r="C205" s="147"/>
      <c r="D205" s="62"/>
      <c r="E205" s="62"/>
      <c r="F205" s="147"/>
      <c r="G205" s="62"/>
      <c r="H205" s="61"/>
      <c r="I205" s="62"/>
      <c r="J205" s="149" t="str">
        <f>IFERROR(INDEX('LTSS Rates'!$C$4:$C$222,MATCH('UPL Claims'!W205,'LTSS Rates'!$A$4:$A$222,0)),"")</f>
        <v/>
      </c>
      <c r="K205" s="149" t="str">
        <f>IFERROR(VLOOKUP(Y205,'LTSS Rates'!A:B,2,FALSE),"")</f>
        <v/>
      </c>
      <c r="L205" s="277"/>
      <c r="M205" s="259"/>
      <c r="N205" s="146"/>
      <c r="O205" s="209">
        <f t="shared" si="14"/>
        <v>0</v>
      </c>
      <c r="P205" s="273"/>
      <c r="Q205" s="195"/>
      <c r="R205" s="261"/>
      <c r="S205" s="190"/>
      <c r="T205" s="190"/>
      <c r="W205" t="str">
        <f t="shared" si="15"/>
        <v/>
      </c>
      <c r="Y205" t="str">
        <f t="shared" si="13"/>
        <v/>
      </c>
      <c r="Z205" t="e">
        <f>CONCATENATE(#REF!," ","Rate")</f>
        <v>#REF!</v>
      </c>
    </row>
    <row r="206" spans="2:26" x14ac:dyDescent="0.25">
      <c r="B206" s="145">
        <v>197</v>
      </c>
      <c r="C206" s="147"/>
      <c r="D206" s="62"/>
      <c r="E206" s="62"/>
      <c r="F206" s="147"/>
      <c r="G206" s="62"/>
      <c r="H206" s="61"/>
      <c r="I206" s="62"/>
      <c r="J206" s="149" t="str">
        <f>IFERROR(INDEX('LTSS Rates'!$C$4:$C$222,MATCH('UPL Claims'!W206,'LTSS Rates'!$A$4:$A$222,0)),"")</f>
        <v/>
      </c>
      <c r="K206" s="149" t="str">
        <f>IFERROR(VLOOKUP(Y206,'LTSS Rates'!A:B,2,FALSE),"")</f>
        <v/>
      </c>
      <c r="L206" s="277"/>
      <c r="M206" s="259"/>
      <c r="N206" s="146"/>
      <c r="O206" s="209">
        <f t="shared" si="14"/>
        <v>0</v>
      </c>
      <c r="P206" s="273"/>
      <c r="Q206" s="195"/>
      <c r="R206" s="261"/>
      <c r="S206" s="190"/>
      <c r="T206" s="190"/>
      <c r="W206" t="str">
        <f t="shared" si="15"/>
        <v/>
      </c>
      <c r="Y206" t="str">
        <f t="shared" si="13"/>
        <v/>
      </c>
      <c r="Z206" t="e">
        <f>CONCATENATE(#REF!," ","Rate")</f>
        <v>#REF!</v>
      </c>
    </row>
    <row r="207" spans="2:26" x14ac:dyDescent="0.25">
      <c r="B207" s="145">
        <v>198</v>
      </c>
      <c r="C207" s="147"/>
      <c r="D207" s="62"/>
      <c r="E207" s="62"/>
      <c r="F207" s="147"/>
      <c r="G207" s="62"/>
      <c r="H207" s="61"/>
      <c r="I207" s="62"/>
      <c r="J207" s="149" t="str">
        <f>IFERROR(INDEX('LTSS Rates'!$C$4:$C$222,MATCH('UPL Claims'!W207,'LTSS Rates'!$A$4:$A$222,0)),"")</f>
        <v/>
      </c>
      <c r="K207" s="149" t="str">
        <f>IFERROR(VLOOKUP(Y207,'LTSS Rates'!A:B,2,FALSE),"")</f>
        <v/>
      </c>
      <c r="L207" s="277"/>
      <c r="M207" s="259"/>
      <c r="N207" s="146"/>
      <c r="O207" s="209">
        <f t="shared" si="14"/>
        <v>0</v>
      </c>
      <c r="P207" s="273"/>
      <c r="Q207" s="195"/>
      <c r="R207" s="261"/>
      <c r="S207" s="190"/>
      <c r="T207" s="190"/>
      <c r="W207" t="str">
        <f t="shared" si="15"/>
        <v/>
      </c>
      <c r="Y207" t="str">
        <f t="shared" si="13"/>
        <v/>
      </c>
      <c r="Z207" t="e">
        <f>CONCATENATE(#REF!," ","Rate")</f>
        <v>#REF!</v>
      </c>
    </row>
    <row r="208" spans="2:26" x14ac:dyDescent="0.25">
      <c r="B208" s="145">
        <v>199</v>
      </c>
      <c r="C208" s="147"/>
      <c r="D208" s="62"/>
      <c r="E208" s="62"/>
      <c r="F208" s="147"/>
      <c r="G208" s="62"/>
      <c r="H208" s="61"/>
      <c r="I208" s="62"/>
      <c r="J208" s="149" t="str">
        <f>IFERROR(INDEX('LTSS Rates'!$C$4:$C$222,MATCH('UPL Claims'!W208,'LTSS Rates'!$A$4:$A$222,0)),"")</f>
        <v/>
      </c>
      <c r="K208" s="149" t="str">
        <f>IFERROR(VLOOKUP(Y208,'LTSS Rates'!A:B,2,FALSE),"")</f>
        <v/>
      </c>
      <c r="L208" s="277"/>
      <c r="M208" s="259"/>
      <c r="N208" s="146"/>
      <c r="O208" s="209">
        <f t="shared" si="14"/>
        <v>0</v>
      </c>
      <c r="P208" s="273"/>
      <c r="Q208" s="195"/>
      <c r="R208" s="261"/>
      <c r="S208" s="190"/>
      <c r="T208" s="190"/>
      <c r="W208" t="str">
        <f t="shared" si="15"/>
        <v/>
      </c>
      <c r="Y208" t="str">
        <f t="shared" si="13"/>
        <v/>
      </c>
      <c r="Z208" t="e">
        <f>CONCATENATE(#REF!," ","Rate")</f>
        <v>#REF!</v>
      </c>
    </row>
    <row r="209" spans="2:26" x14ac:dyDescent="0.25">
      <c r="B209" s="145">
        <v>200</v>
      </c>
      <c r="C209" s="147"/>
      <c r="D209" s="62"/>
      <c r="E209" s="62"/>
      <c r="F209" s="147"/>
      <c r="G209" s="148"/>
      <c r="H209" s="61"/>
      <c r="I209" s="62"/>
      <c r="J209" s="149" t="str">
        <f>IFERROR(INDEX('LTSS Rates'!$C$4:$C$222,MATCH('UPL Claims'!W209,'LTSS Rates'!$A$4:$A$222,0)),"")</f>
        <v/>
      </c>
      <c r="K209" s="149" t="str">
        <f>IFERROR(VLOOKUP(Y209,'LTSS Rates'!A:B,2,FALSE),"")</f>
        <v/>
      </c>
      <c r="L209" s="277"/>
      <c r="M209" s="259"/>
      <c r="N209" s="146"/>
      <c r="O209" s="209">
        <f t="shared" si="14"/>
        <v>0</v>
      </c>
      <c r="P209" s="273"/>
      <c r="Q209" s="195"/>
      <c r="R209" s="261"/>
      <c r="S209" s="190"/>
      <c r="T209" s="190"/>
      <c r="W209" t="str">
        <f t="shared" si="15"/>
        <v/>
      </c>
      <c r="Y209" t="str">
        <f t="shared" si="13"/>
        <v/>
      </c>
      <c r="Z209" t="e">
        <f>CONCATENATE(#REF!," ","Rate")</f>
        <v>#REF!</v>
      </c>
    </row>
    <row r="210" spans="2:26" ht="15" x14ac:dyDescent="0.25">
      <c r="N210" s="155"/>
      <c r="O210" s="150"/>
      <c r="P210" s="150"/>
      <c r="Q210"/>
      <c r="R210"/>
      <c r="S210"/>
      <c r="T210"/>
    </row>
    <row r="211" spans="2:26" ht="15" x14ac:dyDescent="0.25">
      <c r="N211" s="155"/>
      <c r="O211" s="150"/>
      <c r="P211" s="150"/>
      <c r="Q211"/>
      <c r="R211"/>
      <c r="S211"/>
      <c r="T211"/>
    </row>
    <row r="212" spans="2:26" ht="15" x14ac:dyDescent="0.25">
      <c r="N212" s="155"/>
      <c r="O212" s="150"/>
      <c r="P212" s="150"/>
      <c r="Q212"/>
      <c r="R212"/>
      <c r="S212"/>
      <c r="T212"/>
    </row>
    <row r="213" spans="2:26" ht="15" x14ac:dyDescent="0.25">
      <c r="N213" s="155"/>
      <c r="O213" s="150"/>
      <c r="P213" s="150"/>
      <c r="Q213"/>
      <c r="R213"/>
      <c r="S213"/>
      <c r="T213"/>
    </row>
    <row r="214" spans="2:26" ht="15" x14ac:dyDescent="0.25">
      <c r="N214" s="155"/>
      <c r="O214" s="150"/>
      <c r="P214" s="150"/>
      <c r="Q214"/>
      <c r="R214"/>
      <c r="S214"/>
      <c r="T214"/>
    </row>
    <row r="215" spans="2:26" ht="15" x14ac:dyDescent="0.25">
      <c r="N215" s="155"/>
      <c r="O215" s="150"/>
      <c r="P215" s="150"/>
      <c r="Q215"/>
      <c r="R215"/>
      <c r="S215"/>
      <c r="T215"/>
    </row>
    <row r="216" spans="2:26" ht="15" x14ac:dyDescent="0.25">
      <c r="N216" s="155"/>
      <c r="O216" s="150"/>
      <c r="P216" s="150"/>
      <c r="Q216"/>
      <c r="R216"/>
      <c r="S216"/>
      <c r="T216"/>
    </row>
    <row r="217" spans="2:26" ht="15" x14ac:dyDescent="0.25">
      <c r="N217" s="155"/>
      <c r="O217" s="150"/>
      <c r="P217" s="150"/>
      <c r="Q217"/>
      <c r="R217"/>
      <c r="S217"/>
      <c r="T217"/>
    </row>
    <row r="218" spans="2:26" ht="15" x14ac:dyDescent="0.25">
      <c r="N218" s="155"/>
      <c r="O218" s="150"/>
      <c r="P218" s="150"/>
      <c r="Q218"/>
      <c r="R218"/>
      <c r="S218"/>
      <c r="T218"/>
    </row>
    <row r="219" spans="2:26" ht="15" x14ac:dyDescent="0.25">
      <c r="N219" s="155"/>
      <c r="O219" s="150"/>
      <c r="P219" s="150"/>
      <c r="Q219"/>
      <c r="R219"/>
      <c r="S219"/>
      <c r="T219"/>
    </row>
    <row r="220" spans="2:26" ht="15" x14ac:dyDescent="0.25">
      <c r="N220" s="155"/>
      <c r="O220" s="150"/>
      <c r="P220" s="150"/>
      <c r="Q220"/>
      <c r="R220"/>
      <c r="S220"/>
      <c r="T220"/>
    </row>
    <row r="221" spans="2:26" ht="15" x14ac:dyDescent="0.25">
      <c r="N221" s="155"/>
      <c r="O221" s="150"/>
      <c r="P221" s="150"/>
      <c r="Q221"/>
      <c r="R221"/>
      <c r="S221"/>
      <c r="T221"/>
    </row>
    <row r="222" spans="2:26" ht="15" x14ac:dyDescent="0.25">
      <c r="N222" s="155"/>
      <c r="O222" s="150"/>
      <c r="P222" s="150"/>
      <c r="Q222"/>
      <c r="R222"/>
      <c r="S222"/>
      <c r="T222"/>
    </row>
    <row r="223" spans="2:26" ht="15" x14ac:dyDescent="0.25">
      <c r="N223" s="155"/>
      <c r="O223" s="150"/>
      <c r="P223" s="150"/>
      <c r="Q223"/>
      <c r="R223"/>
      <c r="S223"/>
      <c r="T223"/>
    </row>
    <row r="224" spans="2:26" ht="15" x14ac:dyDescent="0.25">
      <c r="N224" s="155"/>
      <c r="O224" s="150"/>
      <c r="P224" s="150"/>
      <c r="Q224"/>
      <c r="R224"/>
      <c r="S224"/>
      <c r="T224"/>
    </row>
    <row r="225" spans="14:20" ht="15" x14ac:dyDescent="0.25">
      <c r="N225" s="155"/>
      <c r="O225" s="150"/>
      <c r="P225" s="150"/>
      <c r="Q225"/>
      <c r="R225"/>
      <c r="S225"/>
      <c r="T225"/>
    </row>
    <row r="226" spans="14:20" ht="15" x14ac:dyDescent="0.25">
      <c r="N226" s="155"/>
      <c r="O226" s="150"/>
      <c r="P226" s="150"/>
      <c r="Q226"/>
      <c r="R226"/>
      <c r="S226"/>
      <c r="T226"/>
    </row>
    <row r="227" spans="14:20" ht="15" x14ac:dyDescent="0.25">
      <c r="N227" s="155"/>
      <c r="O227" s="150"/>
      <c r="P227" s="150"/>
      <c r="Q227"/>
      <c r="R227"/>
      <c r="S227"/>
      <c r="T227"/>
    </row>
    <row r="228" spans="14:20" ht="15" x14ac:dyDescent="0.25">
      <c r="N228" s="155"/>
      <c r="O228" s="150"/>
      <c r="P228" s="150"/>
      <c r="Q228"/>
      <c r="R228"/>
      <c r="S228"/>
      <c r="T228"/>
    </row>
    <row r="229" spans="14:20" ht="15" x14ac:dyDescent="0.25">
      <c r="N229" s="155"/>
      <c r="O229" s="150"/>
      <c r="P229" s="150"/>
      <c r="Q229"/>
      <c r="R229"/>
      <c r="S229"/>
      <c r="T229"/>
    </row>
    <row r="230" spans="14:20" ht="15" x14ac:dyDescent="0.25">
      <c r="N230" s="155"/>
      <c r="O230" s="150"/>
      <c r="P230" s="150"/>
      <c r="Q230"/>
      <c r="R230"/>
      <c r="S230"/>
      <c r="T230"/>
    </row>
    <row r="231" spans="14:20" ht="15" x14ac:dyDescent="0.25">
      <c r="N231" s="155"/>
      <c r="O231" s="150"/>
      <c r="P231" s="150"/>
      <c r="Q231"/>
      <c r="R231"/>
      <c r="S231"/>
      <c r="T231"/>
    </row>
    <row r="232" spans="14:20" ht="15" x14ac:dyDescent="0.25">
      <c r="N232" s="155"/>
      <c r="O232" s="150"/>
      <c r="P232" s="150"/>
      <c r="Q232"/>
      <c r="R232"/>
      <c r="S232"/>
      <c r="T232"/>
    </row>
    <row r="233" spans="14:20" ht="15" x14ac:dyDescent="0.25">
      <c r="N233" s="155"/>
      <c r="O233" s="150"/>
      <c r="P233" s="150"/>
      <c r="Q233"/>
      <c r="R233"/>
      <c r="S233"/>
      <c r="T233"/>
    </row>
    <row r="234" spans="14:20" ht="15" x14ac:dyDescent="0.25">
      <c r="N234" s="155"/>
      <c r="O234" s="150"/>
      <c r="P234" s="150"/>
      <c r="Q234"/>
      <c r="R234"/>
      <c r="S234"/>
      <c r="T234"/>
    </row>
    <row r="235" spans="14:20" ht="15" x14ac:dyDescent="0.25">
      <c r="N235" s="155"/>
      <c r="O235" s="150"/>
      <c r="P235" s="150"/>
      <c r="Q235"/>
      <c r="R235"/>
      <c r="S235"/>
      <c r="T235"/>
    </row>
    <row r="236" spans="14:20" ht="15" x14ac:dyDescent="0.25">
      <c r="N236" s="155"/>
      <c r="O236" s="150"/>
      <c r="P236" s="150"/>
      <c r="Q236"/>
      <c r="R236"/>
      <c r="S236"/>
      <c r="T236"/>
    </row>
    <row r="237" spans="14:20" ht="15" x14ac:dyDescent="0.25">
      <c r="N237" s="155"/>
      <c r="O237" s="150"/>
      <c r="P237" s="150"/>
      <c r="Q237"/>
      <c r="R237"/>
      <c r="S237"/>
      <c r="T237"/>
    </row>
    <row r="238" spans="14:20" ht="15" x14ac:dyDescent="0.25">
      <c r="N238" s="155"/>
      <c r="O238" s="150"/>
      <c r="P238" s="150"/>
      <c r="Q238"/>
      <c r="R238"/>
      <c r="S238"/>
      <c r="T238"/>
    </row>
    <row r="239" spans="14:20" ht="15" x14ac:dyDescent="0.25">
      <c r="N239" s="155"/>
      <c r="O239" s="150"/>
      <c r="P239" s="150"/>
      <c r="Q239"/>
      <c r="R239"/>
      <c r="S239"/>
      <c r="T239"/>
    </row>
    <row r="240" spans="14:20" ht="15" x14ac:dyDescent="0.25">
      <c r="N240" s="155"/>
      <c r="O240" s="150"/>
      <c r="P240" s="150"/>
      <c r="Q240"/>
      <c r="R240"/>
      <c r="S240"/>
      <c r="T240"/>
    </row>
    <row r="241" spans="14:20" ht="15" x14ac:dyDescent="0.25">
      <c r="N241" s="155"/>
      <c r="O241" s="150"/>
      <c r="P241" s="150"/>
      <c r="Q241"/>
      <c r="R241"/>
      <c r="S241"/>
      <c r="T241"/>
    </row>
    <row r="242" spans="14:20" ht="15" x14ac:dyDescent="0.25">
      <c r="N242" s="155"/>
      <c r="O242" s="150"/>
      <c r="P242" s="150"/>
      <c r="Q242"/>
      <c r="R242"/>
      <c r="S242"/>
      <c r="T242"/>
    </row>
    <row r="243" spans="14:20" ht="15" x14ac:dyDescent="0.25">
      <c r="N243" s="155"/>
      <c r="O243" s="150"/>
      <c r="P243" s="150"/>
      <c r="Q243"/>
      <c r="R243"/>
      <c r="S243"/>
      <c r="T243"/>
    </row>
    <row r="244" spans="14:20" ht="15" x14ac:dyDescent="0.25">
      <c r="N244" s="155"/>
      <c r="O244" s="150"/>
      <c r="P244" s="150"/>
      <c r="Q244"/>
      <c r="R244"/>
      <c r="S244"/>
      <c r="T244"/>
    </row>
    <row r="245" spans="14:20" ht="15" x14ac:dyDescent="0.25">
      <c r="N245" s="155"/>
      <c r="O245" s="150"/>
      <c r="P245" s="150"/>
      <c r="Q245"/>
      <c r="R245"/>
      <c r="S245"/>
      <c r="T245"/>
    </row>
    <row r="246" spans="14:20" ht="15" x14ac:dyDescent="0.25">
      <c r="N246" s="155"/>
      <c r="O246" s="150"/>
      <c r="P246" s="150"/>
      <c r="Q246"/>
      <c r="R246"/>
      <c r="S246"/>
      <c r="T246"/>
    </row>
    <row r="247" spans="14:20" ht="15" x14ac:dyDescent="0.25">
      <c r="N247" s="155"/>
      <c r="O247" s="150"/>
      <c r="P247" s="150"/>
      <c r="Q247"/>
      <c r="R247"/>
      <c r="S247"/>
      <c r="T247"/>
    </row>
    <row r="248" spans="14:20" ht="15" x14ac:dyDescent="0.25">
      <c r="N248" s="155"/>
      <c r="O248" s="150"/>
      <c r="P248" s="150"/>
      <c r="Q248"/>
      <c r="R248"/>
      <c r="S248"/>
      <c r="T248"/>
    </row>
    <row r="249" spans="14:20" ht="15" x14ac:dyDescent="0.25">
      <c r="N249" s="155"/>
      <c r="O249" s="150"/>
      <c r="P249" s="150"/>
      <c r="Q249"/>
      <c r="R249"/>
      <c r="S249"/>
      <c r="T249"/>
    </row>
    <row r="250" spans="14:20" ht="15" x14ac:dyDescent="0.25">
      <c r="N250" s="155"/>
      <c r="O250" s="150"/>
      <c r="P250" s="150"/>
      <c r="Q250"/>
      <c r="R250"/>
      <c r="S250"/>
      <c r="T250"/>
    </row>
    <row r="251" spans="14:20" ht="15" x14ac:dyDescent="0.25">
      <c r="N251" s="155"/>
      <c r="O251" s="150"/>
      <c r="P251" s="150"/>
      <c r="Q251"/>
      <c r="R251"/>
      <c r="S251"/>
      <c r="T251"/>
    </row>
    <row r="252" spans="14:20" ht="15" x14ac:dyDescent="0.25">
      <c r="N252" s="155"/>
      <c r="O252" s="150"/>
      <c r="P252" s="150"/>
      <c r="Q252"/>
      <c r="R252"/>
      <c r="S252"/>
      <c r="T252"/>
    </row>
    <row r="253" spans="14:20" ht="15" x14ac:dyDescent="0.25">
      <c r="N253" s="155"/>
      <c r="O253" s="150"/>
      <c r="P253" s="150"/>
      <c r="Q253"/>
      <c r="R253"/>
      <c r="S253"/>
      <c r="T253"/>
    </row>
    <row r="254" spans="14:20" ht="15" x14ac:dyDescent="0.25">
      <c r="N254" s="155"/>
      <c r="O254" s="150"/>
      <c r="P254" s="150"/>
      <c r="Q254"/>
      <c r="R254"/>
      <c r="S254"/>
      <c r="T254"/>
    </row>
    <row r="255" spans="14:20" ht="15" x14ac:dyDescent="0.25">
      <c r="N255" s="155"/>
      <c r="O255" s="150"/>
      <c r="P255" s="150"/>
      <c r="Q255"/>
      <c r="R255"/>
      <c r="S255"/>
      <c r="T255"/>
    </row>
    <row r="256" spans="14:20" ht="15" x14ac:dyDescent="0.25">
      <c r="N256" s="155"/>
      <c r="O256" s="150"/>
      <c r="P256" s="150"/>
      <c r="Q256"/>
      <c r="R256"/>
      <c r="S256"/>
      <c r="T256"/>
    </row>
    <row r="257" spans="14:20" ht="15" x14ac:dyDescent="0.25">
      <c r="N257" s="155"/>
      <c r="O257" s="150"/>
      <c r="P257" s="150"/>
      <c r="Q257"/>
      <c r="R257"/>
      <c r="S257"/>
      <c r="T257"/>
    </row>
    <row r="258" spans="14:20" ht="15" x14ac:dyDescent="0.25">
      <c r="N258" s="155"/>
      <c r="O258" s="150"/>
      <c r="P258" s="150"/>
      <c r="Q258"/>
      <c r="R258"/>
      <c r="S258"/>
      <c r="T258"/>
    </row>
    <row r="259" spans="14:20" ht="15" x14ac:dyDescent="0.25">
      <c r="N259" s="155"/>
      <c r="O259" s="150"/>
      <c r="P259" s="150"/>
      <c r="Q259"/>
      <c r="R259"/>
      <c r="S259"/>
      <c r="T259"/>
    </row>
    <row r="260" spans="14:20" ht="15" x14ac:dyDescent="0.25">
      <c r="N260" s="155"/>
      <c r="O260" s="150"/>
      <c r="P260" s="150"/>
      <c r="Q260"/>
      <c r="R260"/>
      <c r="S260"/>
      <c r="T260"/>
    </row>
    <row r="261" spans="14:20" ht="15" x14ac:dyDescent="0.25">
      <c r="N261" s="155"/>
      <c r="O261" s="150"/>
      <c r="P261" s="150"/>
      <c r="Q261"/>
      <c r="R261"/>
      <c r="S261"/>
      <c r="T261"/>
    </row>
    <row r="262" spans="14:20" ht="15" x14ac:dyDescent="0.25">
      <c r="N262" s="155"/>
      <c r="O262" s="150"/>
      <c r="P262" s="150"/>
      <c r="Q262"/>
      <c r="R262"/>
      <c r="S262"/>
      <c r="T262"/>
    </row>
    <row r="263" spans="14:20" ht="15" x14ac:dyDescent="0.25">
      <c r="N263" s="155"/>
      <c r="O263" s="150"/>
      <c r="P263" s="150"/>
      <c r="Q263"/>
      <c r="R263"/>
      <c r="S263"/>
      <c r="T263"/>
    </row>
    <row r="264" spans="14:20" ht="15" x14ac:dyDescent="0.25">
      <c r="N264" s="155"/>
      <c r="O264" s="150"/>
      <c r="P264" s="150"/>
      <c r="Q264"/>
      <c r="R264"/>
      <c r="S264"/>
      <c r="T264"/>
    </row>
    <row r="265" spans="14:20" ht="15" x14ac:dyDescent="0.25">
      <c r="N265" s="155"/>
      <c r="O265" s="150"/>
      <c r="P265" s="150"/>
      <c r="Q265"/>
      <c r="R265"/>
      <c r="S265"/>
      <c r="T265"/>
    </row>
    <row r="266" spans="14:20" ht="15" x14ac:dyDescent="0.25">
      <c r="N266" s="155"/>
      <c r="O266" s="150"/>
      <c r="P266" s="150"/>
      <c r="Q266"/>
      <c r="R266"/>
      <c r="S266"/>
      <c r="T266"/>
    </row>
    <row r="267" spans="14:20" ht="15" x14ac:dyDescent="0.25">
      <c r="N267" s="155"/>
      <c r="O267" s="150"/>
      <c r="P267" s="150"/>
      <c r="Q267"/>
      <c r="R267"/>
      <c r="S267"/>
      <c r="T267"/>
    </row>
    <row r="268" spans="14:20" ht="15" x14ac:dyDescent="0.25">
      <c r="N268" s="155"/>
      <c r="O268" s="150"/>
      <c r="P268" s="150"/>
      <c r="Q268"/>
      <c r="R268"/>
      <c r="S268"/>
      <c r="T268"/>
    </row>
    <row r="269" spans="14:20" ht="15" x14ac:dyDescent="0.25">
      <c r="N269" s="155"/>
      <c r="O269" s="150"/>
      <c r="P269" s="150"/>
      <c r="Q269"/>
      <c r="R269"/>
      <c r="S269"/>
      <c r="T269"/>
    </row>
    <row r="270" spans="14:20" ht="15" x14ac:dyDescent="0.25">
      <c r="N270" s="155"/>
      <c r="O270" s="150"/>
      <c r="P270" s="150"/>
      <c r="Q270"/>
      <c r="R270"/>
      <c r="S270"/>
      <c r="T270"/>
    </row>
    <row r="271" spans="14:20" ht="15" x14ac:dyDescent="0.25">
      <c r="N271" s="155"/>
      <c r="O271" s="150"/>
      <c r="P271" s="150"/>
      <c r="Q271"/>
      <c r="R271"/>
      <c r="S271"/>
      <c r="T271"/>
    </row>
    <row r="272" spans="14:20" ht="15" x14ac:dyDescent="0.25">
      <c r="N272" s="155"/>
      <c r="O272" s="150"/>
      <c r="P272" s="150"/>
      <c r="Q272"/>
      <c r="R272"/>
      <c r="S272"/>
      <c r="T272"/>
    </row>
    <row r="273" spans="14:20" ht="15" x14ac:dyDescent="0.25">
      <c r="N273" s="155"/>
      <c r="O273" s="150"/>
      <c r="P273" s="150"/>
      <c r="Q273"/>
      <c r="R273"/>
      <c r="S273"/>
      <c r="T273"/>
    </row>
    <row r="274" spans="14:20" ht="15" x14ac:dyDescent="0.25">
      <c r="N274" s="155"/>
      <c r="O274" s="150"/>
      <c r="P274" s="150"/>
      <c r="Q274"/>
      <c r="R274"/>
      <c r="S274"/>
      <c r="T274"/>
    </row>
    <row r="275" spans="14:20" ht="15" x14ac:dyDescent="0.25">
      <c r="N275" s="155"/>
      <c r="O275" s="150"/>
      <c r="P275" s="150"/>
      <c r="Q275"/>
      <c r="R275"/>
      <c r="S275"/>
      <c r="T275"/>
    </row>
    <row r="276" spans="14:20" ht="15" x14ac:dyDescent="0.25">
      <c r="N276" s="155"/>
      <c r="O276" s="150"/>
      <c r="P276" s="150"/>
      <c r="Q276"/>
      <c r="R276"/>
      <c r="S276"/>
      <c r="T276"/>
    </row>
    <row r="277" spans="14:20" ht="15" x14ac:dyDescent="0.25">
      <c r="N277" s="155"/>
      <c r="O277" s="150"/>
      <c r="P277" s="150"/>
      <c r="Q277"/>
      <c r="R277"/>
      <c r="S277"/>
      <c r="T277"/>
    </row>
    <row r="278" spans="14:20" ht="15" x14ac:dyDescent="0.25">
      <c r="N278" s="155"/>
      <c r="O278" s="150"/>
      <c r="P278" s="150"/>
      <c r="Q278"/>
      <c r="R278"/>
      <c r="S278"/>
      <c r="T278"/>
    </row>
    <row r="279" spans="14:20" ht="15" x14ac:dyDescent="0.25">
      <c r="N279" s="155"/>
      <c r="O279" s="150"/>
      <c r="P279" s="150"/>
      <c r="Q279"/>
      <c r="R279"/>
      <c r="S279"/>
      <c r="T279"/>
    </row>
    <row r="280" spans="14:20" ht="15" x14ac:dyDescent="0.25">
      <c r="N280" s="155"/>
      <c r="O280" s="150"/>
      <c r="P280" s="150"/>
      <c r="Q280"/>
      <c r="R280"/>
      <c r="S280"/>
      <c r="T280"/>
    </row>
    <row r="281" spans="14:20" ht="15" x14ac:dyDescent="0.25">
      <c r="N281" s="155"/>
      <c r="O281" s="150"/>
      <c r="P281" s="150"/>
      <c r="Q281"/>
      <c r="R281"/>
      <c r="S281"/>
      <c r="T281"/>
    </row>
    <row r="282" spans="14:20" ht="15" x14ac:dyDescent="0.25">
      <c r="N282" s="155"/>
      <c r="O282" s="150"/>
      <c r="P282" s="150"/>
      <c r="Q282"/>
      <c r="R282"/>
      <c r="S282"/>
      <c r="T282"/>
    </row>
    <row r="283" spans="14:20" ht="15" x14ac:dyDescent="0.25">
      <c r="N283" s="155"/>
      <c r="O283" s="150"/>
      <c r="P283" s="150"/>
      <c r="Q283"/>
      <c r="R283"/>
      <c r="S283"/>
      <c r="T283"/>
    </row>
    <row r="284" spans="14:20" ht="15" x14ac:dyDescent="0.25">
      <c r="N284" s="155"/>
      <c r="O284" s="150"/>
      <c r="P284" s="150"/>
      <c r="Q284"/>
      <c r="R284"/>
      <c r="S284"/>
      <c r="T284"/>
    </row>
    <row r="285" spans="14:20" ht="15" x14ac:dyDescent="0.25">
      <c r="N285" s="155"/>
      <c r="O285" s="150"/>
      <c r="P285" s="150"/>
      <c r="Q285"/>
      <c r="R285"/>
      <c r="S285"/>
      <c r="T285"/>
    </row>
    <row r="286" spans="14:20" ht="15" x14ac:dyDescent="0.25">
      <c r="N286" s="155"/>
      <c r="O286" s="150"/>
      <c r="P286" s="150"/>
      <c r="Q286"/>
      <c r="R286"/>
      <c r="S286"/>
      <c r="T286"/>
    </row>
    <row r="287" spans="14:20" ht="15" x14ac:dyDescent="0.25">
      <c r="N287" s="155"/>
      <c r="O287" s="150"/>
      <c r="P287" s="150"/>
      <c r="Q287"/>
      <c r="R287"/>
      <c r="S287"/>
      <c r="T287"/>
    </row>
    <row r="288" spans="14:20" ht="15" x14ac:dyDescent="0.25">
      <c r="N288" s="155"/>
      <c r="O288" s="150"/>
      <c r="P288" s="150"/>
      <c r="Q288"/>
      <c r="R288"/>
      <c r="S288"/>
      <c r="T288"/>
    </row>
    <row r="289" spans="14:20" ht="15" x14ac:dyDescent="0.25">
      <c r="N289" s="155"/>
      <c r="O289" s="150"/>
      <c r="P289" s="150"/>
      <c r="Q289"/>
      <c r="R289"/>
      <c r="S289"/>
      <c r="T289"/>
    </row>
    <row r="290" spans="14:20" ht="15" x14ac:dyDescent="0.25">
      <c r="N290" s="155"/>
      <c r="O290" s="150"/>
      <c r="P290" s="150"/>
      <c r="Q290"/>
      <c r="R290"/>
      <c r="S290"/>
      <c r="T290"/>
    </row>
    <row r="291" spans="14:20" ht="15" x14ac:dyDescent="0.25">
      <c r="N291" s="155"/>
      <c r="O291" s="150"/>
      <c r="P291" s="150"/>
      <c r="Q291"/>
      <c r="R291"/>
      <c r="S291"/>
      <c r="T291"/>
    </row>
    <row r="292" spans="14:20" ht="15" x14ac:dyDescent="0.25">
      <c r="N292" s="155"/>
      <c r="O292" s="150"/>
      <c r="P292" s="150"/>
      <c r="Q292"/>
      <c r="R292"/>
      <c r="S292"/>
      <c r="T292"/>
    </row>
    <row r="293" spans="14:20" ht="15" x14ac:dyDescent="0.25">
      <c r="N293" s="155"/>
      <c r="O293" s="150"/>
      <c r="P293" s="150"/>
      <c r="Q293"/>
      <c r="R293"/>
      <c r="S293"/>
      <c r="T293"/>
    </row>
    <row r="294" spans="14:20" ht="15" x14ac:dyDescent="0.25">
      <c r="N294" s="155"/>
      <c r="O294" s="150"/>
      <c r="P294" s="150"/>
      <c r="Q294"/>
      <c r="R294"/>
      <c r="S294"/>
      <c r="T294"/>
    </row>
    <row r="295" spans="14:20" ht="15" x14ac:dyDescent="0.25">
      <c r="N295" s="155"/>
      <c r="O295" s="150"/>
      <c r="P295" s="150"/>
      <c r="Q295"/>
      <c r="R295"/>
      <c r="S295"/>
      <c r="T295"/>
    </row>
    <row r="296" spans="14:20" ht="15" x14ac:dyDescent="0.25">
      <c r="N296" s="155"/>
      <c r="O296" s="150"/>
      <c r="P296" s="150"/>
      <c r="Q296"/>
      <c r="R296"/>
      <c r="S296"/>
      <c r="T296"/>
    </row>
    <row r="297" spans="14:20" ht="15" x14ac:dyDescent="0.25">
      <c r="N297" s="155"/>
      <c r="O297" s="150"/>
      <c r="P297" s="150"/>
      <c r="Q297"/>
      <c r="R297"/>
      <c r="S297"/>
      <c r="T297"/>
    </row>
    <row r="298" spans="14:20" ht="15" x14ac:dyDescent="0.25">
      <c r="N298" s="155"/>
      <c r="O298" s="150"/>
      <c r="P298" s="150"/>
      <c r="Q298"/>
      <c r="R298"/>
      <c r="S298"/>
      <c r="T298"/>
    </row>
    <row r="299" spans="14:20" ht="15" x14ac:dyDescent="0.25">
      <c r="N299" s="155"/>
      <c r="O299" s="150"/>
      <c r="P299" s="150"/>
      <c r="Q299"/>
      <c r="R299"/>
      <c r="S299"/>
      <c r="T299"/>
    </row>
    <row r="300" spans="14:20" ht="15" x14ac:dyDescent="0.25">
      <c r="N300" s="155"/>
      <c r="O300" s="150"/>
      <c r="P300" s="150"/>
      <c r="Q300"/>
      <c r="R300"/>
      <c r="S300"/>
      <c r="T300"/>
    </row>
    <row r="301" spans="14:20" ht="15" x14ac:dyDescent="0.25">
      <c r="N301" s="155"/>
      <c r="O301" s="150"/>
      <c r="P301" s="150"/>
      <c r="Q301"/>
      <c r="R301"/>
      <c r="S301"/>
      <c r="T301"/>
    </row>
    <row r="302" spans="14:20" ht="15" x14ac:dyDescent="0.25">
      <c r="N302" s="155"/>
      <c r="O302" s="150"/>
      <c r="P302" s="150"/>
      <c r="Q302"/>
      <c r="R302"/>
      <c r="S302"/>
      <c r="T302"/>
    </row>
    <row r="303" spans="14:20" ht="15" x14ac:dyDescent="0.25">
      <c r="N303" s="155"/>
      <c r="O303" s="150"/>
      <c r="P303" s="150"/>
      <c r="Q303"/>
      <c r="R303"/>
      <c r="S303"/>
      <c r="T303"/>
    </row>
    <row r="304" spans="14:20" ht="15" x14ac:dyDescent="0.25">
      <c r="N304" s="155"/>
      <c r="O304" s="150"/>
      <c r="P304" s="150"/>
      <c r="Q304"/>
      <c r="R304"/>
      <c r="S304"/>
      <c r="T304"/>
    </row>
    <row r="305" spans="14:20" ht="15" x14ac:dyDescent="0.25">
      <c r="N305" s="155"/>
      <c r="O305" s="150"/>
      <c r="P305" s="150"/>
      <c r="Q305"/>
      <c r="R305"/>
      <c r="S305"/>
      <c r="T305"/>
    </row>
    <row r="306" spans="14:20" ht="15" x14ac:dyDescent="0.25">
      <c r="N306" s="155"/>
      <c r="O306" s="150"/>
      <c r="P306" s="150"/>
      <c r="Q306"/>
      <c r="R306"/>
      <c r="S306"/>
      <c r="T306"/>
    </row>
    <row r="307" spans="14:20" ht="15" x14ac:dyDescent="0.25">
      <c r="N307" s="155"/>
      <c r="O307" s="150"/>
      <c r="P307" s="150"/>
      <c r="Q307"/>
      <c r="R307"/>
      <c r="S307"/>
      <c r="T307"/>
    </row>
    <row r="308" spans="14:20" ht="15" x14ac:dyDescent="0.25">
      <c r="N308" s="155"/>
      <c r="O308" s="150"/>
      <c r="P308" s="150"/>
      <c r="Q308"/>
      <c r="R308"/>
      <c r="S308"/>
      <c r="T308"/>
    </row>
    <row r="309" spans="14:20" ht="15" x14ac:dyDescent="0.25">
      <c r="N309" s="155"/>
      <c r="O309" s="150"/>
      <c r="P309" s="150"/>
      <c r="Q309"/>
      <c r="R309"/>
      <c r="S309"/>
      <c r="T309"/>
    </row>
    <row r="310" spans="14:20" ht="15" x14ac:dyDescent="0.25">
      <c r="N310" s="155"/>
      <c r="O310" s="150"/>
      <c r="P310" s="150"/>
      <c r="Q310"/>
      <c r="R310"/>
      <c r="S310"/>
      <c r="T310"/>
    </row>
    <row r="311" spans="14:20" ht="15" x14ac:dyDescent="0.25">
      <c r="N311" s="155"/>
      <c r="O311" s="150"/>
      <c r="P311" s="150"/>
      <c r="Q311"/>
      <c r="R311"/>
      <c r="S311"/>
      <c r="T311"/>
    </row>
  </sheetData>
  <sheetProtection algorithmName="SHA-512" hashValue="1utAkDf0+oKjotbm6ce8DHGjW0Nt4/ztHbEWTqZzQpO5gxSgbBPpGEMSUONay0oD9EsPg7dMSdF4CV/BU9/vQA==" saltValue="dCgaRAVqVIrvYnFEuQZMQw==" spinCount="100000" sheet="1" objects="1" scenarios="1" selectLockedCells="1"/>
  <mergeCells count="2">
    <mergeCell ref="D4:F4"/>
    <mergeCell ref="N8:P8"/>
  </mergeCells>
  <conditionalFormatting sqref="J1:J1048576">
    <cfRule type="cellIs" dxfId="0" priority="2" operator="equal">
      <formula>0</formula>
    </cfRule>
  </conditionalFormatting>
  <dataValidations count="7">
    <dataValidation type="textLength" operator="equal" allowBlank="1" showInputMessage="1" showErrorMessage="1" errorTitle="Input error" error="MA# must be 11 digits." sqref="F4:F5 F9:F209" xr:uid="{00000000-0002-0000-0300-000000000000}">
      <formula1>11</formula1>
    </dataValidation>
    <dataValidation type="textLength" operator="equal" allowBlank="1" showInputMessage="1" showErrorMessage="1" errorTitle="Input error" error="Provider number must be 9 digits." sqref="C10:C209" xr:uid="{00000000-0002-0000-0300-000001000000}">
      <formula1>9</formula1>
    </dataValidation>
    <dataValidation type="textLength" operator="equal" allowBlank="1" showInputMessage="1" showErrorMessage="1" errorTitle="Input error" error="Provider number is a 9 digit number." sqref="C9" xr:uid="{00000000-0002-0000-0300-000002000000}">
      <formula1>9</formula1>
    </dataValidation>
    <dataValidation type="date" operator="greaterThanOrEqual" allowBlank="1" showInputMessage="1" showErrorMessage="1" errorTitle="Date error" error="Date must be on or after 1/19/21." sqref="G9" xr:uid="{00000000-0002-0000-0300-000003000000}">
      <formula1>44215</formula1>
    </dataValidation>
    <dataValidation type="date" operator="greaterThanOrEqual" allowBlank="1" showInputMessage="1" showErrorMessage="1" errorTitle="Date error" error="Date must be on or after 7/01/21." sqref="G10:G209" xr:uid="{00000000-0002-0000-0300-000004000000}">
      <formula1>44378</formula1>
    </dataValidation>
    <dataValidation type="list" allowBlank="1" showInputMessage="1" showErrorMessage="1" sqref="Q10:Q209" xr:uid="{00000000-0002-0000-0300-000005000000}">
      <formula1>$W$3:$W$4</formula1>
    </dataValidation>
    <dataValidation type="list" allowBlank="1" showInputMessage="1" showErrorMessage="1" sqref="M10:M209" xr:uid="{EC093226-C288-4551-8C3C-A2DAC8006537}">
      <formula1>$AG$10:$AG$24</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Lists!$I$74:$I$86</xm:f>
          </x14:formula1>
          <xm:sqref>I10:I209</xm:sqref>
        </x14:dataValidation>
        <x14:dataValidation type="list" allowBlank="1" showInputMessage="1" showErrorMessage="1" xr:uid="{00000000-0002-0000-0300-000008000000}">
          <x14:formula1>
            <xm:f>Lists!$E$3:$E$6</xm:f>
          </x14:formula1>
          <xm:sqref>H10:H209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F49"/>
  <sheetViews>
    <sheetView workbookViewId="0">
      <selection activeCell="A52" sqref="A51:A52"/>
    </sheetView>
  </sheetViews>
  <sheetFormatPr defaultColWidth="9.140625" defaultRowHeight="14.65" customHeight="1" x14ac:dyDescent="0.25"/>
  <cols>
    <col min="1" max="1" width="35.7109375" style="150" bestFit="1" customWidth="1"/>
    <col min="2" max="2" width="41" style="150" bestFit="1" customWidth="1"/>
    <col min="3" max="3" width="25.7109375" style="150" customWidth="1"/>
    <col min="4" max="16384" width="9.140625" style="150"/>
  </cols>
  <sheetData>
    <row r="1" spans="1:6" ht="15" x14ac:dyDescent="0.25">
      <c r="D1" s="155"/>
    </row>
    <row r="2" spans="1:6" ht="15" x14ac:dyDescent="0.25">
      <c r="D2" s="155"/>
    </row>
    <row r="3" spans="1:6" ht="15" x14ac:dyDescent="0.25">
      <c r="D3" s="155"/>
    </row>
    <row r="4" spans="1:6" ht="15.75" x14ac:dyDescent="0.25">
      <c r="A4" s="156"/>
      <c r="D4" s="155"/>
    </row>
    <row r="5" spans="1:6" ht="15" x14ac:dyDescent="0.25">
      <c r="D5" s="155"/>
    </row>
    <row r="6" spans="1:6" ht="48" x14ac:dyDescent="0.3">
      <c r="A6" s="157" t="s">
        <v>877</v>
      </c>
      <c r="B6" s="158"/>
      <c r="C6" s="157" t="s">
        <v>854</v>
      </c>
      <c r="D6" s="235"/>
      <c r="E6" s="236"/>
      <c r="F6" s="236"/>
    </row>
    <row r="7" spans="1:6" ht="18.75" x14ac:dyDescent="0.3">
      <c r="A7" s="157"/>
      <c r="B7" s="159"/>
      <c r="C7" s="159"/>
      <c r="D7" s="237"/>
      <c r="E7" s="238"/>
      <c r="F7" s="238"/>
    </row>
    <row r="8" spans="1:6" ht="15.75" x14ac:dyDescent="0.25">
      <c r="A8" s="160" t="s">
        <v>855</v>
      </c>
      <c r="B8" s="161"/>
      <c r="D8" s="155"/>
    </row>
    <row r="9" spans="1:6" ht="15.75" x14ac:dyDescent="0.25">
      <c r="A9" s="160" t="s">
        <v>856</v>
      </c>
      <c r="B9" s="162"/>
      <c r="D9" s="155"/>
    </row>
    <row r="10" spans="1:6" ht="15.75" x14ac:dyDescent="0.25">
      <c r="A10" s="160" t="s">
        <v>857</v>
      </c>
      <c r="B10" s="162"/>
      <c r="D10" s="155" t="s">
        <v>215</v>
      </c>
    </row>
    <row r="11" spans="1:6" ht="15.75" x14ac:dyDescent="0.25">
      <c r="A11" s="160" t="s">
        <v>858</v>
      </c>
      <c r="B11" s="163"/>
      <c r="D11" s="155"/>
    </row>
    <row r="12" spans="1:6" ht="15.75" x14ac:dyDescent="0.25">
      <c r="A12" s="160" t="s">
        <v>859</v>
      </c>
      <c r="B12" s="162"/>
      <c r="D12" s="155"/>
    </row>
    <row r="13" spans="1:6" ht="15.75" x14ac:dyDescent="0.25">
      <c r="A13" s="160" t="s">
        <v>860</v>
      </c>
      <c r="B13" s="162"/>
      <c r="D13" s="155"/>
    </row>
    <row r="14" spans="1:6" ht="15.75" x14ac:dyDescent="0.25">
      <c r="A14" s="160" t="s">
        <v>185</v>
      </c>
      <c r="B14" s="206" t="s">
        <v>861</v>
      </c>
      <c r="D14" s="155"/>
    </row>
    <row r="15" spans="1:6" ht="15.75" x14ac:dyDescent="0.25">
      <c r="A15" s="160" t="s">
        <v>163</v>
      </c>
      <c r="B15" s="206" t="s">
        <v>862</v>
      </c>
      <c r="D15" s="155"/>
    </row>
    <row r="16" spans="1:6" ht="15.75" x14ac:dyDescent="0.25">
      <c r="A16" s="164" t="s">
        <v>863</v>
      </c>
      <c r="B16" s="206" t="s">
        <v>864</v>
      </c>
      <c r="D16" s="155"/>
    </row>
    <row r="17" spans="1:6" ht="15.75" x14ac:dyDescent="0.25">
      <c r="A17" s="165" t="s">
        <v>865</v>
      </c>
      <c r="B17" s="166"/>
      <c r="D17" s="155"/>
    </row>
    <row r="18" spans="1:6" ht="15" x14ac:dyDescent="0.25">
      <c r="D18" s="155"/>
    </row>
    <row r="19" spans="1:6" ht="15.75" x14ac:dyDescent="0.25">
      <c r="A19" s="167" t="s">
        <v>866</v>
      </c>
      <c r="B19" s="164"/>
      <c r="D19" s="155"/>
    </row>
    <row r="20" spans="1:6" ht="15" x14ac:dyDescent="0.25">
      <c r="A20" s="239" t="s">
        <v>867</v>
      </c>
      <c r="B20" s="239"/>
      <c r="D20" s="155"/>
    </row>
    <row r="21" spans="1:6" ht="30.75" customHeight="1" x14ac:dyDescent="0.25">
      <c r="A21" s="239"/>
      <c r="B21" s="239"/>
      <c r="D21" s="155"/>
    </row>
    <row r="22" spans="1:6" ht="15" x14ac:dyDescent="0.25">
      <c r="A22" s="240"/>
      <c r="B22" s="241"/>
      <c r="D22" s="155"/>
    </row>
    <row r="23" spans="1:6" ht="15" x14ac:dyDescent="0.25">
      <c r="A23" s="242"/>
      <c r="B23" s="242"/>
      <c r="D23" s="155"/>
      <c r="F23" s="12"/>
    </row>
    <row r="24" spans="1:6" ht="15.75" x14ac:dyDescent="0.25">
      <c r="A24" s="168" t="s">
        <v>868</v>
      </c>
      <c r="B24" s="168"/>
      <c r="D24" s="155"/>
    </row>
    <row r="25" spans="1:6" ht="15.75" x14ac:dyDescent="0.25">
      <c r="A25" s="169" t="s">
        <v>869</v>
      </c>
      <c r="B25" s="170"/>
      <c r="D25" s="155"/>
    </row>
    <row r="26" spans="1:6" ht="15.75" x14ac:dyDescent="0.25">
      <c r="A26" s="171" t="s">
        <v>870</v>
      </c>
      <c r="B26" s="170"/>
      <c r="D26" s="155"/>
    </row>
    <row r="27" spans="1:6" ht="15.75" x14ac:dyDescent="0.25">
      <c r="A27" s="172" t="s">
        <v>871</v>
      </c>
      <c r="B27" s="173"/>
      <c r="D27" s="155"/>
    </row>
    <row r="28" spans="1:6" ht="15.75" x14ac:dyDescent="0.25">
      <c r="A28" s="172" t="s">
        <v>872</v>
      </c>
      <c r="B28" s="170"/>
      <c r="D28" s="155"/>
    </row>
    <row r="29" spans="1:6" ht="15.75" x14ac:dyDescent="0.25">
      <c r="A29" s="172" t="s">
        <v>873</v>
      </c>
      <c r="B29" s="174"/>
      <c r="D29" s="155"/>
    </row>
    <row r="30" spans="1:6" ht="15" x14ac:dyDescent="0.25">
      <c r="D30" s="155"/>
    </row>
    <row r="31" spans="1:6" ht="15.75" x14ac:dyDescent="0.25">
      <c r="A31" s="175" t="s">
        <v>976</v>
      </c>
      <c r="D31" s="155"/>
    </row>
    <row r="32" spans="1:6" ht="15" x14ac:dyDescent="0.25">
      <c r="A32" s="68"/>
      <c r="D32" s="155"/>
    </row>
    <row r="33" spans="1:4" ht="15.75" x14ac:dyDescent="0.25">
      <c r="A33" s="174"/>
      <c r="B33" s="178"/>
      <c r="D33" s="155"/>
    </row>
    <row r="34" spans="1:4" ht="15.75" x14ac:dyDescent="0.25">
      <c r="A34" s="177" t="s">
        <v>874</v>
      </c>
      <c r="D34" s="155"/>
    </row>
    <row r="35" spans="1:4" ht="15.75" x14ac:dyDescent="0.25">
      <c r="A35" s="177" t="s">
        <v>869</v>
      </c>
      <c r="B35" s="178"/>
      <c r="C35" s="150" t="s">
        <v>215</v>
      </c>
      <c r="D35" s="155"/>
    </row>
    <row r="36" spans="1:4" ht="14.65" customHeight="1" x14ac:dyDescent="0.25">
      <c r="A36" s="177" t="s">
        <v>870</v>
      </c>
      <c r="B36" s="179"/>
    </row>
    <row r="37" spans="1:4" ht="14.65" customHeight="1" x14ac:dyDescent="0.25">
      <c r="A37" s="177" t="s">
        <v>871</v>
      </c>
      <c r="B37" s="179"/>
    </row>
    <row r="38" spans="1:4" ht="14.65" customHeight="1" x14ac:dyDescent="0.25">
      <c r="A38" s="172" t="s">
        <v>872</v>
      </c>
      <c r="B38" s="170"/>
    </row>
    <row r="39" spans="1:4" ht="14.65" customHeight="1" x14ac:dyDescent="0.25">
      <c r="A39" s="172" t="s">
        <v>873</v>
      </c>
      <c r="B39" s="174"/>
    </row>
    <row r="41" spans="1:4" ht="14.65" customHeight="1" x14ac:dyDescent="0.25">
      <c r="A41" s="175" t="s">
        <v>977</v>
      </c>
    </row>
    <row r="42" spans="1:4" ht="14.65" customHeight="1" x14ac:dyDescent="0.25">
      <c r="A42" s="68"/>
    </row>
    <row r="43" spans="1:4" ht="14.65" customHeight="1" x14ac:dyDescent="0.25">
      <c r="A43" s="174"/>
      <c r="B43" s="178"/>
    </row>
    <row r="44" spans="1:4" ht="14.65" customHeight="1" x14ac:dyDescent="0.25">
      <c r="A44" s="177" t="s">
        <v>874</v>
      </c>
    </row>
    <row r="45" spans="1:4" ht="14.65" customHeight="1" x14ac:dyDescent="0.25">
      <c r="A45" s="177" t="s">
        <v>869</v>
      </c>
      <c r="B45" s="178"/>
    </row>
    <row r="46" spans="1:4" ht="14.65" customHeight="1" x14ac:dyDescent="0.25">
      <c r="A46" s="177" t="s">
        <v>870</v>
      </c>
      <c r="B46" s="179"/>
    </row>
    <row r="47" spans="1:4" ht="14.65" customHeight="1" x14ac:dyDescent="0.25">
      <c r="A47" s="177" t="s">
        <v>871</v>
      </c>
      <c r="B47" s="179"/>
    </row>
    <row r="48" spans="1:4" ht="14.65" customHeight="1" x14ac:dyDescent="0.25">
      <c r="A48" s="172" t="s">
        <v>872</v>
      </c>
      <c r="B48" s="170"/>
    </row>
    <row r="49" spans="1:2" ht="14.65" customHeight="1" x14ac:dyDescent="0.25">
      <c r="A49" s="172" t="s">
        <v>873</v>
      </c>
      <c r="B49" s="174"/>
    </row>
  </sheetData>
  <mergeCells count="4">
    <mergeCell ref="D6:F6"/>
    <mergeCell ref="D7:F7"/>
    <mergeCell ref="A20:B21"/>
    <mergeCell ref="A22:B23"/>
  </mergeCell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workbookViewId="0">
      <selection activeCell="A30" sqref="A30"/>
    </sheetView>
  </sheetViews>
  <sheetFormatPr defaultRowHeight="14.65" customHeight="1" x14ac:dyDescent="0.25"/>
  <cols>
    <col min="1" max="1" width="74.140625" bestFit="1" customWidth="1"/>
    <col min="2" max="2" width="12.28515625" customWidth="1"/>
    <col min="3" max="3" width="11.5703125" customWidth="1"/>
    <col min="4" max="4" width="11.7109375" customWidth="1"/>
  </cols>
  <sheetData>
    <row r="1" spans="1:4" ht="15" x14ac:dyDescent="0.25">
      <c r="A1" s="15"/>
      <c r="B1" s="243" t="s">
        <v>216</v>
      </c>
      <c r="C1" s="243"/>
      <c r="D1" s="243"/>
    </row>
    <row r="2" spans="1:4" ht="30" x14ac:dyDescent="0.25">
      <c r="A2" s="16" t="s">
        <v>217</v>
      </c>
      <c r="B2" s="16" t="s">
        <v>253</v>
      </c>
      <c r="C2" s="16" t="s">
        <v>254</v>
      </c>
      <c r="D2" s="16" t="s">
        <v>255</v>
      </c>
    </row>
    <row r="3" spans="1:4" ht="15" x14ac:dyDescent="0.25">
      <c r="A3" s="17" t="s">
        <v>219</v>
      </c>
      <c r="B3" s="19" t="s">
        <v>243</v>
      </c>
      <c r="C3" s="19" t="s">
        <v>244</v>
      </c>
      <c r="D3" s="19" t="s">
        <v>218</v>
      </c>
    </row>
    <row r="4" spans="1:4" ht="15" x14ac:dyDescent="0.25">
      <c r="A4" s="17" t="s">
        <v>220</v>
      </c>
      <c r="B4" s="19" t="s">
        <v>243</v>
      </c>
      <c r="C4" s="19" t="s">
        <v>244</v>
      </c>
      <c r="D4" s="19" t="s">
        <v>218</v>
      </c>
    </row>
    <row r="5" spans="1:4" ht="15" x14ac:dyDescent="0.25">
      <c r="A5" s="17" t="s">
        <v>221</v>
      </c>
      <c r="B5" s="19" t="s">
        <v>243</v>
      </c>
      <c r="C5" s="19" t="s">
        <v>244</v>
      </c>
      <c r="D5" s="19" t="s">
        <v>218</v>
      </c>
    </row>
    <row r="6" spans="1:4" ht="15" x14ac:dyDescent="0.25">
      <c r="A6" s="17" t="s">
        <v>222</v>
      </c>
      <c r="B6" s="19" t="s">
        <v>245</v>
      </c>
      <c r="C6" s="19" t="s">
        <v>246</v>
      </c>
      <c r="D6" s="19" t="s">
        <v>218</v>
      </c>
    </row>
    <row r="7" spans="1:4" ht="15" x14ac:dyDescent="0.25">
      <c r="A7" s="17" t="s">
        <v>223</v>
      </c>
      <c r="B7" s="19" t="s">
        <v>245</v>
      </c>
      <c r="C7" s="19" t="s">
        <v>246</v>
      </c>
      <c r="D7" s="19" t="s">
        <v>218</v>
      </c>
    </row>
    <row r="8" spans="1:4" ht="15" x14ac:dyDescent="0.25">
      <c r="A8" s="17" t="s">
        <v>224</v>
      </c>
      <c r="B8" s="19" t="s">
        <v>245</v>
      </c>
      <c r="C8" s="19" t="s">
        <v>246</v>
      </c>
      <c r="D8" s="19" t="s">
        <v>218</v>
      </c>
    </row>
    <row r="9" spans="1:4" ht="15" x14ac:dyDescent="0.25">
      <c r="A9" s="17" t="s">
        <v>226</v>
      </c>
      <c r="B9" s="19" t="s">
        <v>245</v>
      </c>
      <c r="C9" s="19" t="s">
        <v>246</v>
      </c>
      <c r="D9" s="19" t="s">
        <v>218</v>
      </c>
    </row>
    <row r="10" spans="1:4" ht="15" x14ac:dyDescent="0.25">
      <c r="A10" s="17" t="s">
        <v>227</v>
      </c>
      <c r="B10" s="19" t="s">
        <v>245</v>
      </c>
      <c r="C10" s="19" t="s">
        <v>246</v>
      </c>
      <c r="D10" s="19" t="s">
        <v>218</v>
      </c>
    </row>
    <row r="11" spans="1:4" ht="15" x14ac:dyDescent="0.25">
      <c r="A11" s="17" t="s">
        <v>228</v>
      </c>
      <c r="B11" s="19" t="s">
        <v>245</v>
      </c>
      <c r="C11" s="19" t="s">
        <v>246</v>
      </c>
      <c r="D11" s="19" t="s">
        <v>218</v>
      </c>
    </row>
    <row r="12" spans="1:4" ht="15" x14ac:dyDescent="0.25">
      <c r="A12" s="17" t="s">
        <v>229</v>
      </c>
      <c r="B12" s="19" t="s">
        <v>245</v>
      </c>
      <c r="C12" s="19" t="s">
        <v>246</v>
      </c>
      <c r="D12" s="19" t="s">
        <v>218</v>
      </c>
    </row>
    <row r="13" spans="1:4" ht="15" x14ac:dyDescent="0.25">
      <c r="A13" s="17" t="s">
        <v>230</v>
      </c>
      <c r="B13" s="19" t="s">
        <v>243</v>
      </c>
      <c r="C13" s="19" t="s">
        <v>244</v>
      </c>
      <c r="D13" s="20" t="s">
        <v>218</v>
      </c>
    </row>
    <row r="14" spans="1:4" ht="15" x14ac:dyDescent="0.25">
      <c r="A14" s="17" t="s">
        <v>231</v>
      </c>
      <c r="B14" s="19" t="s">
        <v>243</v>
      </c>
      <c r="C14" s="19" t="s">
        <v>244</v>
      </c>
      <c r="D14" s="20" t="s">
        <v>218</v>
      </c>
    </row>
    <row r="15" spans="1:4" ht="15" x14ac:dyDescent="0.25">
      <c r="A15" s="17" t="s">
        <v>195</v>
      </c>
      <c r="B15" s="19" t="s">
        <v>243</v>
      </c>
      <c r="C15" s="19" t="s">
        <v>244</v>
      </c>
      <c r="D15" s="20" t="s">
        <v>218</v>
      </c>
    </row>
    <row r="16" spans="1:4" ht="15" x14ac:dyDescent="0.25">
      <c r="A16" s="17" t="s">
        <v>196</v>
      </c>
      <c r="B16" s="19" t="s">
        <v>243</v>
      </c>
      <c r="C16" s="19" t="s">
        <v>244</v>
      </c>
      <c r="D16" s="20" t="s">
        <v>218</v>
      </c>
    </row>
    <row r="17" spans="1:9" ht="15" x14ac:dyDescent="0.25">
      <c r="A17" s="17" t="s">
        <v>197</v>
      </c>
      <c r="B17" s="19" t="s">
        <v>243</v>
      </c>
      <c r="C17" s="19" t="s">
        <v>244</v>
      </c>
      <c r="D17" s="20" t="s">
        <v>218</v>
      </c>
    </row>
    <row r="18" spans="1:9" ht="15" x14ac:dyDescent="0.25">
      <c r="A18" s="17" t="s">
        <v>232</v>
      </c>
      <c r="B18" s="19" t="s">
        <v>243</v>
      </c>
      <c r="C18" s="19" t="s">
        <v>244</v>
      </c>
      <c r="D18" s="20" t="s">
        <v>218</v>
      </c>
    </row>
    <row r="19" spans="1:9" ht="15" x14ac:dyDescent="0.25">
      <c r="A19" s="17" t="s">
        <v>233</v>
      </c>
      <c r="B19" s="19" t="s">
        <v>243</v>
      </c>
      <c r="C19" s="19" t="s">
        <v>244</v>
      </c>
      <c r="D19" s="20" t="s">
        <v>218</v>
      </c>
    </row>
    <row r="20" spans="1:9" ht="15" x14ac:dyDescent="0.25">
      <c r="A20" s="17" t="s">
        <v>234</v>
      </c>
      <c r="B20" s="18" t="s">
        <v>240</v>
      </c>
      <c r="C20" s="18" t="s">
        <v>241</v>
      </c>
      <c r="D20" s="18" t="s">
        <v>242</v>
      </c>
    </row>
    <row r="21" spans="1:9" ht="15" x14ac:dyDescent="0.25">
      <c r="A21" s="21" t="s">
        <v>300</v>
      </c>
      <c r="B21" s="18" t="s">
        <v>240</v>
      </c>
      <c r="C21" s="18" t="s">
        <v>241</v>
      </c>
      <c r="D21" s="18" t="s">
        <v>242</v>
      </c>
    </row>
    <row r="22" spans="1:9" ht="15" x14ac:dyDescent="0.25">
      <c r="A22" s="17" t="s">
        <v>198</v>
      </c>
      <c r="B22" s="19" t="s">
        <v>247</v>
      </c>
      <c r="C22" s="19" t="s">
        <v>248</v>
      </c>
      <c r="D22" s="19" t="s">
        <v>249</v>
      </c>
    </row>
    <row r="23" spans="1:9" ht="15" x14ac:dyDescent="0.25">
      <c r="A23" s="17" t="s">
        <v>235</v>
      </c>
      <c r="B23" s="19" t="s">
        <v>247</v>
      </c>
      <c r="C23" s="19" t="s">
        <v>248</v>
      </c>
      <c r="D23" s="19" t="s">
        <v>249</v>
      </c>
    </row>
    <row r="24" spans="1:9" ht="15" x14ac:dyDescent="0.25">
      <c r="A24" s="17" t="s">
        <v>236</v>
      </c>
      <c r="B24" s="19" t="s">
        <v>250</v>
      </c>
      <c r="C24" s="20" t="s">
        <v>251</v>
      </c>
      <c r="D24" s="20" t="s">
        <v>252</v>
      </c>
    </row>
    <row r="25" spans="1:9" ht="15" x14ac:dyDescent="0.25">
      <c r="A25" s="17" t="s">
        <v>237</v>
      </c>
      <c r="B25" s="19" t="s">
        <v>250</v>
      </c>
      <c r="C25" s="20" t="s">
        <v>251</v>
      </c>
      <c r="D25" s="20" t="s">
        <v>252</v>
      </c>
      <c r="I25" t="s">
        <v>215</v>
      </c>
    </row>
    <row r="26" spans="1:9" ht="15" x14ac:dyDescent="0.25">
      <c r="A26" s="17" t="s">
        <v>238</v>
      </c>
      <c r="B26" s="19" t="s">
        <v>250</v>
      </c>
      <c r="C26" s="20" t="s">
        <v>251</v>
      </c>
      <c r="D26" s="20" t="s">
        <v>252</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77"/>
  <sheetViews>
    <sheetView topLeftCell="A49" workbookViewId="0">
      <selection activeCell="B78" sqref="B78:D78"/>
    </sheetView>
  </sheetViews>
  <sheetFormatPr defaultRowHeight="14.65" customHeight="1" x14ac:dyDescent="0.25"/>
  <cols>
    <col min="2" max="2" width="48.42578125" bestFit="1" customWidth="1"/>
    <col min="3" max="3" width="48.42578125" customWidth="1"/>
  </cols>
  <sheetData>
    <row r="1" spans="2:4" ht="14.65" customHeight="1" x14ac:dyDescent="0.25">
      <c r="C1" s="15"/>
    </row>
    <row r="2" spans="2:4" ht="14.65" customHeight="1" x14ac:dyDescent="0.25">
      <c r="B2" s="23" t="s">
        <v>217</v>
      </c>
      <c r="C2" s="23" t="s">
        <v>303</v>
      </c>
      <c r="D2" s="24" t="s">
        <v>301</v>
      </c>
    </row>
    <row r="3" spans="2:4" ht="14.65" customHeight="1" x14ac:dyDescent="0.25">
      <c r="B3" s="17" t="s">
        <v>219</v>
      </c>
      <c r="C3" s="17" t="s">
        <v>304</v>
      </c>
      <c r="D3" s="19" t="s">
        <v>243</v>
      </c>
    </row>
    <row r="4" spans="2:4" ht="14.65" customHeight="1" x14ac:dyDescent="0.25">
      <c r="B4" s="17" t="s">
        <v>220</v>
      </c>
      <c r="C4" s="17" t="s">
        <v>305</v>
      </c>
      <c r="D4" s="19" t="s">
        <v>243</v>
      </c>
    </row>
    <row r="5" spans="2:4" ht="14.65" customHeight="1" x14ac:dyDescent="0.25">
      <c r="B5" s="17" t="s">
        <v>221</v>
      </c>
      <c r="C5" s="17" t="s">
        <v>306</v>
      </c>
      <c r="D5" s="19" t="s">
        <v>243</v>
      </c>
    </row>
    <row r="6" spans="2:4" ht="14.65" customHeight="1" x14ac:dyDescent="0.25">
      <c r="B6" s="17" t="s">
        <v>222</v>
      </c>
      <c r="C6" s="17" t="s">
        <v>307</v>
      </c>
      <c r="D6" s="19" t="s">
        <v>245</v>
      </c>
    </row>
    <row r="7" spans="2:4" ht="14.65" customHeight="1" x14ac:dyDescent="0.25">
      <c r="B7" s="17" t="s">
        <v>223</v>
      </c>
      <c r="C7" s="17" t="s">
        <v>308</v>
      </c>
      <c r="D7" s="19" t="s">
        <v>245</v>
      </c>
    </row>
    <row r="8" spans="2:4" ht="14.65" customHeight="1" x14ac:dyDescent="0.25">
      <c r="B8" s="17" t="s">
        <v>224</v>
      </c>
      <c r="C8" s="17" t="s">
        <v>309</v>
      </c>
      <c r="D8" s="19" t="s">
        <v>245</v>
      </c>
    </row>
    <row r="9" spans="2:4" ht="14.65" customHeight="1" x14ac:dyDescent="0.25">
      <c r="B9" s="22" t="s">
        <v>225</v>
      </c>
      <c r="C9" s="17" t="s">
        <v>310</v>
      </c>
      <c r="D9" s="19" t="s">
        <v>245</v>
      </c>
    </row>
    <row r="10" spans="2:4" ht="14.65" customHeight="1" x14ac:dyDescent="0.25">
      <c r="B10" s="22" t="s">
        <v>226</v>
      </c>
      <c r="C10" s="17" t="s">
        <v>311</v>
      </c>
      <c r="D10" s="19" t="s">
        <v>245</v>
      </c>
    </row>
    <row r="11" spans="2:4" ht="14.65" customHeight="1" x14ac:dyDescent="0.25">
      <c r="B11" s="22" t="s">
        <v>227</v>
      </c>
      <c r="C11" s="17" t="s">
        <v>312</v>
      </c>
      <c r="D11" s="19" t="s">
        <v>245</v>
      </c>
    </row>
    <row r="12" spans="2:4" ht="14.65" customHeight="1" x14ac:dyDescent="0.25">
      <c r="B12" s="22" t="s">
        <v>228</v>
      </c>
      <c r="C12" s="17" t="s">
        <v>313</v>
      </c>
      <c r="D12" s="19" t="s">
        <v>245</v>
      </c>
    </row>
    <row r="13" spans="2:4" ht="14.65" customHeight="1" x14ac:dyDescent="0.25">
      <c r="B13" s="22" t="s">
        <v>229</v>
      </c>
      <c r="C13" s="17" t="s">
        <v>314</v>
      </c>
      <c r="D13" s="19" t="s">
        <v>245</v>
      </c>
    </row>
    <row r="14" spans="2:4" ht="14.65" customHeight="1" x14ac:dyDescent="0.25">
      <c r="B14" s="22" t="s">
        <v>230</v>
      </c>
      <c r="C14" s="17" t="s">
        <v>315</v>
      </c>
      <c r="D14" s="19" t="s">
        <v>243</v>
      </c>
    </row>
    <row r="15" spans="2:4" ht="14.65" customHeight="1" x14ac:dyDescent="0.25">
      <c r="B15" s="22" t="s">
        <v>231</v>
      </c>
      <c r="C15" s="17" t="s">
        <v>316</v>
      </c>
      <c r="D15" s="19" t="s">
        <v>243</v>
      </c>
    </row>
    <row r="16" spans="2:4" ht="14.65" customHeight="1" x14ac:dyDescent="0.25">
      <c r="B16" s="22" t="s">
        <v>195</v>
      </c>
      <c r="C16" s="17" t="s">
        <v>317</v>
      </c>
      <c r="D16" s="19" t="s">
        <v>243</v>
      </c>
    </row>
    <row r="17" spans="2:4" ht="14.65" customHeight="1" x14ac:dyDescent="0.25">
      <c r="B17" s="22" t="s">
        <v>196</v>
      </c>
      <c r="C17" s="17" t="s">
        <v>318</v>
      </c>
      <c r="D17" s="19" t="s">
        <v>243</v>
      </c>
    </row>
    <row r="18" spans="2:4" ht="14.65" customHeight="1" x14ac:dyDescent="0.25">
      <c r="B18" s="22" t="s">
        <v>197</v>
      </c>
      <c r="C18" s="17" t="s">
        <v>319</v>
      </c>
      <c r="D18" s="19" t="s">
        <v>243</v>
      </c>
    </row>
    <row r="19" spans="2:4" ht="14.65" customHeight="1" x14ac:dyDescent="0.25">
      <c r="B19" s="22" t="s">
        <v>232</v>
      </c>
      <c r="C19" s="17" t="s">
        <v>320</v>
      </c>
      <c r="D19" s="19" t="s">
        <v>243</v>
      </c>
    </row>
    <row r="20" spans="2:4" ht="14.65" customHeight="1" x14ac:dyDescent="0.25">
      <c r="B20" s="22" t="s">
        <v>233</v>
      </c>
      <c r="C20" s="17" t="s">
        <v>321</v>
      </c>
      <c r="D20" s="19" t="s">
        <v>243</v>
      </c>
    </row>
    <row r="21" spans="2:4" ht="14.65" customHeight="1" x14ac:dyDescent="0.25">
      <c r="B21" s="22" t="s">
        <v>234</v>
      </c>
      <c r="C21" s="17" t="s">
        <v>322</v>
      </c>
      <c r="D21" s="18" t="s">
        <v>240</v>
      </c>
    </row>
    <row r="22" spans="2:4" ht="15" x14ac:dyDescent="0.25">
      <c r="B22" s="22" t="s">
        <v>300</v>
      </c>
      <c r="C22" s="17" t="s">
        <v>323</v>
      </c>
      <c r="D22" s="18" t="s">
        <v>240</v>
      </c>
    </row>
    <row r="23" spans="2:4" ht="15" x14ac:dyDescent="0.25">
      <c r="B23" s="22" t="s">
        <v>198</v>
      </c>
      <c r="C23" s="17" t="s">
        <v>324</v>
      </c>
      <c r="D23" s="19" t="s">
        <v>247</v>
      </c>
    </row>
    <row r="24" spans="2:4" ht="15" x14ac:dyDescent="0.25">
      <c r="B24" s="22" t="s">
        <v>235</v>
      </c>
      <c r="C24" s="17" t="s">
        <v>325</v>
      </c>
      <c r="D24" s="19" t="s">
        <v>247</v>
      </c>
    </row>
    <row r="25" spans="2:4" ht="15" x14ac:dyDescent="0.25">
      <c r="B25" s="22" t="s">
        <v>236</v>
      </c>
      <c r="C25" s="17" t="s">
        <v>326</v>
      </c>
      <c r="D25" s="19" t="s">
        <v>250</v>
      </c>
    </row>
    <row r="26" spans="2:4" ht="15" x14ac:dyDescent="0.25">
      <c r="B26" s="22" t="s">
        <v>237</v>
      </c>
      <c r="C26" s="17" t="s">
        <v>327</v>
      </c>
      <c r="D26" s="19" t="s">
        <v>250</v>
      </c>
    </row>
    <row r="27" spans="2:4" ht="15" x14ac:dyDescent="0.25">
      <c r="B27" s="22" t="s">
        <v>238</v>
      </c>
      <c r="C27" s="17" t="s">
        <v>328</v>
      </c>
      <c r="D27" s="19" t="s">
        <v>250</v>
      </c>
    </row>
    <row r="28" spans="2:4" ht="15" x14ac:dyDescent="0.25">
      <c r="B28" s="17" t="s">
        <v>219</v>
      </c>
      <c r="C28" s="17" t="s">
        <v>329</v>
      </c>
      <c r="D28" s="19" t="s">
        <v>244</v>
      </c>
    </row>
    <row r="29" spans="2:4" ht="15" x14ac:dyDescent="0.25">
      <c r="B29" s="17" t="s">
        <v>220</v>
      </c>
      <c r="C29" s="17" t="s">
        <v>330</v>
      </c>
      <c r="D29" s="19" t="s">
        <v>244</v>
      </c>
    </row>
    <row r="30" spans="2:4" ht="15" x14ac:dyDescent="0.25">
      <c r="B30" s="17" t="s">
        <v>221</v>
      </c>
      <c r="C30" s="17" t="s">
        <v>331</v>
      </c>
      <c r="D30" s="19" t="s">
        <v>244</v>
      </c>
    </row>
    <row r="31" spans="2:4" ht="15" x14ac:dyDescent="0.25">
      <c r="B31" s="17" t="s">
        <v>222</v>
      </c>
      <c r="C31" s="17" t="s">
        <v>332</v>
      </c>
      <c r="D31" s="19" t="s">
        <v>246</v>
      </c>
    </row>
    <row r="32" spans="2:4" ht="15" x14ac:dyDescent="0.25">
      <c r="B32" s="17" t="s">
        <v>223</v>
      </c>
      <c r="C32" s="17" t="s">
        <v>333</v>
      </c>
      <c r="D32" s="19" t="s">
        <v>246</v>
      </c>
    </row>
    <row r="33" spans="2:4" ht="15" x14ac:dyDescent="0.25">
      <c r="B33" s="17" t="s">
        <v>224</v>
      </c>
      <c r="C33" s="17" t="s">
        <v>334</v>
      </c>
      <c r="D33" s="19" t="s">
        <v>246</v>
      </c>
    </row>
    <row r="34" spans="2:4" ht="15" x14ac:dyDescent="0.25">
      <c r="B34" s="22" t="s">
        <v>225</v>
      </c>
      <c r="C34" s="17" t="s">
        <v>335</v>
      </c>
      <c r="D34" s="19" t="s">
        <v>246</v>
      </c>
    </row>
    <row r="35" spans="2:4" ht="15" x14ac:dyDescent="0.25">
      <c r="B35" s="22" t="s">
        <v>226</v>
      </c>
      <c r="C35" s="17" t="s">
        <v>336</v>
      </c>
      <c r="D35" s="19" t="s">
        <v>246</v>
      </c>
    </row>
    <row r="36" spans="2:4" ht="15" x14ac:dyDescent="0.25">
      <c r="B36" s="17" t="s">
        <v>227</v>
      </c>
      <c r="C36" s="17" t="s">
        <v>337</v>
      </c>
      <c r="D36" s="19" t="s">
        <v>246</v>
      </c>
    </row>
    <row r="37" spans="2:4" ht="15" x14ac:dyDescent="0.25">
      <c r="B37" s="17" t="s">
        <v>228</v>
      </c>
      <c r="C37" s="17" t="s">
        <v>338</v>
      </c>
      <c r="D37" s="19" t="s">
        <v>246</v>
      </c>
    </row>
    <row r="38" spans="2:4" ht="15" x14ac:dyDescent="0.25">
      <c r="B38" s="17" t="s">
        <v>229</v>
      </c>
      <c r="C38" s="17" t="s">
        <v>339</v>
      </c>
      <c r="D38" s="19" t="s">
        <v>246</v>
      </c>
    </row>
    <row r="39" spans="2:4" ht="15" x14ac:dyDescent="0.25">
      <c r="B39" s="17" t="s">
        <v>230</v>
      </c>
      <c r="C39" s="17" t="s">
        <v>340</v>
      </c>
      <c r="D39" s="19" t="s">
        <v>244</v>
      </c>
    </row>
    <row r="40" spans="2:4" ht="15" x14ac:dyDescent="0.25">
      <c r="B40" s="17" t="s">
        <v>231</v>
      </c>
      <c r="C40" s="17" t="s">
        <v>341</v>
      </c>
      <c r="D40" s="19" t="s">
        <v>244</v>
      </c>
    </row>
    <row r="41" spans="2:4" ht="15" x14ac:dyDescent="0.25">
      <c r="B41" s="17" t="s">
        <v>195</v>
      </c>
      <c r="C41" s="17" t="s">
        <v>342</v>
      </c>
      <c r="D41" s="19" t="s">
        <v>244</v>
      </c>
    </row>
    <row r="42" spans="2:4" ht="15" x14ac:dyDescent="0.25">
      <c r="B42" s="17" t="s">
        <v>196</v>
      </c>
      <c r="C42" s="17" t="s">
        <v>343</v>
      </c>
      <c r="D42" s="19" t="s">
        <v>244</v>
      </c>
    </row>
    <row r="43" spans="2:4" ht="15" x14ac:dyDescent="0.25">
      <c r="B43" s="17" t="s">
        <v>197</v>
      </c>
      <c r="C43" s="17" t="s">
        <v>344</v>
      </c>
      <c r="D43" s="19" t="s">
        <v>244</v>
      </c>
    </row>
    <row r="44" spans="2:4" ht="15" x14ac:dyDescent="0.25">
      <c r="B44" s="17" t="s">
        <v>232</v>
      </c>
      <c r="C44" s="17" t="s">
        <v>345</v>
      </c>
      <c r="D44" s="19" t="s">
        <v>244</v>
      </c>
    </row>
    <row r="45" spans="2:4" ht="15" x14ac:dyDescent="0.25">
      <c r="B45" s="17" t="s">
        <v>233</v>
      </c>
      <c r="C45" s="17" t="s">
        <v>346</v>
      </c>
      <c r="D45" s="19" t="s">
        <v>244</v>
      </c>
    </row>
    <row r="46" spans="2:4" ht="15" x14ac:dyDescent="0.25">
      <c r="B46" s="17" t="s">
        <v>234</v>
      </c>
      <c r="C46" s="17" t="s">
        <v>347</v>
      </c>
      <c r="D46" s="18" t="s">
        <v>241</v>
      </c>
    </row>
    <row r="47" spans="2:4" ht="15" x14ac:dyDescent="0.25">
      <c r="B47" s="21" t="s">
        <v>300</v>
      </c>
      <c r="C47" s="17" t="s">
        <v>348</v>
      </c>
      <c r="D47" s="18" t="s">
        <v>241</v>
      </c>
    </row>
    <row r="48" spans="2:4" ht="15" x14ac:dyDescent="0.25">
      <c r="B48" s="17" t="s">
        <v>198</v>
      </c>
      <c r="C48" s="17" t="s">
        <v>349</v>
      </c>
      <c r="D48" s="19" t="s">
        <v>248</v>
      </c>
    </row>
    <row r="49" spans="2:4" ht="15" x14ac:dyDescent="0.25">
      <c r="B49" s="17" t="s">
        <v>235</v>
      </c>
      <c r="C49" s="17" t="s">
        <v>350</v>
      </c>
      <c r="D49" s="19" t="s">
        <v>248</v>
      </c>
    </row>
    <row r="50" spans="2:4" ht="15" x14ac:dyDescent="0.25">
      <c r="B50" s="17" t="s">
        <v>236</v>
      </c>
      <c r="C50" s="17" t="s">
        <v>351</v>
      </c>
      <c r="D50" s="20" t="s">
        <v>251</v>
      </c>
    </row>
    <row r="51" spans="2:4" ht="15" x14ac:dyDescent="0.25">
      <c r="B51" s="17" t="s">
        <v>237</v>
      </c>
      <c r="C51" s="17" t="s">
        <v>352</v>
      </c>
      <c r="D51" s="20" t="s">
        <v>251</v>
      </c>
    </row>
    <row r="52" spans="2:4" ht="15" x14ac:dyDescent="0.25">
      <c r="B52" s="17" t="s">
        <v>238</v>
      </c>
      <c r="C52" s="17" t="s">
        <v>353</v>
      </c>
      <c r="D52" s="20" t="s">
        <v>251</v>
      </c>
    </row>
    <row r="53" spans="2:4" ht="15" x14ac:dyDescent="0.25">
      <c r="B53" s="17" t="s">
        <v>219</v>
      </c>
      <c r="C53" s="17" t="s">
        <v>354</v>
      </c>
      <c r="D53" s="19" t="s">
        <v>218</v>
      </c>
    </row>
    <row r="54" spans="2:4" ht="15" x14ac:dyDescent="0.25">
      <c r="B54" s="17" t="s">
        <v>220</v>
      </c>
      <c r="C54" s="17" t="s">
        <v>355</v>
      </c>
      <c r="D54" s="19" t="s">
        <v>218</v>
      </c>
    </row>
    <row r="55" spans="2:4" ht="15" x14ac:dyDescent="0.25">
      <c r="B55" s="17" t="s">
        <v>221</v>
      </c>
      <c r="C55" s="17" t="s">
        <v>356</v>
      </c>
      <c r="D55" s="19" t="s">
        <v>218</v>
      </c>
    </row>
    <row r="56" spans="2:4" ht="15" x14ac:dyDescent="0.25">
      <c r="B56" s="17" t="s">
        <v>222</v>
      </c>
      <c r="C56" s="17" t="s">
        <v>357</v>
      </c>
      <c r="D56" s="19" t="s">
        <v>218</v>
      </c>
    </row>
    <row r="57" spans="2:4" ht="15" x14ac:dyDescent="0.25">
      <c r="B57" s="17" t="s">
        <v>223</v>
      </c>
      <c r="C57" s="17" t="s">
        <v>358</v>
      </c>
      <c r="D57" s="19" t="s">
        <v>218</v>
      </c>
    </row>
    <row r="58" spans="2:4" ht="15" x14ac:dyDescent="0.25">
      <c r="B58" s="17" t="s">
        <v>224</v>
      </c>
      <c r="C58" s="17" t="s">
        <v>359</v>
      </c>
      <c r="D58" s="19" t="s">
        <v>218</v>
      </c>
    </row>
    <row r="59" spans="2:4" ht="15" x14ac:dyDescent="0.25">
      <c r="B59" s="22" t="s">
        <v>225</v>
      </c>
      <c r="C59" s="17" t="s">
        <v>360</v>
      </c>
      <c r="D59" s="19" t="s">
        <v>218</v>
      </c>
    </row>
    <row r="60" spans="2:4" ht="15" x14ac:dyDescent="0.25">
      <c r="B60" s="17" t="s">
        <v>226</v>
      </c>
      <c r="C60" s="17" t="s">
        <v>361</v>
      </c>
      <c r="D60" s="19" t="s">
        <v>218</v>
      </c>
    </row>
    <row r="61" spans="2:4" ht="15" x14ac:dyDescent="0.25">
      <c r="B61" s="17" t="s">
        <v>227</v>
      </c>
      <c r="C61" s="17" t="s">
        <v>362</v>
      </c>
      <c r="D61" s="19" t="s">
        <v>218</v>
      </c>
    </row>
    <row r="62" spans="2:4" ht="15" x14ac:dyDescent="0.25">
      <c r="B62" s="17" t="s">
        <v>228</v>
      </c>
      <c r="C62" s="17" t="s">
        <v>363</v>
      </c>
      <c r="D62" s="19" t="s">
        <v>218</v>
      </c>
    </row>
    <row r="63" spans="2:4" ht="15" x14ac:dyDescent="0.25">
      <c r="B63" s="17" t="s">
        <v>229</v>
      </c>
      <c r="C63" s="17" t="s">
        <v>364</v>
      </c>
      <c r="D63" s="19" t="s">
        <v>218</v>
      </c>
    </row>
    <row r="64" spans="2:4" ht="15" x14ac:dyDescent="0.25">
      <c r="B64" s="17" t="s">
        <v>230</v>
      </c>
      <c r="C64" s="17" t="s">
        <v>365</v>
      </c>
      <c r="D64" s="20" t="s">
        <v>218</v>
      </c>
    </row>
    <row r="65" spans="2:4" ht="15" x14ac:dyDescent="0.25">
      <c r="B65" s="17" t="s">
        <v>231</v>
      </c>
      <c r="C65" s="17" t="s">
        <v>366</v>
      </c>
      <c r="D65" s="20" t="s">
        <v>218</v>
      </c>
    </row>
    <row r="66" spans="2:4" ht="15" x14ac:dyDescent="0.25">
      <c r="B66" s="17" t="s">
        <v>195</v>
      </c>
      <c r="C66" s="17" t="s">
        <v>367</v>
      </c>
      <c r="D66" s="20" t="s">
        <v>218</v>
      </c>
    </row>
    <row r="67" spans="2:4" ht="15" x14ac:dyDescent="0.25">
      <c r="B67" s="17" t="s">
        <v>196</v>
      </c>
      <c r="C67" s="17" t="s">
        <v>368</v>
      </c>
      <c r="D67" s="20" t="s">
        <v>218</v>
      </c>
    </row>
    <row r="68" spans="2:4" ht="15" x14ac:dyDescent="0.25">
      <c r="B68" s="17" t="s">
        <v>197</v>
      </c>
      <c r="C68" s="17" t="s">
        <v>369</v>
      </c>
      <c r="D68" s="20" t="s">
        <v>218</v>
      </c>
    </row>
    <row r="69" spans="2:4" ht="15" x14ac:dyDescent="0.25">
      <c r="B69" s="17" t="s">
        <v>232</v>
      </c>
      <c r="C69" s="17" t="s">
        <v>370</v>
      </c>
      <c r="D69" s="20" t="s">
        <v>218</v>
      </c>
    </row>
    <row r="70" spans="2:4" ht="15" x14ac:dyDescent="0.25">
      <c r="B70" s="17" t="s">
        <v>233</v>
      </c>
      <c r="C70" s="17" t="s">
        <v>371</v>
      </c>
      <c r="D70" s="20" t="s">
        <v>218</v>
      </c>
    </row>
    <row r="71" spans="2:4" ht="15" x14ac:dyDescent="0.25">
      <c r="B71" s="17" t="s">
        <v>234</v>
      </c>
      <c r="C71" s="17" t="s">
        <v>372</v>
      </c>
      <c r="D71" s="18" t="s">
        <v>242</v>
      </c>
    </row>
    <row r="72" spans="2:4" ht="15" x14ac:dyDescent="0.25">
      <c r="B72" s="21" t="s">
        <v>300</v>
      </c>
      <c r="C72" s="17" t="s">
        <v>373</v>
      </c>
      <c r="D72" s="18" t="s">
        <v>242</v>
      </c>
    </row>
    <row r="73" spans="2:4" ht="15" x14ac:dyDescent="0.25">
      <c r="B73" s="17" t="s">
        <v>198</v>
      </c>
      <c r="C73" s="17" t="s">
        <v>374</v>
      </c>
      <c r="D73" s="19" t="s">
        <v>249</v>
      </c>
    </row>
    <row r="74" spans="2:4" ht="15" x14ac:dyDescent="0.25">
      <c r="B74" s="17" t="s">
        <v>235</v>
      </c>
      <c r="C74" s="17" t="s">
        <v>375</v>
      </c>
      <c r="D74" s="19" t="s">
        <v>249</v>
      </c>
    </row>
    <row r="75" spans="2:4" ht="15" x14ac:dyDescent="0.25">
      <c r="B75" s="17" t="s">
        <v>236</v>
      </c>
      <c r="C75" s="17" t="s">
        <v>376</v>
      </c>
      <c r="D75" s="20" t="s">
        <v>252</v>
      </c>
    </row>
    <row r="76" spans="2:4" ht="15" x14ac:dyDescent="0.25">
      <c r="B76" s="17" t="s">
        <v>237</v>
      </c>
      <c r="C76" s="17" t="s">
        <v>377</v>
      </c>
      <c r="D76" s="20" t="s">
        <v>252</v>
      </c>
    </row>
    <row r="77" spans="2:4" ht="15" x14ac:dyDescent="0.25">
      <c r="B77" s="17" t="s">
        <v>238</v>
      </c>
      <c r="C77" s="17" t="s">
        <v>378</v>
      </c>
      <c r="D77" s="20"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9"/>
  <sheetViews>
    <sheetView workbookViewId="0">
      <pane ySplit="3" topLeftCell="A184" activePane="bottomLeft" state="frozen"/>
      <selection activeCell="C17" sqref="C17:C18"/>
      <selection pane="bottomLeft" activeCell="C191" sqref="C191"/>
    </sheetView>
  </sheetViews>
  <sheetFormatPr defaultColWidth="8.7109375" defaultRowHeight="14.65" customHeight="1" x14ac:dyDescent="0.25"/>
  <cols>
    <col min="1" max="1" width="75.85546875" customWidth="1"/>
    <col min="2" max="2" width="12.7109375" customWidth="1"/>
    <col min="3" max="3" width="13.7109375" customWidth="1"/>
    <col min="4" max="4" width="19.7109375" customWidth="1"/>
    <col min="5" max="5" width="20.7109375" customWidth="1"/>
  </cols>
  <sheetData>
    <row r="1" spans="1:5" ht="15" x14ac:dyDescent="0.25">
      <c r="A1" s="11" t="s">
        <v>178</v>
      </c>
      <c r="B1" s="8"/>
      <c r="C1" s="9"/>
      <c r="D1" s="10"/>
      <c r="E1" s="10"/>
    </row>
    <row r="2" spans="1:5" ht="15.75" thickBot="1" x14ac:dyDescent="0.3">
      <c r="A2" s="11"/>
      <c r="B2" s="8"/>
      <c r="C2" s="9"/>
      <c r="D2" s="10"/>
      <c r="E2" s="10"/>
    </row>
    <row r="3" spans="1:5" ht="16.5" thickTop="1" thickBot="1" x14ac:dyDescent="0.3">
      <c r="A3" s="6" t="s">
        <v>162</v>
      </c>
      <c r="B3" s="4" t="s">
        <v>167</v>
      </c>
      <c r="C3" s="2" t="s">
        <v>0</v>
      </c>
      <c r="D3" s="143" t="s">
        <v>741</v>
      </c>
      <c r="E3" s="144" t="s">
        <v>742</v>
      </c>
    </row>
    <row r="4" spans="1:5" s="15" customFormat="1" ht="15" x14ac:dyDescent="0.25">
      <c r="A4" s="7" t="s">
        <v>94</v>
      </c>
      <c r="B4" s="125" t="s">
        <v>168</v>
      </c>
      <c r="C4" s="3" t="s">
        <v>1</v>
      </c>
      <c r="D4" s="124"/>
      <c r="E4" s="132"/>
    </row>
    <row r="5" spans="1:5" s="15" customFormat="1" ht="15" x14ac:dyDescent="0.25">
      <c r="A5" s="7" t="s">
        <v>95</v>
      </c>
      <c r="B5" s="125" t="s">
        <v>168</v>
      </c>
      <c r="C5" s="3" t="s">
        <v>2</v>
      </c>
      <c r="D5" s="124"/>
      <c r="E5" s="133"/>
    </row>
    <row r="6" spans="1:5" s="15" customFormat="1" ht="15" x14ac:dyDescent="0.25">
      <c r="A6" s="7" t="s">
        <v>96</v>
      </c>
      <c r="B6" s="125" t="s">
        <v>168</v>
      </c>
      <c r="C6" s="3" t="s">
        <v>3</v>
      </c>
      <c r="D6" s="124"/>
      <c r="E6" s="133"/>
    </row>
    <row r="7" spans="1:5" s="136" customFormat="1" ht="15" x14ac:dyDescent="0.25">
      <c r="A7" s="7" t="s">
        <v>778</v>
      </c>
      <c r="B7" s="125" t="s">
        <v>168</v>
      </c>
      <c r="C7" s="3"/>
      <c r="D7" s="124"/>
      <c r="E7" s="133"/>
    </row>
    <row r="8" spans="1:5" s="15" customFormat="1" ht="15" x14ac:dyDescent="0.25">
      <c r="A8" s="7" t="s">
        <v>97</v>
      </c>
      <c r="B8" s="5" t="s">
        <v>169</v>
      </c>
      <c r="C8" s="3" t="s">
        <v>4</v>
      </c>
      <c r="D8" s="126">
        <v>1400.51</v>
      </c>
      <c r="E8" s="134">
        <v>1400.51</v>
      </c>
    </row>
    <row r="9" spans="1:5" s="15" customFormat="1" ht="15" x14ac:dyDescent="0.25">
      <c r="A9" s="7" t="s">
        <v>98</v>
      </c>
      <c r="B9" s="5" t="s">
        <v>169</v>
      </c>
      <c r="C9" s="3" t="s">
        <v>5</v>
      </c>
      <c r="D9" s="126">
        <v>1400.51</v>
      </c>
      <c r="E9" s="134">
        <v>1400.51</v>
      </c>
    </row>
    <row r="10" spans="1:5" s="15" customFormat="1" ht="15" x14ac:dyDescent="0.25">
      <c r="A10" s="7" t="s">
        <v>99</v>
      </c>
      <c r="B10" s="5" t="s">
        <v>169</v>
      </c>
      <c r="C10" s="3" t="s">
        <v>6</v>
      </c>
      <c r="D10" s="126">
        <v>1400.51</v>
      </c>
      <c r="E10" s="134">
        <v>1400.51</v>
      </c>
    </row>
    <row r="11" spans="1:5" s="136" customFormat="1" ht="15" x14ac:dyDescent="0.25">
      <c r="A11" s="7" t="s">
        <v>779</v>
      </c>
      <c r="B11" s="5" t="s">
        <v>169</v>
      </c>
      <c r="C11" s="3"/>
      <c r="D11" s="126">
        <v>1400.51</v>
      </c>
      <c r="E11" s="134">
        <v>1400.51</v>
      </c>
    </row>
    <row r="12" spans="1:5" s="15" customFormat="1" ht="15" x14ac:dyDescent="0.25">
      <c r="A12" s="7" t="s">
        <v>100</v>
      </c>
      <c r="B12" s="5" t="s">
        <v>170</v>
      </c>
      <c r="C12" s="3" t="s">
        <v>164</v>
      </c>
      <c r="D12" s="126">
        <v>31.86</v>
      </c>
      <c r="E12" s="134">
        <v>32.29</v>
      </c>
    </row>
    <row r="13" spans="1:5" s="15" customFormat="1" ht="15" x14ac:dyDescent="0.25">
      <c r="A13" s="7" t="s">
        <v>101</v>
      </c>
      <c r="B13" s="5" t="s">
        <v>170</v>
      </c>
      <c r="C13" s="3" t="s">
        <v>165</v>
      </c>
      <c r="D13" s="126">
        <v>31.86</v>
      </c>
      <c r="E13" s="134">
        <v>32.29</v>
      </c>
    </row>
    <row r="14" spans="1:5" s="15" customFormat="1" ht="15" x14ac:dyDescent="0.25">
      <c r="A14" s="7" t="s">
        <v>102</v>
      </c>
      <c r="B14" s="5" t="s">
        <v>170</v>
      </c>
      <c r="C14" s="3" t="s">
        <v>166</v>
      </c>
      <c r="D14" s="126">
        <v>31.86</v>
      </c>
      <c r="E14" s="134">
        <v>32.29</v>
      </c>
    </row>
    <row r="15" spans="1:5" s="136" customFormat="1" ht="15" x14ac:dyDescent="0.25">
      <c r="A15" s="7" t="s">
        <v>780</v>
      </c>
      <c r="B15" s="5" t="s">
        <v>170</v>
      </c>
      <c r="C15" s="3"/>
      <c r="D15" s="126">
        <v>31.86</v>
      </c>
      <c r="E15" s="134">
        <v>32.29</v>
      </c>
    </row>
    <row r="16" spans="1:5" s="15" customFormat="1" ht="15" x14ac:dyDescent="0.25">
      <c r="A16" s="7" t="s">
        <v>103</v>
      </c>
      <c r="B16" s="5" t="s">
        <v>169</v>
      </c>
      <c r="C16" s="3" t="s">
        <v>7</v>
      </c>
      <c r="D16" s="126">
        <v>1400.51</v>
      </c>
      <c r="E16" s="134">
        <v>1400.51</v>
      </c>
    </row>
    <row r="17" spans="1:5" s="15" customFormat="1" ht="15" x14ac:dyDescent="0.25">
      <c r="A17" s="7" t="s">
        <v>104</v>
      </c>
      <c r="B17" s="5" t="s">
        <v>169</v>
      </c>
      <c r="C17" s="3" t="s">
        <v>8</v>
      </c>
      <c r="D17" s="126">
        <v>1400.51</v>
      </c>
      <c r="E17" s="134">
        <v>1400.51</v>
      </c>
    </row>
    <row r="18" spans="1:5" s="15" customFormat="1" ht="15" x14ac:dyDescent="0.25">
      <c r="A18" s="7" t="s">
        <v>105</v>
      </c>
      <c r="B18" s="5" t="s">
        <v>169</v>
      </c>
      <c r="C18" s="3" t="s">
        <v>9</v>
      </c>
      <c r="D18" s="126">
        <v>1400.51</v>
      </c>
      <c r="E18" s="134">
        <v>1400.51</v>
      </c>
    </row>
    <row r="19" spans="1:5" s="136" customFormat="1" ht="15" x14ac:dyDescent="0.25">
      <c r="A19" s="7" t="s">
        <v>781</v>
      </c>
      <c r="B19" s="5" t="s">
        <v>169</v>
      </c>
      <c r="C19" s="3"/>
      <c r="D19" s="126">
        <v>1400.51</v>
      </c>
      <c r="E19" s="134">
        <v>1400.51</v>
      </c>
    </row>
    <row r="20" spans="1:5" s="15" customFormat="1" ht="15" x14ac:dyDescent="0.25">
      <c r="A20" s="7" t="s">
        <v>106</v>
      </c>
      <c r="B20" s="5" t="s">
        <v>170</v>
      </c>
      <c r="C20" s="3" t="s">
        <v>10</v>
      </c>
      <c r="D20" s="126">
        <v>16.02</v>
      </c>
      <c r="E20" s="134">
        <v>18.27</v>
      </c>
    </row>
    <row r="21" spans="1:5" s="15" customFormat="1" ht="15" x14ac:dyDescent="0.25">
      <c r="A21" s="7" t="s">
        <v>107</v>
      </c>
      <c r="B21" s="5" t="s">
        <v>170</v>
      </c>
      <c r="C21" s="3" t="s">
        <v>11</v>
      </c>
      <c r="D21" s="126">
        <v>16.02</v>
      </c>
      <c r="E21" s="134">
        <v>18.27</v>
      </c>
    </row>
    <row r="22" spans="1:5" s="15" customFormat="1" ht="15" x14ac:dyDescent="0.25">
      <c r="A22" s="7" t="s">
        <v>108</v>
      </c>
      <c r="B22" s="5" t="s">
        <v>170</v>
      </c>
      <c r="C22" s="3" t="s">
        <v>12</v>
      </c>
      <c r="D22" s="126">
        <v>16.02</v>
      </c>
      <c r="E22" s="134">
        <v>18.27</v>
      </c>
    </row>
    <row r="23" spans="1:5" s="136" customFormat="1" ht="15" x14ac:dyDescent="0.25">
      <c r="A23" s="7" t="s">
        <v>782</v>
      </c>
      <c r="B23" s="5" t="s">
        <v>170</v>
      </c>
      <c r="C23" s="3"/>
      <c r="D23" s="126">
        <v>16.02</v>
      </c>
      <c r="E23" s="134">
        <v>18.27</v>
      </c>
    </row>
    <row r="24" spans="1:5" ht="15" x14ac:dyDescent="0.25">
      <c r="A24" s="7" t="s">
        <v>263</v>
      </c>
      <c r="B24" s="5" t="s">
        <v>170</v>
      </c>
      <c r="C24" s="3" t="s">
        <v>682</v>
      </c>
      <c r="D24" s="1">
        <v>5.99</v>
      </c>
      <c r="E24" s="1">
        <v>7.92</v>
      </c>
    </row>
    <row r="25" spans="1:5" ht="15" x14ac:dyDescent="0.25">
      <c r="A25" s="7" t="s">
        <v>264</v>
      </c>
      <c r="B25" s="5" t="s">
        <v>170</v>
      </c>
      <c r="C25" s="3" t="s">
        <v>683</v>
      </c>
      <c r="D25" s="1">
        <v>5.99</v>
      </c>
      <c r="E25" s="1">
        <v>7.92</v>
      </c>
    </row>
    <row r="26" spans="1:5" s="136" customFormat="1" ht="15" x14ac:dyDescent="0.25">
      <c r="A26" s="7" t="s">
        <v>783</v>
      </c>
      <c r="B26" s="5" t="s">
        <v>170</v>
      </c>
      <c r="C26" s="3"/>
      <c r="D26" s="1">
        <v>5.99</v>
      </c>
      <c r="E26" s="1">
        <v>7.92</v>
      </c>
    </row>
    <row r="27" spans="1:5" ht="15" x14ac:dyDescent="0.25">
      <c r="A27" s="7" t="s">
        <v>265</v>
      </c>
      <c r="B27" s="5" t="s">
        <v>170</v>
      </c>
      <c r="C27" s="3" t="s">
        <v>684</v>
      </c>
      <c r="D27" s="1">
        <v>4.83</v>
      </c>
      <c r="E27" s="1">
        <v>5.4</v>
      </c>
    </row>
    <row r="28" spans="1:5" ht="15" x14ac:dyDescent="0.25">
      <c r="A28" s="7" t="s">
        <v>266</v>
      </c>
      <c r="B28" s="5" t="s">
        <v>170</v>
      </c>
      <c r="C28" s="3" t="s">
        <v>685</v>
      </c>
      <c r="D28" s="1">
        <v>4.83</v>
      </c>
      <c r="E28" s="1">
        <v>5.4</v>
      </c>
    </row>
    <row r="29" spans="1:5" s="136" customFormat="1" ht="15" x14ac:dyDescent="0.25">
      <c r="A29" s="7" t="s">
        <v>784</v>
      </c>
      <c r="B29" s="5" t="s">
        <v>170</v>
      </c>
      <c r="C29" s="3"/>
      <c r="D29" s="1">
        <v>4.83</v>
      </c>
      <c r="E29" s="1">
        <v>5.4</v>
      </c>
    </row>
    <row r="30" spans="1:5" ht="15" x14ac:dyDescent="0.25">
      <c r="A30" s="7" t="s">
        <v>267</v>
      </c>
      <c r="B30" s="5" t="s">
        <v>170</v>
      </c>
      <c r="C30" s="3" t="s">
        <v>686</v>
      </c>
      <c r="D30" s="1">
        <v>5.0599999999999996</v>
      </c>
      <c r="E30" s="1">
        <v>6.57</v>
      </c>
    </row>
    <row r="31" spans="1:5" ht="15" x14ac:dyDescent="0.25">
      <c r="A31" s="7" t="s">
        <v>268</v>
      </c>
      <c r="B31" s="5" t="s">
        <v>170</v>
      </c>
      <c r="C31" s="3" t="s">
        <v>738</v>
      </c>
      <c r="D31" s="1">
        <v>5.0599999999999996</v>
      </c>
      <c r="E31" s="1">
        <v>6.57</v>
      </c>
    </row>
    <row r="32" spans="1:5" s="136" customFormat="1" ht="15" x14ac:dyDescent="0.25">
      <c r="A32" s="7" t="s">
        <v>785</v>
      </c>
      <c r="B32" s="5" t="s">
        <v>170</v>
      </c>
      <c r="C32" s="3"/>
      <c r="D32" s="1">
        <v>5.0599999999999996</v>
      </c>
      <c r="E32" s="1">
        <v>6.57</v>
      </c>
    </row>
    <row r="33" spans="1:5" ht="15" x14ac:dyDescent="0.25">
      <c r="A33" s="7" t="s">
        <v>259</v>
      </c>
      <c r="B33" s="5" t="s">
        <v>170</v>
      </c>
      <c r="C33" s="3" t="s">
        <v>933</v>
      </c>
      <c r="D33" s="1">
        <v>14.1</v>
      </c>
      <c r="E33" s="1">
        <v>15.36</v>
      </c>
    </row>
    <row r="34" spans="1:5" ht="15" x14ac:dyDescent="0.25">
      <c r="A34" s="7" t="s">
        <v>260</v>
      </c>
      <c r="B34" s="5" t="s">
        <v>170</v>
      </c>
      <c r="C34" s="3" t="s">
        <v>934</v>
      </c>
      <c r="D34" s="1">
        <v>14.1</v>
      </c>
      <c r="E34" s="1">
        <v>15.36</v>
      </c>
    </row>
    <row r="35" spans="1:5" s="136" customFormat="1" ht="15" x14ac:dyDescent="0.25">
      <c r="A35" s="7" t="s">
        <v>786</v>
      </c>
      <c r="B35" s="5" t="s">
        <v>170</v>
      </c>
      <c r="C35" s="3"/>
      <c r="D35" s="1">
        <v>14.1</v>
      </c>
      <c r="E35" s="1">
        <v>15.36</v>
      </c>
    </row>
    <row r="36" spans="1:5" ht="15" x14ac:dyDescent="0.25">
      <c r="A36" s="7" t="s">
        <v>261</v>
      </c>
      <c r="B36" s="5" t="s">
        <v>170</v>
      </c>
      <c r="C36" s="3" t="s">
        <v>935</v>
      </c>
      <c r="D36" s="1">
        <v>21.62</v>
      </c>
      <c r="E36" s="1">
        <v>24.18</v>
      </c>
    </row>
    <row r="37" spans="1:5" ht="15" x14ac:dyDescent="0.25">
      <c r="A37" s="7" t="s">
        <v>262</v>
      </c>
      <c r="B37" s="5" t="s">
        <v>170</v>
      </c>
      <c r="C37" s="3" t="s">
        <v>936</v>
      </c>
      <c r="D37" s="1">
        <v>21.62</v>
      </c>
      <c r="E37" s="1">
        <v>24.18</v>
      </c>
    </row>
    <row r="38" spans="1:5" s="136" customFormat="1" ht="15" x14ac:dyDescent="0.25">
      <c r="A38" s="7" t="s">
        <v>787</v>
      </c>
      <c r="B38" s="5" t="s">
        <v>170</v>
      </c>
      <c r="C38" s="3"/>
      <c r="D38" s="1">
        <v>21.62</v>
      </c>
      <c r="E38" s="1">
        <v>24.18</v>
      </c>
    </row>
    <row r="39" spans="1:5" ht="15" x14ac:dyDescent="0.25">
      <c r="A39" s="7" t="s">
        <v>269</v>
      </c>
      <c r="B39" s="5" t="s">
        <v>170</v>
      </c>
      <c r="C39" s="3" t="s">
        <v>937</v>
      </c>
      <c r="D39" s="1">
        <v>7.82</v>
      </c>
      <c r="E39" s="1">
        <v>10.07</v>
      </c>
    </row>
    <row r="40" spans="1:5" ht="13.5" customHeight="1" x14ac:dyDescent="0.25">
      <c r="A40" s="7" t="s">
        <v>270</v>
      </c>
      <c r="B40" s="5" t="s">
        <v>170</v>
      </c>
      <c r="C40" s="3" t="s">
        <v>938</v>
      </c>
      <c r="D40" s="1">
        <v>7.82</v>
      </c>
      <c r="E40" s="1">
        <v>10.07</v>
      </c>
    </row>
    <row r="41" spans="1:5" s="136" customFormat="1" ht="13.5" customHeight="1" x14ac:dyDescent="0.25">
      <c r="A41" s="7" t="s">
        <v>788</v>
      </c>
      <c r="B41" s="5" t="s">
        <v>170</v>
      </c>
      <c r="C41" s="3"/>
      <c r="D41" s="1">
        <v>7.82</v>
      </c>
      <c r="E41" s="1">
        <v>10.07</v>
      </c>
    </row>
    <row r="42" spans="1:5" s="15" customFormat="1" ht="13.5" customHeight="1" x14ac:dyDescent="0.25">
      <c r="A42" s="131" t="s">
        <v>905</v>
      </c>
      <c r="B42" s="5" t="s">
        <v>172</v>
      </c>
      <c r="C42" s="3" t="s">
        <v>681</v>
      </c>
      <c r="D42" s="135">
        <v>877.75</v>
      </c>
      <c r="E42" s="137">
        <v>1099.230147335956</v>
      </c>
    </row>
    <row r="43" spans="1:5" s="136" customFormat="1" ht="13.5" customHeight="1" x14ac:dyDescent="0.25">
      <c r="A43" s="131" t="s">
        <v>906</v>
      </c>
      <c r="B43" s="153" t="s">
        <v>172</v>
      </c>
      <c r="C43" s="3"/>
      <c r="D43" s="135">
        <v>877.75</v>
      </c>
      <c r="E43" s="137">
        <v>1099.230147335956</v>
      </c>
    </row>
    <row r="44" spans="1:5" s="15" customFormat="1" ht="13.5" customHeight="1" x14ac:dyDescent="0.25">
      <c r="A44" s="131" t="s">
        <v>920</v>
      </c>
      <c r="B44" s="153" t="s">
        <v>172</v>
      </c>
      <c r="C44" s="3" t="s">
        <v>681</v>
      </c>
      <c r="D44" s="135">
        <v>591.04</v>
      </c>
      <c r="E44" s="137">
        <v>740.18015245369952</v>
      </c>
    </row>
    <row r="45" spans="1:5" s="136" customFormat="1" ht="13.5" customHeight="1" x14ac:dyDescent="0.25">
      <c r="A45" s="131" t="s">
        <v>907</v>
      </c>
      <c r="B45" s="153" t="s">
        <v>172</v>
      </c>
      <c r="C45" s="3"/>
      <c r="D45" s="135">
        <v>591.04</v>
      </c>
      <c r="E45" s="137">
        <v>740.18015245369952</v>
      </c>
    </row>
    <row r="46" spans="1:5" s="15" customFormat="1" ht="13.5" customHeight="1" x14ac:dyDescent="0.25">
      <c r="A46" s="131" t="s">
        <v>908</v>
      </c>
      <c r="B46" s="153" t="s">
        <v>172</v>
      </c>
      <c r="C46" s="3" t="s">
        <v>681</v>
      </c>
      <c r="D46" s="135">
        <v>493.56</v>
      </c>
      <c r="E46" s="137">
        <v>618.10315419373228</v>
      </c>
    </row>
    <row r="47" spans="1:5" s="136" customFormat="1" ht="13.5" customHeight="1" x14ac:dyDescent="0.25">
      <c r="A47" s="131" t="s">
        <v>909</v>
      </c>
      <c r="B47" s="153" t="s">
        <v>172</v>
      </c>
      <c r="C47" s="3"/>
      <c r="D47" s="135">
        <v>493.56</v>
      </c>
      <c r="E47" s="137">
        <v>618.10315419373228</v>
      </c>
    </row>
    <row r="48" spans="1:5" s="15" customFormat="1" ht="13.5" customHeight="1" x14ac:dyDescent="0.25">
      <c r="A48" s="131" t="s">
        <v>910</v>
      </c>
      <c r="B48" s="153" t="s">
        <v>172</v>
      </c>
      <c r="C48" s="3" t="s">
        <v>681</v>
      </c>
      <c r="D48" s="135">
        <v>685.36</v>
      </c>
      <c r="E48" s="137">
        <v>858.30204157200626</v>
      </c>
    </row>
    <row r="49" spans="1:5" s="136" customFormat="1" ht="13.5" customHeight="1" x14ac:dyDescent="0.25">
      <c r="A49" s="131" t="s">
        <v>911</v>
      </c>
      <c r="B49" s="153" t="s">
        <v>172</v>
      </c>
      <c r="C49" s="3"/>
      <c r="D49" s="135">
        <v>685.36</v>
      </c>
      <c r="E49" s="137">
        <v>858.30204157200626</v>
      </c>
    </row>
    <row r="50" spans="1:5" s="15" customFormat="1" ht="13.5" customHeight="1" x14ac:dyDescent="0.25">
      <c r="A50" s="131" t="s">
        <v>912</v>
      </c>
      <c r="B50" s="153" t="s">
        <v>172</v>
      </c>
      <c r="C50" s="3" t="s">
        <v>681</v>
      </c>
      <c r="D50" s="135">
        <v>659</v>
      </c>
      <c r="E50" s="137">
        <v>659</v>
      </c>
    </row>
    <row r="51" spans="1:5" s="136" customFormat="1" ht="13.5" customHeight="1" x14ac:dyDescent="0.25">
      <c r="A51" s="131" t="s">
        <v>913</v>
      </c>
      <c r="B51" s="153" t="s">
        <v>172</v>
      </c>
      <c r="C51" s="3"/>
      <c r="D51" s="135">
        <v>659</v>
      </c>
      <c r="E51" s="137">
        <v>659</v>
      </c>
    </row>
    <row r="52" spans="1:5" s="15" customFormat="1" ht="13.5" customHeight="1" x14ac:dyDescent="0.25">
      <c r="A52" s="131" t="s">
        <v>914</v>
      </c>
      <c r="B52" s="153" t="s">
        <v>172</v>
      </c>
      <c r="C52" s="3" t="s">
        <v>681</v>
      </c>
      <c r="D52" s="135">
        <v>659</v>
      </c>
      <c r="E52" s="137">
        <v>659</v>
      </c>
    </row>
    <row r="53" spans="1:5" s="136" customFormat="1" ht="13.5" customHeight="1" x14ac:dyDescent="0.25">
      <c r="A53" s="131" t="s">
        <v>915</v>
      </c>
      <c r="B53" s="153" t="s">
        <v>172</v>
      </c>
      <c r="C53" s="3"/>
      <c r="D53" s="135">
        <v>659</v>
      </c>
      <c r="E53" s="137">
        <v>659</v>
      </c>
    </row>
    <row r="54" spans="1:5" s="15" customFormat="1" ht="13.5" customHeight="1" x14ac:dyDescent="0.25">
      <c r="A54" s="131" t="s">
        <v>916</v>
      </c>
      <c r="B54" s="153" t="s">
        <v>172</v>
      </c>
      <c r="C54" s="3" t="s">
        <v>681</v>
      </c>
      <c r="D54" s="135">
        <v>659</v>
      </c>
      <c r="E54" s="137">
        <v>659</v>
      </c>
    </row>
    <row r="55" spans="1:5" s="136" customFormat="1" ht="13.5" customHeight="1" x14ac:dyDescent="0.25">
      <c r="A55" s="131" t="s">
        <v>917</v>
      </c>
      <c r="B55" s="153" t="s">
        <v>172</v>
      </c>
      <c r="C55" s="3"/>
      <c r="D55" s="135">
        <v>659</v>
      </c>
      <c r="E55" s="137">
        <v>659</v>
      </c>
    </row>
    <row r="56" spans="1:5" s="15" customFormat="1" ht="13.5" customHeight="1" x14ac:dyDescent="0.25">
      <c r="A56" s="131" t="s">
        <v>918</v>
      </c>
      <c r="B56" s="153" t="s">
        <v>172</v>
      </c>
      <c r="C56" s="3" t="s">
        <v>681</v>
      </c>
      <c r="D56" s="135">
        <v>659</v>
      </c>
      <c r="E56" s="137">
        <v>659</v>
      </c>
    </row>
    <row r="57" spans="1:5" s="136" customFormat="1" ht="13.5" customHeight="1" x14ac:dyDescent="0.25">
      <c r="A57" s="131" t="s">
        <v>919</v>
      </c>
      <c r="B57" s="153" t="s">
        <v>172</v>
      </c>
      <c r="C57" s="3"/>
      <c r="D57" s="135">
        <v>659</v>
      </c>
      <c r="E57" s="137">
        <v>659</v>
      </c>
    </row>
    <row r="58" spans="1:5" s="15" customFormat="1" ht="13.5" customHeight="1" x14ac:dyDescent="0.25">
      <c r="A58" s="83" t="s">
        <v>519</v>
      </c>
      <c r="B58" s="153" t="s">
        <v>172</v>
      </c>
      <c r="C58" s="3" t="s">
        <v>518</v>
      </c>
      <c r="D58" s="1">
        <v>591.31133395552649</v>
      </c>
      <c r="E58" s="1">
        <v>760.54455733776763</v>
      </c>
    </row>
    <row r="59" spans="1:5" s="136" customFormat="1" ht="13.5" customHeight="1" x14ac:dyDescent="0.25">
      <c r="A59" s="83" t="s">
        <v>823</v>
      </c>
      <c r="B59" s="153" t="s">
        <v>172</v>
      </c>
      <c r="C59" s="3"/>
      <c r="D59" s="1">
        <v>591.31133395552649</v>
      </c>
      <c r="E59" s="1">
        <v>760.54455733776763</v>
      </c>
    </row>
    <row r="60" spans="1:5" s="15" customFormat="1" ht="13.5" customHeight="1" x14ac:dyDescent="0.25">
      <c r="A60" s="84" t="s">
        <v>520</v>
      </c>
      <c r="B60" s="153" t="s">
        <v>172</v>
      </c>
      <c r="C60" s="3" t="s">
        <v>518</v>
      </c>
      <c r="D60" s="1">
        <v>387.32058632602764</v>
      </c>
      <c r="E60" s="1">
        <v>498.17168547168194</v>
      </c>
    </row>
    <row r="61" spans="1:5" s="136" customFormat="1" ht="13.5" customHeight="1" x14ac:dyDescent="0.25">
      <c r="A61" s="84" t="s">
        <v>824</v>
      </c>
      <c r="B61" s="153" t="s">
        <v>172</v>
      </c>
      <c r="C61" s="3"/>
      <c r="D61" s="1">
        <v>387.32058632602764</v>
      </c>
      <c r="E61" s="1">
        <v>498.17168547168194</v>
      </c>
    </row>
    <row r="62" spans="1:5" s="15" customFormat="1" ht="13.5" customHeight="1" x14ac:dyDescent="0.25">
      <c r="A62" s="84" t="s">
        <v>521</v>
      </c>
      <c r="B62" s="153" t="s">
        <v>172</v>
      </c>
      <c r="C62" s="3" t="s">
        <v>518</v>
      </c>
      <c r="D62" s="1">
        <v>317.96373213199797</v>
      </c>
      <c r="E62" s="1">
        <v>408.96490903721292</v>
      </c>
    </row>
    <row r="63" spans="1:5" s="136" customFormat="1" ht="13.5" customHeight="1" x14ac:dyDescent="0.25">
      <c r="A63" s="84" t="s">
        <v>825</v>
      </c>
      <c r="B63" s="153" t="s">
        <v>172</v>
      </c>
      <c r="C63" s="3"/>
      <c r="D63" s="1">
        <v>317.96373213199797</v>
      </c>
      <c r="E63" s="1">
        <v>408.96490903721292</v>
      </c>
    </row>
    <row r="64" spans="1:5" s="15" customFormat="1" ht="13.5" customHeight="1" x14ac:dyDescent="0.25">
      <c r="A64" s="84" t="s">
        <v>522</v>
      </c>
      <c r="B64" s="153" t="s">
        <v>172</v>
      </c>
      <c r="C64" s="3" t="s">
        <v>518</v>
      </c>
      <c r="D64" s="1">
        <v>436.8018562228425</v>
      </c>
      <c r="E64" s="1">
        <v>561.81448808539631</v>
      </c>
    </row>
    <row r="65" spans="1:5" s="136" customFormat="1" ht="13.5" customHeight="1" x14ac:dyDescent="0.25">
      <c r="A65" s="84" t="s">
        <v>826</v>
      </c>
      <c r="B65" s="153" t="s">
        <v>172</v>
      </c>
      <c r="C65" s="3"/>
      <c r="D65" s="1">
        <v>436.8018562228425</v>
      </c>
      <c r="E65" s="1">
        <v>561.81448808539631</v>
      </c>
    </row>
    <row r="66" spans="1:5" s="15" customFormat="1" ht="13.5" customHeight="1" x14ac:dyDescent="0.25">
      <c r="A66" s="84" t="s">
        <v>523</v>
      </c>
      <c r="B66" s="153" t="s">
        <v>172</v>
      </c>
      <c r="C66" s="3" t="s">
        <v>518</v>
      </c>
      <c r="D66" s="1">
        <v>405.57309223363546</v>
      </c>
      <c r="E66" s="1">
        <v>521.64805608840129</v>
      </c>
    </row>
    <row r="67" spans="1:5" s="136" customFormat="1" ht="13.5" customHeight="1" x14ac:dyDescent="0.25">
      <c r="A67" s="84" t="s">
        <v>827</v>
      </c>
      <c r="B67" s="153" t="s">
        <v>172</v>
      </c>
      <c r="C67" s="3"/>
      <c r="D67" s="1">
        <v>405.57309223363546</v>
      </c>
      <c r="E67" s="1">
        <v>521.64805608840129</v>
      </c>
    </row>
    <row r="68" spans="1:5" s="15" customFormat="1" ht="13.5" customHeight="1" x14ac:dyDescent="0.25">
      <c r="A68" s="84" t="s">
        <v>524</v>
      </c>
      <c r="B68" s="153" t="s">
        <v>172</v>
      </c>
      <c r="C68" s="3" t="s">
        <v>518</v>
      </c>
      <c r="D68" s="1">
        <v>536.87287510809722</v>
      </c>
      <c r="E68" s="1">
        <v>690.52581896976199</v>
      </c>
    </row>
    <row r="69" spans="1:5" s="136" customFormat="1" ht="13.5" customHeight="1" x14ac:dyDescent="0.25">
      <c r="A69" s="84" t="s">
        <v>828</v>
      </c>
      <c r="B69" s="153" t="s">
        <v>172</v>
      </c>
      <c r="C69" s="3"/>
      <c r="D69" s="1">
        <v>536.87287510809722</v>
      </c>
      <c r="E69" s="1">
        <v>690.52581896976199</v>
      </c>
    </row>
    <row r="70" spans="1:5" s="15" customFormat="1" ht="13.5" customHeight="1" x14ac:dyDescent="0.25">
      <c r="A70" s="84" t="s">
        <v>525</v>
      </c>
      <c r="B70" s="153" t="s">
        <v>172</v>
      </c>
      <c r="C70" s="3" t="s">
        <v>518</v>
      </c>
      <c r="D70" s="1">
        <v>510.86823720908467</v>
      </c>
      <c r="E70" s="1">
        <v>657.0786572396928</v>
      </c>
    </row>
    <row r="71" spans="1:5" s="136" customFormat="1" ht="13.5" customHeight="1" x14ac:dyDescent="0.25">
      <c r="A71" s="84" t="s">
        <v>829</v>
      </c>
      <c r="B71" s="153" t="s">
        <v>172</v>
      </c>
      <c r="C71" s="3"/>
      <c r="D71" s="1">
        <v>510.86823720908467</v>
      </c>
      <c r="E71" s="1">
        <v>657.0786572396928</v>
      </c>
    </row>
    <row r="72" spans="1:5" s="15" customFormat="1" ht="13.5" customHeight="1" x14ac:dyDescent="0.25">
      <c r="A72" s="85" t="s">
        <v>526</v>
      </c>
      <c r="B72" s="153" t="s">
        <v>172</v>
      </c>
      <c r="C72" s="3" t="s">
        <v>518</v>
      </c>
      <c r="D72" s="1">
        <v>502.20002457608047</v>
      </c>
      <c r="E72" s="1">
        <v>645.92960332966982</v>
      </c>
    </row>
    <row r="73" spans="1:5" s="136" customFormat="1" ht="13.5" customHeight="1" x14ac:dyDescent="0.25">
      <c r="A73" s="85" t="s">
        <v>830</v>
      </c>
      <c r="B73" s="153" t="s">
        <v>172</v>
      </c>
      <c r="C73" s="3"/>
      <c r="D73" s="1">
        <v>502.20002457608047</v>
      </c>
      <c r="E73" s="1">
        <v>645.92960332966982</v>
      </c>
    </row>
    <row r="74" spans="1:5" s="15" customFormat="1" ht="13.5" customHeight="1" x14ac:dyDescent="0.25">
      <c r="A74" s="83" t="s">
        <v>527</v>
      </c>
      <c r="B74" s="153" t="s">
        <v>172</v>
      </c>
      <c r="C74" s="3" t="s">
        <v>518</v>
      </c>
      <c r="D74" s="1">
        <v>332.67324365239847</v>
      </c>
      <c r="E74" s="1">
        <v>427.88428075481841</v>
      </c>
    </row>
    <row r="75" spans="1:5" s="136" customFormat="1" ht="13.5" customHeight="1" x14ac:dyDescent="0.25">
      <c r="A75" s="83" t="s">
        <v>831</v>
      </c>
      <c r="B75" s="153" t="s">
        <v>172</v>
      </c>
      <c r="C75" s="3"/>
      <c r="D75" s="1">
        <v>332.67324365239847</v>
      </c>
      <c r="E75" s="1">
        <v>427.88428075481841</v>
      </c>
    </row>
    <row r="76" spans="1:5" s="15" customFormat="1" ht="13.5" customHeight="1" x14ac:dyDescent="0.25">
      <c r="A76" s="84" t="s">
        <v>528</v>
      </c>
      <c r="B76" s="153" t="s">
        <v>172</v>
      </c>
      <c r="C76" s="3" t="s">
        <v>518</v>
      </c>
      <c r="D76" s="1">
        <v>217.90753599206258</v>
      </c>
      <c r="E76" s="1">
        <v>280.2726431658615</v>
      </c>
    </row>
    <row r="77" spans="1:5" s="136" customFormat="1" ht="13.5" customHeight="1" x14ac:dyDescent="0.25">
      <c r="A77" s="84" t="s">
        <v>832</v>
      </c>
      <c r="B77" s="153" t="s">
        <v>172</v>
      </c>
      <c r="C77" s="3"/>
      <c r="D77" s="1">
        <v>217.90753599206258</v>
      </c>
      <c r="E77" s="1">
        <v>280.2726431658615</v>
      </c>
    </row>
    <row r="78" spans="1:5" s="15" customFormat="1" ht="13.5" customHeight="1" x14ac:dyDescent="0.25">
      <c r="A78" s="84" t="s">
        <v>529</v>
      </c>
      <c r="B78" s="153" t="s">
        <v>172</v>
      </c>
      <c r="C78" s="3" t="s">
        <v>518</v>
      </c>
      <c r="D78" s="1">
        <v>178.88719538754833</v>
      </c>
      <c r="E78" s="1">
        <v>230.08468638561621</v>
      </c>
    </row>
    <row r="79" spans="1:5" s="136" customFormat="1" ht="13.5" customHeight="1" x14ac:dyDescent="0.25">
      <c r="A79" s="84" t="s">
        <v>833</v>
      </c>
      <c r="B79" s="153" t="s">
        <v>172</v>
      </c>
      <c r="C79" s="3"/>
      <c r="D79" s="1">
        <v>178.88719538754833</v>
      </c>
      <c r="E79" s="1">
        <v>230.08468638561621</v>
      </c>
    </row>
    <row r="80" spans="1:5" s="15" customFormat="1" ht="13.5" customHeight="1" x14ac:dyDescent="0.25">
      <c r="A80" s="84" t="s">
        <v>530</v>
      </c>
      <c r="B80" s="153" t="s">
        <v>172</v>
      </c>
      <c r="C80" s="3" t="s">
        <v>518</v>
      </c>
      <c r="D80" s="1">
        <v>312.00132587345888</v>
      </c>
      <c r="E80" s="1">
        <v>401.29606291814019</v>
      </c>
    </row>
    <row r="81" spans="1:5" s="136" customFormat="1" ht="13.5" customHeight="1" x14ac:dyDescent="0.25">
      <c r="A81" s="84" t="s">
        <v>834</v>
      </c>
      <c r="B81" s="153" t="s">
        <v>172</v>
      </c>
      <c r="C81" s="3"/>
      <c r="D81" s="1">
        <v>312.00132587345888</v>
      </c>
      <c r="E81" s="1">
        <v>401.29606291814019</v>
      </c>
    </row>
    <row r="82" spans="1:5" s="15" customFormat="1" ht="13.5" customHeight="1" x14ac:dyDescent="0.25">
      <c r="A82" s="84" t="s">
        <v>531</v>
      </c>
      <c r="B82" s="153" t="s">
        <v>172</v>
      </c>
      <c r="C82" s="3" t="s">
        <v>518</v>
      </c>
      <c r="D82" s="1">
        <v>289.6950658811682</v>
      </c>
      <c r="E82" s="1">
        <v>372.60575434885811</v>
      </c>
    </row>
    <row r="83" spans="1:5" s="136" customFormat="1" ht="13.5" customHeight="1" x14ac:dyDescent="0.25">
      <c r="A83" s="84" t="s">
        <v>835</v>
      </c>
      <c r="B83" s="153" t="s">
        <v>172</v>
      </c>
      <c r="C83" s="3"/>
      <c r="D83" s="1">
        <v>289.6950658811682</v>
      </c>
      <c r="E83" s="1">
        <v>372.60575434885811</v>
      </c>
    </row>
    <row r="84" spans="1:5" s="15" customFormat="1" ht="13.5" customHeight="1" x14ac:dyDescent="0.25">
      <c r="A84" s="84" t="s">
        <v>532</v>
      </c>
      <c r="B84" s="153" t="s">
        <v>172</v>
      </c>
      <c r="C84" s="3" t="s">
        <v>518</v>
      </c>
      <c r="D84" s="1">
        <v>426.34835115377967</v>
      </c>
      <c r="E84" s="1">
        <v>548.36919128684644</v>
      </c>
    </row>
    <row r="85" spans="1:5" s="136" customFormat="1" ht="13.5" customHeight="1" x14ac:dyDescent="0.25">
      <c r="A85" s="84" t="s">
        <v>836</v>
      </c>
      <c r="B85" s="153" t="s">
        <v>172</v>
      </c>
      <c r="C85" s="3"/>
      <c r="D85" s="1">
        <v>426.34835115377967</v>
      </c>
      <c r="E85" s="1">
        <v>548.36919128684644</v>
      </c>
    </row>
    <row r="86" spans="1:5" s="15" customFormat="1" ht="13.5" customHeight="1" x14ac:dyDescent="0.25">
      <c r="A86" s="84" t="s">
        <v>533</v>
      </c>
      <c r="B86" s="153" t="s">
        <v>172</v>
      </c>
      <c r="C86" s="3" t="s">
        <v>518</v>
      </c>
      <c r="D86" s="1">
        <v>405.69721565291695</v>
      </c>
      <c r="E86" s="1">
        <v>521.80770361340501</v>
      </c>
    </row>
    <row r="87" spans="1:5" s="136" customFormat="1" ht="13.5" customHeight="1" x14ac:dyDescent="0.25">
      <c r="A87" s="84" t="s">
        <v>837</v>
      </c>
      <c r="B87" s="153" t="s">
        <v>172</v>
      </c>
      <c r="C87" s="3"/>
      <c r="D87" s="1">
        <v>405.69721565291695</v>
      </c>
      <c r="E87" s="1">
        <v>521.80770361340501</v>
      </c>
    </row>
    <row r="88" spans="1:5" s="15" customFormat="1" ht="13.5" customHeight="1" x14ac:dyDescent="0.25">
      <c r="A88" s="85" t="s">
        <v>534</v>
      </c>
      <c r="B88" s="153" t="s">
        <v>172</v>
      </c>
      <c r="C88" s="3" t="s">
        <v>518</v>
      </c>
      <c r="D88" s="1">
        <v>398.81350381929599</v>
      </c>
      <c r="E88" s="1">
        <v>512.95387438892465</v>
      </c>
    </row>
    <row r="89" spans="1:5" s="136" customFormat="1" ht="13.5" customHeight="1" x14ac:dyDescent="0.25">
      <c r="A89" s="85" t="s">
        <v>838</v>
      </c>
      <c r="B89" s="153" t="s">
        <v>172</v>
      </c>
      <c r="C89" s="3"/>
      <c r="D89" s="1">
        <v>398.81350381929599</v>
      </c>
      <c r="E89" s="1">
        <v>512.95387438892465</v>
      </c>
    </row>
    <row r="90" spans="1:5" ht="15" x14ac:dyDescent="0.25">
      <c r="A90" s="7" t="s">
        <v>271</v>
      </c>
      <c r="B90" s="5" t="s">
        <v>170</v>
      </c>
      <c r="C90" s="3" t="s">
        <v>939</v>
      </c>
      <c r="D90" s="1">
        <v>13.26</v>
      </c>
      <c r="E90" s="1">
        <v>16.03</v>
      </c>
    </row>
    <row r="91" spans="1:5" ht="15" x14ac:dyDescent="0.25">
      <c r="A91" s="7" t="s">
        <v>272</v>
      </c>
      <c r="B91" s="5" t="s">
        <v>170</v>
      </c>
      <c r="C91" s="3" t="s">
        <v>940</v>
      </c>
      <c r="D91" s="1">
        <v>13.26</v>
      </c>
      <c r="E91" s="1">
        <v>16.03</v>
      </c>
    </row>
    <row r="92" spans="1:5" s="136" customFormat="1" ht="15" x14ac:dyDescent="0.25">
      <c r="A92" s="7" t="s">
        <v>822</v>
      </c>
      <c r="B92" s="5" t="s">
        <v>170</v>
      </c>
      <c r="C92" s="3"/>
      <c r="D92" s="1">
        <v>13.26</v>
      </c>
      <c r="E92" s="1">
        <v>16.03</v>
      </c>
    </row>
    <row r="93" spans="1:5" ht="15" x14ac:dyDescent="0.25">
      <c r="A93" s="7" t="s">
        <v>273</v>
      </c>
      <c r="B93" s="5" t="s">
        <v>170</v>
      </c>
      <c r="C93" s="3" t="s">
        <v>941</v>
      </c>
      <c r="D93" s="1">
        <v>20.32</v>
      </c>
      <c r="E93" s="1">
        <v>25.23</v>
      </c>
    </row>
    <row r="94" spans="1:5" ht="15" x14ac:dyDescent="0.25">
      <c r="A94" s="7" t="s">
        <v>274</v>
      </c>
      <c r="B94" s="5" t="s">
        <v>170</v>
      </c>
      <c r="C94" s="3" t="s">
        <v>942</v>
      </c>
      <c r="D94" s="1">
        <v>20.32</v>
      </c>
      <c r="E94" s="1">
        <v>25.23</v>
      </c>
    </row>
    <row r="95" spans="1:5" s="136" customFormat="1" ht="15" x14ac:dyDescent="0.25">
      <c r="A95" s="7" t="s">
        <v>821</v>
      </c>
      <c r="B95" s="5" t="s">
        <v>170</v>
      </c>
      <c r="C95" s="3"/>
      <c r="D95" s="1">
        <v>20.32</v>
      </c>
      <c r="E95" s="1">
        <v>25.23</v>
      </c>
    </row>
    <row r="96" spans="1:5" ht="15" x14ac:dyDescent="0.25">
      <c r="A96" s="7" t="s">
        <v>275</v>
      </c>
      <c r="B96" s="5" t="s">
        <v>170</v>
      </c>
      <c r="C96" s="3" t="s">
        <v>943</v>
      </c>
      <c r="D96" s="1">
        <v>5.81</v>
      </c>
      <c r="E96" s="1">
        <v>7.45</v>
      </c>
    </row>
    <row r="97" spans="1:5" ht="15" x14ac:dyDescent="0.25">
      <c r="A97" s="7" t="s">
        <v>276</v>
      </c>
      <c r="B97" s="5" t="s">
        <v>170</v>
      </c>
      <c r="C97" s="3" t="s">
        <v>944</v>
      </c>
      <c r="D97" s="1">
        <v>5.81</v>
      </c>
      <c r="E97" s="1">
        <v>7.45</v>
      </c>
    </row>
    <row r="98" spans="1:5" s="136" customFormat="1" ht="15" x14ac:dyDescent="0.25">
      <c r="A98" s="7" t="s">
        <v>820</v>
      </c>
      <c r="B98" s="5" t="s">
        <v>170</v>
      </c>
      <c r="C98" s="3"/>
      <c r="D98" s="1">
        <v>5.81</v>
      </c>
      <c r="E98" s="1">
        <v>7.45</v>
      </c>
    </row>
    <row r="99" spans="1:5" ht="15" x14ac:dyDescent="0.25">
      <c r="A99" s="7" t="s">
        <v>277</v>
      </c>
      <c r="B99" s="5" t="s">
        <v>170</v>
      </c>
      <c r="C99" s="3" t="s">
        <v>945</v>
      </c>
      <c r="D99" s="1">
        <v>6.7</v>
      </c>
      <c r="E99" s="1">
        <v>8.6199999999999992</v>
      </c>
    </row>
    <row r="100" spans="1:5" ht="15" x14ac:dyDescent="0.25">
      <c r="A100" s="7" t="s">
        <v>278</v>
      </c>
      <c r="B100" s="5" t="s">
        <v>170</v>
      </c>
      <c r="C100" s="3" t="s">
        <v>946</v>
      </c>
      <c r="D100" s="1">
        <v>6.7</v>
      </c>
      <c r="E100" s="1">
        <v>8.6199999999999992</v>
      </c>
    </row>
    <row r="101" spans="1:5" s="136" customFormat="1" ht="15" x14ac:dyDescent="0.25">
      <c r="A101" s="7" t="s">
        <v>819</v>
      </c>
      <c r="B101" s="5" t="s">
        <v>170</v>
      </c>
      <c r="C101" s="3"/>
      <c r="D101" s="1">
        <v>6.7</v>
      </c>
      <c r="E101" s="1">
        <v>8.6199999999999992</v>
      </c>
    </row>
    <row r="102" spans="1:5" ht="15" x14ac:dyDescent="0.25">
      <c r="A102" s="14" t="s">
        <v>112</v>
      </c>
      <c r="B102" s="5" t="s">
        <v>170</v>
      </c>
      <c r="C102" s="25" t="s">
        <v>689</v>
      </c>
      <c r="D102" s="26">
        <v>10.4</v>
      </c>
      <c r="E102" s="26">
        <v>13.02</v>
      </c>
    </row>
    <row r="103" spans="1:5" s="136" customFormat="1" ht="15" x14ac:dyDescent="0.25">
      <c r="A103" s="14" t="s">
        <v>817</v>
      </c>
      <c r="B103" s="5" t="s">
        <v>170</v>
      </c>
      <c r="C103" s="25"/>
      <c r="D103" s="26">
        <v>10.4</v>
      </c>
      <c r="E103" s="26">
        <v>13.02</v>
      </c>
    </row>
    <row r="104" spans="1:5" ht="15" x14ac:dyDescent="0.25">
      <c r="A104" s="14" t="s">
        <v>113</v>
      </c>
      <c r="B104" s="5" t="s">
        <v>170</v>
      </c>
      <c r="C104" s="25" t="s">
        <v>690</v>
      </c>
      <c r="D104" s="26">
        <v>15.93</v>
      </c>
      <c r="E104" s="26">
        <v>20.49</v>
      </c>
    </row>
    <row r="105" spans="1:5" s="136" customFormat="1" ht="15" x14ac:dyDescent="0.25">
      <c r="A105" s="14" t="s">
        <v>818</v>
      </c>
      <c r="B105" s="5" t="s">
        <v>170</v>
      </c>
      <c r="C105" s="25"/>
      <c r="D105" s="26">
        <v>15.93</v>
      </c>
      <c r="E105" s="26">
        <v>20.49</v>
      </c>
    </row>
    <row r="106" spans="1:5" s="15" customFormat="1" ht="15" x14ac:dyDescent="0.25">
      <c r="A106" s="7" t="s">
        <v>110</v>
      </c>
      <c r="B106" s="5" t="s">
        <v>170</v>
      </c>
      <c r="C106" s="3" t="s">
        <v>687</v>
      </c>
      <c r="D106" s="26">
        <v>11.58</v>
      </c>
      <c r="E106" s="26">
        <v>14.5</v>
      </c>
    </row>
    <row r="107" spans="1:5" s="136" customFormat="1" ht="15" x14ac:dyDescent="0.25">
      <c r="A107" s="7" t="s">
        <v>815</v>
      </c>
      <c r="B107" s="5" t="s">
        <v>170</v>
      </c>
      <c r="C107" s="3"/>
      <c r="D107" s="26">
        <v>11.58</v>
      </c>
      <c r="E107" s="26">
        <v>14.5</v>
      </c>
    </row>
    <row r="108" spans="1:5" s="15" customFormat="1" ht="15" x14ac:dyDescent="0.25">
      <c r="A108" s="7" t="s">
        <v>111</v>
      </c>
      <c r="B108" s="5" t="s">
        <v>170</v>
      </c>
      <c r="C108" s="3" t="s">
        <v>688</v>
      </c>
      <c r="D108" s="26">
        <v>23.16</v>
      </c>
      <c r="E108" s="26">
        <v>29</v>
      </c>
    </row>
    <row r="109" spans="1:5" s="136" customFormat="1" ht="15" x14ac:dyDescent="0.25">
      <c r="A109" s="7" t="s">
        <v>816</v>
      </c>
      <c r="B109" s="5" t="s">
        <v>170</v>
      </c>
      <c r="C109" s="67"/>
      <c r="D109" s="26">
        <v>23.16</v>
      </c>
      <c r="E109" s="26">
        <v>29</v>
      </c>
    </row>
    <row r="110" spans="1:5" s="15" customFormat="1" ht="15" x14ac:dyDescent="0.25">
      <c r="A110" s="7" t="s">
        <v>114</v>
      </c>
      <c r="B110" s="5" t="s">
        <v>170</v>
      </c>
      <c r="C110" s="67" t="s">
        <v>691</v>
      </c>
      <c r="D110" s="1">
        <v>10.4</v>
      </c>
      <c r="E110" s="26">
        <v>13.02</v>
      </c>
    </row>
    <row r="111" spans="1:5" s="136" customFormat="1" ht="15" x14ac:dyDescent="0.25">
      <c r="A111" s="7" t="s">
        <v>813</v>
      </c>
      <c r="B111" s="5" t="s">
        <v>170</v>
      </c>
      <c r="C111" s="67"/>
      <c r="D111" s="1">
        <v>10.4</v>
      </c>
      <c r="E111" s="26">
        <v>13.02</v>
      </c>
    </row>
    <row r="112" spans="1:5" s="15" customFormat="1" ht="15" x14ac:dyDescent="0.25">
      <c r="A112" s="7" t="s">
        <v>115</v>
      </c>
      <c r="B112" s="5" t="s">
        <v>170</v>
      </c>
      <c r="C112" s="67" t="s">
        <v>692</v>
      </c>
      <c r="D112" s="1">
        <v>15.93</v>
      </c>
      <c r="E112" s="26">
        <v>20.49</v>
      </c>
    </row>
    <row r="113" spans="1:5" s="136" customFormat="1" ht="15" x14ac:dyDescent="0.25">
      <c r="A113" s="7" t="s">
        <v>814</v>
      </c>
      <c r="B113" s="5" t="s">
        <v>170</v>
      </c>
      <c r="C113" s="67"/>
      <c r="D113" s="1">
        <v>15.93</v>
      </c>
      <c r="E113" s="26">
        <v>20.49</v>
      </c>
    </row>
    <row r="114" spans="1:5" s="15" customFormat="1" ht="15" x14ac:dyDescent="0.25">
      <c r="A114" s="7" t="s">
        <v>693</v>
      </c>
      <c r="B114" s="5" t="s">
        <v>168</v>
      </c>
      <c r="C114" s="3" t="s">
        <v>29</v>
      </c>
      <c r="D114" s="1"/>
      <c r="E114" s="26"/>
    </row>
    <row r="115" spans="1:5" s="15" customFormat="1" ht="15" x14ac:dyDescent="0.25">
      <c r="A115" s="7" t="s">
        <v>694</v>
      </c>
      <c r="B115" s="5" t="s">
        <v>168</v>
      </c>
      <c r="C115" s="3" t="s">
        <v>30</v>
      </c>
      <c r="D115" s="1"/>
      <c r="E115" s="26"/>
    </row>
    <row r="116" spans="1:5" s="136" customFormat="1" ht="15" x14ac:dyDescent="0.25">
      <c r="A116" s="7" t="s">
        <v>812</v>
      </c>
      <c r="B116" s="5" t="s">
        <v>168</v>
      </c>
      <c r="C116" s="3"/>
      <c r="D116" s="1"/>
      <c r="E116" s="26"/>
    </row>
    <row r="117" spans="1:5" s="15" customFormat="1" ht="15" x14ac:dyDescent="0.25">
      <c r="A117" s="7" t="s">
        <v>695</v>
      </c>
      <c r="B117" s="5" t="s">
        <v>169</v>
      </c>
      <c r="C117" s="3" t="s">
        <v>31</v>
      </c>
      <c r="D117" s="1">
        <v>493.2</v>
      </c>
      <c r="E117" s="26">
        <v>560.08000000000004</v>
      </c>
    </row>
    <row r="118" spans="1:5" s="15" customFormat="1" ht="15" x14ac:dyDescent="0.25">
      <c r="A118" s="7" t="s">
        <v>696</v>
      </c>
      <c r="B118" s="5" t="s">
        <v>169</v>
      </c>
      <c r="C118" s="3" t="s">
        <v>32</v>
      </c>
      <c r="D118" s="1">
        <v>493.2</v>
      </c>
      <c r="E118" s="26">
        <v>560.08000000000004</v>
      </c>
    </row>
    <row r="119" spans="1:5" s="136" customFormat="1" ht="15" x14ac:dyDescent="0.25">
      <c r="A119" s="7" t="s">
        <v>811</v>
      </c>
      <c r="B119" s="5" t="s">
        <v>169</v>
      </c>
      <c r="C119" s="3"/>
      <c r="D119" s="1">
        <v>493.2</v>
      </c>
      <c r="E119" s="26">
        <v>560.08000000000004</v>
      </c>
    </row>
    <row r="120" spans="1:5" s="15" customFormat="1" ht="15" x14ac:dyDescent="0.25">
      <c r="A120" s="7" t="s">
        <v>116</v>
      </c>
      <c r="B120" s="5" t="s">
        <v>169</v>
      </c>
      <c r="C120" s="3" t="s">
        <v>33</v>
      </c>
      <c r="D120" s="1">
        <v>681.59</v>
      </c>
      <c r="E120" s="26">
        <v>774.01</v>
      </c>
    </row>
    <row r="121" spans="1:5" s="15" customFormat="1" ht="15" x14ac:dyDescent="0.25">
      <c r="A121" s="7" t="s">
        <v>117</v>
      </c>
      <c r="B121" s="5" t="s">
        <v>169</v>
      </c>
      <c r="C121" s="3" t="s">
        <v>34</v>
      </c>
      <c r="D121" s="1">
        <v>681.59</v>
      </c>
      <c r="E121" s="26">
        <v>774.01</v>
      </c>
    </row>
    <row r="122" spans="1:5" s="136" customFormat="1" ht="15" x14ac:dyDescent="0.25">
      <c r="A122" s="7" t="s">
        <v>810</v>
      </c>
      <c r="B122" s="5" t="s">
        <v>169</v>
      </c>
      <c r="C122" s="3"/>
      <c r="D122" s="1">
        <v>681.59</v>
      </c>
      <c r="E122" s="26">
        <v>774.01</v>
      </c>
    </row>
    <row r="123" spans="1:5" s="15" customFormat="1" ht="15" x14ac:dyDescent="0.25">
      <c r="A123" s="7" t="s">
        <v>118</v>
      </c>
      <c r="B123" s="5" t="s">
        <v>169</v>
      </c>
      <c r="C123" s="3" t="s">
        <v>35</v>
      </c>
      <c r="D123" s="1">
        <v>2044.76</v>
      </c>
      <c r="E123" s="26">
        <v>2322.0300000000002</v>
      </c>
    </row>
    <row r="124" spans="1:5" s="15" customFormat="1" ht="15" x14ac:dyDescent="0.25">
      <c r="A124" s="7" t="s">
        <v>119</v>
      </c>
      <c r="B124" s="5" t="s">
        <v>169</v>
      </c>
      <c r="C124" s="3" t="s">
        <v>36</v>
      </c>
      <c r="D124" s="1">
        <v>2044.76</v>
      </c>
      <c r="E124" s="26">
        <v>2322.0300000000002</v>
      </c>
    </row>
    <row r="125" spans="1:5" s="136" customFormat="1" ht="15" x14ac:dyDescent="0.25">
      <c r="A125" s="7" t="s">
        <v>809</v>
      </c>
      <c r="B125" s="5" t="s">
        <v>169</v>
      </c>
      <c r="C125" s="3"/>
      <c r="D125" s="1">
        <v>2044.76</v>
      </c>
      <c r="E125" s="26">
        <v>2322.0300000000002</v>
      </c>
    </row>
    <row r="126" spans="1:5" s="15" customFormat="1" ht="15" x14ac:dyDescent="0.25">
      <c r="A126" s="7" t="s">
        <v>120</v>
      </c>
      <c r="B126" s="5" t="s">
        <v>169</v>
      </c>
      <c r="C126" s="3" t="s">
        <v>37</v>
      </c>
      <c r="D126" s="1">
        <v>1363.17</v>
      </c>
      <c r="E126" s="26">
        <v>1548.02</v>
      </c>
    </row>
    <row r="127" spans="1:5" s="15" customFormat="1" ht="15" x14ac:dyDescent="0.25">
      <c r="A127" s="7" t="s">
        <v>121</v>
      </c>
      <c r="B127" s="5" t="s">
        <v>169</v>
      </c>
      <c r="C127" s="3" t="s">
        <v>38</v>
      </c>
      <c r="D127" s="1">
        <v>1363.17</v>
      </c>
      <c r="E127" s="26">
        <v>1548.02</v>
      </c>
    </row>
    <row r="128" spans="1:5" s="136" customFormat="1" ht="15" x14ac:dyDescent="0.25">
      <c r="A128" s="7" t="s">
        <v>808</v>
      </c>
      <c r="B128" s="5" t="s">
        <v>169</v>
      </c>
      <c r="C128" s="3"/>
      <c r="D128" s="1">
        <v>1363.17</v>
      </c>
      <c r="E128" s="26">
        <v>1548.02</v>
      </c>
    </row>
    <row r="129" spans="1:5" ht="15" x14ac:dyDescent="0.25">
      <c r="A129" s="7" t="s">
        <v>281</v>
      </c>
      <c r="B129" s="94" t="s">
        <v>173</v>
      </c>
      <c r="C129" s="3" t="s">
        <v>39</v>
      </c>
      <c r="D129" s="1">
        <v>628.04</v>
      </c>
      <c r="E129" s="1">
        <v>720.45</v>
      </c>
    </row>
    <row r="130" spans="1:5" ht="15" x14ac:dyDescent="0.25">
      <c r="A130" s="7" t="s">
        <v>282</v>
      </c>
      <c r="B130" s="94" t="s">
        <v>173</v>
      </c>
      <c r="C130" s="3" t="s">
        <v>40</v>
      </c>
      <c r="D130" s="1">
        <v>628.04</v>
      </c>
      <c r="E130" s="1">
        <v>720.45</v>
      </c>
    </row>
    <row r="131" spans="1:5" s="136" customFormat="1" ht="15" x14ac:dyDescent="0.25">
      <c r="A131" s="7" t="s">
        <v>807</v>
      </c>
      <c r="B131" s="94" t="s">
        <v>173</v>
      </c>
      <c r="C131" s="3"/>
      <c r="D131" s="1">
        <v>628.04</v>
      </c>
      <c r="E131" s="1">
        <v>720.45</v>
      </c>
    </row>
    <row r="132" spans="1:5" ht="15" x14ac:dyDescent="0.25">
      <c r="A132" s="14" t="s">
        <v>122</v>
      </c>
      <c r="B132" s="95" t="s">
        <v>170</v>
      </c>
      <c r="C132" s="25" t="s">
        <v>697</v>
      </c>
      <c r="D132" s="26">
        <v>21.3</v>
      </c>
      <c r="E132" s="26">
        <v>24.19</v>
      </c>
    </row>
    <row r="133" spans="1:5" ht="15" x14ac:dyDescent="0.25">
      <c r="A133" s="14" t="s">
        <v>123</v>
      </c>
      <c r="B133" s="95" t="s">
        <v>170</v>
      </c>
      <c r="C133" s="25" t="s">
        <v>698</v>
      </c>
      <c r="D133" s="26">
        <v>21.3</v>
      </c>
      <c r="E133" s="26">
        <v>24.19</v>
      </c>
    </row>
    <row r="134" spans="1:5" s="136" customFormat="1" ht="15" x14ac:dyDescent="0.25">
      <c r="A134" s="14" t="s">
        <v>806</v>
      </c>
      <c r="B134" s="95" t="s">
        <v>170</v>
      </c>
      <c r="C134" s="25"/>
      <c r="D134" s="26">
        <v>21.3</v>
      </c>
      <c r="E134" s="26">
        <v>24.19</v>
      </c>
    </row>
    <row r="135" spans="1:5" ht="15" x14ac:dyDescent="0.25">
      <c r="A135" s="7" t="s">
        <v>283</v>
      </c>
      <c r="B135" s="95" t="s">
        <v>170</v>
      </c>
      <c r="C135" s="3" t="s">
        <v>699</v>
      </c>
      <c r="D135" s="1">
        <v>16.52</v>
      </c>
      <c r="E135" s="1">
        <v>18.760000000000002</v>
      </c>
    </row>
    <row r="136" spans="1:5" ht="15" x14ac:dyDescent="0.25">
      <c r="A136" s="7" t="s">
        <v>284</v>
      </c>
      <c r="B136" s="95" t="s">
        <v>170</v>
      </c>
      <c r="C136" s="3" t="s">
        <v>700</v>
      </c>
      <c r="D136" s="1">
        <v>16.52</v>
      </c>
      <c r="E136" s="1">
        <v>18.760000000000002</v>
      </c>
    </row>
    <row r="137" spans="1:5" s="136" customFormat="1" ht="15" x14ac:dyDescent="0.25">
      <c r="A137" s="7" t="s">
        <v>805</v>
      </c>
      <c r="B137" s="92" t="s">
        <v>170</v>
      </c>
      <c r="C137" s="3"/>
      <c r="D137" s="1">
        <v>16.52</v>
      </c>
      <c r="E137" s="1">
        <v>18.760000000000002</v>
      </c>
    </row>
    <row r="138" spans="1:5" s="15" customFormat="1" ht="15" x14ac:dyDescent="0.25">
      <c r="A138" s="7" t="s">
        <v>124</v>
      </c>
      <c r="B138" s="5" t="s">
        <v>169</v>
      </c>
      <c r="C138" s="3" t="s">
        <v>45</v>
      </c>
      <c r="D138" s="1">
        <v>416.44</v>
      </c>
      <c r="E138" s="1">
        <v>448.09</v>
      </c>
    </row>
    <row r="139" spans="1:5" s="15" customFormat="1" ht="15" x14ac:dyDescent="0.25">
      <c r="A139" s="7" t="s">
        <v>125</v>
      </c>
      <c r="B139" s="5" t="s">
        <v>169</v>
      </c>
      <c r="C139" s="3" t="s">
        <v>46</v>
      </c>
      <c r="D139" s="1">
        <v>416.44</v>
      </c>
      <c r="E139" s="1">
        <v>448.09</v>
      </c>
    </row>
    <row r="140" spans="1:5" s="15" customFormat="1" ht="15" x14ac:dyDescent="0.25">
      <c r="A140" s="7" t="s">
        <v>126</v>
      </c>
      <c r="B140" s="5" t="s">
        <v>169</v>
      </c>
      <c r="C140" s="3" t="s">
        <v>47</v>
      </c>
      <c r="D140" s="1">
        <v>416.44</v>
      </c>
      <c r="E140" s="1">
        <v>448.09</v>
      </c>
    </row>
    <row r="141" spans="1:5" s="136" customFormat="1" ht="15" x14ac:dyDescent="0.25">
      <c r="A141" s="7" t="s">
        <v>804</v>
      </c>
      <c r="B141" s="86" t="s">
        <v>169</v>
      </c>
      <c r="C141" s="3"/>
      <c r="D141" s="1">
        <v>416.44</v>
      </c>
      <c r="E141" s="1">
        <v>448.09</v>
      </c>
    </row>
    <row r="142" spans="1:5" ht="15" x14ac:dyDescent="0.25">
      <c r="A142" s="7" t="s">
        <v>127</v>
      </c>
      <c r="B142" s="94" t="s">
        <v>168</v>
      </c>
      <c r="C142" s="3" t="s">
        <v>48</v>
      </c>
      <c r="D142" s="1">
        <v>0</v>
      </c>
      <c r="E142" s="1">
        <v>0</v>
      </c>
    </row>
    <row r="143" spans="1:5" ht="15" x14ac:dyDescent="0.25">
      <c r="A143" s="7" t="s">
        <v>128</v>
      </c>
      <c r="B143" s="94" t="s">
        <v>168</v>
      </c>
      <c r="C143" s="3" t="s">
        <v>49</v>
      </c>
      <c r="D143" s="1">
        <v>0</v>
      </c>
      <c r="E143" s="1">
        <v>0</v>
      </c>
    </row>
    <row r="144" spans="1:5" ht="15" x14ac:dyDescent="0.25">
      <c r="A144" s="7" t="s">
        <v>129</v>
      </c>
      <c r="B144" s="94" t="s">
        <v>168</v>
      </c>
      <c r="C144" s="3" t="s">
        <v>50</v>
      </c>
      <c r="D144" s="1">
        <v>0</v>
      </c>
      <c r="E144" s="1">
        <v>0</v>
      </c>
    </row>
    <row r="145" spans="1:5" s="136" customFormat="1" ht="15" x14ac:dyDescent="0.25">
      <c r="A145" s="7" t="s">
        <v>803</v>
      </c>
      <c r="B145" s="86" t="s">
        <v>168</v>
      </c>
      <c r="C145" s="3"/>
      <c r="D145" s="1"/>
      <c r="E145" s="1"/>
    </row>
    <row r="146" spans="1:5" s="15" customFormat="1" ht="15" x14ac:dyDescent="0.25">
      <c r="A146" s="7" t="s">
        <v>130</v>
      </c>
      <c r="B146" s="5" t="s">
        <v>170</v>
      </c>
      <c r="C146" s="3" t="s">
        <v>701</v>
      </c>
      <c r="D146" s="1">
        <v>14.34</v>
      </c>
      <c r="E146" s="1">
        <v>14.34</v>
      </c>
    </row>
    <row r="147" spans="1:5" s="15" customFormat="1" ht="15" x14ac:dyDescent="0.25">
      <c r="A147" s="7" t="s">
        <v>131</v>
      </c>
      <c r="B147" s="5" t="s">
        <v>170</v>
      </c>
      <c r="C147" s="3" t="s">
        <v>702</v>
      </c>
      <c r="D147" s="1">
        <v>14.34</v>
      </c>
      <c r="E147" s="1">
        <v>14.34</v>
      </c>
    </row>
    <row r="148" spans="1:5" s="15" customFormat="1" ht="15" x14ac:dyDescent="0.25">
      <c r="A148" s="7" t="s">
        <v>132</v>
      </c>
      <c r="B148" s="5" t="s">
        <v>170</v>
      </c>
      <c r="C148" s="3" t="s">
        <v>703</v>
      </c>
      <c r="D148" s="1">
        <v>14.34</v>
      </c>
      <c r="E148" s="1">
        <v>14.34</v>
      </c>
    </row>
    <row r="149" spans="1:5" s="136" customFormat="1" ht="15" x14ac:dyDescent="0.25">
      <c r="A149" s="7" t="s">
        <v>802</v>
      </c>
      <c r="B149" s="5" t="s">
        <v>170</v>
      </c>
      <c r="C149" s="3"/>
      <c r="D149" s="1">
        <v>14.34</v>
      </c>
      <c r="E149" s="1">
        <v>14.34</v>
      </c>
    </row>
    <row r="150" spans="1:5" s="15" customFormat="1" ht="15" x14ac:dyDescent="0.25">
      <c r="A150" s="7" t="s">
        <v>133</v>
      </c>
      <c r="B150" s="5" t="s">
        <v>168</v>
      </c>
      <c r="C150" s="3" t="s">
        <v>54</v>
      </c>
      <c r="D150" s="1"/>
      <c r="E150" s="1"/>
    </row>
    <row r="151" spans="1:5" s="15" customFormat="1" ht="15" x14ac:dyDescent="0.25">
      <c r="A151" s="7" t="s">
        <v>134</v>
      </c>
      <c r="B151" s="5" t="s">
        <v>168</v>
      </c>
      <c r="C151" s="3" t="s">
        <v>55</v>
      </c>
      <c r="D151" s="1"/>
      <c r="E151" s="1"/>
    </row>
    <row r="152" spans="1:5" s="15" customFormat="1" ht="15" x14ac:dyDescent="0.25">
      <c r="A152" s="7" t="s">
        <v>135</v>
      </c>
      <c r="B152" s="5" t="s">
        <v>168</v>
      </c>
      <c r="C152" s="3" t="s">
        <v>56</v>
      </c>
      <c r="D152" s="1"/>
      <c r="E152" s="1"/>
    </row>
    <row r="153" spans="1:5" s="136" customFormat="1" ht="15" x14ac:dyDescent="0.25">
      <c r="A153" s="7" t="s">
        <v>801</v>
      </c>
      <c r="B153" s="5" t="s">
        <v>168</v>
      </c>
      <c r="C153" s="3"/>
      <c r="D153" s="1"/>
      <c r="E153" s="1"/>
    </row>
    <row r="154" spans="1:5" s="15" customFormat="1" ht="15" x14ac:dyDescent="0.25">
      <c r="A154" s="7" t="s">
        <v>136</v>
      </c>
      <c r="B154" s="5" t="s">
        <v>170</v>
      </c>
      <c r="C154" s="3" t="s">
        <v>704</v>
      </c>
      <c r="D154" s="1">
        <v>14.87</v>
      </c>
      <c r="E154" s="1">
        <v>16.89</v>
      </c>
    </row>
    <row r="155" spans="1:5" s="15" customFormat="1" ht="15" x14ac:dyDescent="0.25">
      <c r="A155" s="7" t="s">
        <v>137</v>
      </c>
      <c r="B155" s="5" t="s">
        <v>170</v>
      </c>
      <c r="C155" s="3" t="s">
        <v>705</v>
      </c>
      <c r="D155" s="1">
        <v>14.87</v>
      </c>
      <c r="E155" s="1">
        <v>16.89</v>
      </c>
    </row>
    <row r="156" spans="1:5" s="15" customFormat="1" ht="15" x14ac:dyDescent="0.25">
      <c r="A156" s="7" t="s">
        <v>138</v>
      </c>
      <c r="B156" s="5" t="s">
        <v>170</v>
      </c>
      <c r="C156" s="3" t="s">
        <v>706</v>
      </c>
      <c r="D156" s="1">
        <v>14.87</v>
      </c>
      <c r="E156" s="1">
        <v>16.89</v>
      </c>
    </row>
    <row r="157" spans="1:5" s="136" customFormat="1" ht="15" x14ac:dyDescent="0.25">
      <c r="A157" s="7" t="s">
        <v>800</v>
      </c>
      <c r="B157" s="5" t="s">
        <v>170</v>
      </c>
      <c r="C157" s="3"/>
      <c r="D157" s="1">
        <v>14.87</v>
      </c>
      <c r="E157" s="1">
        <v>16.89</v>
      </c>
    </row>
    <row r="158" spans="1:5" ht="15" x14ac:dyDescent="0.25">
      <c r="A158" s="7" t="s">
        <v>726</v>
      </c>
      <c r="B158" s="94" t="s">
        <v>170</v>
      </c>
      <c r="C158" s="3" t="s">
        <v>60</v>
      </c>
      <c r="D158" s="1">
        <v>18.850000000000001</v>
      </c>
      <c r="E158" s="1">
        <v>20.22</v>
      </c>
    </row>
    <row r="159" spans="1:5" ht="15" x14ac:dyDescent="0.25">
      <c r="A159" s="7" t="s">
        <v>727</v>
      </c>
      <c r="B159" s="94" t="s">
        <v>170</v>
      </c>
      <c r="C159" s="3" t="s">
        <v>61</v>
      </c>
      <c r="D159" s="1">
        <v>18.850000000000001</v>
      </c>
      <c r="E159" s="1">
        <v>20.22</v>
      </c>
    </row>
    <row r="160" spans="1:5" ht="15" x14ac:dyDescent="0.25">
      <c r="A160" s="7" t="s">
        <v>728</v>
      </c>
      <c r="B160" s="94" t="s">
        <v>170</v>
      </c>
      <c r="C160" s="3" t="s">
        <v>176</v>
      </c>
      <c r="D160" s="1">
        <v>18.850000000000001</v>
      </c>
      <c r="E160" s="1">
        <v>20.22</v>
      </c>
    </row>
    <row r="161" spans="1:5" s="136" customFormat="1" ht="15" x14ac:dyDescent="0.25">
      <c r="A161" s="7" t="s">
        <v>799</v>
      </c>
      <c r="B161" s="86" t="s">
        <v>170</v>
      </c>
      <c r="C161" s="3"/>
      <c r="D161" s="1">
        <v>18.850000000000001</v>
      </c>
      <c r="E161" s="1">
        <v>20.22</v>
      </c>
    </row>
    <row r="162" spans="1:5" s="150" customFormat="1" ht="15" x14ac:dyDescent="0.25">
      <c r="A162" s="86" t="s">
        <v>852</v>
      </c>
      <c r="B162" s="86" t="s">
        <v>168</v>
      </c>
      <c r="C162" s="152"/>
      <c r="D162" s="151"/>
      <c r="E162" s="151"/>
    </row>
    <row r="163" spans="1:5" s="15" customFormat="1" ht="15" x14ac:dyDescent="0.25">
      <c r="A163" s="7" t="s">
        <v>141</v>
      </c>
      <c r="B163" s="5" t="s">
        <v>168</v>
      </c>
      <c r="C163" s="3" t="s">
        <v>64</v>
      </c>
      <c r="D163" s="1"/>
      <c r="E163" s="1"/>
    </row>
    <row r="164" spans="1:5" s="15" customFormat="1" ht="15" x14ac:dyDescent="0.25">
      <c r="A164" s="7" t="s">
        <v>142</v>
      </c>
      <c r="B164" s="5" t="s">
        <v>168</v>
      </c>
      <c r="C164" s="3" t="s">
        <v>65</v>
      </c>
      <c r="D164" s="1"/>
      <c r="E164" s="1"/>
    </row>
    <row r="165" spans="1:5" s="15" customFormat="1" ht="15" x14ac:dyDescent="0.25">
      <c r="A165" s="7" t="s">
        <v>143</v>
      </c>
      <c r="B165" s="5" t="s">
        <v>168</v>
      </c>
      <c r="C165" s="3" t="s">
        <v>66</v>
      </c>
      <c r="D165" s="1"/>
      <c r="E165" s="1"/>
    </row>
    <row r="166" spans="1:5" s="136" customFormat="1" ht="15" x14ac:dyDescent="0.25">
      <c r="A166" s="7" t="s">
        <v>798</v>
      </c>
      <c r="B166" s="86" t="s">
        <v>168</v>
      </c>
      <c r="C166" s="3"/>
      <c r="D166" s="1"/>
      <c r="E166" s="1"/>
    </row>
    <row r="167" spans="1:5" ht="15" x14ac:dyDescent="0.25">
      <c r="A167" s="7" t="s">
        <v>144</v>
      </c>
      <c r="B167" s="94" t="s">
        <v>170</v>
      </c>
      <c r="C167" s="3" t="s">
        <v>67</v>
      </c>
      <c r="D167" s="1">
        <v>8.65</v>
      </c>
      <c r="E167" s="1">
        <v>11.12</v>
      </c>
    </row>
    <row r="168" spans="1:5" ht="15" x14ac:dyDescent="0.25">
      <c r="A168" s="7" t="s">
        <v>145</v>
      </c>
      <c r="B168" s="94" t="s">
        <v>170</v>
      </c>
      <c r="C168" s="3" t="s">
        <v>68</v>
      </c>
      <c r="D168" s="1">
        <v>8.65</v>
      </c>
      <c r="E168" s="1">
        <v>11.12</v>
      </c>
    </row>
    <row r="169" spans="1:5" ht="15" x14ac:dyDescent="0.25">
      <c r="A169" s="7" t="s">
        <v>146</v>
      </c>
      <c r="B169" s="94" t="s">
        <v>170</v>
      </c>
      <c r="C169" s="3" t="s">
        <v>69</v>
      </c>
      <c r="D169" s="1">
        <v>8.65</v>
      </c>
      <c r="E169" s="1">
        <v>11.12</v>
      </c>
    </row>
    <row r="170" spans="1:5" s="136" customFormat="1" ht="15" x14ac:dyDescent="0.25">
      <c r="A170" s="7" t="s">
        <v>797</v>
      </c>
      <c r="B170" s="94" t="s">
        <v>170</v>
      </c>
      <c r="C170" s="3"/>
      <c r="D170" s="1">
        <v>8.65</v>
      </c>
      <c r="E170" s="1">
        <v>11.12</v>
      </c>
    </row>
    <row r="171" spans="1:5" s="15" customFormat="1" ht="15" x14ac:dyDescent="0.25">
      <c r="A171" s="7" t="s">
        <v>652</v>
      </c>
      <c r="B171" s="94" t="s">
        <v>170</v>
      </c>
      <c r="C171" s="3" t="s">
        <v>70</v>
      </c>
      <c r="D171" s="1">
        <v>11.51</v>
      </c>
      <c r="E171" s="1">
        <v>14.42</v>
      </c>
    </row>
    <row r="172" spans="1:5" s="15" customFormat="1" ht="15" x14ac:dyDescent="0.25">
      <c r="A172" s="7" t="s">
        <v>653</v>
      </c>
      <c r="B172" s="94" t="s">
        <v>170</v>
      </c>
      <c r="C172" s="3" t="s">
        <v>71</v>
      </c>
      <c r="D172" s="1">
        <v>11.51</v>
      </c>
      <c r="E172" s="1">
        <v>14.42</v>
      </c>
    </row>
    <row r="173" spans="1:5" s="15" customFormat="1" ht="15" x14ac:dyDescent="0.25">
      <c r="A173" s="7" t="s">
        <v>654</v>
      </c>
      <c r="B173" s="94" t="s">
        <v>170</v>
      </c>
      <c r="C173" s="67" t="s">
        <v>72</v>
      </c>
      <c r="D173" s="1">
        <v>11.51</v>
      </c>
      <c r="E173" s="1">
        <v>14.42</v>
      </c>
    </row>
    <row r="174" spans="1:5" s="136" customFormat="1" ht="15" x14ac:dyDescent="0.25">
      <c r="A174" s="7" t="s">
        <v>796</v>
      </c>
      <c r="B174" s="94" t="s">
        <v>170</v>
      </c>
      <c r="C174" s="67"/>
      <c r="D174" s="1">
        <v>11.51</v>
      </c>
      <c r="E174" s="1">
        <v>14.42</v>
      </c>
    </row>
    <row r="175" spans="1:5" s="15" customFormat="1" ht="15" x14ac:dyDescent="0.25">
      <c r="A175" s="7" t="s">
        <v>147</v>
      </c>
      <c r="B175" s="5" t="s">
        <v>168</v>
      </c>
      <c r="C175" s="3" t="s">
        <v>73</v>
      </c>
      <c r="D175" s="1"/>
      <c r="E175" s="1"/>
    </row>
    <row r="176" spans="1:5" s="136" customFormat="1" ht="15" x14ac:dyDescent="0.25">
      <c r="A176" s="7" t="s">
        <v>795</v>
      </c>
      <c r="B176" s="5" t="s">
        <v>168</v>
      </c>
      <c r="C176" s="3"/>
      <c r="D176" s="1"/>
      <c r="E176" s="1"/>
    </row>
    <row r="177" spans="1:5" s="150" customFormat="1" ht="15" x14ac:dyDescent="0.25">
      <c r="A177" s="154" t="s">
        <v>853</v>
      </c>
      <c r="B177" s="153" t="s">
        <v>168</v>
      </c>
      <c r="C177" s="152"/>
      <c r="D177" s="151"/>
      <c r="E177" s="151"/>
    </row>
    <row r="178" spans="1:5" s="15" customFormat="1" ht="15" x14ac:dyDescent="0.25">
      <c r="A178" s="7" t="s">
        <v>177</v>
      </c>
      <c r="B178" s="5" t="s">
        <v>168</v>
      </c>
      <c r="C178" s="3" t="s">
        <v>74</v>
      </c>
      <c r="D178" s="1"/>
      <c r="E178" s="1"/>
    </row>
    <row r="179" spans="1:5" s="136" customFormat="1" ht="15" x14ac:dyDescent="0.25">
      <c r="A179" s="7" t="s">
        <v>794</v>
      </c>
      <c r="B179" s="86" t="s">
        <v>168</v>
      </c>
      <c r="C179" s="3"/>
      <c r="D179" s="1"/>
      <c r="E179" s="1"/>
    </row>
    <row r="180" spans="1:5" ht="15" x14ac:dyDescent="0.25">
      <c r="A180" s="7" t="s">
        <v>292</v>
      </c>
      <c r="B180" s="94" t="s">
        <v>172</v>
      </c>
      <c r="C180" s="3" t="s">
        <v>78</v>
      </c>
      <c r="D180" s="1">
        <v>395.32</v>
      </c>
      <c r="E180" s="1">
        <v>424.12</v>
      </c>
    </row>
    <row r="181" spans="1:5" ht="15" x14ac:dyDescent="0.25">
      <c r="A181" s="7" t="s">
        <v>293</v>
      </c>
      <c r="B181" s="94" t="s">
        <v>172</v>
      </c>
      <c r="C181" s="3" t="s">
        <v>79</v>
      </c>
      <c r="D181" s="1">
        <v>395.32</v>
      </c>
      <c r="E181" s="1">
        <v>424.12</v>
      </c>
    </row>
    <row r="182" spans="1:5" ht="15" x14ac:dyDescent="0.25">
      <c r="A182" s="7" t="s">
        <v>294</v>
      </c>
      <c r="B182" s="94" t="s">
        <v>172</v>
      </c>
      <c r="C182" s="3" t="s">
        <v>80</v>
      </c>
      <c r="D182" s="1">
        <v>395.32</v>
      </c>
      <c r="E182" s="1">
        <v>424.12</v>
      </c>
    </row>
    <row r="183" spans="1:5" s="136" customFormat="1" ht="15" x14ac:dyDescent="0.25">
      <c r="A183" s="7" t="s">
        <v>793</v>
      </c>
      <c r="B183" s="94" t="s">
        <v>172</v>
      </c>
      <c r="C183" s="3"/>
      <c r="D183" s="1">
        <v>395.32</v>
      </c>
      <c r="E183" s="1">
        <v>424.12</v>
      </c>
    </row>
    <row r="184" spans="1:5" ht="15" x14ac:dyDescent="0.25">
      <c r="A184" s="7" t="s">
        <v>295</v>
      </c>
      <c r="B184" s="94" t="s">
        <v>170</v>
      </c>
      <c r="C184" s="3" t="s">
        <v>707</v>
      </c>
      <c r="D184" s="1">
        <v>7.1</v>
      </c>
      <c r="E184" s="1">
        <v>7.11</v>
      </c>
    </row>
    <row r="185" spans="1:5" ht="15" x14ac:dyDescent="0.25">
      <c r="A185" s="7" t="s">
        <v>296</v>
      </c>
      <c r="B185" s="94" t="s">
        <v>170</v>
      </c>
      <c r="C185" s="3" t="s">
        <v>708</v>
      </c>
      <c r="D185" s="1">
        <v>7.1</v>
      </c>
      <c r="E185" s="1">
        <v>7.11</v>
      </c>
    </row>
    <row r="186" spans="1:5" ht="15" x14ac:dyDescent="0.25">
      <c r="A186" s="7" t="s">
        <v>297</v>
      </c>
      <c r="B186" s="94" t="s">
        <v>170</v>
      </c>
      <c r="C186" s="3" t="s">
        <v>709</v>
      </c>
      <c r="D186" s="1">
        <v>7.1</v>
      </c>
      <c r="E186" s="1">
        <v>7.11</v>
      </c>
    </row>
    <row r="187" spans="1:5" s="136" customFormat="1" ht="15" x14ac:dyDescent="0.25">
      <c r="A187" s="7" t="s">
        <v>792</v>
      </c>
      <c r="B187" s="94" t="s">
        <v>170</v>
      </c>
      <c r="C187" s="3"/>
      <c r="D187" s="1">
        <v>7.1</v>
      </c>
      <c r="E187" s="1">
        <v>7.11</v>
      </c>
    </row>
    <row r="188" spans="1:5" s="150" customFormat="1" ht="15" x14ac:dyDescent="0.25">
      <c r="A188" s="154" t="s">
        <v>929</v>
      </c>
      <c r="B188" s="153" t="s">
        <v>168</v>
      </c>
      <c r="C188" s="152" t="s">
        <v>75</v>
      </c>
      <c r="D188" s="151"/>
      <c r="E188" s="151"/>
    </row>
    <row r="189" spans="1:5" s="150" customFormat="1" ht="15" x14ac:dyDescent="0.25">
      <c r="A189" s="154" t="s">
        <v>930</v>
      </c>
      <c r="B189" s="153" t="s">
        <v>168</v>
      </c>
      <c r="C189" s="152" t="s">
        <v>76</v>
      </c>
      <c r="D189" s="151"/>
      <c r="E189" s="151"/>
    </row>
    <row r="190" spans="1:5" s="150" customFormat="1" ht="15" x14ac:dyDescent="0.25">
      <c r="A190" s="154" t="s">
        <v>931</v>
      </c>
      <c r="B190" s="153" t="s">
        <v>168</v>
      </c>
      <c r="C190" s="152" t="s">
        <v>77</v>
      </c>
      <c r="D190" s="151"/>
      <c r="E190" s="151"/>
    </row>
    <row r="191" spans="1:5" s="150" customFormat="1" ht="15" x14ac:dyDescent="0.25">
      <c r="A191" s="154" t="s">
        <v>932</v>
      </c>
      <c r="B191" s="153" t="s">
        <v>168</v>
      </c>
      <c r="C191" s="152"/>
      <c r="D191" s="151"/>
      <c r="E191" s="151"/>
    </row>
    <row r="192" spans="1:5" s="15" customFormat="1" ht="15" x14ac:dyDescent="0.25">
      <c r="A192" s="7" t="s">
        <v>149</v>
      </c>
      <c r="B192" s="5" t="s">
        <v>173</v>
      </c>
      <c r="C192" s="3" t="s">
        <v>84</v>
      </c>
      <c r="D192" s="1">
        <v>3196.82</v>
      </c>
      <c r="E192" s="1">
        <v>3196.82</v>
      </c>
    </row>
    <row r="193" spans="1:5" s="136" customFormat="1" ht="15" x14ac:dyDescent="0.25">
      <c r="A193" s="7" t="s">
        <v>839</v>
      </c>
      <c r="B193" s="5" t="s">
        <v>173</v>
      </c>
      <c r="C193" s="3"/>
      <c r="D193" s="1">
        <v>3196.82</v>
      </c>
      <c r="E193" s="1">
        <v>3196.82</v>
      </c>
    </row>
    <row r="194" spans="1:5" s="15" customFormat="1" ht="15" x14ac:dyDescent="0.25">
      <c r="A194" s="7" t="s">
        <v>150</v>
      </c>
      <c r="B194" s="5" t="s">
        <v>173</v>
      </c>
      <c r="C194" s="3" t="s">
        <v>85</v>
      </c>
      <c r="D194" s="1">
        <v>3669.55</v>
      </c>
      <c r="E194" s="1">
        <v>3669.55</v>
      </c>
    </row>
    <row r="195" spans="1:5" s="136" customFormat="1" ht="15" x14ac:dyDescent="0.25">
      <c r="A195" s="7" t="s">
        <v>840</v>
      </c>
      <c r="B195" s="5" t="s">
        <v>173</v>
      </c>
      <c r="C195" s="3"/>
      <c r="D195" s="1">
        <v>3669.55</v>
      </c>
      <c r="E195" s="1">
        <v>3669.55</v>
      </c>
    </row>
    <row r="196" spans="1:5" s="15" customFormat="1" ht="15" x14ac:dyDescent="0.25">
      <c r="A196" s="7" t="s">
        <v>151</v>
      </c>
      <c r="B196" s="5" t="s">
        <v>173</v>
      </c>
      <c r="C196" s="3" t="s">
        <v>86</v>
      </c>
      <c r="D196" s="1">
        <v>4378.6400000000003</v>
      </c>
      <c r="E196" s="1">
        <v>4378.6400000000003</v>
      </c>
    </row>
    <row r="197" spans="1:5" s="136" customFormat="1" ht="15" x14ac:dyDescent="0.25">
      <c r="A197" s="7" t="s">
        <v>841</v>
      </c>
      <c r="B197" s="5" t="s">
        <v>173</v>
      </c>
      <c r="C197" s="67"/>
      <c r="D197" s="1">
        <v>4378.6400000000003</v>
      </c>
      <c r="E197" s="1">
        <v>4378.6400000000003</v>
      </c>
    </row>
    <row r="198" spans="1:5" s="15" customFormat="1" ht="15" x14ac:dyDescent="0.25">
      <c r="A198" s="87" t="s">
        <v>548</v>
      </c>
      <c r="B198" s="94" t="s">
        <v>172</v>
      </c>
      <c r="C198" s="96" t="s">
        <v>556</v>
      </c>
      <c r="D198" s="97">
        <v>591.30999999999995</v>
      </c>
      <c r="E198" s="97">
        <v>760.54</v>
      </c>
    </row>
    <row r="199" spans="1:5" s="136" customFormat="1" ht="15" x14ac:dyDescent="0.25">
      <c r="A199" s="87" t="s">
        <v>842</v>
      </c>
      <c r="B199" s="94" t="s">
        <v>172</v>
      </c>
      <c r="C199" s="96"/>
      <c r="D199" s="97">
        <v>591.30999999999995</v>
      </c>
      <c r="E199" s="97">
        <v>760.54</v>
      </c>
    </row>
    <row r="200" spans="1:5" s="15" customFormat="1" ht="15" x14ac:dyDescent="0.25">
      <c r="A200" s="87" t="s">
        <v>549</v>
      </c>
      <c r="B200" s="94" t="s">
        <v>172</v>
      </c>
      <c r="C200" s="96" t="s">
        <v>556</v>
      </c>
      <c r="D200" s="97">
        <v>387.32</v>
      </c>
      <c r="E200" s="97">
        <v>498.17</v>
      </c>
    </row>
    <row r="201" spans="1:5" s="136" customFormat="1" ht="15" x14ac:dyDescent="0.25">
      <c r="A201" s="87" t="s">
        <v>843</v>
      </c>
      <c r="B201" s="94" t="s">
        <v>172</v>
      </c>
      <c r="C201" s="96"/>
      <c r="D201" s="97">
        <v>387.32</v>
      </c>
      <c r="E201" s="97">
        <v>498.17</v>
      </c>
    </row>
    <row r="202" spans="1:5" s="15" customFormat="1" ht="15" x14ac:dyDescent="0.25">
      <c r="A202" s="87" t="s">
        <v>550</v>
      </c>
      <c r="B202" s="94" t="s">
        <v>172</v>
      </c>
      <c r="C202" s="96" t="s">
        <v>556</v>
      </c>
      <c r="D202" s="97">
        <v>317.95999999999998</v>
      </c>
      <c r="E202" s="97">
        <v>408.96</v>
      </c>
    </row>
    <row r="203" spans="1:5" s="136" customFormat="1" ht="15" x14ac:dyDescent="0.25">
      <c r="A203" s="87" t="s">
        <v>844</v>
      </c>
      <c r="B203" s="94" t="s">
        <v>172</v>
      </c>
      <c r="C203" s="96"/>
      <c r="D203" s="97">
        <v>317.95999999999998</v>
      </c>
      <c r="E203" s="97">
        <v>408.96</v>
      </c>
    </row>
    <row r="204" spans="1:5" s="15" customFormat="1" ht="15" x14ac:dyDescent="0.25">
      <c r="A204" s="88" t="s">
        <v>551</v>
      </c>
      <c r="B204" s="94" t="s">
        <v>172</v>
      </c>
      <c r="C204" s="96" t="s">
        <v>556</v>
      </c>
      <c r="D204" s="98">
        <v>436.8</v>
      </c>
      <c r="E204" s="98">
        <v>561.80999999999995</v>
      </c>
    </row>
    <row r="205" spans="1:5" s="136" customFormat="1" ht="15" x14ac:dyDescent="0.25">
      <c r="A205" s="88" t="s">
        <v>845</v>
      </c>
      <c r="B205" s="94" t="s">
        <v>172</v>
      </c>
      <c r="C205" s="96"/>
      <c r="D205" s="98">
        <v>436.8</v>
      </c>
      <c r="E205" s="98">
        <v>561.80999999999995</v>
      </c>
    </row>
    <row r="206" spans="1:5" s="15" customFormat="1" ht="15" x14ac:dyDescent="0.25">
      <c r="A206" s="89" t="s">
        <v>552</v>
      </c>
      <c r="B206" s="94" t="s">
        <v>172</v>
      </c>
      <c r="C206" s="96" t="s">
        <v>556</v>
      </c>
      <c r="D206" s="99">
        <v>332.67</v>
      </c>
      <c r="E206" s="99">
        <v>427.88</v>
      </c>
    </row>
    <row r="207" spans="1:5" s="136" customFormat="1" ht="15" x14ac:dyDescent="0.25">
      <c r="A207" s="89" t="s">
        <v>846</v>
      </c>
      <c r="B207" s="94" t="s">
        <v>172</v>
      </c>
      <c r="C207" s="96"/>
      <c r="D207" s="99">
        <v>332.67</v>
      </c>
      <c r="E207" s="99">
        <v>427.88</v>
      </c>
    </row>
    <row r="208" spans="1:5" s="15" customFormat="1" ht="15" x14ac:dyDescent="0.25">
      <c r="A208" s="87" t="s">
        <v>553</v>
      </c>
      <c r="B208" s="94" t="s">
        <v>172</v>
      </c>
      <c r="C208" s="96" t="s">
        <v>556</v>
      </c>
      <c r="D208" s="97">
        <v>217.91</v>
      </c>
      <c r="E208" s="97">
        <v>280.27</v>
      </c>
    </row>
    <row r="209" spans="1:5" s="136" customFormat="1" ht="15" x14ac:dyDescent="0.25">
      <c r="A209" s="87" t="s">
        <v>847</v>
      </c>
      <c r="B209" s="94" t="s">
        <v>172</v>
      </c>
      <c r="C209" s="96"/>
      <c r="D209" s="97">
        <v>217.91</v>
      </c>
      <c r="E209" s="97">
        <v>280.27</v>
      </c>
    </row>
    <row r="210" spans="1:5" s="15" customFormat="1" ht="15" x14ac:dyDescent="0.25">
      <c r="A210" s="87" t="s">
        <v>554</v>
      </c>
      <c r="B210" s="94" t="s">
        <v>172</v>
      </c>
      <c r="C210" s="96" t="s">
        <v>556</v>
      </c>
      <c r="D210" s="97">
        <v>178.89</v>
      </c>
      <c r="E210" s="97">
        <v>230.08</v>
      </c>
    </row>
    <row r="211" spans="1:5" s="136" customFormat="1" ht="15" x14ac:dyDescent="0.25">
      <c r="A211" s="87" t="s">
        <v>848</v>
      </c>
      <c r="B211" s="94" t="s">
        <v>172</v>
      </c>
      <c r="C211" s="96"/>
      <c r="D211" s="97">
        <v>178.89</v>
      </c>
      <c r="E211" s="97">
        <v>230.08</v>
      </c>
    </row>
    <row r="212" spans="1:5" s="15" customFormat="1" ht="15" x14ac:dyDescent="0.25">
      <c r="A212" s="91" t="s">
        <v>555</v>
      </c>
      <c r="B212" s="86" t="s">
        <v>172</v>
      </c>
      <c r="C212" s="67" t="s">
        <v>556</v>
      </c>
      <c r="D212" s="127">
        <v>312</v>
      </c>
      <c r="E212" s="127">
        <v>401.3</v>
      </c>
    </row>
    <row r="213" spans="1:5" s="136" customFormat="1" ht="15" x14ac:dyDescent="0.25">
      <c r="A213" s="91" t="s">
        <v>849</v>
      </c>
      <c r="B213" s="86" t="s">
        <v>172</v>
      </c>
      <c r="C213" s="67"/>
      <c r="D213" s="127">
        <v>312</v>
      </c>
      <c r="E213" s="127">
        <v>401.3</v>
      </c>
    </row>
    <row r="214" spans="1:5" s="15" customFormat="1" ht="15" x14ac:dyDescent="0.25">
      <c r="A214" s="7" t="s">
        <v>155</v>
      </c>
      <c r="B214" s="5" t="s">
        <v>168</v>
      </c>
      <c r="C214" s="3" t="s">
        <v>87</v>
      </c>
      <c r="D214" s="127"/>
      <c r="E214" s="127"/>
    </row>
    <row r="215" spans="1:5" s="136" customFormat="1" ht="15" x14ac:dyDescent="0.25">
      <c r="A215" s="7" t="s">
        <v>791</v>
      </c>
      <c r="B215" s="5" t="s">
        <v>168</v>
      </c>
      <c r="C215" s="3"/>
      <c r="D215" s="127"/>
      <c r="E215" s="127"/>
    </row>
    <row r="216" spans="1:5" s="15" customFormat="1" ht="13.9" customHeight="1" x14ac:dyDescent="0.25">
      <c r="A216" s="7" t="s">
        <v>156</v>
      </c>
      <c r="B216" s="5" t="s">
        <v>168</v>
      </c>
      <c r="C216" s="3" t="s">
        <v>88</v>
      </c>
      <c r="D216" s="93"/>
      <c r="E216" s="93"/>
    </row>
    <row r="217" spans="1:5" s="15" customFormat="1" ht="15" x14ac:dyDescent="0.25">
      <c r="A217" s="7" t="s">
        <v>157</v>
      </c>
      <c r="B217" s="5" t="s">
        <v>168</v>
      </c>
      <c r="C217" s="3" t="s">
        <v>89</v>
      </c>
      <c r="D217" s="93"/>
      <c r="E217" s="93"/>
    </row>
    <row r="218" spans="1:5" s="15" customFormat="1" ht="15" x14ac:dyDescent="0.25">
      <c r="A218" s="7" t="s">
        <v>158</v>
      </c>
      <c r="B218" s="5" t="s">
        <v>168</v>
      </c>
      <c r="C218" s="3" t="s">
        <v>90</v>
      </c>
      <c r="D218" s="10"/>
      <c r="E218" s="10"/>
    </row>
    <row r="219" spans="1:5" s="136" customFormat="1" ht="15" x14ac:dyDescent="0.25">
      <c r="A219" s="7" t="s">
        <v>790</v>
      </c>
      <c r="B219" s="5" t="s">
        <v>168</v>
      </c>
      <c r="C219" s="3"/>
      <c r="D219" s="10"/>
      <c r="E219" s="10"/>
    </row>
    <row r="220" spans="1:5" ht="13.15" customHeight="1" x14ac:dyDescent="0.25">
      <c r="A220" s="7" t="s">
        <v>159</v>
      </c>
      <c r="B220" s="5" t="s">
        <v>168</v>
      </c>
      <c r="C220" s="3" t="s">
        <v>91</v>
      </c>
      <c r="D220" s="10"/>
      <c r="E220" s="10"/>
    </row>
    <row r="221" spans="1:5" ht="15" x14ac:dyDescent="0.25">
      <c r="A221" s="7" t="s">
        <v>160</v>
      </c>
      <c r="B221" s="5" t="s">
        <v>168</v>
      </c>
      <c r="C221" s="3" t="s">
        <v>92</v>
      </c>
      <c r="D221" s="10"/>
      <c r="E221" s="10"/>
    </row>
    <row r="222" spans="1:5" s="136" customFormat="1" ht="15.75" thickBot="1" x14ac:dyDescent="0.3">
      <c r="A222" s="128" t="s">
        <v>161</v>
      </c>
      <c r="B222" s="129" t="s">
        <v>168</v>
      </c>
      <c r="C222" s="130" t="s">
        <v>93</v>
      </c>
      <c r="D222" s="10"/>
      <c r="E222" s="10"/>
    </row>
    <row r="223" spans="1:5" ht="16.5" thickTop="1" thickBot="1" x14ac:dyDescent="0.3">
      <c r="A223" s="128" t="s">
        <v>789</v>
      </c>
      <c r="B223" s="5" t="s">
        <v>168</v>
      </c>
      <c r="D223" s="10"/>
      <c r="E223" s="10"/>
    </row>
    <row r="224" spans="1:5" ht="14.65" customHeight="1" thickTop="1" x14ac:dyDescent="0.25"/>
    <row r="229" spans="1:1" ht="14.65" customHeight="1" x14ac:dyDescent="0.25">
      <c r="A229" s="8" t="s">
        <v>737</v>
      </c>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0"/>
  <sheetViews>
    <sheetView topLeftCell="A106" workbookViewId="0">
      <selection activeCell="E139" sqref="E139"/>
    </sheetView>
  </sheetViews>
  <sheetFormatPr defaultRowHeight="15" x14ac:dyDescent="0.25"/>
  <cols>
    <col min="1" max="1" width="62.140625" style="68" customWidth="1"/>
    <col min="2" max="2" width="12.7109375" style="68" customWidth="1"/>
  </cols>
  <sheetData>
    <row r="1" spans="1:2" x14ac:dyDescent="0.25">
      <c r="A1" s="102" t="s">
        <v>468</v>
      </c>
      <c r="B1" s="101" t="s">
        <v>186</v>
      </c>
    </row>
    <row r="2" spans="1:2" x14ac:dyDescent="0.25">
      <c r="A2" s="86" t="s">
        <v>398</v>
      </c>
      <c r="B2" s="67" t="s">
        <v>13</v>
      </c>
    </row>
    <row r="3" spans="1:2" x14ac:dyDescent="0.25">
      <c r="A3" s="86" t="s">
        <v>399</v>
      </c>
      <c r="B3" s="67" t="s">
        <v>14</v>
      </c>
    </row>
    <row r="4" spans="1:2" x14ac:dyDescent="0.25">
      <c r="A4" s="86" t="s">
        <v>400</v>
      </c>
      <c r="B4" s="67" t="s">
        <v>15</v>
      </c>
    </row>
    <row r="5" spans="1:2" x14ac:dyDescent="0.25">
      <c r="A5" s="86" t="s">
        <v>401</v>
      </c>
      <c r="B5" s="67" t="s">
        <v>16</v>
      </c>
    </row>
    <row r="6" spans="1:2" x14ac:dyDescent="0.25">
      <c r="A6" s="86" t="s">
        <v>402</v>
      </c>
      <c r="B6" s="67" t="s">
        <v>17</v>
      </c>
    </row>
    <row r="7" spans="1:2" x14ac:dyDescent="0.25">
      <c r="A7" s="86" t="s">
        <v>403</v>
      </c>
      <c r="B7" s="67" t="s">
        <v>18</v>
      </c>
    </row>
    <row r="8" spans="1:2" x14ac:dyDescent="0.25">
      <c r="A8" s="86" t="s">
        <v>404</v>
      </c>
      <c r="B8" s="67" t="s">
        <v>19</v>
      </c>
    </row>
    <row r="9" spans="1:2" x14ac:dyDescent="0.25">
      <c r="A9" s="86" t="s">
        <v>405</v>
      </c>
      <c r="B9" s="67" t="s">
        <v>20</v>
      </c>
    </row>
    <row r="10" spans="1:2" x14ac:dyDescent="0.25">
      <c r="A10" s="86" t="s">
        <v>406</v>
      </c>
      <c r="B10" s="67" t="s">
        <v>19</v>
      </c>
    </row>
    <row r="11" spans="1:2" x14ac:dyDescent="0.25">
      <c r="A11" s="86" t="s">
        <v>407</v>
      </c>
      <c r="B11" s="67" t="s">
        <v>20</v>
      </c>
    </row>
    <row r="12" spans="1:2" x14ac:dyDescent="0.25">
      <c r="A12" s="86" t="s">
        <v>408</v>
      </c>
      <c r="B12" s="67" t="s">
        <v>19</v>
      </c>
    </row>
    <row r="13" spans="1:2" x14ac:dyDescent="0.25">
      <c r="A13" s="86" t="s">
        <v>409</v>
      </c>
      <c r="B13" s="67" t="s">
        <v>20</v>
      </c>
    </row>
    <row r="14" spans="1:2" x14ac:dyDescent="0.25">
      <c r="A14" s="86" t="s">
        <v>410</v>
      </c>
      <c r="B14" s="67" t="s">
        <v>21</v>
      </c>
    </row>
    <row r="15" spans="1:2" x14ac:dyDescent="0.25">
      <c r="A15" s="86" t="s">
        <v>411</v>
      </c>
      <c r="B15" s="67" t="s">
        <v>22</v>
      </c>
    </row>
    <row r="16" spans="1:2" x14ac:dyDescent="0.25">
      <c r="A16" s="86" t="s">
        <v>412</v>
      </c>
      <c r="B16" s="67" t="s">
        <v>21</v>
      </c>
    </row>
    <row r="17" spans="1:2" x14ac:dyDescent="0.25">
      <c r="A17" s="86" t="s">
        <v>413</v>
      </c>
      <c r="B17" s="67" t="s">
        <v>22</v>
      </c>
    </row>
    <row r="18" spans="1:2" x14ac:dyDescent="0.25">
      <c r="A18" s="86" t="s">
        <v>414</v>
      </c>
      <c r="B18" s="67" t="s">
        <v>21</v>
      </c>
    </row>
    <row r="19" spans="1:2" x14ac:dyDescent="0.25">
      <c r="A19" s="86" t="s">
        <v>415</v>
      </c>
      <c r="B19" s="67" t="s">
        <v>22</v>
      </c>
    </row>
    <row r="20" spans="1:2" x14ac:dyDescent="0.25">
      <c r="A20" s="86" t="s">
        <v>416</v>
      </c>
      <c r="B20" s="67" t="s">
        <v>21</v>
      </c>
    </row>
    <row r="21" spans="1:2" x14ac:dyDescent="0.25">
      <c r="A21" s="86" t="s">
        <v>417</v>
      </c>
      <c r="B21" s="67" t="s">
        <v>22</v>
      </c>
    </row>
    <row r="22" spans="1:2" x14ac:dyDescent="0.25">
      <c r="A22" s="86" t="s">
        <v>418</v>
      </c>
      <c r="B22" s="67" t="s">
        <v>39</v>
      </c>
    </row>
    <row r="23" spans="1:2" x14ac:dyDescent="0.25">
      <c r="A23" s="86" t="s">
        <v>419</v>
      </c>
      <c r="B23" s="67" t="s">
        <v>40</v>
      </c>
    </row>
    <row r="24" spans="1:2" x14ac:dyDescent="0.25">
      <c r="A24" s="92" t="s">
        <v>420</v>
      </c>
      <c r="B24" s="69" t="s">
        <v>41</v>
      </c>
    </row>
    <row r="25" spans="1:2" x14ac:dyDescent="0.25">
      <c r="A25" s="92" t="s">
        <v>421</v>
      </c>
      <c r="B25" s="69" t="s">
        <v>42</v>
      </c>
    </row>
    <row r="26" spans="1:2" x14ac:dyDescent="0.25">
      <c r="A26" s="86" t="s">
        <v>422</v>
      </c>
      <c r="B26" s="67" t="s">
        <v>43</v>
      </c>
    </row>
    <row r="27" spans="1:2" x14ac:dyDescent="0.25">
      <c r="A27" s="86" t="s">
        <v>423</v>
      </c>
      <c r="B27" s="67" t="s">
        <v>44</v>
      </c>
    </row>
    <row r="28" spans="1:2" x14ac:dyDescent="0.25">
      <c r="A28" s="86" t="s">
        <v>424</v>
      </c>
      <c r="B28" s="67" t="s">
        <v>48</v>
      </c>
    </row>
    <row r="29" spans="1:2" x14ac:dyDescent="0.25">
      <c r="A29" s="86" t="s">
        <v>425</v>
      </c>
      <c r="B29" s="67" t="s">
        <v>49</v>
      </c>
    </row>
    <row r="30" spans="1:2" x14ac:dyDescent="0.25">
      <c r="A30" s="86" t="s">
        <v>426</v>
      </c>
      <c r="B30" s="67" t="s">
        <v>50</v>
      </c>
    </row>
    <row r="31" spans="1:2" x14ac:dyDescent="0.25">
      <c r="A31" s="86" t="s">
        <v>427</v>
      </c>
      <c r="B31" s="67" t="s">
        <v>67</v>
      </c>
    </row>
    <row r="32" spans="1:2" x14ac:dyDescent="0.25">
      <c r="A32" s="86" t="s">
        <v>428</v>
      </c>
      <c r="B32" s="67" t="s">
        <v>68</v>
      </c>
    </row>
    <row r="33" spans="1:2" x14ac:dyDescent="0.25">
      <c r="A33" s="86" t="s">
        <v>429</v>
      </c>
      <c r="B33" s="67" t="s">
        <v>69</v>
      </c>
    </row>
    <row r="34" spans="1:2" s="15" customFormat="1" x14ac:dyDescent="0.25">
      <c r="A34" s="86" t="s">
        <v>661</v>
      </c>
      <c r="B34" s="67" t="s">
        <v>70</v>
      </c>
    </row>
    <row r="35" spans="1:2" s="15" customFormat="1" x14ac:dyDescent="0.25">
      <c r="A35" s="86" t="s">
        <v>662</v>
      </c>
      <c r="B35" s="67" t="s">
        <v>71</v>
      </c>
    </row>
    <row r="36" spans="1:2" s="15" customFormat="1" x14ac:dyDescent="0.25">
      <c r="A36" s="86" t="s">
        <v>663</v>
      </c>
      <c r="B36" s="67" t="s">
        <v>72</v>
      </c>
    </row>
    <row r="37" spans="1:2" x14ac:dyDescent="0.25">
      <c r="A37" s="86" t="s">
        <v>430</v>
      </c>
      <c r="B37" s="67" t="s">
        <v>78</v>
      </c>
    </row>
    <row r="38" spans="1:2" x14ac:dyDescent="0.25">
      <c r="A38" s="86" t="s">
        <v>431</v>
      </c>
      <c r="B38" s="67" t="s">
        <v>79</v>
      </c>
    </row>
    <row r="39" spans="1:2" x14ac:dyDescent="0.25">
      <c r="A39" s="86" t="s">
        <v>432</v>
      </c>
      <c r="B39" s="67" t="s">
        <v>80</v>
      </c>
    </row>
    <row r="40" spans="1:2" x14ac:dyDescent="0.25">
      <c r="A40" s="86" t="s">
        <v>433</v>
      </c>
      <c r="B40" s="67" t="s">
        <v>81</v>
      </c>
    </row>
    <row r="41" spans="1:2" x14ac:dyDescent="0.25">
      <c r="A41" s="86" t="s">
        <v>434</v>
      </c>
      <c r="B41" s="67" t="s">
        <v>82</v>
      </c>
    </row>
    <row r="42" spans="1:2" x14ac:dyDescent="0.25">
      <c r="A42" s="86" t="s">
        <v>435</v>
      </c>
      <c r="B42" s="67" t="s">
        <v>83</v>
      </c>
    </row>
    <row r="43" spans="1:2" s="15" customFormat="1" x14ac:dyDescent="0.25">
      <c r="A43" s="91" t="s">
        <v>564</v>
      </c>
      <c r="B43" s="67" t="s">
        <v>556</v>
      </c>
    </row>
    <row r="44" spans="1:2" s="15" customFormat="1" x14ac:dyDescent="0.25">
      <c r="A44" s="91" t="s">
        <v>565</v>
      </c>
      <c r="B44" s="67" t="s">
        <v>556</v>
      </c>
    </row>
    <row r="45" spans="1:2" s="15" customFormat="1" x14ac:dyDescent="0.25">
      <c r="A45" s="91" t="s">
        <v>566</v>
      </c>
      <c r="B45" s="67" t="s">
        <v>556</v>
      </c>
    </row>
    <row r="46" spans="1:2" s="15" customFormat="1" x14ac:dyDescent="0.25">
      <c r="A46" s="91" t="s">
        <v>567</v>
      </c>
      <c r="B46" s="67" t="s">
        <v>556</v>
      </c>
    </row>
    <row r="47" spans="1:2" s="15" customFormat="1" x14ac:dyDescent="0.25">
      <c r="A47" s="91" t="s">
        <v>568</v>
      </c>
      <c r="B47" s="67" t="s">
        <v>556</v>
      </c>
    </row>
    <row r="48" spans="1:2" s="15" customFormat="1" x14ac:dyDescent="0.25">
      <c r="A48" s="91" t="s">
        <v>569</v>
      </c>
      <c r="B48" s="67" t="s">
        <v>556</v>
      </c>
    </row>
    <row r="49" spans="1:2" s="15" customFormat="1" x14ac:dyDescent="0.25">
      <c r="A49" s="91" t="s">
        <v>570</v>
      </c>
      <c r="B49" s="67" t="s">
        <v>556</v>
      </c>
    </row>
    <row r="50" spans="1:2" s="15" customFormat="1" x14ac:dyDescent="0.25">
      <c r="A50" s="91" t="s">
        <v>571</v>
      </c>
      <c r="B50" s="67" t="s">
        <v>556</v>
      </c>
    </row>
    <row r="51" spans="1:2" x14ac:dyDescent="0.25">
      <c r="A51" s="86" t="s">
        <v>436</v>
      </c>
      <c r="B51" s="70" t="s">
        <v>379</v>
      </c>
    </row>
    <row r="52" spans="1:2" x14ac:dyDescent="0.25">
      <c r="A52" s="86" t="s">
        <v>437</v>
      </c>
      <c r="B52" s="70" t="s">
        <v>379</v>
      </c>
    </row>
    <row r="53" spans="1:2" x14ac:dyDescent="0.25">
      <c r="A53" s="86" t="s">
        <v>438</v>
      </c>
      <c r="B53" s="70" t="s">
        <v>379</v>
      </c>
    </row>
    <row r="54" spans="1:2" x14ac:dyDescent="0.25">
      <c r="A54" s="86" t="s">
        <v>439</v>
      </c>
      <c r="B54" s="70" t="s">
        <v>380</v>
      </c>
    </row>
    <row r="55" spans="1:2" x14ac:dyDescent="0.25">
      <c r="A55" s="86" t="s">
        <v>440</v>
      </c>
      <c r="B55" s="70" t="s">
        <v>381</v>
      </c>
    </row>
    <row r="56" spans="1:2" x14ac:dyDescent="0.25">
      <c r="A56" s="86" t="s">
        <v>441</v>
      </c>
      <c r="B56" s="70" t="s">
        <v>380</v>
      </c>
    </row>
    <row r="57" spans="1:2" x14ac:dyDescent="0.25">
      <c r="A57" s="86" t="s">
        <v>442</v>
      </c>
      <c r="B57" s="70" t="s">
        <v>381</v>
      </c>
    </row>
    <row r="58" spans="1:2" x14ac:dyDescent="0.25">
      <c r="A58" s="86" t="s">
        <v>443</v>
      </c>
      <c r="B58" s="70" t="s">
        <v>380</v>
      </c>
    </row>
    <row r="59" spans="1:2" x14ac:dyDescent="0.25">
      <c r="A59" s="86" t="s">
        <v>444</v>
      </c>
      <c r="B59" s="70" t="s">
        <v>381</v>
      </c>
    </row>
    <row r="60" spans="1:2" x14ac:dyDescent="0.25">
      <c r="A60" s="86" t="s">
        <v>445</v>
      </c>
      <c r="B60" s="70" t="s">
        <v>382</v>
      </c>
    </row>
    <row r="61" spans="1:2" x14ac:dyDescent="0.25">
      <c r="A61" s="86" t="s">
        <v>446</v>
      </c>
      <c r="B61" s="70" t="s">
        <v>383</v>
      </c>
    </row>
    <row r="62" spans="1:2" x14ac:dyDescent="0.25">
      <c r="A62" s="86" t="s">
        <v>447</v>
      </c>
      <c r="B62" s="70" t="s">
        <v>382</v>
      </c>
    </row>
    <row r="63" spans="1:2" x14ac:dyDescent="0.25">
      <c r="A63" s="86" t="s">
        <v>448</v>
      </c>
      <c r="B63" s="70" t="s">
        <v>383</v>
      </c>
    </row>
    <row r="64" spans="1:2" x14ac:dyDescent="0.25">
      <c r="A64" s="86" t="s">
        <v>449</v>
      </c>
      <c r="B64" s="70" t="s">
        <v>382</v>
      </c>
    </row>
    <row r="65" spans="1:2" x14ac:dyDescent="0.25">
      <c r="A65" s="86" t="s">
        <v>450</v>
      </c>
      <c r="B65" s="70" t="s">
        <v>383</v>
      </c>
    </row>
    <row r="66" spans="1:2" x14ac:dyDescent="0.25">
      <c r="A66" s="86" t="s">
        <v>451</v>
      </c>
      <c r="B66" s="70" t="s">
        <v>382</v>
      </c>
    </row>
    <row r="67" spans="1:2" x14ac:dyDescent="0.25">
      <c r="A67" s="86" t="s">
        <v>452</v>
      </c>
      <c r="B67" s="70" t="s">
        <v>383</v>
      </c>
    </row>
    <row r="68" spans="1:2" x14ac:dyDescent="0.25">
      <c r="A68" s="86" t="s">
        <v>453</v>
      </c>
      <c r="B68" s="70" t="s">
        <v>384</v>
      </c>
    </row>
    <row r="69" spans="1:2" x14ac:dyDescent="0.25">
      <c r="A69" s="86" t="s">
        <v>454</v>
      </c>
      <c r="B69" s="70" t="s">
        <v>385</v>
      </c>
    </row>
    <row r="70" spans="1:2" x14ac:dyDescent="0.25">
      <c r="A70" s="86" t="s">
        <v>455</v>
      </c>
      <c r="B70" s="70" t="s">
        <v>386</v>
      </c>
    </row>
    <row r="71" spans="1:2" x14ac:dyDescent="0.25">
      <c r="A71" s="86" t="s">
        <v>456</v>
      </c>
      <c r="B71" s="70" t="s">
        <v>387</v>
      </c>
    </row>
    <row r="72" spans="1:2" x14ac:dyDescent="0.25">
      <c r="A72" s="86" t="s">
        <v>457</v>
      </c>
      <c r="B72" s="70" t="s">
        <v>388</v>
      </c>
    </row>
    <row r="73" spans="1:2" s="15" customFormat="1" x14ac:dyDescent="0.25">
      <c r="A73" s="86" t="s">
        <v>658</v>
      </c>
      <c r="B73" s="70" t="s">
        <v>386</v>
      </c>
    </row>
    <row r="74" spans="1:2" s="15" customFormat="1" x14ac:dyDescent="0.25">
      <c r="A74" s="86" t="s">
        <v>659</v>
      </c>
      <c r="B74" s="70" t="s">
        <v>387</v>
      </c>
    </row>
    <row r="75" spans="1:2" s="15" customFormat="1" x14ac:dyDescent="0.25">
      <c r="A75" s="86" t="s">
        <v>660</v>
      </c>
      <c r="B75" s="70" t="s">
        <v>388</v>
      </c>
    </row>
    <row r="76" spans="1:2" s="15" customFormat="1" x14ac:dyDescent="0.25">
      <c r="A76" s="91" t="s">
        <v>572</v>
      </c>
      <c r="B76" s="70" t="s">
        <v>651</v>
      </c>
    </row>
    <row r="77" spans="1:2" s="15" customFormat="1" x14ac:dyDescent="0.25">
      <c r="A77" s="91" t="s">
        <v>573</v>
      </c>
      <c r="B77" s="70" t="s">
        <v>651</v>
      </c>
    </row>
    <row r="78" spans="1:2" s="15" customFormat="1" x14ac:dyDescent="0.25">
      <c r="A78" s="91" t="s">
        <v>574</v>
      </c>
      <c r="B78" s="70" t="s">
        <v>651</v>
      </c>
    </row>
    <row r="79" spans="1:2" s="15" customFormat="1" x14ac:dyDescent="0.25">
      <c r="A79" s="91" t="s">
        <v>575</v>
      </c>
      <c r="B79" s="70" t="s">
        <v>651</v>
      </c>
    </row>
    <row r="80" spans="1:2" s="15" customFormat="1" x14ac:dyDescent="0.25">
      <c r="A80" s="91" t="s">
        <v>576</v>
      </c>
      <c r="B80" s="70" t="s">
        <v>651</v>
      </c>
    </row>
    <row r="81" spans="1:2" s="15" customFormat="1" x14ac:dyDescent="0.25">
      <c r="A81" s="91" t="s">
        <v>577</v>
      </c>
      <c r="B81" s="70" t="s">
        <v>651</v>
      </c>
    </row>
    <row r="82" spans="1:2" s="15" customFormat="1" x14ac:dyDescent="0.25">
      <c r="A82" s="91" t="s">
        <v>578</v>
      </c>
      <c r="B82" s="70" t="s">
        <v>651</v>
      </c>
    </row>
    <row r="83" spans="1:2" s="15" customFormat="1" x14ac:dyDescent="0.25">
      <c r="A83" s="91" t="s">
        <v>579</v>
      </c>
      <c r="B83" s="70" t="s">
        <v>651</v>
      </c>
    </row>
    <row r="84" spans="1:2" x14ac:dyDescent="0.25">
      <c r="A84" s="92" t="s">
        <v>458</v>
      </c>
      <c r="B84" s="70" t="s">
        <v>25</v>
      </c>
    </row>
    <row r="85" spans="1:2" x14ac:dyDescent="0.25">
      <c r="A85" s="92" t="s">
        <v>459</v>
      </c>
      <c r="B85" s="70" t="s">
        <v>26</v>
      </c>
    </row>
    <row r="86" spans="1:2" s="15" customFormat="1" x14ac:dyDescent="0.25">
      <c r="A86" s="86" t="s">
        <v>560</v>
      </c>
      <c r="B86" s="67" t="s">
        <v>23</v>
      </c>
    </row>
    <row r="87" spans="1:2" s="15" customFormat="1" x14ac:dyDescent="0.25">
      <c r="A87" s="86" t="s">
        <v>561</v>
      </c>
      <c r="B87" s="67" t="s">
        <v>24</v>
      </c>
    </row>
    <row r="88" spans="1:2" s="15" customFormat="1" x14ac:dyDescent="0.25">
      <c r="A88" s="86" t="s">
        <v>562</v>
      </c>
      <c r="B88" s="67" t="s">
        <v>27</v>
      </c>
    </row>
    <row r="89" spans="1:2" s="15" customFormat="1" x14ac:dyDescent="0.25">
      <c r="A89" s="86" t="s">
        <v>563</v>
      </c>
      <c r="B89" s="67" t="s">
        <v>28</v>
      </c>
    </row>
    <row r="90" spans="1:2" x14ac:dyDescent="0.25">
      <c r="A90" s="86" t="s">
        <v>460</v>
      </c>
      <c r="B90" s="67" t="s">
        <v>60</v>
      </c>
    </row>
    <row r="91" spans="1:2" x14ac:dyDescent="0.25">
      <c r="A91" s="86" t="s">
        <v>461</v>
      </c>
      <c r="B91" s="67" t="s">
        <v>61</v>
      </c>
    </row>
    <row r="92" spans="1:2" x14ac:dyDescent="0.25">
      <c r="A92" s="86" t="s">
        <v>462</v>
      </c>
      <c r="B92" s="67" t="s">
        <v>176</v>
      </c>
    </row>
    <row r="93" spans="1:2" x14ac:dyDescent="0.25">
      <c r="A93" s="86" t="s">
        <v>463</v>
      </c>
      <c r="B93" s="67" t="s">
        <v>62</v>
      </c>
    </row>
    <row r="94" spans="1:2" x14ac:dyDescent="0.25">
      <c r="A94" s="86" t="s">
        <v>464</v>
      </c>
      <c r="B94" s="67" t="s">
        <v>63</v>
      </c>
    </row>
    <row r="95" spans="1:2" x14ac:dyDescent="0.25">
      <c r="A95" s="86" t="s">
        <v>465</v>
      </c>
      <c r="B95" s="67" t="s">
        <v>67</v>
      </c>
    </row>
    <row r="96" spans="1:2" x14ac:dyDescent="0.25">
      <c r="A96" s="86" t="s">
        <v>466</v>
      </c>
      <c r="B96" s="67" t="s">
        <v>68</v>
      </c>
    </row>
    <row r="97" spans="1:2" x14ac:dyDescent="0.25">
      <c r="A97" s="86" t="s">
        <v>467</v>
      </c>
      <c r="B97" s="67" t="s">
        <v>69</v>
      </c>
    </row>
    <row r="98" spans="1:2" s="15" customFormat="1" x14ac:dyDescent="0.25">
      <c r="A98" s="86" t="s">
        <v>655</v>
      </c>
      <c r="B98" s="67" t="s">
        <v>70</v>
      </c>
    </row>
    <row r="99" spans="1:2" s="15" customFormat="1" x14ac:dyDescent="0.25">
      <c r="A99" s="86" t="s">
        <v>656</v>
      </c>
      <c r="B99" s="67" t="s">
        <v>71</v>
      </c>
    </row>
    <row r="100" spans="1:2" s="15" customFormat="1" x14ac:dyDescent="0.25">
      <c r="A100" s="86" t="s">
        <v>657</v>
      </c>
      <c r="B100" s="67" t="s">
        <v>72</v>
      </c>
    </row>
    <row r="101" spans="1:2" x14ac:dyDescent="0.25">
      <c r="A101" s="91" t="s">
        <v>502</v>
      </c>
      <c r="B101" s="67" t="s">
        <v>518</v>
      </c>
    </row>
    <row r="102" spans="1:2" x14ac:dyDescent="0.25">
      <c r="A102" s="91" t="s">
        <v>503</v>
      </c>
      <c r="B102" s="67" t="s">
        <v>518</v>
      </c>
    </row>
    <row r="103" spans="1:2" x14ac:dyDescent="0.25">
      <c r="A103" s="91" t="s">
        <v>504</v>
      </c>
      <c r="B103" s="67" t="s">
        <v>518</v>
      </c>
    </row>
    <row r="104" spans="1:2" x14ac:dyDescent="0.25">
      <c r="A104" s="91" t="s">
        <v>505</v>
      </c>
      <c r="B104" s="67" t="s">
        <v>518</v>
      </c>
    </row>
    <row r="105" spans="1:2" x14ac:dyDescent="0.25">
      <c r="A105" s="91" t="s">
        <v>506</v>
      </c>
      <c r="B105" s="67" t="s">
        <v>518</v>
      </c>
    </row>
    <row r="106" spans="1:2" x14ac:dyDescent="0.25">
      <c r="A106" s="91" t="s">
        <v>507</v>
      </c>
      <c r="B106" s="67" t="s">
        <v>518</v>
      </c>
    </row>
    <row r="107" spans="1:2" x14ac:dyDescent="0.25">
      <c r="A107" s="91" t="s">
        <v>508</v>
      </c>
      <c r="B107" s="67" t="s">
        <v>518</v>
      </c>
    </row>
    <row r="108" spans="1:2" x14ac:dyDescent="0.25">
      <c r="A108" s="91" t="s">
        <v>509</v>
      </c>
      <c r="B108" s="67" t="s">
        <v>518</v>
      </c>
    </row>
    <row r="109" spans="1:2" x14ac:dyDescent="0.25">
      <c r="A109" s="91" t="s">
        <v>510</v>
      </c>
      <c r="B109" s="67" t="s">
        <v>518</v>
      </c>
    </row>
    <row r="110" spans="1:2" x14ac:dyDescent="0.25">
      <c r="A110" s="91" t="s">
        <v>511</v>
      </c>
      <c r="B110" s="67" t="s">
        <v>518</v>
      </c>
    </row>
    <row r="111" spans="1:2" x14ac:dyDescent="0.25">
      <c r="A111" s="91" t="s">
        <v>512</v>
      </c>
      <c r="B111" s="67" t="s">
        <v>518</v>
      </c>
    </row>
    <row r="112" spans="1:2" x14ac:dyDescent="0.25">
      <c r="A112" s="91" t="s">
        <v>513</v>
      </c>
      <c r="B112" s="67" t="s">
        <v>518</v>
      </c>
    </row>
    <row r="113" spans="1:2" x14ac:dyDescent="0.25">
      <c r="A113" s="91" t="s">
        <v>514</v>
      </c>
      <c r="B113" s="67" t="s">
        <v>518</v>
      </c>
    </row>
    <row r="114" spans="1:2" x14ac:dyDescent="0.25">
      <c r="A114" s="91" t="s">
        <v>515</v>
      </c>
      <c r="B114" s="67" t="s">
        <v>518</v>
      </c>
    </row>
    <row r="115" spans="1:2" x14ac:dyDescent="0.25">
      <c r="A115" s="91" t="s">
        <v>516</v>
      </c>
      <c r="B115" s="67" t="s">
        <v>518</v>
      </c>
    </row>
    <row r="116" spans="1:2" x14ac:dyDescent="0.25">
      <c r="A116" s="91" t="s">
        <v>517</v>
      </c>
      <c r="B116" s="67" t="s">
        <v>518</v>
      </c>
    </row>
    <row r="117" spans="1:2" x14ac:dyDescent="0.25">
      <c r="A117" s="91" t="s">
        <v>580</v>
      </c>
      <c r="B117" s="67" t="s">
        <v>556</v>
      </c>
    </row>
    <row r="118" spans="1:2" x14ac:dyDescent="0.25">
      <c r="A118" s="91" t="s">
        <v>581</v>
      </c>
      <c r="B118" s="67" t="s">
        <v>556</v>
      </c>
    </row>
    <row r="119" spans="1:2" x14ac:dyDescent="0.25">
      <c r="A119" s="91" t="s">
        <v>582</v>
      </c>
      <c r="B119" s="67" t="s">
        <v>556</v>
      </c>
    </row>
    <row r="120" spans="1:2" x14ac:dyDescent="0.25">
      <c r="A120" s="91" t="s">
        <v>583</v>
      </c>
      <c r="B120" s="67" t="s">
        <v>556</v>
      </c>
    </row>
    <row r="121" spans="1:2" x14ac:dyDescent="0.25">
      <c r="A121" s="91" t="s">
        <v>584</v>
      </c>
      <c r="B121" s="67" t="s">
        <v>556</v>
      </c>
    </row>
    <row r="122" spans="1:2" x14ac:dyDescent="0.25">
      <c r="A122" s="91" t="s">
        <v>585</v>
      </c>
      <c r="B122" s="67" t="s">
        <v>556</v>
      </c>
    </row>
    <row r="123" spans="1:2" x14ac:dyDescent="0.25">
      <c r="A123" s="91" t="s">
        <v>586</v>
      </c>
      <c r="B123" s="67" t="s">
        <v>556</v>
      </c>
    </row>
    <row r="124" spans="1:2" x14ac:dyDescent="0.25">
      <c r="A124" s="91" t="s">
        <v>587</v>
      </c>
      <c r="B124" s="67" t="s">
        <v>556</v>
      </c>
    </row>
    <row r="125" spans="1:2" s="15" customFormat="1" x14ac:dyDescent="0.25">
      <c r="A125" s="91" t="s">
        <v>664</v>
      </c>
      <c r="B125" s="67" t="s">
        <v>680</v>
      </c>
    </row>
    <row r="126" spans="1:2" s="15" customFormat="1" x14ac:dyDescent="0.25">
      <c r="A126" s="91" t="s">
        <v>665</v>
      </c>
      <c r="B126" s="67" t="s">
        <v>680</v>
      </c>
    </row>
    <row r="127" spans="1:2" s="15" customFormat="1" x14ac:dyDescent="0.25">
      <c r="A127" s="91" t="s">
        <v>666</v>
      </c>
      <c r="B127" s="67" t="s">
        <v>680</v>
      </c>
    </row>
    <row r="128" spans="1:2" s="15" customFormat="1" x14ac:dyDescent="0.25">
      <c r="A128" s="91" t="s">
        <v>667</v>
      </c>
      <c r="B128" s="67" t="s">
        <v>680</v>
      </c>
    </row>
    <row r="129" spans="1:2" s="15" customFormat="1" x14ac:dyDescent="0.25">
      <c r="A129" s="91" t="s">
        <v>668</v>
      </c>
      <c r="B129" s="67" t="s">
        <v>680</v>
      </c>
    </row>
    <row r="130" spans="1:2" s="15" customFormat="1" x14ac:dyDescent="0.25">
      <c r="A130" s="91" t="s">
        <v>669</v>
      </c>
      <c r="B130" s="67" t="s">
        <v>680</v>
      </c>
    </row>
    <row r="131" spans="1:2" s="15" customFormat="1" x14ac:dyDescent="0.25">
      <c r="A131" s="91" t="s">
        <v>670</v>
      </c>
      <c r="B131" s="67" t="s">
        <v>680</v>
      </c>
    </row>
    <row r="132" spans="1:2" s="15" customFormat="1" x14ac:dyDescent="0.25">
      <c r="A132" s="91" t="s">
        <v>671</v>
      </c>
      <c r="B132" s="67" t="s">
        <v>680</v>
      </c>
    </row>
    <row r="133" spans="1:2" s="15" customFormat="1" x14ac:dyDescent="0.25">
      <c r="A133" s="91" t="s">
        <v>672</v>
      </c>
      <c r="B133" s="67" t="s">
        <v>680</v>
      </c>
    </row>
    <row r="134" spans="1:2" s="15" customFormat="1" x14ac:dyDescent="0.25">
      <c r="A134" s="91" t="s">
        <v>673</v>
      </c>
      <c r="B134" s="67" t="s">
        <v>680</v>
      </c>
    </row>
    <row r="135" spans="1:2" s="15" customFormat="1" x14ac:dyDescent="0.25">
      <c r="A135" s="91" t="s">
        <v>674</v>
      </c>
      <c r="B135" s="67" t="s">
        <v>680</v>
      </c>
    </row>
    <row r="136" spans="1:2" s="15" customFormat="1" x14ac:dyDescent="0.25">
      <c r="A136" s="91" t="s">
        <v>675</v>
      </c>
      <c r="B136" s="67" t="s">
        <v>680</v>
      </c>
    </row>
    <row r="137" spans="1:2" s="15" customFormat="1" x14ac:dyDescent="0.25">
      <c r="A137" s="91" t="s">
        <v>676</v>
      </c>
      <c r="B137" s="67" t="s">
        <v>680</v>
      </c>
    </row>
    <row r="138" spans="1:2" s="15" customFormat="1" x14ac:dyDescent="0.25">
      <c r="A138" s="91" t="s">
        <v>677</v>
      </c>
      <c r="B138" s="67" t="s">
        <v>680</v>
      </c>
    </row>
    <row r="139" spans="1:2" s="15" customFormat="1" x14ac:dyDescent="0.25">
      <c r="A139" s="91" t="s">
        <v>678</v>
      </c>
      <c r="B139" s="67" t="s">
        <v>680</v>
      </c>
    </row>
    <row r="140" spans="1:2" s="15" customFormat="1" x14ac:dyDescent="0.25">
      <c r="A140" s="91" t="s">
        <v>679</v>
      </c>
      <c r="B140" s="67" t="s">
        <v>680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0da0ce335292d04bdf4e2061b19af53b">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A6F837-F450-45C4-B4FE-4EE7D4D08D80}"/>
</file>

<file path=customXml/itemProps2.xml><?xml version="1.0" encoding="utf-8"?>
<ds:datastoreItem xmlns:ds="http://schemas.openxmlformats.org/officeDocument/2006/customXml" ds:itemID="{808CD350-9E3F-4C4B-968E-4786C929111C}"/>
</file>

<file path=customXml/itemProps3.xml><?xml version="1.0" encoding="utf-8"?>
<ds:datastoreItem xmlns:ds="http://schemas.openxmlformats.org/officeDocument/2006/customXml" ds:itemID="{C800F52F-C9F1-482E-9351-FB59E0ADF6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 </vt:lpstr>
      <vt:lpstr>Cover Page</vt:lpstr>
      <vt:lpstr>Claims Summary</vt:lpstr>
      <vt:lpstr>UPL Claims</vt:lpstr>
      <vt:lpstr> LTSS State Funded Invoice</vt:lpstr>
      <vt:lpstr>PCA Refence Sheet</vt:lpstr>
      <vt:lpstr>Lookup - PCA</vt:lpstr>
      <vt:lpstr>LTSS Rates</vt:lpstr>
      <vt:lpstr>Sheet1</vt:lpstr>
      <vt:lpstr>Lists</vt:lpstr>
      <vt:lpstr>New Retainer Proc Codes</vt:lpstr>
      <vt:lpstr>Sheet2</vt:lpstr>
      <vt:lpstr>' LTSS State Funded Invoice'!Print_Area</vt:lpstr>
      <vt:lpstr>'Cover Page'!Print_Area</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cp:lastPrinted>2021-11-08T19:28:17Z</cp:lastPrinted>
  <dcterms:created xsi:type="dcterms:W3CDTF">2020-03-23T15:40:36Z</dcterms:created>
  <dcterms:modified xsi:type="dcterms:W3CDTF">2022-01-06T17:00:11Z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