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S:\Fee Coordination\Ability to Pay\FY26\"/>
    </mc:Choice>
  </mc:AlternateContent>
  <xr:revisionPtr revIDLastSave="0" documentId="13_ncr:1_{5D151C46-C103-4656-A12C-D66919F15AB5}" xr6:coauthVersionLast="47" xr6:coauthVersionMax="47" xr10:uidLastSave="{00000000-0000-0000-0000-000000000000}"/>
  <bookViews>
    <workbookView xWindow="25080" yWindow="-555" windowWidth="29040" windowHeight="15720" firstSheet="1" activeTab="1" xr2:uid="{00000000-000D-0000-FFFF-FFFF00000000}"/>
  </bookViews>
  <sheets>
    <sheet name="Sheet1" sheetId="2" state="hidden" r:id="rId1"/>
    <sheet name="Sheet" sheetId="3" r:id="rId2"/>
  </sheets>
  <definedNames>
    <definedName name="_xlnm.Print_Area" localSheetId="1">Sheet!$A$1:$L$39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hJhunassJnb/+fySbHvWjEXmXG7w=="/>
    </ext>
  </extLst>
</workbook>
</file>

<file path=xl/calcChain.xml><?xml version="1.0" encoding="utf-8"?>
<calcChain xmlns="http://schemas.openxmlformats.org/spreadsheetml/2006/main">
  <c r="C30" i="3" l="1"/>
  <c r="C29" i="3"/>
  <c r="C28" i="3"/>
  <c r="C11" i="3"/>
  <c r="C16" i="3"/>
  <c r="C15" i="3"/>
  <c r="C14" i="3"/>
  <c r="C13" i="3"/>
  <c r="C12" i="3"/>
  <c r="B29" i="3" l="1"/>
  <c r="B28" i="3"/>
  <c r="B27" i="3"/>
  <c r="B26" i="3"/>
  <c r="B25" i="3"/>
  <c r="B24" i="3"/>
  <c r="B23" i="3"/>
  <c r="C21" i="3"/>
  <c r="B22" i="3" s="1"/>
  <c r="B21" i="3"/>
  <c r="B18" i="3"/>
  <c r="C18" i="3" s="1"/>
  <c r="B19" i="3" s="1"/>
  <c r="C19" i="3" s="1"/>
  <c r="B20" i="3" s="1"/>
  <c r="B17" i="3"/>
  <c r="B16" i="3"/>
  <c r="B15" i="3"/>
  <c r="B14" i="3"/>
  <c r="B13" i="3"/>
  <c r="B12" i="3"/>
  <c r="C30" i="2"/>
  <c r="C29" i="2"/>
  <c r="B30" i="2" s="1"/>
  <c r="C28" i="2"/>
  <c r="B29" i="2" s="1"/>
  <c r="B28" i="2"/>
  <c r="B27" i="2"/>
  <c r="B26" i="2"/>
  <c r="B25" i="2"/>
  <c r="B24" i="2"/>
  <c r="B23" i="2"/>
  <c r="C21" i="2"/>
  <c r="B22" i="2" s="1"/>
  <c r="B21" i="2"/>
  <c r="B20" i="2"/>
  <c r="C19" i="2"/>
  <c r="B19" i="2"/>
  <c r="C18" i="2"/>
  <c r="B18" i="2"/>
  <c r="C16" i="2"/>
  <c r="B17" i="2" s="1"/>
  <c r="C15" i="2"/>
  <c r="B16" i="2" s="1"/>
  <c r="C14" i="2"/>
  <c r="B15" i="2" s="1"/>
  <c r="C13" i="2"/>
  <c r="B14" i="2" s="1"/>
  <c r="C12" i="2"/>
  <c r="B13" i="2" s="1"/>
  <c r="C11" i="2"/>
  <c r="B12" i="2" s="1"/>
  <c r="B30" i="3" l="1"/>
</calcChain>
</file>

<file path=xl/sharedStrings.xml><?xml version="1.0" encoding="utf-8"?>
<sst xmlns="http://schemas.openxmlformats.org/spreadsheetml/2006/main" count="152" uniqueCount="42">
  <si>
    <t>GROSS ANNUAL INCOME</t>
  </si>
  <si>
    <t>NUMBER OF FAMILY MEMBERS</t>
  </si>
  <si>
    <t xml:space="preserve">  BOTTOM</t>
  </si>
  <si>
    <t xml:space="preserve">     TOP</t>
  </si>
  <si>
    <t>1</t>
  </si>
  <si>
    <t>2</t>
  </si>
  <si>
    <t>3</t>
  </si>
  <si>
    <t>4</t>
  </si>
  <si>
    <t>5</t>
  </si>
  <si>
    <t xml:space="preserve">   MAY BE ELIGIBLE FOR MEDICAL ASSISTANCE</t>
  </si>
  <si>
    <t>MEDICAL ASSISTANCE</t>
  </si>
  <si>
    <t>LINE</t>
  </si>
  <si>
    <t>10%</t>
  </si>
  <si>
    <t xml:space="preserve">    FEDERAL </t>
  </si>
  <si>
    <t xml:space="preserve">  POVERTY</t>
  </si>
  <si>
    <t>30%</t>
  </si>
  <si>
    <t>LEVEL</t>
  </si>
  <si>
    <t>40%</t>
  </si>
  <si>
    <t>50%</t>
  </si>
  <si>
    <t>60%</t>
  </si>
  <si>
    <t>70%</t>
  </si>
  <si>
    <t>80%</t>
  </si>
  <si>
    <t>90%</t>
  </si>
  <si>
    <t>100%</t>
  </si>
  <si>
    <t>NO ONE WILL BE DENIED SERVICE DUE TO INABILITY TO PAY.</t>
  </si>
  <si>
    <t>THE FEE AS DETERMINED BY THIS ABILITY TO PAY SCALE SHALL BE THE PERCENTAGE APPLIED</t>
  </si>
  <si>
    <t>TO THE RATE PER DAY AS ESTABLISHED BY THE DIVISION OF COST ACCOUNTING &amp; REIMBURSEMENT</t>
  </si>
  <si>
    <t>A THERAPEUTIC FEE OF $6.00 FOR A DAY OF CARE MAY BE ASSESSED FOR PARTICIPANTS</t>
  </si>
  <si>
    <t xml:space="preserve">TO BE SERVED UNDER THE OFFICE OF HEALTH SERVICES FUNDING AGREEMENTS.  </t>
  </si>
  <si>
    <t>MARYLAND DEPARTMENT OF HEALTH</t>
  </si>
  <si>
    <t xml:space="preserve">   ABILITY TO PAY SCHEDULE FY 2022</t>
  </si>
  <si>
    <t xml:space="preserve">                            (MEDICAL DAY CARE SERVICES ONLY)</t>
  </si>
  <si>
    <t>EFFECTIVE  07/1/2021</t>
  </si>
  <si>
    <t>NOTES***</t>
  </si>
  <si>
    <t>Take the difference between the old poverty level and the new poverty level for a family of (1)</t>
  </si>
  <si>
    <t xml:space="preserve">add it to the levels until you get to the first amount for the 1st  poverty level. Then change all of the </t>
  </si>
  <si>
    <t>poverty levels to match the federal poverty guidelines.</t>
  </si>
  <si>
    <t>(MEDICAL DAY CARE SERVICES ONLY)</t>
  </si>
  <si>
    <t xml:space="preserve">TO BE SERVED UNDER THE OFFICE OF LONG TERM SERVICES AND SUPPORTS FUNDING AGREEMENTS.  </t>
  </si>
  <si>
    <t xml:space="preserve">and add it to the levels until you get to the first amount for the 1st  poverty level. Then change all of the </t>
  </si>
  <si>
    <t>ABILITY TO PAY SCHEDULE FY 2026</t>
  </si>
  <si>
    <t>EFFECTIVE  07/1/2025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</si>
</sst>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.00"/>
  </numFmts>
  <fonts count="24" x14ac:knownFonts="1">
    <font>
      <sz val="12"/>
      <color rgb="FF000000"/>
      <name val="Arial"/>
      <scheme val="minor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rgb="FF000000"/>
      <name val="Arial"/>
    </font>
    <font>
      <b/>
      <sz val="11"/>
      <color rgb="FF000000"/>
      <name val="Arial"/>
    </font>
    <font>
      <b/>
      <sz val="14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i/>
      <sz val="18"/>
      <color rgb="FF000000"/>
      <name val="Times New Roman"/>
    </font>
    <font>
      <b/>
      <sz val="10"/>
      <color rgb="FF000000"/>
      <name val="Times New Roman"/>
    </font>
    <font>
      <b/>
      <sz val="11"/>
      <color theme="1"/>
      <name val="Arial"/>
    </font>
    <font>
      <sz val="11"/>
      <color rgb="FF000000"/>
      <name val="Times New Roman"/>
    </font>
    <font>
      <b/>
      <i/>
      <sz val="10"/>
      <color rgb="FF000000"/>
      <name val="Verdana"/>
    </font>
    <font>
      <b/>
      <i/>
      <sz val="11"/>
      <color theme="1"/>
      <name val="Times New Roman"/>
    </font>
    <font>
      <b/>
      <sz val="11"/>
      <color theme="1"/>
      <name val="Times New Roman"/>
    </font>
    <font>
      <b/>
      <i/>
      <sz val="11"/>
      <color rgb="FF000000"/>
      <name val="Times New Roman"/>
    </font>
    <font>
      <sz val="12"/>
      <color rgb="FFFF0000"/>
      <name val="Arial"/>
    </font>
    <font>
      <i/>
      <sz val="10"/>
      <color theme="1"/>
      <name val="Times New Roman"/>
    </font>
    <font>
      <i/>
      <sz val="11"/>
      <color theme="1"/>
      <name val="Times New Roman"/>
    </font>
    <font>
      <sz val="12"/>
      <color rgb="FF000000"/>
      <name val="Arial"/>
      <scheme val="minor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9" fontId="8" fillId="0" borderId="0" xfId="0" applyNumberFormat="1" applyFont="1"/>
    <xf numFmtId="0" fontId="9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9" fillId="0" borderId="0" xfId="0" applyFont="1"/>
    <xf numFmtId="0" fontId="12" fillId="0" borderId="0" xfId="0" applyFont="1"/>
    <xf numFmtId="0" fontId="12" fillId="0" borderId="1" xfId="0" applyFont="1" applyBorder="1"/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0" fillId="0" borderId="2" xfId="0" applyFont="1" applyBorder="1" applyAlignment="1">
      <alignment horizontal="center"/>
    </xf>
    <xf numFmtId="0" fontId="13" fillId="0" borderId="0" xfId="0" applyFont="1"/>
    <xf numFmtId="3" fontId="12" fillId="0" borderId="0" xfId="0" applyNumberFormat="1" applyFont="1"/>
    <xf numFmtId="3" fontId="10" fillId="0" borderId="0" xfId="0" applyNumberFormat="1" applyFont="1"/>
    <xf numFmtId="0" fontId="10" fillId="0" borderId="3" xfId="0" applyFont="1" applyBorder="1"/>
    <xf numFmtId="0" fontId="14" fillId="0" borderId="1" xfId="0" applyFont="1" applyBorder="1"/>
    <xf numFmtId="3" fontId="15" fillId="0" borderId="0" xfId="0" applyNumberFormat="1" applyFont="1"/>
    <xf numFmtId="3" fontId="16" fillId="0" borderId="0" xfId="0" applyNumberFormat="1" applyFont="1"/>
    <xf numFmtId="0" fontId="10" fillId="0" borderId="4" xfId="0" applyFont="1" applyBorder="1"/>
    <xf numFmtId="3" fontId="17" fillId="0" borderId="0" xfId="0" applyNumberFormat="1" applyFont="1"/>
    <xf numFmtId="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/>
    <xf numFmtId="9" fontId="10" fillId="0" borderId="0" xfId="0" applyNumberFormat="1" applyFont="1"/>
    <xf numFmtId="164" fontId="12" fillId="0" borderId="0" xfId="0" applyNumberFormat="1" applyFont="1"/>
    <xf numFmtId="9" fontId="12" fillId="0" borderId="0" xfId="0" applyNumberFormat="1" applyFont="1"/>
    <xf numFmtId="3" fontId="18" fillId="0" borderId="0" xfId="0" applyNumberFormat="1" applyFont="1"/>
    <xf numFmtId="0" fontId="19" fillId="0" borderId="0" xfId="0" applyFont="1"/>
    <xf numFmtId="0" fontId="16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2" fontId="8" fillId="0" borderId="0" xfId="0" applyNumberFormat="1" applyFont="1"/>
    <xf numFmtId="3" fontId="8" fillId="0" borderId="0" xfId="0" applyNumberFormat="1" applyFont="1"/>
    <xf numFmtId="3" fontId="23" fillId="0" borderId="0" xfId="1" applyNumberFormat="1" applyFont="1" applyFill="1" applyAlignment="1"/>
    <xf numFmtId="3" fontId="23" fillId="0" borderId="0" xfId="2" applyNumberFormat="1" applyFont="1" applyFill="1"/>
    <xf numFmtId="0" fontId="9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0"/>
  <sheetViews>
    <sheetView workbookViewId="0"/>
  </sheetViews>
  <sheetFormatPr defaultColWidth="10.109375" defaultRowHeight="15" customHeight="1" x14ac:dyDescent="0.2"/>
  <cols>
    <col min="1" max="26" width="8" customWidth="1"/>
  </cols>
  <sheetData>
    <row r="1" spans="1:1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ht="15.75" customHeight="1" x14ac:dyDescent="0.25">
      <c r="A2" s="1"/>
      <c r="B2" s="1"/>
      <c r="C2" s="1"/>
      <c r="D2" s="1"/>
      <c r="E2" s="12" t="s">
        <v>29</v>
      </c>
      <c r="F2" s="12"/>
      <c r="G2" s="12"/>
      <c r="H2" s="12"/>
      <c r="I2" s="12"/>
      <c r="J2" s="3"/>
      <c r="K2" s="13"/>
      <c r="L2" s="2"/>
    </row>
    <row r="3" spans="1:13" ht="15.75" customHeight="1" x14ac:dyDescent="0.25">
      <c r="A3" s="1"/>
      <c r="B3" s="1"/>
      <c r="C3" s="1"/>
      <c r="D3" s="1"/>
      <c r="E3" s="12"/>
      <c r="F3" s="14" t="s">
        <v>30</v>
      </c>
      <c r="G3" s="12"/>
      <c r="H3" s="12"/>
      <c r="I3" s="12"/>
      <c r="J3" s="15"/>
      <c r="K3" s="13"/>
      <c r="L3" s="2"/>
    </row>
    <row r="4" spans="1:13" ht="15.75" customHeight="1" x14ac:dyDescent="0.25">
      <c r="A4" s="5"/>
      <c r="B4" s="16" t="s">
        <v>31</v>
      </c>
      <c r="C4" s="1"/>
      <c r="D4" s="16"/>
      <c r="E4" s="16"/>
      <c r="F4" s="16"/>
      <c r="G4" s="1"/>
      <c r="H4" s="1"/>
      <c r="I4" s="1"/>
      <c r="J4" s="15"/>
      <c r="K4" s="13"/>
      <c r="L4" s="4"/>
    </row>
    <row r="5" spans="1:13" ht="23.25" customHeight="1" x14ac:dyDescent="0.35">
      <c r="A5" s="5"/>
      <c r="B5" s="17"/>
      <c r="C5" s="18"/>
      <c r="D5" s="1"/>
      <c r="E5" s="1"/>
      <c r="F5" s="1"/>
      <c r="G5" s="1"/>
      <c r="H5" s="1"/>
      <c r="I5" s="2"/>
      <c r="J5" s="2"/>
      <c r="K5" s="13"/>
      <c r="L5" s="6"/>
    </row>
    <row r="6" spans="1:13" ht="18" customHeight="1" x14ac:dyDescent="0.25">
      <c r="A6" s="5"/>
      <c r="B6" s="16" t="s">
        <v>32</v>
      </c>
      <c r="C6" s="18"/>
      <c r="D6" s="1"/>
      <c r="E6" s="1"/>
      <c r="F6" s="1"/>
      <c r="G6" s="1"/>
      <c r="H6" s="1"/>
      <c r="I6" s="2"/>
      <c r="J6" s="2"/>
      <c r="K6" s="13"/>
      <c r="L6" s="6"/>
    </row>
    <row r="7" spans="1:13" ht="15.75" customHeight="1" x14ac:dyDescent="0.25">
      <c r="A7" s="5"/>
      <c r="B7" s="18"/>
      <c r="C7" s="18"/>
      <c r="D7" s="18"/>
      <c r="E7" s="18"/>
      <c r="F7" s="18"/>
      <c r="G7" s="18"/>
      <c r="H7" s="18"/>
      <c r="I7" s="13"/>
      <c r="J7" s="13"/>
      <c r="K7" s="13"/>
      <c r="L7" s="8"/>
    </row>
    <row r="8" spans="1:13" x14ac:dyDescent="0.2">
      <c r="A8" s="7"/>
      <c r="B8" s="19" t="s">
        <v>0</v>
      </c>
      <c r="C8" s="19"/>
      <c r="D8" s="19"/>
      <c r="E8" s="19"/>
      <c r="F8" s="19" t="s">
        <v>1</v>
      </c>
      <c r="G8" s="19"/>
      <c r="H8" s="19"/>
      <c r="I8" s="19"/>
      <c r="J8" s="19"/>
      <c r="K8" s="19"/>
      <c r="L8" s="9"/>
    </row>
    <row r="9" spans="1:13" x14ac:dyDescent="0.2">
      <c r="A9" s="7"/>
      <c r="B9" s="20"/>
      <c r="C9" s="20"/>
      <c r="D9" s="19"/>
      <c r="E9" s="20"/>
      <c r="F9" s="20"/>
      <c r="G9" s="20"/>
      <c r="H9" s="20"/>
      <c r="I9" s="20"/>
      <c r="J9" s="19"/>
      <c r="K9" s="19"/>
      <c r="L9" s="9"/>
    </row>
    <row r="10" spans="1:13" ht="15.75" customHeight="1" x14ac:dyDescent="0.25">
      <c r="A10" s="7"/>
      <c r="B10" s="21" t="s">
        <v>2</v>
      </c>
      <c r="C10" s="22" t="s">
        <v>3</v>
      </c>
      <c r="D10" s="19"/>
      <c r="E10" s="23" t="s">
        <v>4</v>
      </c>
      <c r="F10" s="23" t="s">
        <v>5</v>
      </c>
      <c r="G10" s="23" t="s">
        <v>6</v>
      </c>
      <c r="H10" s="23" t="s">
        <v>7</v>
      </c>
      <c r="I10" s="23" t="s">
        <v>8</v>
      </c>
      <c r="J10" s="13"/>
      <c r="K10" s="13"/>
      <c r="L10" s="24"/>
    </row>
    <row r="11" spans="1:13" ht="15.75" customHeight="1" x14ac:dyDescent="0.25">
      <c r="A11" s="25"/>
      <c r="B11" s="26">
        <v>0</v>
      </c>
      <c r="C11" s="26">
        <f>6610+120</f>
        <v>6730</v>
      </c>
      <c r="D11" s="19"/>
      <c r="E11" s="13"/>
      <c r="F11" s="13" t="s">
        <v>9</v>
      </c>
      <c r="G11" s="13"/>
      <c r="H11" s="13"/>
      <c r="I11" s="13"/>
      <c r="J11" s="13"/>
      <c r="K11" s="13"/>
      <c r="L11" s="24"/>
    </row>
    <row r="12" spans="1:13" ht="15.75" customHeight="1" x14ac:dyDescent="0.25">
      <c r="A12" s="25"/>
      <c r="B12" s="26">
        <f t="shared" ref="B12:B30" si="0">C11+1</f>
        <v>6731</v>
      </c>
      <c r="C12" s="26">
        <f>7000+120</f>
        <v>7120</v>
      </c>
      <c r="D12" s="19"/>
      <c r="E12" s="13"/>
      <c r="F12" s="27"/>
      <c r="G12" s="13"/>
      <c r="H12" s="13"/>
      <c r="I12" s="13"/>
      <c r="J12" s="13"/>
      <c r="K12" s="13"/>
      <c r="L12" s="24"/>
      <c r="M12" s="25"/>
    </row>
    <row r="13" spans="1:13" ht="19.5" customHeight="1" x14ac:dyDescent="0.25">
      <c r="A13" s="25"/>
      <c r="B13" s="26">
        <f t="shared" si="0"/>
        <v>7121</v>
      </c>
      <c r="C13" s="26">
        <f>7900+120</f>
        <v>8020</v>
      </c>
      <c r="D13" s="19"/>
      <c r="E13" s="13"/>
      <c r="F13" s="13"/>
      <c r="G13" s="27"/>
      <c r="H13" s="13"/>
      <c r="I13" s="13"/>
      <c r="J13" s="13"/>
      <c r="K13" s="13"/>
      <c r="L13" s="24"/>
      <c r="M13" s="25"/>
    </row>
    <row r="14" spans="1:13" ht="15.75" customHeight="1" x14ac:dyDescent="0.25">
      <c r="A14" s="25"/>
      <c r="B14" s="26">
        <f t="shared" si="0"/>
        <v>8021</v>
      </c>
      <c r="C14" s="26">
        <f>9176+120</f>
        <v>9296</v>
      </c>
      <c r="D14" s="25"/>
      <c r="E14" s="13"/>
      <c r="F14" s="13"/>
      <c r="G14" s="13"/>
      <c r="H14" s="27"/>
      <c r="I14" s="13"/>
      <c r="J14" s="13"/>
      <c r="K14" s="13"/>
      <c r="L14" s="24"/>
      <c r="M14" s="25"/>
    </row>
    <row r="15" spans="1:13" ht="19.5" customHeight="1" x14ac:dyDescent="0.25">
      <c r="A15" s="25"/>
      <c r="B15" s="26">
        <f t="shared" si="0"/>
        <v>9297</v>
      </c>
      <c r="C15" s="26">
        <f>10040+120</f>
        <v>10160</v>
      </c>
      <c r="D15" s="25"/>
      <c r="E15" s="13"/>
      <c r="F15" s="13"/>
      <c r="G15" s="13"/>
      <c r="H15" s="13"/>
      <c r="I15" s="27"/>
      <c r="J15" s="13" t="s">
        <v>10</v>
      </c>
      <c r="K15" s="13"/>
      <c r="L15" s="24"/>
      <c r="M15" s="25"/>
    </row>
    <row r="16" spans="1:13" ht="15.75" customHeight="1" x14ac:dyDescent="0.25">
      <c r="A16" s="25"/>
      <c r="B16" s="26">
        <f t="shared" si="0"/>
        <v>10161</v>
      </c>
      <c r="C16" s="26">
        <f>11050+120</f>
        <v>11170</v>
      </c>
      <c r="D16" s="25"/>
      <c r="E16" s="28"/>
      <c r="F16" s="13"/>
      <c r="G16" s="15"/>
      <c r="H16" s="13"/>
      <c r="I16" s="13"/>
      <c r="J16" s="13" t="s">
        <v>11</v>
      </c>
      <c r="K16" s="13"/>
      <c r="L16" s="24"/>
      <c r="M16" s="25"/>
    </row>
    <row r="17" spans="1:13" ht="15.75" customHeight="1" x14ac:dyDescent="0.25">
      <c r="A17" s="29"/>
      <c r="B17" s="26">
        <f t="shared" si="0"/>
        <v>11171</v>
      </c>
      <c r="C17" s="30">
        <v>12880</v>
      </c>
      <c r="D17" s="25"/>
      <c r="E17" s="15" t="s">
        <v>12</v>
      </c>
      <c r="F17" s="31"/>
      <c r="G17" s="13" t="s">
        <v>13</v>
      </c>
      <c r="H17" s="13"/>
      <c r="I17" s="13"/>
      <c r="J17" s="13"/>
      <c r="K17" s="13"/>
      <c r="L17" s="24"/>
      <c r="M17" s="25"/>
    </row>
    <row r="18" spans="1:13" x14ac:dyDescent="0.2">
      <c r="A18" s="25"/>
      <c r="B18" s="26">
        <f t="shared" si="0"/>
        <v>12881</v>
      </c>
      <c r="C18" s="32">
        <f>13680+270</f>
        <v>13950</v>
      </c>
      <c r="D18" s="25"/>
      <c r="E18" s="33">
        <v>0.2</v>
      </c>
      <c r="F18" s="31"/>
      <c r="G18" s="13"/>
      <c r="H18" s="34" t="s">
        <v>14</v>
      </c>
      <c r="I18" s="13"/>
      <c r="J18" s="13"/>
      <c r="K18" s="19"/>
      <c r="L18" s="9"/>
      <c r="M18" s="29"/>
    </row>
    <row r="19" spans="1:13" x14ac:dyDescent="0.2">
      <c r="A19" s="25"/>
      <c r="B19" s="26">
        <f t="shared" si="0"/>
        <v>13951</v>
      </c>
      <c r="C19" s="32">
        <f>16110+270</f>
        <v>16380</v>
      </c>
      <c r="D19" s="25"/>
      <c r="E19" s="15" t="s">
        <v>15</v>
      </c>
      <c r="F19" s="27"/>
      <c r="G19" s="13"/>
      <c r="H19" s="13"/>
      <c r="I19" s="13" t="s">
        <v>16</v>
      </c>
      <c r="J19" s="13"/>
      <c r="K19" s="19"/>
      <c r="L19" s="9"/>
      <c r="M19" s="25"/>
    </row>
    <row r="20" spans="1:13" ht="15.75" customHeight="1" x14ac:dyDescent="0.25">
      <c r="A20" s="29"/>
      <c r="B20" s="26">
        <f t="shared" si="0"/>
        <v>16381</v>
      </c>
      <c r="C20" s="30">
        <v>17420</v>
      </c>
      <c r="D20" s="25"/>
      <c r="E20" s="15" t="s">
        <v>17</v>
      </c>
      <c r="F20" s="15" t="s">
        <v>15</v>
      </c>
      <c r="G20" s="31"/>
      <c r="H20" s="13"/>
      <c r="I20" s="13"/>
      <c r="J20" s="13"/>
      <c r="K20" s="19"/>
      <c r="L20" s="9"/>
      <c r="M20" s="25"/>
    </row>
    <row r="21" spans="1:13" ht="15.75" customHeight="1" x14ac:dyDescent="0.25">
      <c r="A21" s="25"/>
      <c r="B21" s="26">
        <f t="shared" si="0"/>
        <v>17421</v>
      </c>
      <c r="C21" s="32">
        <f>19110+270</f>
        <v>19380</v>
      </c>
      <c r="D21" s="25"/>
      <c r="E21" s="15" t="s">
        <v>18</v>
      </c>
      <c r="F21" s="15" t="s">
        <v>17</v>
      </c>
      <c r="G21" s="27"/>
      <c r="H21" s="2"/>
      <c r="I21" s="13"/>
      <c r="J21" s="13"/>
      <c r="K21" s="19"/>
      <c r="L21" s="9"/>
      <c r="M21" s="29"/>
    </row>
    <row r="22" spans="1:13" ht="15.75" customHeight="1" x14ac:dyDescent="0.25">
      <c r="A22" s="7"/>
      <c r="B22" s="26">
        <f t="shared" si="0"/>
        <v>19381</v>
      </c>
      <c r="C22" s="30">
        <v>21960</v>
      </c>
      <c r="D22" s="25"/>
      <c r="E22" s="15" t="s">
        <v>19</v>
      </c>
      <c r="F22" s="15" t="s">
        <v>18</v>
      </c>
      <c r="G22" s="15" t="s">
        <v>17</v>
      </c>
      <c r="H22" s="27"/>
      <c r="I22" s="13"/>
      <c r="J22" s="13"/>
      <c r="K22" s="19"/>
      <c r="L22" s="9"/>
      <c r="M22" s="25"/>
    </row>
    <row r="23" spans="1:13" ht="15.75" customHeight="1" x14ac:dyDescent="0.25">
      <c r="A23" s="7"/>
      <c r="B23" s="26">
        <f t="shared" si="0"/>
        <v>21961</v>
      </c>
      <c r="C23" s="30">
        <v>26500</v>
      </c>
      <c r="D23" s="25"/>
      <c r="E23" s="15" t="s">
        <v>20</v>
      </c>
      <c r="F23" s="15" t="s">
        <v>19</v>
      </c>
      <c r="G23" s="15" t="s">
        <v>18</v>
      </c>
      <c r="H23" s="35" t="s">
        <v>17</v>
      </c>
      <c r="I23" s="27"/>
      <c r="J23" s="13"/>
      <c r="K23" s="19"/>
      <c r="L23" s="9"/>
    </row>
    <row r="24" spans="1:13" ht="14.25" customHeight="1" x14ac:dyDescent="0.25">
      <c r="A24" s="7"/>
      <c r="B24" s="26">
        <f t="shared" si="0"/>
        <v>26501</v>
      </c>
      <c r="C24" s="30">
        <v>31040</v>
      </c>
      <c r="D24" s="25"/>
      <c r="E24" s="15" t="s">
        <v>21</v>
      </c>
      <c r="F24" s="15" t="s">
        <v>20</v>
      </c>
      <c r="G24" s="15" t="s">
        <v>19</v>
      </c>
      <c r="H24" s="15" t="s">
        <v>18</v>
      </c>
      <c r="I24" s="35" t="s">
        <v>17</v>
      </c>
      <c r="J24" s="13"/>
      <c r="K24" s="19"/>
      <c r="L24" s="9"/>
    </row>
    <row r="25" spans="1:13" ht="15.75" customHeight="1" x14ac:dyDescent="0.25">
      <c r="A25" s="7"/>
      <c r="B25" s="26">
        <f t="shared" si="0"/>
        <v>31041</v>
      </c>
      <c r="C25" s="30">
        <v>35580</v>
      </c>
      <c r="D25" s="25"/>
      <c r="E25" s="15" t="s">
        <v>22</v>
      </c>
      <c r="F25" s="15" t="s">
        <v>21</v>
      </c>
      <c r="G25" s="15" t="s">
        <v>20</v>
      </c>
      <c r="H25" s="15" t="s">
        <v>19</v>
      </c>
      <c r="I25" s="35" t="s">
        <v>18</v>
      </c>
      <c r="J25" s="36"/>
      <c r="K25" s="19"/>
      <c r="L25" s="9"/>
    </row>
    <row r="26" spans="1:13" ht="15.75" customHeight="1" x14ac:dyDescent="0.25">
      <c r="A26" s="7"/>
      <c r="B26" s="26">
        <f t="shared" si="0"/>
        <v>35581</v>
      </c>
      <c r="C26" s="30">
        <v>40120</v>
      </c>
      <c r="D26" s="25"/>
      <c r="E26" s="15" t="s">
        <v>23</v>
      </c>
      <c r="F26" s="15" t="s">
        <v>22</v>
      </c>
      <c r="G26" s="15" t="s">
        <v>21</v>
      </c>
      <c r="H26" s="15" t="s">
        <v>20</v>
      </c>
      <c r="I26" s="15" t="s">
        <v>19</v>
      </c>
      <c r="J26" s="37"/>
      <c r="K26" s="38"/>
      <c r="L26" s="9"/>
    </row>
    <row r="27" spans="1:13" ht="15.75" customHeight="1" x14ac:dyDescent="0.25">
      <c r="A27" s="7"/>
      <c r="B27" s="26">
        <f t="shared" si="0"/>
        <v>40121</v>
      </c>
      <c r="C27" s="30">
        <v>44660</v>
      </c>
      <c r="D27" s="25"/>
      <c r="E27" s="15" t="s">
        <v>23</v>
      </c>
      <c r="F27" s="15" t="s">
        <v>23</v>
      </c>
      <c r="G27" s="15" t="s">
        <v>22</v>
      </c>
      <c r="H27" s="15" t="s">
        <v>21</v>
      </c>
      <c r="I27" s="15" t="s">
        <v>20</v>
      </c>
      <c r="J27" s="37"/>
      <c r="K27" s="39"/>
      <c r="L27" s="10"/>
    </row>
    <row r="28" spans="1:13" ht="15.75" customHeight="1" x14ac:dyDescent="0.25">
      <c r="A28" s="7"/>
      <c r="B28" s="26">
        <f t="shared" si="0"/>
        <v>44661</v>
      </c>
      <c r="C28" s="30">
        <f>44660+4540</f>
        <v>49200</v>
      </c>
      <c r="D28" s="25"/>
      <c r="E28" s="15" t="s">
        <v>23</v>
      </c>
      <c r="F28" s="15" t="s">
        <v>23</v>
      </c>
      <c r="G28" s="15" t="s">
        <v>23</v>
      </c>
      <c r="H28" s="15" t="s">
        <v>22</v>
      </c>
      <c r="I28" s="15" t="s">
        <v>21</v>
      </c>
      <c r="J28" s="37"/>
      <c r="K28" s="39"/>
      <c r="L28" s="10"/>
    </row>
    <row r="29" spans="1:13" ht="15.75" customHeight="1" x14ac:dyDescent="0.25">
      <c r="A29" s="7"/>
      <c r="B29" s="26">
        <f t="shared" si="0"/>
        <v>49201</v>
      </c>
      <c r="C29" s="30">
        <f>44660+540+540</f>
        <v>45740</v>
      </c>
      <c r="D29" s="25"/>
      <c r="E29" s="15" t="s">
        <v>23</v>
      </c>
      <c r="F29" s="15" t="s">
        <v>23</v>
      </c>
      <c r="G29" s="15" t="s">
        <v>23</v>
      </c>
      <c r="H29" s="15" t="s">
        <v>23</v>
      </c>
      <c r="I29" s="15" t="s">
        <v>22</v>
      </c>
      <c r="J29" s="37"/>
      <c r="K29" s="39"/>
      <c r="L29" s="11"/>
    </row>
    <row r="30" spans="1:13" ht="15.75" customHeight="1" x14ac:dyDescent="0.25">
      <c r="A30" s="7"/>
      <c r="B30" s="26">
        <f t="shared" si="0"/>
        <v>45741</v>
      </c>
      <c r="C30" s="40">
        <f>44660+540+540+540</f>
        <v>46280</v>
      </c>
      <c r="D30" s="25"/>
      <c r="E30" s="15" t="s">
        <v>23</v>
      </c>
      <c r="F30" s="15" t="s">
        <v>23</v>
      </c>
      <c r="G30" s="15" t="s">
        <v>23</v>
      </c>
      <c r="H30" s="15" t="s">
        <v>23</v>
      </c>
      <c r="I30" s="15" t="s">
        <v>23</v>
      </c>
      <c r="J30" s="13"/>
      <c r="K30" s="19"/>
      <c r="L30" s="9"/>
    </row>
    <row r="31" spans="1:13" ht="15.75" customHeight="1" x14ac:dyDescent="0.2">
      <c r="A31" s="7"/>
      <c r="B31" s="20"/>
      <c r="C31" s="20"/>
      <c r="D31" s="20"/>
      <c r="E31" s="20"/>
      <c r="F31" s="20"/>
      <c r="G31" s="20"/>
      <c r="H31" s="20"/>
      <c r="I31" s="20"/>
      <c r="J31" s="19"/>
      <c r="K31" s="19"/>
      <c r="L31" s="9"/>
    </row>
    <row r="32" spans="1:13" ht="15.75" customHeight="1" x14ac:dyDescent="0.2">
      <c r="A32" s="7"/>
      <c r="B32" s="25" t="s">
        <v>24</v>
      </c>
      <c r="C32" s="25"/>
      <c r="D32" s="19"/>
      <c r="E32" s="39"/>
      <c r="F32" s="39"/>
      <c r="G32" s="39"/>
      <c r="H32" s="39"/>
      <c r="I32" s="39"/>
      <c r="J32" s="39"/>
      <c r="K32" s="39"/>
      <c r="L32" s="11"/>
    </row>
    <row r="33" spans="1:12" ht="15.75" customHeight="1" x14ac:dyDescent="0.2">
      <c r="A33" s="7"/>
      <c r="B33" s="25"/>
      <c r="C33" s="25"/>
      <c r="D33" s="19"/>
      <c r="E33" s="39"/>
      <c r="F33" s="39"/>
      <c r="G33" s="39"/>
      <c r="H33" s="39"/>
      <c r="I33" s="39"/>
      <c r="J33" s="39"/>
      <c r="K33" s="39"/>
      <c r="L33" s="11"/>
    </row>
    <row r="34" spans="1:12" ht="15.75" customHeight="1" x14ac:dyDescent="0.2">
      <c r="A34" s="7"/>
      <c r="B34" s="19" t="s">
        <v>25</v>
      </c>
      <c r="C34" s="19"/>
      <c r="D34" s="19"/>
      <c r="E34" s="19"/>
      <c r="F34" s="19"/>
      <c r="G34" s="19"/>
      <c r="H34" s="19"/>
      <c r="I34" s="19"/>
      <c r="J34" s="19"/>
      <c r="K34" s="19"/>
      <c r="L34" s="9"/>
    </row>
    <row r="35" spans="1:12" ht="15.75" customHeight="1" x14ac:dyDescent="0.2">
      <c r="A35" s="7"/>
      <c r="B35" s="19" t="s">
        <v>26</v>
      </c>
      <c r="C35" s="19"/>
      <c r="D35" s="19"/>
      <c r="E35" s="19"/>
      <c r="F35" s="19"/>
      <c r="G35" s="19"/>
      <c r="H35" s="19"/>
      <c r="I35" s="19"/>
      <c r="J35" s="19"/>
      <c r="K35" s="19"/>
      <c r="L35" s="9"/>
    </row>
    <row r="36" spans="1:12" ht="15.75" customHeight="1" x14ac:dyDescent="0.2">
      <c r="A36" s="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7"/>
    </row>
    <row r="37" spans="1:12" ht="15.75" customHeight="1" x14ac:dyDescent="0.2">
      <c r="A37" s="7"/>
      <c r="B37" s="19"/>
      <c r="C37" s="19" t="s">
        <v>27</v>
      </c>
      <c r="D37" s="19"/>
      <c r="E37" s="19"/>
      <c r="F37" s="19"/>
      <c r="G37" s="19"/>
      <c r="H37" s="19"/>
      <c r="I37" s="19"/>
      <c r="J37" s="19"/>
      <c r="K37" s="7"/>
      <c r="L37" s="7"/>
    </row>
    <row r="38" spans="1:12" ht="15.75" customHeight="1" x14ac:dyDescent="0.2">
      <c r="A38" s="7"/>
      <c r="B38" s="1"/>
      <c r="C38" s="19" t="s">
        <v>28</v>
      </c>
      <c r="D38" s="19"/>
      <c r="E38" s="19"/>
      <c r="F38" s="19"/>
      <c r="G38" s="19"/>
      <c r="H38" s="19"/>
      <c r="I38" s="19"/>
      <c r="J38" s="19"/>
      <c r="K38" s="7"/>
      <c r="L38" s="7"/>
    </row>
    <row r="39" spans="1:1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</row>
    <row r="40" spans="1:12" ht="15.75" customHeight="1" x14ac:dyDescent="0.2"/>
    <row r="41" spans="1:12" ht="15.75" customHeight="1" x14ac:dyDescent="0.25">
      <c r="A41" s="41" t="s">
        <v>33</v>
      </c>
      <c r="B41" s="24" t="s">
        <v>34</v>
      </c>
      <c r="C41" s="24"/>
      <c r="D41" s="24"/>
      <c r="E41" s="24"/>
      <c r="F41" s="24"/>
      <c r="G41" s="24"/>
      <c r="H41" s="24"/>
      <c r="I41" s="24"/>
    </row>
    <row r="42" spans="1:12" ht="15.75" customHeight="1" x14ac:dyDescent="0.25">
      <c r="B42" s="24" t="s">
        <v>35</v>
      </c>
      <c r="C42" s="24"/>
      <c r="D42" s="24"/>
      <c r="E42" s="24"/>
      <c r="F42" s="24"/>
      <c r="G42" s="24"/>
      <c r="H42" s="24"/>
      <c r="I42" s="24"/>
    </row>
    <row r="43" spans="1:12" ht="15.75" customHeight="1" x14ac:dyDescent="0.25">
      <c r="B43" s="24" t="s">
        <v>36</v>
      </c>
      <c r="C43" s="24"/>
      <c r="D43" s="24"/>
      <c r="E43" s="24"/>
      <c r="F43" s="24"/>
      <c r="G43" s="24"/>
      <c r="H43" s="24"/>
      <c r="I43" s="24"/>
    </row>
    <row r="44" spans="1:12" ht="15.75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00"/>
  <sheetViews>
    <sheetView tabSelected="1" workbookViewId="0">
      <selection activeCell="E34" sqref="E34"/>
    </sheetView>
  </sheetViews>
  <sheetFormatPr defaultColWidth="10.109375" defaultRowHeight="15" customHeight="1" x14ac:dyDescent="0.2"/>
  <cols>
    <col min="1" max="10" width="8" customWidth="1"/>
    <col min="11" max="11" width="9.6640625" customWidth="1"/>
    <col min="12" max="26" width="8" customWidth="1"/>
  </cols>
  <sheetData>
    <row r="1" spans="1:13" ht="15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ht="15.75" customHeight="1" x14ac:dyDescent="0.25">
      <c r="A2" s="1"/>
      <c r="B2" s="49" t="s">
        <v>29</v>
      </c>
      <c r="C2" s="49"/>
      <c r="D2" s="49"/>
      <c r="E2" s="49"/>
      <c r="F2" s="49"/>
      <c r="G2" s="49"/>
      <c r="H2" s="49"/>
      <c r="I2" s="12"/>
      <c r="J2" s="3"/>
      <c r="K2" s="13"/>
      <c r="L2" s="2"/>
    </row>
    <row r="3" spans="1:13" ht="15.75" customHeight="1" x14ac:dyDescent="0.25">
      <c r="A3" s="1"/>
      <c r="B3" s="49" t="s">
        <v>40</v>
      </c>
      <c r="C3" s="49"/>
      <c r="D3" s="49"/>
      <c r="E3" s="49"/>
      <c r="F3" s="49"/>
      <c r="G3" s="49"/>
      <c r="H3" s="49"/>
      <c r="I3" s="12"/>
      <c r="J3" s="15"/>
      <c r="K3" s="13"/>
      <c r="L3" s="2"/>
    </row>
    <row r="4" spans="1:13" ht="15.75" customHeight="1" x14ac:dyDescent="0.25">
      <c r="A4" s="5"/>
      <c r="B4" s="49" t="s">
        <v>37</v>
      </c>
      <c r="C4" s="49"/>
      <c r="D4" s="49"/>
      <c r="E4" s="49"/>
      <c r="F4" s="49"/>
      <c r="G4" s="49"/>
      <c r="H4" s="49"/>
      <c r="I4" s="1"/>
      <c r="J4" s="15"/>
      <c r="K4" s="13"/>
      <c r="L4" s="4"/>
    </row>
    <row r="5" spans="1:13" ht="23.25" customHeight="1" x14ac:dyDescent="0.35">
      <c r="A5" s="5"/>
      <c r="B5" s="17"/>
      <c r="C5" s="18"/>
      <c r="D5" s="1"/>
      <c r="E5" s="1"/>
      <c r="F5" s="1"/>
      <c r="G5" s="1"/>
      <c r="H5" s="1"/>
      <c r="I5" s="2"/>
      <c r="J5" s="2"/>
      <c r="K5" s="13"/>
      <c r="L5" s="6"/>
    </row>
    <row r="6" spans="1:13" ht="18" customHeight="1" x14ac:dyDescent="0.25">
      <c r="A6" s="5"/>
      <c r="B6" s="16" t="s">
        <v>41</v>
      </c>
      <c r="C6" s="18"/>
      <c r="D6" s="1"/>
      <c r="E6" s="1"/>
      <c r="F6" s="1"/>
      <c r="G6" s="1"/>
      <c r="H6" s="1"/>
      <c r="I6" s="2"/>
      <c r="J6" s="2"/>
      <c r="K6" s="13"/>
      <c r="L6" s="6"/>
    </row>
    <row r="7" spans="1:13" ht="15.75" customHeight="1" x14ac:dyDescent="0.25">
      <c r="A7" s="5"/>
      <c r="B7" s="18"/>
      <c r="C7" s="18"/>
      <c r="D7" s="18"/>
      <c r="E7" s="18"/>
      <c r="F7" s="18"/>
      <c r="G7" s="18"/>
      <c r="H7" s="18"/>
      <c r="I7" s="13"/>
      <c r="J7" s="13"/>
      <c r="K7" s="13"/>
      <c r="L7" s="8"/>
    </row>
    <row r="8" spans="1:13" x14ac:dyDescent="0.2">
      <c r="A8" s="7"/>
      <c r="B8" s="19" t="s">
        <v>0</v>
      </c>
      <c r="C8" s="19"/>
      <c r="D8" s="19"/>
      <c r="E8" s="19"/>
      <c r="F8" s="19" t="s">
        <v>1</v>
      </c>
      <c r="G8" s="19"/>
      <c r="H8" s="19"/>
      <c r="I8" s="19"/>
      <c r="J8" s="19"/>
      <c r="K8" s="19"/>
      <c r="L8" s="9"/>
    </row>
    <row r="9" spans="1:13" x14ac:dyDescent="0.2">
      <c r="A9" s="7"/>
      <c r="B9" s="20"/>
      <c r="C9" s="20"/>
      <c r="D9" s="19"/>
      <c r="E9" s="20"/>
      <c r="F9" s="20"/>
      <c r="G9" s="20"/>
      <c r="H9" s="20"/>
      <c r="I9" s="20"/>
      <c r="J9" s="19"/>
      <c r="K9" s="19"/>
    </row>
    <row r="10" spans="1:13" ht="15.75" customHeight="1" x14ac:dyDescent="0.25">
      <c r="A10" s="7"/>
      <c r="B10" s="21" t="s">
        <v>2</v>
      </c>
      <c r="C10" s="22" t="s">
        <v>3</v>
      </c>
      <c r="D10" s="19"/>
      <c r="E10" s="23" t="s">
        <v>4</v>
      </c>
      <c r="F10" s="23" t="s">
        <v>5</v>
      </c>
      <c r="G10" s="23" t="s">
        <v>6</v>
      </c>
      <c r="H10" s="23" t="s">
        <v>7</v>
      </c>
      <c r="I10" s="23" t="s">
        <v>8</v>
      </c>
      <c r="J10" s="13"/>
      <c r="K10" s="13"/>
      <c r="L10" s="24"/>
    </row>
    <row r="11" spans="1:13" ht="15.75" customHeight="1" x14ac:dyDescent="0.25">
      <c r="A11" s="25"/>
      <c r="B11" s="26">
        <v>0</v>
      </c>
      <c r="C11" s="26">
        <f>6610+710+990+480</f>
        <v>8790</v>
      </c>
      <c r="D11" s="19"/>
      <c r="E11" s="13"/>
      <c r="F11" s="13" t="s">
        <v>9</v>
      </c>
      <c r="G11" s="13"/>
      <c r="H11" s="13"/>
      <c r="I11" s="13"/>
      <c r="J11" s="13"/>
      <c r="K11" s="13"/>
      <c r="L11" s="42"/>
    </row>
    <row r="12" spans="1:13" ht="15.75" customHeight="1" x14ac:dyDescent="0.2">
      <c r="A12" s="25"/>
      <c r="B12" s="26">
        <f t="shared" ref="B12:B30" si="0">C11+1</f>
        <v>8791</v>
      </c>
      <c r="C12" s="26">
        <f>7000+710+990+480</f>
        <v>9180</v>
      </c>
      <c r="D12" s="19"/>
      <c r="E12" s="13"/>
      <c r="F12" s="27"/>
      <c r="G12" s="13"/>
      <c r="H12" s="13"/>
      <c r="I12" s="13"/>
      <c r="J12" s="13"/>
      <c r="K12" s="13"/>
      <c r="L12" s="43"/>
      <c r="M12" s="25"/>
    </row>
    <row r="13" spans="1:13" ht="19.5" customHeight="1" x14ac:dyDescent="0.25">
      <c r="A13" s="25"/>
      <c r="B13" s="26">
        <f t="shared" si="0"/>
        <v>9181</v>
      </c>
      <c r="C13" s="26">
        <f>7900+710+990+480</f>
        <v>10080</v>
      </c>
      <c r="D13" s="19"/>
      <c r="E13" s="13"/>
      <c r="F13" s="13"/>
      <c r="G13" s="27"/>
      <c r="H13" s="13"/>
      <c r="I13" s="13"/>
      <c r="J13" s="13"/>
      <c r="K13" s="13"/>
      <c r="L13" s="44"/>
      <c r="M13" s="25"/>
    </row>
    <row r="14" spans="1:13" ht="15.75" customHeight="1" x14ac:dyDescent="0.25">
      <c r="A14" s="25"/>
      <c r="B14" s="26">
        <f t="shared" si="0"/>
        <v>10081</v>
      </c>
      <c r="C14" s="26">
        <f>9176+710+990+480</f>
        <v>11356</v>
      </c>
      <c r="D14" s="25"/>
      <c r="E14" s="13"/>
      <c r="F14" s="13"/>
      <c r="G14" s="13"/>
      <c r="H14" s="27"/>
      <c r="I14" s="13"/>
      <c r="J14" s="13"/>
      <c r="K14" s="13"/>
      <c r="L14" s="44"/>
      <c r="M14" s="25"/>
    </row>
    <row r="15" spans="1:13" ht="19.5" customHeight="1" x14ac:dyDescent="0.25">
      <c r="A15" s="25"/>
      <c r="B15" s="26">
        <f t="shared" si="0"/>
        <v>11357</v>
      </c>
      <c r="C15" s="26">
        <f>10040+710+990+480</f>
        <v>12220</v>
      </c>
      <c r="D15" s="25"/>
      <c r="E15" s="13"/>
      <c r="F15" s="13"/>
      <c r="G15" s="13"/>
      <c r="H15" s="13"/>
      <c r="I15" s="27"/>
      <c r="J15" s="13" t="s">
        <v>10</v>
      </c>
      <c r="K15" s="13"/>
      <c r="L15" s="44"/>
      <c r="M15" s="25"/>
    </row>
    <row r="16" spans="1:13" ht="15.75" customHeight="1" x14ac:dyDescent="0.25">
      <c r="A16" s="25"/>
      <c r="B16" s="26">
        <f t="shared" si="0"/>
        <v>12221</v>
      </c>
      <c r="C16" s="26">
        <f>11050+710+990+480</f>
        <v>13230</v>
      </c>
      <c r="D16" s="25"/>
      <c r="E16" s="28"/>
      <c r="F16" s="13"/>
      <c r="G16" s="15"/>
      <c r="H16" s="13"/>
      <c r="I16" s="13"/>
      <c r="J16" s="13" t="s">
        <v>11</v>
      </c>
      <c r="K16" s="13"/>
      <c r="L16" s="44"/>
      <c r="M16" s="25"/>
    </row>
    <row r="17" spans="1:13" ht="15.75" customHeight="1" x14ac:dyDescent="0.25">
      <c r="A17" s="29"/>
      <c r="B17" s="26">
        <f t="shared" si="0"/>
        <v>13231</v>
      </c>
      <c r="C17" s="47">
        <v>15650</v>
      </c>
      <c r="D17" s="25"/>
      <c r="E17" s="15" t="s">
        <v>12</v>
      </c>
      <c r="F17" s="31"/>
      <c r="G17" s="13" t="s">
        <v>13</v>
      </c>
      <c r="H17" s="13"/>
      <c r="I17" s="13"/>
      <c r="J17" s="13"/>
      <c r="K17" s="13"/>
      <c r="L17" s="24"/>
      <c r="M17" s="25"/>
    </row>
    <row r="18" spans="1:13" x14ac:dyDescent="0.2">
      <c r="A18" s="25"/>
      <c r="B18" s="26">
        <f t="shared" si="0"/>
        <v>15651</v>
      </c>
      <c r="C18" s="32">
        <f>+B18+(C20-C17)/3</f>
        <v>17484.333333333332</v>
      </c>
      <c r="D18" s="25"/>
      <c r="E18" s="33">
        <v>0.2</v>
      </c>
      <c r="F18" s="31"/>
      <c r="G18" s="13"/>
      <c r="H18" s="34" t="s">
        <v>14</v>
      </c>
      <c r="I18" s="13"/>
      <c r="J18" s="13"/>
      <c r="K18" s="19"/>
      <c r="L18" s="9"/>
      <c r="M18" s="25"/>
    </row>
    <row r="19" spans="1:13" x14ac:dyDescent="0.2">
      <c r="A19" s="25"/>
      <c r="B19" s="26">
        <f t="shared" si="0"/>
        <v>17485.333333333332</v>
      </c>
      <c r="C19" s="32">
        <f>+B19+(C20-C17)/3</f>
        <v>19318.666666666664</v>
      </c>
      <c r="D19" s="25"/>
      <c r="E19" s="15" t="s">
        <v>15</v>
      </c>
      <c r="F19" s="27"/>
      <c r="G19" s="13"/>
      <c r="H19" s="13"/>
      <c r="I19" s="13" t="s">
        <v>16</v>
      </c>
      <c r="J19" s="13"/>
      <c r="K19" s="19"/>
      <c r="L19" s="9"/>
      <c r="M19" s="25"/>
    </row>
    <row r="20" spans="1:13" ht="15.75" customHeight="1" x14ac:dyDescent="0.25">
      <c r="A20" s="29"/>
      <c r="B20" s="26">
        <f t="shared" si="0"/>
        <v>19319.666666666664</v>
      </c>
      <c r="C20" s="47">
        <v>21150</v>
      </c>
      <c r="D20" s="25"/>
      <c r="E20" s="15" t="s">
        <v>17</v>
      </c>
      <c r="F20" s="15" t="s">
        <v>15</v>
      </c>
      <c r="G20" s="31"/>
      <c r="H20" s="13"/>
      <c r="I20" s="13"/>
      <c r="J20" s="13"/>
      <c r="K20" s="19"/>
      <c r="L20" s="9"/>
      <c r="M20" s="25"/>
    </row>
    <row r="21" spans="1:13" ht="15.75" customHeight="1" x14ac:dyDescent="0.25">
      <c r="A21" s="25"/>
      <c r="B21" s="26">
        <f t="shared" si="0"/>
        <v>21151</v>
      </c>
      <c r="C21" s="32">
        <f>+(C22+C20)/2</f>
        <v>23900</v>
      </c>
      <c r="D21" s="25"/>
      <c r="E21" s="15" t="s">
        <v>18</v>
      </c>
      <c r="F21" s="15" t="s">
        <v>17</v>
      </c>
      <c r="G21" s="27"/>
      <c r="H21" s="2"/>
      <c r="I21" s="13"/>
      <c r="J21" s="13"/>
      <c r="K21" s="19"/>
      <c r="L21" s="46"/>
      <c r="M21" s="25"/>
    </row>
    <row r="22" spans="1:13" ht="15.75" customHeight="1" x14ac:dyDescent="0.25">
      <c r="A22" s="7"/>
      <c r="B22" s="26">
        <f t="shared" si="0"/>
        <v>23901</v>
      </c>
      <c r="C22" s="47">
        <v>26650</v>
      </c>
      <c r="D22" s="25"/>
      <c r="E22" s="15" t="s">
        <v>19</v>
      </c>
      <c r="F22" s="15" t="s">
        <v>18</v>
      </c>
      <c r="G22" s="15" t="s">
        <v>17</v>
      </c>
      <c r="H22" s="27"/>
      <c r="I22" s="13"/>
      <c r="J22" s="13"/>
      <c r="K22" s="19"/>
      <c r="L22" s="9"/>
      <c r="M22" s="25"/>
    </row>
    <row r="23" spans="1:13" ht="15.75" customHeight="1" x14ac:dyDescent="0.25">
      <c r="A23" s="7"/>
      <c r="B23" s="26">
        <f t="shared" si="0"/>
        <v>26651</v>
      </c>
      <c r="C23" s="47">
        <v>32150</v>
      </c>
      <c r="D23" s="25"/>
      <c r="E23" s="15" t="s">
        <v>20</v>
      </c>
      <c r="F23" s="15" t="s">
        <v>19</v>
      </c>
      <c r="G23" s="15" t="s">
        <v>18</v>
      </c>
      <c r="H23" s="35" t="s">
        <v>17</v>
      </c>
      <c r="I23" s="27"/>
      <c r="J23" s="13"/>
      <c r="K23" s="19"/>
      <c r="L23" s="9"/>
      <c r="M23" s="25"/>
    </row>
    <row r="24" spans="1:13" ht="14.25" customHeight="1" x14ac:dyDescent="0.25">
      <c r="A24" s="7"/>
      <c r="B24" s="26">
        <f t="shared" si="0"/>
        <v>32151</v>
      </c>
      <c r="C24" s="47">
        <v>37650</v>
      </c>
      <c r="D24" s="25"/>
      <c r="E24" s="15" t="s">
        <v>21</v>
      </c>
      <c r="F24" s="15" t="s">
        <v>20</v>
      </c>
      <c r="G24" s="15" t="s">
        <v>19</v>
      </c>
      <c r="H24" s="15" t="s">
        <v>18</v>
      </c>
      <c r="I24" s="35" t="s">
        <v>17</v>
      </c>
      <c r="J24" s="13"/>
      <c r="K24" s="19"/>
      <c r="L24" s="9"/>
      <c r="M24" s="25"/>
    </row>
    <row r="25" spans="1:13" ht="15.75" customHeight="1" x14ac:dyDescent="0.25">
      <c r="A25" s="7"/>
      <c r="B25" s="26">
        <f t="shared" si="0"/>
        <v>37651</v>
      </c>
      <c r="C25" s="47">
        <v>43150</v>
      </c>
      <c r="D25" s="25"/>
      <c r="E25" s="15" t="s">
        <v>22</v>
      </c>
      <c r="F25" s="15" t="s">
        <v>21</v>
      </c>
      <c r="G25" s="15" t="s">
        <v>20</v>
      </c>
      <c r="H25" s="15" t="s">
        <v>19</v>
      </c>
      <c r="I25" s="35" t="s">
        <v>18</v>
      </c>
      <c r="J25" s="36"/>
      <c r="K25" s="19"/>
      <c r="L25" s="9"/>
      <c r="M25" s="25"/>
    </row>
    <row r="26" spans="1:13" ht="15.75" customHeight="1" x14ac:dyDescent="0.25">
      <c r="A26" s="7"/>
      <c r="B26" s="26">
        <f t="shared" si="0"/>
        <v>43151</v>
      </c>
      <c r="C26" s="47">
        <v>48650</v>
      </c>
      <c r="D26" s="25"/>
      <c r="E26" s="15" t="s">
        <v>23</v>
      </c>
      <c r="F26" s="15" t="s">
        <v>22</v>
      </c>
      <c r="G26" s="15" t="s">
        <v>21</v>
      </c>
      <c r="H26" s="15" t="s">
        <v>20</v>
      </c>
      <c r="I26" s="15" t="s">
        <v>19</v>
      </c>
      <c r="J26" s="37"/>
      <c r="K26" s="38"/>
      <c r="L26" s="9"/>
      <c r="M26" s="25"/>
    </row>
    <row r="27" spans="1:13" ht="15.75" customHeight="1" x14ac:dyDescent="0.25">
      <c r="A27" s="7"/>
      <c r="B27" s="26">
        <f t="shared" si="0"/>
        <v>48651</v>
      </c>
      <c r="C27" s="47">
        <v>54150</v>
      </c>
      <c r="D27" s="25"/>
      <c r="E27" s="15" t="s">
        <v>23</v>
      </c>
      <c r="F27" s="15" t="s">
        <v>23</v>
      </c>
      <c r="G27" s="15" t="s">
        <v>22</v>
      </c>
      <c r="H27" s="15" t="s">
        <v>21</v>
      </c>
      <c r="I27" s="15" t="s">
        <v>20</v>
      </c>
      <c r="J27" s="37"/>
      <c r="K27" s="39"/>
      <c r="L27" s="10"/>
      <c r="M27" s="25"/>
    </row>
    <row r="28" spans="1:13" ht="15.75" customHeight="1" x14ac:dyDescent="0.25">
      <c r="A28" s="7"/>
      <c r="B28" s="26">
        <f t="shared" si="0"/>
        <v>54151</v>
      </c>
      <c r="C28" s="48">
        <f>+C27+5500</f>
        <v>59650</v>
      </c>
      <c r="D28" s="25"/>
      <c r="E28" s="15" t="s">
        <v>23</v>
      </c>
      <c r="F28" s="15" t="s">
        <v>23</v>
      </c>
      <c r="G28" s="15" t="s">
        <v>23</v>
      </c>
      <c r="H28" s="15" t="s">
        <v>22</v>
      </c>
      <c r="I28" s="15" t="s">
        <v>21</v>
      </c>
      <c r="J28" s="37"/>
      <c r="K28" s="39"/>
      <c r="L28" s="10"/>
      <c r="M28" s="25"/>
    </row>
    <row r="29" spans="1:13" ht="15.75" customHeight="1" x14ac:dyDescent="0.25">
      <c r="A29" s="7"/>
      <c r="B29" s="26">
        <f t="shared" si="0"/>
        <v>59651</v>
      </c>
      <c r="C29" s="48">
        <f>+C28+5500</f>
        <v>65150</v>
      </c>
      <c r="D29" s="25"/>
      <c r="E29" s="15" t="s">
        <v>23</v>
      </c>
      <c r="F29" s="15" t="s">
        <v>23</v>
      </c>
      <c r="G29" s="15" t="s">
        <v>23</v>
      </c>
      <c r="H29" s="15" t="s">
        <v>23</v>
      </c>
      <c r="I29" s="15" t="s">
        <v>22</v>
      </c>
      <c r="J29" s="37"/>
      <c r="K29" s="39"/>
      <c r="L29" s="45"/>
      <c r="M29" s="25"/>
    </row>
    <row r="30" spans="1:13" ht="15.75" customHeight="1" x14ac:dyDescent="0.25">
      <c r="A30" s="7"/>
      <c r="B30" s="26">
        <f t="shared" si="0"/>
        <v>65151</v>
      </c>
      <c r="C30" s="48">
        <f>+C29+5500</f>
        <v>70650</v>
      </c>
      <c r="D30" s="25"/>
      <c r="E30" s="15" t="s">
        <v>23</v>
      </c>
      <c r="F30" s="15" t="s">
        <v>23</v>
      </c>
      <c r="G30" s="15" t="s">
        <v>23</v>
      </c>
      <c r="H30" s="15" t="s">
        <v>23</v>
      </c>
      <c r="I30" s="15" t="s">
        <v>23</v>
      </c>
      <c r="J30" s="13"/>
      <c r="K30" s="19"/>
      <c r="L30" s="9"/>
      <c r="M30" s="25"/>
    </row>
    <row r="31" spans="1:13" ht="15.75" customHeight="1" x14ac:dyDescent="0.2">
      <c r="A31" s="7"/>
      <c r="B31" s="20"/>
      <c r="C31" s="20"/>
      <c r="D31" s="20"/>
      <c r="E31" s="20"/>
      <c r="F31" s="20"/>
      <c r="G31" s="20"/>
      <c r="H31" s="20"/>
      <c r="I31" s="20"/>
      <c r="J31" s="19"/>
      <c r="K31" s="19"/>
      <c r="L31" s="9"/>
    </row>
    <row r="32" spans="1:13" ht="15.75" customHeight="1" x14ac:dyDescent="0.2">
      <c r="A32" s="7"/>
      <c r="B32" s="25" t="s">
        <v>24</v>
      </c>
      <c r="C32" s="25"/>
      <c r="D32" s="19"/>
      <c r="E32" s="39"/>
      <c r="F32" s="39"/>
      <c r="G32" s="39"/>
      <c r="H32" s="39"/>
      <c r="I32" s="39"/>
      <c r="J32" s="39"/>
      <c r="K32" s="39"/>
      <c r="L32" s="11"/>
    </row>
    <row r="33" spans="1:12" ht="15.75" customHeight="1" x14ac:dyDescent="0.2">
      <c r="A33" s="7"/>
      <c r="B33" s="25"/>
      <c r="C33" s="25"/>
      <c r="D33" s="19"/>
      <c r="E33" s="39"/>
      <c r="F33" s="39"/>
      <c r="G33" s="39"/>
      <c r="H33" s="39"/>
      <c r="I33" s="39"/>
      <c r="J33" s="39"/>
      <c r="K33" s="39"/>
      <c r="L33" s="11"/>
    </row>
    <row r="34" spans="1:12" ht="15.75" customHeight="1" x14ac:dyDescent="0.2">
      <c r="A34" s="7"/>
      <c r="B34" s="19" t="s">
        <v>25</v>
      </c>
      <c r="C34" s="19"/>
      <c r="D34" s="19"/>
      <c r="E34" s="19"/>
      <c r="F34" s="19"/>
      <c r="G34" s="19"/>
      <c r="H34" s="19"/>
      <c r="I34" s="19"/>
      <c r="J34" s="19"/>
      <c r="K34" s="19"/>
      <c r="L34" s="9"/>
    </row>
    <row r="35" spans="1:12" ht="15.75" customHeight="1" x14ac:dyDescent="0.2">
      <c r="A35" s="7"/>
      <c r="B35" s="19" t="s">
        <v>26</v>
      </c>
      <c r="C35" s="19"/>
      <c r="D35" s="19"/>
      <c r="E35" s="19"/>
      <c r="F35" s="19"/>
      <c r="G35" s="19"/>
      <c r="H35" s="19"/>
      <c r="I35" s="19"/>
      <c r="J35" s="19"/>
      <c r="K35" s="19"/>
      <c r="L35" s="9"/>
    </row>
    <row r="36" spans="1:12" ht="15.75" customHeight="1" x14ac:dyDescent="0.2">
      <c r="A36" s="7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7"/>
    </row>
    <row r="37" spans="1:12" ht="15.75" customHeight="1" x14ac:dyDescent="0.2">
      <c r="A37" s="7"/>
      <c r="B37" s="19" t="s">
        <v>27</v>
      </c>
      <c r="C37" s="19"/>
      <c r="D37" s="19"/>
      <c r="E37" s="19"/>
      <c r="F37" s="19"/>
      <c r="G37" s="19"/>
      <c r="H37" s="19"/>
      <c r="I37" s="19"/>
      <c r="K37" s="7"/>
      <c r="L37" s="7"/>
    </row>
    <row r="38" spans="1:12" ht="15.75" customHeight="1" x14ac:dyDescent="0.2">
      <c r="A38" s="7"/>
      <c r="B38" s="19" t="s">
        <v>38</v>
      </c>
      <c r="C38" s="19"/>
      <c r="D38" s="19"/>
      <c r="E38" s="19"/>
      <c r="F38" s="19"/>
      <c r="G38" s="19"/>
      <c r="H38" s="19"/>
      <c r="I38" s="19"/>
      <c r="K38" s="7"/>
      <c r="L38" s="7"/>
    </row>
    <row r="39" spans="1:1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2"/>
      <c r="K39" s="2"/>
      <c r="L39" s="2"/>
    </row>
    <row r="40" spans="1:12" ht="15.75" hidden="1" customHeight="1" x14ac:dyDescent="0.2"/>
    <row r="41" spans="1:12" ht="15.75" hidden="1" customHeight="1" x14ac:dyDescent="0.25">
      <c r="A41" s="41" t="s">
        <v>33</v>
      </c>
      <c r="B41" s="24" t="s">
        <v>34</v>
      </c>
      <c r="C41" s="24"/>
      <c r="D41" s="24"/>
      <c r="E41" s="24"/>
      <c r="F41" s="24"/>
      <c r="G41" s="24"/>
      <c r="H41" s="24"/>
      <c r="I41" s="24"/>
    </row>
    <row r="42" spans="1:12" ht="15.75" hidden="1" customHeight="1" x14ac:dyDescent="0.25">
      <c r="B42" s="24" t="s">
        <v>39</v>
      </c>
      <c r="C42" s="24"/>
      <c r="D42" s="24"/>
      <c r="E42" s="24"/>
      <c r="F42" s="24"/>
      <c r="G42" s="24"/>
      <c r="H42" s="24"/>
      <c r="I42" s="24"/>
    </row>
    <row r="43" spans="1:12" ht="15.75" hidden="1" customHeight="1" x14ac:dyDescent="0.25">
      <c r="B43" s="24" t="s">
        <v>36</v>
      </c>
      <c r="C43" s="24"/>
      <c r="D43" s="24"/>
      <c r="E43" s="24"/>
      <c r="F43" s="24"/>
      <c r="G43" s="24"/>
      <c r="H43" s="24"/>
      <c r="I43" s="24"/>
    </row>
    <row r="44" spans="1:12" ht="15.75" hidden="1" customHeight="1" x14ac:dyDescent="0.2"/>
    <row r="45" spans="1:12" ht="15.75" customHeight="1" x14ac:dyDescent="0.2"/>
    <row r="46" spans="1:12" ht="15.75" customHeight="1" x14ac:dyDescent="0.2"/>
    <row r="47" spans="1:12" ht="15.75" customHeight="1" x14ac:dyDescent="0.2"/>
    <row r="48" spans="1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B3:H3"/>
    <mergeCell ref="B2:H2"/>
    <mergeCell ref="B4:H4"/>
  </mergeCells>
  <pageMargins left="0.45" right="0.45" top="0.25" bottom="0.25" header="0" footer="0"/>
  <pageSetup scale="9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B822DB612A442BE2B4C226A5497C8" ma:contentTypeVersion="14" ma:contentTypeDescription="Create a new document." ma:contentTypeScope="" ma:versionID="ccd92ec3b6594328739fc06f1952a15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88fe2862a4d5870e254a143eb7b67b8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DB3B068-2239-44A8-BBE4-D1D4FE531622}"/>
</file>

<file path=customXml/itemProps2.xml><?xml version="1.0" encoding="utf-8"?>
<ds:datastoreItem xmlns:ds="http://schemas.openxmlformats.org/officeDocument/2006/customXml" ds:itemID="{B6E85325-0854-4ED1-AA9C-52BB2C7003C9}"/>
</file>

<file path=customXml/itemProps3.xml><?xml version="1.0" encoding="utf-8"?>
<ds:datastoreItem xmlns:ds="http://schemas.openxmlformats.org/officeDocument/2006/customXml" ds:itemID="{66633D2F-A6BA-479E-8DF3-0A4541414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</vt:lpstr>
      <vt:lpstr>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DHMH</dc:creator>
  <cp:lastModifiedBy>Denise Lewis</cp:lastModifiedBy>
  <cp:lastPrinted>2024-03-27T13:21:16Z</cp:lastPrinted>
  <dcterms:created xsi:type="dcterms:W3CDTF">2003-05-31T13:57:16Z</dcterms:created>
  <dcterms:modified xsi:type="dcterms:W3CDTF">2025-06-04T19:07:49Z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0x0101008E8B822DB612A442BE2B4C226A5497C8</vt:lpwstr>
  </property>
</Properties>
</file>